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filterPrivacy="1" defaultThemeVersion="124226"/>
  <xr:revisionPtr revIDLastSave="0" documentId="8_{E5EDB142-5B6A-4A50-84EE-5FCE46FED1FD}" xr6:coauthVersionLast="32" xr6:coauthVersionMax="32" xr10:uidLastSave="{00000000-0000-0000-0000-000000000000}"/>
  <bookViews>
    <workbookView xWindow="0" yWindow="0" windowWidth="28800" windowHeight="11925" tabRatio="663" xr2:uid="{00000000-000D-0000-FFFF-FFFF00000000}"/>
  </bookViews>
  <sheets>
    <sheet name="Vnitř. konektivita" sheetId="32" r:id="rId1"/>
  </sheets>
  <definedNames>
    <definedName name="Excel_BuiltIn_Print_Titles_1" localSheetId="0">'Vnitř. konektivita'!$A$1:$IJ$1</definedName>
    <definedName name="Excel_BuiltIn_Print_Titles_1">#REF!</definedName>
    <definedName name="_xlnm.Print_Titles" localSheetId="0">'Vnitř. konektivita'!$1:$1</definedName>
    <definedName name="_xlnm.Print_Area" localSheetId="0">'Vnitř. konektivita'!$A$1:$J$93</definedName>
  </definedNames>
  <calcPr calcId="162913"/>
</workbook>
</file>

<file path=xl/calcChain.xml><?xml version="1.0" encoding="utf-8"?>
<calcChain xmlns="http://schemas.openxmlformats.org/spreadsheetml/2006/main">
  <c r="I92" i="32" l="1"/>
  <c r="I90" i="32" l="1"/>
  <c r="I89" i="32"/>
  <c r="I88" i="32"/>
  <c r="I87" i="32"/>
  <c r="I86" i="32"/>
  <c r="I85" i="32"/>
  <c r="I84" i="32"/>
  <c r="I83" i="32"/>
  <c r="I80" i="32"/>
  <c r="I79" i="32"/>
  <c r="I78" i="32"/>
  <c r="I77" i="32"/>
  <c r="I76" i="32"/>
  <c r="I75" i="32"/>
  <c r="I74" i="32"/>
  <c r="I73" i="32"/>
  <c r="I72" i="32"/>
  <c r="I71" i="32"/>
  <c r="I70" i="32"/>
  <c r="I69" i="32"/>
  <c r="I68" i="32"/>
  <c r="I67" i="32"/>
  <c r="I66" i="32"/>
  <c r="I63" i="32"/>
  <c r="I62" i="32"/>
  <c r="I61" i="32"/>
  <c r="I58" i="32"/>
  <c r="I57" i="32"/>
  <c r="I56" i="32"/>
  <c r="I53" i="32"/>
  <c r="I52" i="32"/>
  <c r="I51" i="32"/>
  <c r="I50" i="32"/>
  <c r="I49" i="32"/>
  <c r="I46" i="32"/>
  <c r="I45" i="32"/>
  <c r="I44" i="32"/>
  <c r="I41" i="32"/>
  <c r="I40" i="32"/>
  <c r="I39" i="32"/>
  <c r="I38" i="32"/>
  <c r="I37" i="32"/>
  <c r="I36" i="32"/>
  <c r="I35" i="32"/>
  <c r="I34" i="32"/>
  <c r="I33" i="32"/>
  <c r="I32" i="32"/>
  <c r="I31" i="32"/>
  <c r="I30" i="32"/>
  <c r="I29" i="32"/>
  <c r="I28" i="32"/>
  <c r="I27" i="32"/>
  <c r="I26" i="32"/>
  <c r="I25" i="32"/>
  <c r="I24" i="32"/>
  <c r="I23" i="32"/>
  <c r="I20" i="32"/>
  <c r="I19" i="32"/>
  <c r="I18" i="32"/>
  <c r="I17" i="32"/>
  <c r="I16" i="32"/>
  <c r="I13" i="32"/>
  <c r="I12" i="32"/>
  <c r="I11" i="32"/>
  <c r="I10" i="32"/>
  <c r="I9" i="32"/>
  <c r="I8" i="32"/>
  <c r="I7" i="32"/>
  <c r="I6" i="32"/>
  <c r="I5" i="32"/>
  <c r="I47" i="32" l="1"/>
  <c r="H71" i="32" l="1"/>
  <c r="H68" i="32"/>
  <c r="I21" i="32" l="1"/>
  <c r="I54" i="32" l="1"/>
  <c r="I59" i="32" l="1"/>
  <c r="I64" i="32"/>
  <c r="I42" i="32" l="1"/>
  <c r="I91" i="32" l="1"/>
  <c r="I81" i="32" l="1"/>
  <c r="I14" i="32" l="1"/>
</calcChain>
</file>

<file path=xl/sharedStrings.xml><?xml version="1.0" encoding="utf-8"?>
<sst xmlns="http://schemas.openxmlformats.org/spreadsheetml/2006/main" count="270" uniqueCount="157">
  <si>
    <t>číslo položky</t>
  </si>
  <si>
    <t>název</t>
  </si>
  <si>
    <t>popis</t>
  </si>
  <si>
    <t>množstevní jednotka</t>
  </si>
  <si>
    <t>cena celkem / Kč bez DPH</t>
  </si>
  <si>
    <t>počet</t>
  </si>
  <si>
    <t>ks</t>
  </si>
  <si>
    <t>mezisoučet:</t>
  </si>
  <si>
    <t>poznámka</t>
  </si>
  <si>
    <t>Optická kabeláž</t>
  </si>
  <si>
    <t>m</t>
  </si>
  <si>
    <t>Deinstalace</t>
  </si>
  <si>
    <t>UTP CAT 6 kabel</t>
  </si>
  <si>
    <t>Instalační krabice</t>
  </si>
  <si>
    <t>Datová dovjzásuvka CAT6</t>
  </si>
  <si>
    <t>19" rack nástěnný</t>
  </si>
  <si>
    <t>Rozvodný panel 230V</t>
  </si>
  <si>
    <t>Patch panel CAT6</t>
  </si>
  <si>
    <t>Patch cord</t>
  </si>
  <si>
    <t>Likvidace</t>
  </si>
  <si>
    <t>Lišta vkládací 40x40</t>
  </si>
  <si>
    <t>Doplňky k lištám</t>
  </si>
  <si>
    <t>Lišta vkládací 25x20</t>
  </si>
  <si>
    <t>Instalační materiál</t>
  </si>
  <si>
    <t>Konektory</t>
  </si>
  <si>
    <t>Optické konektory</t>
  </si>
  <si>
    <t>Prostupy</t>
  </si>
  <si>
    <t>Acces point</t>
  </si>
  <si>
    <t>Instalace</t>
  </si>
  <si>
    <t xml:space="preserve">Rozvaděč optický </t>
  </si>
  <si>
    <t>Interface technologie</t>
  </si>
  <si>
    <t>Optický switch</t>
  </si>
  <si>
    <t>24 portový switch</t>
  </si>
  <si>
    <t>48 portový switch</t>
  </si>
  <si>
    <t>Acces point - velkokapacitní</t>
  </si>
  <si>
    <t>Optický transceiver  modul</t>
  </si>
  <si>
    <t>Metalický transceiver  modul</t>
  </si>
  <si>
    <t>Optický patch kabel</t>
  </si>
  <si>
    <t>Instalace a služby</t>
  </si>
  <si>
    <t>UPS jednotka 750VA</t>
  </si>
  <si>
    <t>UPS jednotka 2200VA</t>
  </si>
  <si>
    <t>HW appliance</t>
  </si>
  <si>
    <t>Školní webový filtr</t>
  </si>
  <si>
    <t>HW záruka next business</t>
  </si>
  <si>
    <t>Síťové prvky - Router, gateway, firewall</t>
  </si>
  <si>
    <t>Lišta vkládací 60x40</t>
  </si>
  <si>
    <t>24 portový switch POE</t>
  </si>
  <si>
    <t>Ventilační jednotka</t>
  </si>
  <si>
    <t>UPS jištění systému po dobu 5 minut.</t>
  </si>
  <si>
    <t>19" rack stojanový</t>
  </si>
  <si>
    <t>Kabeláž + lišty + chráničky</t>
  </si>
  <si>
    <t>Aktivní síťové prvky pro rozvody LAN + WIFI - podpora 10 let</t>
  </si>
  <si>
    <t>soubor</t>
  </si>
  <si>
    <t>Podlahové krabice</t>
  </si>
  <si>
    <t>Vybavení podlahové krabice RJ45</t>
  </si>
  <si>
    <t>Záslepka</t>
  </si>
  <si>
    <t>Koncové prvky strukturované kabeláže + podlahové krabice</t>
  </si>
  <si>
    <t>Kabelový drátěný žlab</t>
  </si>
  <si>
    <t>Chránička ø 40mm</t>
  </si>
  <si>
    <t>Chránička ø 32mm</t>
  </si>
  <si>
    <t>Metalický rozbočovač</t>
  </si>
  <si>
    <t>HW Sonda</t>
  </si>
  <si>
    <t>Kolektor</t>
  </si>
  <si>
    <t>Serverová rozšiřující část - pro sledování provozu sítě</t>
  </si>
  <si>
    <t>Projekt je kalkulován pro dobu udržitelnosti projektu 5 let.</t>
  </si>
  <si>
    <r>
      <t>Plastová instalační krabice do betonové podlahy.</t>
    </r>
    <r>
      <rPr>
        <b/>
        <sz val="10"/>
        <rFont val="Arial"/>
        <family val="2"/>
        <charset val="238"/>
      </rPr>
      <t xml:space="preserve"> Plastová instalační krabice v počtu 32ks je součástí dodávky stavby, není součástí dodávky v tomto výkazu.</t>
    </r>
  </si>
  <si>
    <r>
      <t xml:space="preserve">Podlahová krabice. </t>
    </r>
    <r>
      <rPr>
        <b/>
        <sz val="10"/>
        <rFont val="Arial"/>
        <family val="2"/>
        <charset val="238"/>
      </rPr>
      <t>Podlahová krabice v počtu 32ks je součástí dodávky stavby, není součástí dodávky v tomto výkazu.</t>
    </r>
  </si>
  <si>
    <r>
      <t xml:space="preserve">Optický kabel 4 vlákna, multimode 50/125um, OM3. Kabel gelový UNIV LSOH, CLT. </t>
    </r>
    <r>
      <rPr>
        <b/>
        <sz val="10"/>
        <rFont val="Arial"/>
        <family val="2"/>
        <charset val="238"/>
      </rPr>
      <t>Kabel v délce 500m je součástí dodávky stavby, není součástí dodávky v tomto výkazu.</t>
    </r>
  </si>
  <si>
    <r>
      <t>Konektor optický mechanický gelový FIC, LC, OM2 50/125 multimode.</t>
    </r>
    <r>
      <rPr>
        <b/>
        <sz val="10"/>
        <rFont val="Arial"/>
        <family val="2"/>
        <charset val="238"/>
      </rPr>
      <t xml:space="preserve"> Optický konektor v počtu 64ks je součástí dodávky stavby, není součástí dodávky v tomto výkazu.</t>
    </r>
  </si>
  <si>
    <t>je součástí dodávky stavby</t>
  </si>
  <si>
    <r>
      <t xml:space="preserve">UTP CAT 6 konektory na instalační kabeláž. </t>
    </r>
    <r>
      <rPr>
        <b/>
        <sz val="10"/>
        <rFont val="Arial"/>
        <family val="2"/>
        <charset val="238"/>
      </rPr>
      <t>UTP konektory jsou součástí dodávky stavby, není součástí dodávky v tomto výkazu.</t>
    </r>
  </si>
  <si>
    <r>
      <t xml:space="preserve">Drátěný kabelový žlab 100/50mm, povrchová úprava galvanický zinek, cena včetně přichetek ke stropu a spojek, cena uvedena za 1m. </t>
    </r>
    <r>
      <rPr>
        <b/>
        <sz val="10"/>
        <rFont val="Arial CE"/>
        <charset val="238"/>
      </rPr>
      <t>Kabelový žlav v délce 100m je součástí dodávky stavby, není součástí dodávky v tomto výkazu.</t>
    </r>
  </si>
  <si>
    <r>
      <t xml:space="preserve">Ohedná bezhalogenová trubka se střední mechanickou odolností, pro instalaci do podlah a stěn vniřní průměr 24,2mm. Vnější průměr 32mm. </t>
    </r>
    <r>
      <rPr>
        <b/>
        <sz val="10"/>
        <rFont val="Arial CE"/>
        <charset val="238"/>
      </rPr>
      <t>Chránička v délce 1300m je součástí dodávky stavby, není součástí dodávky v tomto výkazu.</t>
    </r>
  </si>
  <si>
    <r>
      <t xml:space="preserve">Ohedná bezhalogenová trubka se střední mechanickou odolností, pro instalaci do podlah a stěn vniřní průměr 32,4mm. Vnější průměr 40mm. </t>
    </r>
    <r>
      <rPr>
        <b/>
        <sz val="10"/>
        <rFont val="Arial CE"/>
        <charset val="238"/>
      </rPr>
      <t>Chránička v délce 150m je součástí dodávky stavby, není součástí dodávky v tomto výkazu.</t>
    </r>
  </si>
  <si>
    <r>
      <t xml:space="preserve">Kompletní datová natočená dvojzásuvka (vzorové provedení Tango), 2x RJ45 CAT6 UTP, barva bílá. Obsahuje: instalační krabici, rámeček pro zásuvky. </t>
    </r>
    <r>
      <rPr>
        <b/>
        <sz val="10"/>
        <rFont val="Arial"/>
        <family val="2"/>
        <charset val="238"/>
      </rPr>
      <t>Datová dvojzásuvka v počtu 25ks je součástí dodávky stavby, není součástí dodávky v tomto výkazu.</t>
    </r>
  </si>
  <si>
    <r>
      <t xml:space="preserve">45x45mm Datová zásuvka 1xRJ45 UTP CAT6, 1 modul. </t>
    </r>
    <r>
      <rPr>
        <b/>
        <sz val="10"/>
        <rFont val="Arial"/>
        <family val="2"/>
        <charset val="238"/>
      </rPr>
      <t>Datová zásuvka do podlahové krabice v počtu 80ks je součástí dodávky stavby, není součástí dodávky v tomto výkazu.</t>
    </r>
  </si>
  <si>
    <r>
      <t>Záslepka, 2 moduly. Z</t>
    </r>
    <r>
      <rPr>
        <b/>
        <sz val="10"/>
        <rFont val="Arial"/>
        <family val="2"/>
        <charset val="238"/>
      </rPr>
      <t>áslepky do podlahové krabice jsou součástí dodávky stavby, není součástí dodávky v tomto výkazu.</t>
    </r>
  </si>
  <si>
    <r>
      <t xml:space="preserve">Lišta vkládací 25x20. Barva bílá. </t>
    </r>
    <r>
      <rPr>
        <b/>
        <sz val="10"/>
        <rFont val="Arial CE"/>
        <charset val="238"/>
      </rPr>
      <t>Lišta v délce 90m je součástí dodávky stavby, není součástí dodávky v tomto výkazu.</t>
    </r>
  </si>
  <si>
    <r>
      <t xml:space="preserve">Lišta vkládací 40x40. Barva bílá. </t>
    </r>
    <r>
      <rPr>
        <b/>
        <sz val="10"/>
        <rFont val="Arial CE"/>
        <charset val="238"/>
      </rPr>
      <t>Lišta v délce 100m je součástí dodávky stavby, není součástí dodávky v tomto výkazu.</t>
    </r>
  </si>
  <si>
    <r>
      <t xml:space="preserve">Lišta vkládací 60x40. Barva bílá. </t>
    </r>
    <r>
      <rPr>
        <b/>
        <sz val="10"/>
        <rFont val="Arial CE"/>
        <charset val="238"/>
      </rPr>
      <t>Lišta v délce 10m je součástí dodávky stavby, není součástí dodávky v tomto výkazu.</t>
    </r>
  </si>
  <si>
    <r>
      <t xml:space="preserve">Dplňky k lištám. Obsahuje lištové rohy, spojky, krytky, odbočky, průchodkové krytky. </t>
    </r>
    <r>
      <rPr>
        <b/>
        <sz val="10"/>
        <rFont val="Arial CE"/>
        <charset val="238"/>
      </rPr>
      <t>Doplňky k lištám jsou součástí dodávky stavby, není součástí dodávky v tomto výkazu.</t>
    </r>
  </si>
  <si>
    <r>
      <t xml:space="preserve">Drobný instalační materál (natloukací hmoždinky pro lišty, hmoždinky, šrouby, stahovací pásky, sádra pro začištění, atd.). </t>
    </r>
    <r>
      <rPr>
        <b/>
        <sz val="10"/>
        <rFont val="Arial"/>
        <family val="2"/>
        <charset val="238"/>
      </rPr>
      <t>Drobný instalační materiál je součástí dodávky stavby, není součástí dodávky v tomto výkazu.</t>
    </r>
  </si>
  <si>
    <r>
      <t xml:space="preserve">Prostupy skrze stěny a podlahy dle projektové dokumentace. </t>
    </r>
    <r>
      <rPr>
        <b/>
        <sz val="10"/>
        <rFont val="Arial"/>
        <family val="2"/>
        <charset val="238"/>
      </rPr>
      <t>Prostupy jsou součástí dodávky stavby, není součástí dodávky v tomto výkazu.</t>
    </r>
  </si>
  <si>
    <r>
      <t xml:space="preserve">Deinstalace stávající techniky a nepotřebné kabeláže a lišt. </t>
    </r>
    <r>
      <rPr>
        <b/>
        <sz val="10"/>
        <rFont val="Arial"/>
        <family val="2"/>
        <charset val="238"/>
      </rPr>
      <t>Deinstalace je součástí dodávky stavby, není součástí dodávky v tomto výkazu.</t>
    </r>
  </si>
  <si>
    <r>
      <t xml:space="preserve">Ekologická likvidace demontovaného materiálu. </t>
    </r>
    <r>
      <rPr>
        <b/>
        <sz val="10"/>
        <rFont val="Arial"/>
        <family val="2"/>
        <charset val="238"/>
      </rPr>
      <t>Likvidace je součástí dodávky stavby, není součástí dodávky v tomto výkazu.</t>
    </r>
  </si>
  <si>
    <r>
      <t xml:space="preserve">Instalace podlahových krabic před litím podlah a následné osazení do hotové podlahy.  </t>
    </r>
    <r>
      <rPr>
        <b/>
        <sz val="10"/>
        <rFont val="Arial"/>
        <family val="2"/>
        <charset val="238"/>
      </rPr>
      <t>Instalace podlahových krabic je součástí dodávky stavby, není součástí dodávky v tomto výkazu.</t>
    </r>
  </si>
  <si>
    <r>
      <t xml:space="preserve">Instalace chrániček, včetně zasekání do stěny nebo k přichycení k podlaze před litím podlah. </t>
    </r>
    <r>
      <rPr>
        <b/>
        <sz val="10"/>
        <rFont val="Arial"/>
        <family val="2"/>
        <charset val="238"/>
      </rPr>
      <t>Instalace chrániček je součástí dodávky stavby, není součástí dodávky v tomto výkazu.</t>
    </r>
  </si>
  <si>
    <r>
      <t>Instalace lišt, včetně začištění.</t>
    </r>
    <r>
      <rPr>
        <b/>
        <sz val="10"/>
        <rFont val="Arial"/>
        <family val="2"/>
        <charset val="238"/>
      </rPr>
      <t xml:space="preserve"> Instalace lišt je součástí dodávky stavby, není součástí dodávky v tomto výkazu.</t>
    </r>
  </si>
  <si>
    <r>
      <t>Instalace drátěného kabelového žlabu ke stropu.</t>
    </r>
    <r>
      <rPr>
        <b/>
        <sz val="10"/>
        <rFont val="Arial"/>
        <family val="2"/>
        <charset val="238"/>
      </rPr>
      <t xml:space="preserve"> Instalace kabelového žlabu je součástí dodávky stavby, není součástí dodávky v tomto výkazu.</t>
    </r>
  </si>
  <si>
    <t>Přístupové uživatelská licence</t>
  </si>
  <si>
    <t>Přístupové uživatelské licence zajišťující uživateli přístup k serverové části.</t>
  </si>
  <si>
    <t>Server</t>
  </si>
  <si>
    <t>Server - operační systém</t>
  </si>
  <si>
    <t>Licence správy a konfigurace</t>
  </si>
  <si>
    <t>HW Sonda - záruka</t>
  </si>
  <si>
    <t>Kolektor - záruky</t>
  </si>
  <si>
    <t>Licence do 450 žáků</t>
  </si>
  <si>
    <t>Standardni licence do 450 žáků pro školní webový filter - licence v délce trvání 60 měsíců</t>
  </si>
  <si>
    <t>19" rozvaděč nástěnný dvoudílný 9U/600x600mm skleněné dveře, (2x rack je stávající - není kalkulováno), včetně vyvazovacích profilů, polic, příchytek, šroubů. Cena včetně instalace a dopravy</t>
  </si>
  <si>
    <t>19" rozvaděč stojanový 42U/600x600 skleněné dveře, šedý, včetně vyvazovacích profilů, polic, příchytek, šroubů.Cena včetně instalace a dopravy</t>
  </si>
  <si>
    <t>Ventilační jednotka spodní (horní) 220V/60W, 4 ventilátory, termostat. Cena včetně instalace a dopravy</t>
  </si>
  <si>
    <t>19" rozvodný panel 1U 8x230V UTE, přívod černý - 2m. Cena včetně instalace a dopravy</t>
  </si>
  <si>
    <t>Osazený patch panel s 24 porty RJ-45 CAT6. 19" provedení pro instalaci do racku, černé provedení. Velikost 1U. Cena včetně instalace a dopravy</t>
  </si>
  <si>
    <t>Rozvaděč optický 19" pevný vysokohustotní FCP3, 1U, pro 6 až 72 vláken LC. Cena včetně instalace a dopravy</t>
  </si>
  <si>
    <t>Optický transceiver modul. SFP (mini-GBIC), Gigabit Ethernet, 850 nm, 1000Base-SX, kompatibilní s výše uvedenými zařízeními. Cena včetně instalace a dopravy</t>
  </si>
  <si>
    <t>Metalický transceiver  modul. SFP (mini-GBIC), Gigabit Ethernet, RJ-45, 1000Base-TX, kompatibilní s výše uvedenými zařízeními. Cena včetně instalace a dopravy</t>
  </si>
  <si>
    <t xml:space="preserve">Operační systém zajišťující programové vybavení na server hardwarové úrovní, s podporu až 2 virtuálních stanic, dvou CPU a paměti až 4TB,  bez uživatelských a přístupových limitů, podpora serverové vitalizace a kontejnerů. </t>
  </si>
  <si>
    <t>Optický patch kabel, multimode OM3 vláknem, konektory LCpc/LCpc, délka 1m. Cena včetně instalace a dopravy</t>
  </si>
  <si>
    <t>Patch cord UTP CAT6, 4 páry a dvěma konektory RJ-45, délka 0,5-1m. Cena včetně instalace a dopravy</t>
  </si>
  <si>
    <t>10/100/1000 BaseT metalický rozbočovač. Cena včetně instalace a dopravy</t>
  </si>
  <si>
    <t>Záložní zdroj pro ochranu napájení pro servery a síťová zařízení, rackovvé provedení o výšce 2U. Vstupní napětí 230V 50/60 Hz. Výkon napájení je 600 W/750 VA s výstupním napětím 230V s frekvencí 57 -63 Hz. 8 výstupních zásuvek IEC 320 C13. Pro správu nabízí komunikační porty sériový, USB. Alfanumerický LCD displej. Cena včetně instalace a dopravy</t>
  </si>
  <si>
    <t>Záložní zdroj pro ochranu napájení pro servery a síťová zařízení, rackovvé provedení o výšce 4U. Vstupní napětí 230V 50/60 Hz. Výkon napájení je 1980 W/2200 VA s výstupním napětím 230V s frekvencí 57 -63 Hz. 8 výstupních zásuvek IEC 320 C13. Pro správu nabízí komunikační porty sériový, USB. Alfanumerický LCD displej. Cena včetně instalace a dopravy</t>
  </si>
  <si>
    <t>Standardní HW záruka 60 měsíců, zásah u zákazníka. Pro výše uvedené zařízení.</t>
  </si>
  <si>
    <t>Integrovaná bezpečnostní brána, 9x1Gbps rozhraní 1000BASE-T, 2x1Gbps rozhraní SFP, propustnost firewallu min. 750 Mbp / kombinovaná min 650Mbp, min.500.000 současných připojení, firewall, anti-virus, anti-phishing, IPS, filtrace web a web cachin, IPSec VPN, 802.1Q VLAN, rozpoz. aplikací vrstvy 7 OSI modelu, podpora SYSLOG serveru, podpora centrálního systému řízení a monitorování sítě</t>
  </si>
  <si>
    <t>Řízený 16x1Gbps agregační switch, 16 x 1Gbps SFP, 2x 10GbE SFP+ uplink ports, 2x stacking ports s propustnosti min. 160 Gbps, propustnost 72Gbps, podpora L3 protokolu - statický routing, dynamický routing OSPFv2, DHCP relay/server, podpora L2 protokolu - 802.1p QoS, 802.3ad Link aggregation, 802.1D STP, podpora min. 4095 VLAN (802.1q), min. 96000 MAC adres, 802.1x (podpora Radius), rozpoznávaní a řízení apl. 7 vrstvy OSI modelu, podpora centrálního systému řízení a monitorování sítě</t>
  </si>
  <si>
    <t>Řízený přístupový bod, podpora 802.11ac Wave2 v pásmu 80MHz, 3 rádia (z toho 1 rádio pro scan/RF optimalizaci), 2x2:2 MU-MIMO, beamforming, PoE standardu 802.11af, montáž na strop/stěnu, 1x 1Gbps port, min. 8x SSID pro každé rádio, podpora L2 protokolu - 802.1p QoS, VLAN tagging (802.1Q), 802.1x (podpora Radius), roaming standardu 802.11r, 802.11k, 802.11v, podpora SYSLOG serveru, podporovat Bluetooth Low Energy, podpora spektrální analýzy pro detekci zdrojů rušení, podporovat L3 roaming klientských zařízení, rozpoznávaní a řízení apl. 7 vrstvy, podpora centrálního systému řízení a monitorování sítě</t>
  </si>
  <si>
    <t>Řízený přístupový bod, podpora 802.11ac Wave 2 v pásmu 80MHz, 3 rádia (z toho 1 rádio pro scan/RF optimalizaci), 3x3:3 MU-MIMO, beamforming, PoE standardu 802.11af, montáž na strop/stěnu, 1x 1Gbps port, min. 8x SSID pro každé rádio, podpora L2 protokolu - 802.1p QoS, VLAN tagging (802.1Q), 802.1x (podpora Radius), roaming standardu 802.11r, 802.11k, 802.11v, podpora SYSLOG serveru, podporovat Bluetooth Low Energy, podpora spektrální analýzy pro detekci zdrojů rušení, podporovat L3 roaming klientských zařízení, rozpoznávaní a řízení apl. 7 vrstvy, podpora centrálního systému řízení a monitorování sítě</t>
  </si>
  <si>
    <t>Výkonná autonomní sonda, zařízení, které monitoruje provoz sítě na vrstvě (L2-L7),  zpracování dat bez ztráty paketů,  podpora pro IPv4, IPv6, MAC, VLAN a MPLS, HTTP, DNS a VoIP analýza, detekce aplikací (NBAR2), monitorování výkonových parametrů sítě (RTT, SRT, retransmise, out-of-order pakety, delay a jitter), CPU s 8 jádry, paměť 8GB, 4 x 10/100/1000 MbE, výkon na port 1,48 Mpps, rozměr 1U</t>
  </si>
  <si>
    <t>Standardní záruka v délce trvání 60 měsíců se zásahem u zákazníka pro výše uvedené HW zařízení (HW Sonda)</t>
  </si>
  <si>
    <t>Fyzické zařízení určené pro dlouhodobé ukládání, zobrazení a analýzu síťových toků ve formátech NetFlow/IPFIX/sFlow a dalších, podpora NetFlow v5/v9, IPFIX, sFlow, NetStream, jFlow včetně moderních položek typu NBAR2, NSEL/NEL, MAC adresy, HTTP, VoIP a dalších, popora pro výkonové parametry sítě (NPM, AVC ART), statistiky zobrazovány ve formě grafů a tabulek s možností volby různých perspektiv, 75 000 fps, CPU s 12 jádry, paměť 12GB, kapacita disku 1TB, podpora 3x SATA HotSwap disků</t>
  </si>
  <si>
    <t>Standardní záruka v délce trvání 60 měsíců se zásahem u zákazníka pro výše uvedené HW zařízení (Kolektor)</t>
  </si>
  <si>
    <t>Školní webový filtr, který umožňuje aktivně předcházet rizikům spojených s internetovou bezpečností žáků a studentů, podpora profilu pro jednoduší nastavítelná pravidla jednotlivcům či skupin, politika přístupu definovana dle času, kategorii, cílevé url, cílové IP adresy, uživatele, skupiny uživatelů, přehledná a plná kontrola nad webovou komunikací celé školní sítě - správa a administrace v českém jazyce, monitoring provozu poskytuje detailní reporting, včetně přehledné statistiky návštěvnosti, zařízení je možné zapojit do clustreru v případě zakoupení druhého boxu (redundance řešení), dedikovaný ethernet management port, zaruka na jakost kódu - odtsranění bezpečnostní chyby do max. 20 dnů, sběr a monitorování datového toku (provozních dat) na úrovní WAN zdrojového/cílového TCP/UDP portu bez případných omezení výkonu v propustnosti dat, zajišťuje uchování provozních dat min po dobu 2 měsíců, podpora AD, autentizace klientů, technická podpora a servis od českého výrobce</t>
  </si>
  <si>
    <t>Server s umístěním do racku s minimální konfigurací: výkon CPU min. 4900 bodu dle nezávislého testu benchmark.net, operační paměť 16GB DDR4, 2x SAS pevný disk s 15tis. otáčkami a kapacitou 300GB zapojené v RAID1, 3x SATA pevný disk s kapacitou 2TB v RAID 5, interní RAID PCIe x8 řadič, dvouportová 1Gb LAN, podpora vzdálené zprávy, 800W zdroj s redundantním zdrojem AC 240VDC, záruka 60 měsíců onsite NBD. Cena včetně instalace a dopravy</t>
  </si>
  <si>
    <t>Licence jako součást standardní záruky pro výše uvedený 24 portový switch umožňující přístup do vzdáleného managementu sítě (dashboard) po dobu 60 měsíců, jedná se o nezbytnou součást k výše uvedenému HW zařízení.</t>
  </si>
  <si>
    <t xml:space="preserve">Licence jako součást standardní záruky pro výše uvedený optický switch umožňující umožňující přístup do vzdáleného managementu sítě (dashboard)po dobu 60 měsíců, jedná se o nezbytnou součást k výše uvedenému HW zařízení. </t>
  </si>
  <si>
    <t>Licence jako součást standardní záruky pro výše uvedený firewall, Advanced Security, umožňující přístup do vzdáleného managementu sítě (dashboard) po dobu 60 měsíců, jedná se o nezbytnou součást k výše uvedenému HW zařízení.</t>
  </si>
  <si>
    <t xml:space="preserve">Licence jako součást standardní záruky pro výše uvedený 48 portový switch, umožňující přístup do vzdáleného managementu sítě (dashboard) po dobu 60 měsíců, jedná se o nezbytnou součást k výše uvedenému HW zařízení. </t>
  </si>
  <si>
    <t>Licence jako součást standardní záruky pro výše uvedený acces pointy, umožňující přístup do vzdáleného managementu sítě (dashboard) po dobu 60 měsíců, jedná se o nezbytnou součást k výše uvedenému HW zařízení.</t>
  </si>
  <si>
    <t xml:space="preserve">Řízený 28 port switch, 24x 1Gbps, 24x PoE, 12x PoE+, power budget 370W, 4x 10G SFP+, 2x stacking porty, propustnost až 128Gbps, přenosová rychlost až 95.24Mpps, podpora L3 protokolu - statický routing, DHCP relay, podpora L2 protokolu - 802.1p QoS, 802.3ad Link aggregation, 802.1D STP, podpora min. 4095 VLAN (802.1q), min. 16000 MAC adres, 802.1x (podpora Radius), podpora testování připojených UTP/STP kabelů, rozpoznávaní a řízení apl. 7 vrstvy OSI modelu, podpora centrálního systému řízení a monitorování sítě
</t>
  </si>
  <si>
    <t>Řízený 28 port switch, 24x 1Gbps, 4x 10G SFP+, 2x stacking porty, propustnost až 128Gbps, přenosová rychlost až 95.24Mpps, podpora L3 protokolu - statický routing, DHCP relay, podpora L2 protokolu - 802.1p QoS, 802.3ad Link aggregation, 802.1D STP, podpora min. 4095 VLAN (802.1q), min. 16000 MAC adres, 802.1x (podpora Radius), podpora testování připojených UTP/STP kabelů, rozpoznávaní a řízení apl. 7 vrstvy OSI modelu, podpora centrálního systému řízení a monitorování sítě</t>
  </si>
  <si>
    <t>Řízený 52 port switch, 48x 1Gbps, 4x 10G SFP+, 2 x stacking porty, propustnost až 176Gbps, přenosová rychlost až 127.98Mpps, podpora L3 protokolu - statický routing,  DHCP relay, podpora L2 protokolu - 802.1p QoS, 802.3ad Link aggregation, 802.1D STP, podpora min. 4095 VLAN (802.1q), min. 32000 MAC adres, 802.1x (podpora Radius), podpora testování připojených UTP/STP kabelů, rozpoznávaní a řízení apl. 7 vrstvy OSI modelu, podpora centrálního systému řízení a monitorování sítě</t>
  </si>
  <si>
    <t>19" racková konstrukce</t>
  </si>
  <si>
    <t>19" racková konstrukce pro vestavbu do nábytku. Výška 15U. Včetně vyvazovacích profilů, polic, příchytek, šroubů. Cena včetně instalace a dopravy</t>
  </si>
  <si>
    <t>19" racková konstrukce pro vestavbu do nábytku.  Výška 9U. Včetně vyvazovacích profilů, polic, příchytek, šroubů. Cena včetně instalace a dopravy</t>
  </si>
  <si>
    <t>Nábytkový ventilátor</t>
  </si>
  <si>
    <t>Nábytkový vestavný ventilátor, průtok vzduchu 566 l/min, hlučnost 24dB @ 1m, automatická aktivace při 30,5o C. Cena včetně instalace a dopravy</t>
  </si>
  <si>
    <t>VOIP telefon</t>
  </si>
  <si>
    <t>VOIP telefon, 2x ethernet port 100BASE-T RJ45 s integrovaným switch, LCD display, adresář jmen, hlasitý odposlech, konference, přepojování hovorů, podpora protokolů SIP, SPCP, SNTP, konfigurace přes webové rozhraní</t>
  </si>
  <si>
    <t>VOIP ústředna</t>
  </si>
  <si>
    <t xml:space="preserve">VOIP ústředna pro až 50 uživatelů/klapek, 25 současných hovorů, možnost rozšíření o S2/02/SO/BRI nebo GSM modul. Podpora protokolů SIP/IAX. Podpora konference, LDAP server - adresář jmen, hromadný import a export klapek z CSV, webové administrační rozhraní. Montáž do racku. </t>
  </si>
  <si>
    <t>VOIP vrátník</t>
  </si>
  <si>
    <t>VOIP vrátník, numerická klávesnice, 3 tlačítka rychlé volby</t>
  </si>
  <si>
    <t>UPS jednotka 420VA</t>
  </si>
  <si>
    <t>Záložní zdroj pro ochranu napájení VOIP ústředny. Vstupní napětí 230V 50/60Hz, Výkon napájení je 260W/420VA s výstupním napětím 230V s frekvencí od 47-63Hz. Pro správu nabízí seriový port.</t>
  </si>
  <si>
    <t>a</t>
  </si>
  <si>
    <t>b</t>
  </si>
  <si>
    <t>c</t>
  </si>
  <si>
    <t>d</t>
  </si>
  <si>
    <r>
      <t>Kvalitní kabel určený pro horizontální rozvody strukturované kabeláže. Nestíněný kabel UTP CAT6 s LSOH pláštěm. Šířka pásma - 250 MHz. Jednotlivé páry odděleny plastovým křížem. Vodič: měděný drát AWG 23. Delay skew: 20 ns/100 m.</t>
    </r>
    <r>
      <rPr>
        <b/>
        <sz val="10"/>
        <rFont val="Arial"/>
        <family val="2"/>
        <charset val="238"/>
      </rPr>
      <t xml:space="preserve"> UTP kabel  v délce 4150m je součástí dodávky stavby, není součástí dodávky v tomto výkazu.</t>
    </r>
  </si>
  <si>
    <t>Katolické gymnázium Třebíč - Vnitřní konektivita a připojení k internetu</t>
  </si>
  <si>
    <t>Katolické gymnázium Třebíč - Vnitřní konektivita a připojení k internetu (celkem - bez DPH)</t>
  </si>
  <si>
    <t>Kč/jednotka bez DPH</t>
  </si>
  <si>
    <r>
      <t>Instalace optické kabeláže do lišt, žlabů a chrániček, zakončování optické kabeláže konektory, měření, výstupní protokol.</t>
    </r>
    <r>
      <rPr>
        <b/>
        <sz val="10"/>
        <rFont val="Arial"/>
        <family val="2"/>
        <charset val="238"/>
      </rPr>
      <t xml:space="preserve"> Instalace, zakončování, měření a výstupní protokol je součástí dodávky stavby, není součástí dodávky v tomto výkazu.</t>
    </r>
  </si>
  <si>
    <r>
      <t>Instalace metalické kabeláže do lišt, žlabů a chrániček, včetně instalace datových dvojzásuvek a zásuvek do podlahových krabic, zakončování metalické kabeláže, měření, výstupní protokol.</t>
    </r>
    <r>
      <rPr>
        <b/>
        <sz val="10"/>
        <rFont val="Arial"/>
        <family val="2"/>
        <charset val="238"/>
      </rPr>
      <t xml:space="preserve"> Instalace, zakončování, měření a výstupní protokol je součástí dodávky stavby, není součástí dodávky v tomto výkazu.</t>
    </r>
  </si>
  <si>
    <t>typ</t>
  </si>
  <si>
    <t>výrobce</t>
  </si>
  <si>
    <t>Rozšířující licence umožňující pro výše uvedené položky 15, 17, 19, 21, 23, 25 a 26 přístup do vzdáleného managementu sítě (dashboard) po dobu 120 měsíců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</si>
</sst>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quot;Kč&quot;"/>
    <numFmt numFmtId="165" formatCode="#,##0&quot; Kč&quot;"/>
    <numFmt numFmtId="166" formatCode="_-* #,##0\ _D_M_-;\-* #,##0\ _D_M_-;_-* &quot;- &quot;_D_M_-;_-@_-"/>
    <numFmt numFmtId="167" formatCode="_-* #,##0.00_-;\-* #,##0.00_-;_-* \-??_-;_-@_-"/>
    <numFmt numFmtId="168" formatCode="_-[$€-2]\ * #,##0.00_-;\-[$€-2]\ * #,##0.00_-;_-[$€-2]\ * \-??_-"/>
    <numFmt numFmtId="169" formatCode="_-* #,##0.00&quot; Kč&quot;_-;\-* #,##0.00&quot; Kč&quot;_-;_-* \-??&quot; Kč&quot;_-;_-@_-"/>
    <numFmt numFmtId="170" formatCode="_-* #,##0&quot; DM&quot;_-;\-* #,##0&quot; DM&quot;_-;_-* &quot;- DM&quot;_-;_-@_-"/>
    <numFmt numFmtId="171" formatCode="_-\£* #,##0.00_-;&quot;-£&quot;* #,##0.00_-;_-\£* \-??_-;_-@_-"/>
    <numFmt numFmtId="172" formatCode="000\ 00"/>
  </numFmts>
  <fonts count="47">
    <font>
      <sz val="10"/>
      <name val="Arial CE"/>
      <family val="2"/>
      <charset val="238"/>
    </font>
    <font>
      <sz val="11"/>
      <color theme="1"/>
      <name val="Calibri"/>
      <family val="2"/>
      <charset val="238"/>
      <scheme val="minor"/>
    </font>
    <font>
      <sz val="11"/>
      <color indexed="8"/>
      <name val="Calibri"/>
      <family val="2"/>
      <charset val="238"/>
    </font>
    <font>
      <sz val="11"/>
      <color indexed="9"/>
      <name val="Calibri"/>
      <family val="2"/>
      <charset val="238"/>
    </font>
    <font>
      <b/>
      <sz val="11"/>
      <color indexed="8"/>
      <name val="Calibri"/>
      <family val="2"/>
      <charset val="238"/>
    </font>
    <font>
      <sz val="11"/>
      <color indexed="20"/>
      <name val="Calibri"/>
      <family val="2"/>
      <charset val="238"/>
    </font>
    <font>
      <b/>
      <sz val="11"/>
      <color indexed="9"/>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18"/>
      <color indexed="56"/>
      <name val="Cambria"/>
      <family val="2"/>
      <charset val="238"/>
    </font>
    <font>
      <sz val="11"/>
      <color indexed="52"/>
      <name val="Calibri"/>
      <family val="2"/>
      <charset val="238"/>
    </font>
    <font>
      <sz val="11"/>
      <color indexed="17"/>
      <name val="Calibri"/>
      <family val="2"/>
      <charset val="238"/>
    </font>
    <font>
      <sz val="11"/>
      <color indexed="10"/>
      <name val="Calibri"/>
      <family val="2"/>
      <charset val="238"/>
    </font>
    <font>
      <sz val="11"/>
      <color indexed="62"/>
      <name val="Calibri"/>
      <family val="2"/>
      <charset val="238"/>
    </font>
    <font>
      <i/>
      <sz val="11"/>
      <color indexed="23"/>
      <name val="Calibri"/>
      <family val="2"/>
      <charset val="238"/>
    </font>
    <font>
      <b/>
      <sz val="11"/>
      <color indexed="52"/>
      <name val="Calibri"/>
      <family val="2"/>
      <charset val="238"/>
    </font>
    <font>
      <b/>
      <sz val="11"/>
      <color indexed="63"/>
      <name val="Calibri"/>
      <family val="2"/>
      <charset val="238"/>
    </font>
    <font>
      <sz val="10"/>
      <name val="Arial CE"/>
      <charset val="238"/>
    </font>
    <font>
      <sz val="10"/>
      <name val="Arial CE"/>
      <family val="2"/>
      <charset val="238"/>
    </font>
    <font>
      <sz val="10"/>
      <color indexed="10"/>
      <name val="Arial CE"/>
      <charset val="238"/>
    </font>
    <font>
      <b/>
      <sz val="10"/>
      <color indexed="10"/>
      <name val="Arial CE"/>
      <charset val="238"/>
    </font>
    <font>
      <b/>
      <sz val="12"/>
      <name val="Arial CE"/>
      <charset val="238"/>
    </font>
    <font>
      <b/>
      <sz val="10"/>
      <name val="Arial CE"/>
      <charset val="238"/>
    </font>
    <font>
      <sz val="11"/>
      <color theme="1"/>
      <name val="Calibri"/>
      <family val="2"/>
      <charset val="238"/>
      <scheme val="minor"/>
    </font>
    <font>
      <sz val="10"/>
      <name val="Arial"/>
      <family val="2"/>
      <charset val="238"/>
    </font>
    <font>
      <sz val="10"/>
      <name val="Arial"/>
      <family val="2"/>
      <charset val="204"/>
    </font>
    <font>
      <u/>
      <sz val="10"/>
      <color indexed="12"/>
      <name val="Arial"/>
      <family val="2"/>
      <charset val="238"/>
    </font>
    <font>
      <u/>
      <sz val="10"/>
      <color indexed="12"/>
      <name val="Arial CE"/>
      <family val="2"/>
      <charset val="238"/>
    </font>
    <font>
      <b/>
      <i/>
      <u/>
      <sz val="12"/>
      <name val="Arial CE"/>
      <family val="2"/>
      <charset val="238"/>
    </font>
    <font>
      <b/>
      <sz val="20"/>
      <name val="Arial CE"/>
      <family val="2"/>
      <charset val="238"/>
    </font>
    <font>
      <b/>
      <sz val="16"/>
      <color indexed="9"/>
      <name val="Arial CE"/>
      <family val="2"/>
      <charset val="238"/>
    </font>
    <font>
      <sz val="10"/>
      <name val="MS Sans Serif"/>
      <family val="2"/>
      <charset val="238"/>
    </font>
    <font>
      <b/>
      <sz val="10"/>
      <name val="Arial CE"/>
      <family val="2"/>
      <charset val="238"/>
    </font>
    <font>
      <sz val="10"/>
      <color indexed="8"/>
      <name val="Calibri"/>
      <family val="2"/>
      <charset val="238"/>
    </font>
    <font>
      <sz val="14"/>
      <name val="Stamp"/>
      <charset val="238"/>
    </font>
    <font>
      <b/>
      <sz val="10"/>
      <name val="Arial Narrow CE"/>
      <family val="2"/>
      <charset val="238"/>
    </font>
    <font>
      <i/>
      <sz val="10"/>
      <color indexed="10"/>
      <name val="Arial CE"/>
      <family val="2"/>
      <charset val="238"/>
    </font>
    <font>
      <b/>
      <sz val="24"/>
      <name val="Arial"/>
      <family val="2"/>
      <charset val="238"/>
    </font>
    <font>
      <sz val="10"/>
      <color rgb="FFFF0000"/>
      <name val="Arial CE"/>
      <charset val="238"/>
    </font>
    <font>
      <b/>
      <sz val="12"/>
      <color rgb="FFFF0000"/>
      <name val="Arial CE"/>
      <charset val="238"/>
    </font>
    <font>
      <b/>
      <i/>
      <sz val="12"/>
      <name val="Arial CE"/>
      <charset val="238"/>
    </font>
    <font>
      <i/>
      <sz val="10"/>
      <name val="Arial CE"/>
      <charset val="238"/>
    </font>
    <font>
      <b/>
      <sz val="10"/>
      <name val="Arial"/>
      <family val="2"/>
      <charset val="238"/>
    </font>
    <font>
      <b/>
      <sz val="14"/>
      <name val="Arial CE"/>
      <charset val="238"/>
    </font>
    <font>
      <sz val="14"/>
      <name val="Arial CE"/>
      <charset val="238"/>
    </font>
  </fonts>
  <fills count="3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13"/>
        <bgColor indexed="34"/>
      </patternFill>
    </fill>
    <fill>
      <patternFill patternType="solid">
        <fgColor indexed="8"/>
        <bgColor indexed="58"/>
      </patternFill>
    </fill>
    <fill>
      <patternFill patternType="solid">
        <fgColor indexed="58"/>
        <bgColor indexed="59"/>
      </patternFill>
    </fill>
    <fill>
      <patternFill patternType="solid">
        <fgColor rgb="FFFFFF00"/>
        <bgColor indexed="64"/>
      </patternFill>
    </fill>
    <fill>
      <patternFill patternType="solid">
        <fgColor rgb="FFFFFF00"/>
        <bgColor indexed="31"/>
      </patternFill>
    </fill>
    <fill>
      <patternFill patternType="solid">
        <fgColor theme="8" tint="0.59999389629810485"/>
        <bgColor indexed="31"/>
      </patternFill>
    </fill>
    <fill>
      <patternFill patternType="solid">
        <fgColor theme="0"/>
        <bgColor indexed="64"/>
      </patternFill>
    </fill>
    <fill>
      <patternFill patternType="solid">
        <fgColor rgb="FFFFFFFF"/>
        <bgColor rgb="FF000000"/>
      </patternFill>
    </fill>
    <fill>
      <patternFill patternType="solid">
        <fgColor rgb="FFFFC000"/>
        <bgColor indexed="64"/>
      </patternFill>
    </fill>
    <fill>
      <patternFill patternType="solid">
        <fgColor theme="9" tint="0.59999389629810485"/>
        <bgColor indexed="64"/>
      </patternFill>
    </fill>
  </fills>
  <borders count="41">
    <border>
      <left/>
      <right/>
      <top/>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bottom style="hair">
        <color indexed="8"/>
      </bottom>
      <diagonal/>
    </border>
    <border>
      <left/>
      <right/>
      <top style="hair">
        <color indexed="8"/>
      </top>
      <bottom style="hair">
        <color indexed="8"/>
      </bottom>
      <diagonal/>
    </border>
    <border>
      <left/>
      <right/>
      <top style="medium">
        <color indexed="8"/>
      </top>
      <bottom style="medium">
        <color indexed="8"/>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9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1" applyNumberFormat="0" applyFill="0" applyAlignment="0" applyProtection="0"/>
    <xf numFmtId="0" fontId="20" fillId="0" borderId="0"/>
    <xf numFmtId="0" fontId="5" fillId="3" borderId="0" applyNumberFormat="0" applyBorder="0" applyAlignment="0" applyProtection="0"/>
    <xf numFmtId="0" fontId="6" fillId="16" borderId="2" applyNumberFormat="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1" fillId="0" borderId="0" applyNumberFormat="0" applyFill="0" applyBorder="0" applyAlignment="0" applyProtection="0"/>
    <xf numFmtId="0" fontId="10" fillId="17" borderId="0" applyNumberFormat="0" applyBorder="0" applyAlignment="0" applyProtection="0"/>
    <xf numFmtId="0" fontId="25" fillId="0" borderId="0"/>
    <xf numFmtId="0" fontId="20" fillId="18" borderId="6" applyNumberFormat="0" applyAlignment="0" applyProtection="0"/>
    <xf numFmtId="0" fontId="12" fillId="0" borderId="7" applyNumberFormat="0" applyFill="0" applyAlignment="0" applyProtection="0"/>
    <xf numFmtId="0" fontId="13" fillId="4" borderId="0" applyNumberFormat="0" applyBorder="0" applyAlignment="0" applyProtection="0"/>
    <xf numFmtId="0" fontId="14" fillId="0" borderId="0" applyNumberFormat="0" applyFill="0" applyBorder="0" applyAlignment="0" applyProtection="0"/>
    <xf numFmtId="0" fontId="15" fillId="7" borderId="8" applyNumberFormat="0" applyAlignment="0" applyProtection="0"/>
    <xf numFmtId="0" fontId="17" fillId="19" borderId="8" applyNumberFormat="0" applyAlignment="0" applyProtection="0"/>
    <xf numFmtId="0" fontId="18" fillId="19" borderId="9" applyNumberFormat="0" applyAlignment="0" applyProtection="0"/>
    <xf numFmtId="0" fontId="16"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3" borderId="0" applyNumberFormat="0" applyBorder="0" applyAlignment="0" applyProtection="0"/>
    <xf numFmtId="0" fontId="27"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165" fontId="20" fillId="0" borderId="0" applyFill="0" applyBorder="0" applyAlignment="0" applyProtection="0"/>
    <xf numFmtId="166" fontId="20" fillId="0" borderId="0" applyFill="0" applyBorder="0" applyAlignment="0" applyProtection="0"/>
    <xf numFmtId="167" fontId="20" fillId="0" borderId="0" applyFill="0" applyBorder="0" applyAlignment="0" applyProtection="0"/>
    <xf numFmtId="168" fontId="20" fillId="0" borderId="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19" borderId="0" applyNumberFormat="0" applyBorder="0" applyAlignment="0" applyProtection="0"/>
    <xf numFmtId="0" fontId="26" fillId="0" borderId="22" applyNumberFormat="0" applyFill="0" applyAlignment="0" applyProtection="0"/>
    <xf numFmtId="169" fontId="20" fillId="0" borderId="0" applyFill="0" applyBorder="0" applyAlignment="0" applyProtection="0"/>
    <xf numFmtId="0" fontId="20" fillId="0" borderId="13" applyNumberFormat="0">
      <alignment vertical="center" wrapText="1"/>
    </xf>
    <xf numFmtId="0" fontId="31" fillId="24" borderId="23" applyNumberFormat="0" applyAlignment="0"/>
    <xf numFmtId="0" fontId="32" fillId="25" borderId="0" applyNumberFormat="0" applyAlignment="0"/>
    <xf numFmtId="0" fontId="33" fillId="0" borderId="0"/>
    <xf numFmtId="0" fontId="34" fillId="0" borderId="0"/>
    <xf numFmtId="0" fontId="35" fillId="0" borderId="0"/>
    <xf numFmtId="0" fontId="35" fillId="0" borderId="0"/>
    <xf numFmtId="0" fontId="26" fillId="0" borderId="0"/>
    <xf numFmtId="0" fontId="35" fillId="0" borderId="0"/>
    <xf numFmtId="0" fontId="2" fillId="0" borderId="0"/>
    <xf numFmtId="0" fontId="1" fillId="0" borderId="0"/>
    <xf numFmtId="0" fontId="26" fillId="0" borderId="0"/>
    <xf numFmtId="0" fontId="1" fillId="0" borderId="0"/>
    <xf numFmtId="0" fontId="26" fillId="0" borderId="0"/>
    <xf numFmtId="0" fontId="20" fillId="0" borderId="0"/>
    <xf numFmtId="0" fontId="26" fillId="0" borderId="0"/>
    <xf numFmtId="0" fontId="35" fillId="0" borderId="0"/>
    <xf numFmtId="0" fontId="35" fillId="0" borderId="0"/>
    <xf numFmtId="0" fontId="35" fillId="0" borderId="0"/>
    <xf numFmtId="0" fontId="26" fillId="0" borderId="0" applyProtection="0"/>
    <xf numFmtId="0" fontId="26" fillId="0" borderId="0"/>
    <xf numFmtId="0" fontId="20" fillId="0" borderId="0"/>
    <xf numFmtId="0" fontId="36" fillId="0" borderId="0" applyNumberFormat="0" applyFill="0" applyBorder="0" applyAlignment="0" applyProtection="0"/>
    <xf numFmtId="0" fontId="37" fillId="0" borderId="0" applyFill="0" applyBorder="0" applyProtection="0">
      <alignment horizontal="left"/>
    </xf>
    <xf numFmtId="0" fontId="38" fillId="0" borderId="0" applyNumberFormat="0">
      <alignment horizontal="left" vertical="center"/>
    </xf>
    <xf numFmtId="9" fontId="20" fillId="0" borderId="0" applyFill="0" applyBorder="0" applyAlignment="0" applyProtection="0"/>
    <xf numFmtId="0" fontId="26" fillId="26" borderId="0"/>
    <xf numFmtId="0" fontId="26" fillId="0" borderId="0"/>
    <xf numFmtId="0" fontId="39" fillId="15" borderId="24">
      <alignment vertical="center"/>
    </xf>
    <xf numFmtId="170" fontId="20" fillId="0" borderId="0" applyFill="0" applyBorder="0" applyAlignment="0" applyProtection="0"/>
    <xf numFmtId="171" fontId="20" fillId="0" borderId="0" applyFill="0" applyBorder="0" applyAlignment="0" applyProtection="0"/>
  </cellStyleXfs>
  <cellXfs count="92">
    <xf numFmtId="0" fontId="0" fillId="0" borderId="0" xfId="0"/>
    <xf numFmtId="0" fontId="19"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wrapText="1"/>
    </xf>
    <xf numFmtId="0" fontId="21" fillId="0" borderId="0" xfId="0" applyFont="1" applyAlignment="1">
      <alignment horizontal="left" vertical="center"/>
    </xf>
    <xf numFmtId="164" fontId="21" fillId="0" borderId="0" xfId="0" applyNumberFormat="1" applyFont="1" applyAlignment="1">
      <alignment horizontal="right" vertical="center" wrapText="1"/>
    </xf>
    <xf numFmtId="164" fontId="21" fillId="0" borderId="0" xfId="0" applyNumberFormat="1" applyFont="1" applyAlignment="1">
      <alignment horizontal="right" vertical="center"/>
    </xf>
    <xf numFmtId="0" fontId="24" fillId="0" borderId="0" xfId="0" applyFont="1" applyAlignment="1">
      <alignment horizontal="center" vertical="center" wrapText="1"/>
    </xf>
    <xf numFmtId="0" fontId="21" fillId="0" borderId="0" xfId="0" applyFont="1" applyAlignment="1">
      <alignment horizontal="left" vertical="center" wrapText="1"/>
    </xf>
    <xf numFmtId="0" fontId="19" fillId="0" borderId="0" xfId="0" applyFont="1" applyAlignment="1">
      <alignment horizontal="center" vertical="center" wrapText="1"/>
    </xf>
    <xf numFmtId="164" fontId="19" fillId="0" borderId="0" xfId="0" applyNumberFormat="1" applyFont="1" applyFill="1" applyAlignment="1">
      <alignment horizontal="center" vertical="center" wrapText="1"/>
    </xf>
    <xf numFmtId="0" fontId="19" fillId="0" borderId="10" xfId="0" applyFont="1" applyFill="1" applyBorder="1" applyAlignment="1">
      <alignment horizontal="center" vertical="center" wrapText="1"/>
    </xf>
    <xf numFmtId="0" fontId="19" fillId="0" borderId="10" xfId="0" applyFont="1" applyFill="1" applyBorder="1" applyAlignment="1">
      <alignment horizontal="left" vertical="center" wrapText="1"/>
    </xf>
    <xf numFmtId="0" fontId="19" fillId="0" borderId="10" xfId="0" applyFont="1" applyFill="1" applyBorder="1" applyAlignment="1">
      <alignment vertical="center" wrapText="1"/>
    </xf>
    <xf numFmtId="0" fontId="26" fillId="0" borderId="13" xfId="0" applyNumberFormat="1" applyFont="1" applyFill="1" applyBorder="1" applyAlignment="1" applyProtection="1">
      <alignment horizontal="left" vertical="center" wrapText="1" shrinkToFit="1"/>
      <protection hidden="1"/>
    </xf>
    <xf numFmtId="0" fontId="19" fillId="0" borderId="10" xfId="0" applyFont="1" applyFill="1" applyBorder="1" applyAlignment="1" applyProtection="1">
      <alignment horizontal="center" vertical="center" wrapText="1"/>
      <protection locked="0"/>
    </xf>
    <xf numFmtId="164" fontId="19" fillId="0" borderId="10" xfId="0" applyNumberFormat="1" applyFont="1" applyFill="1" applyBorder="1" applyAlignment="1">
      <alignment horizontal="right" vertical="center" wrapText="1"/>
    </xf>
    <xf numFmtId="0" fontId="19" fillId="0" borderId="10" xfId="0" applyFont="1" applyBorder="1" applyAlignment="1">
      <alignment horizontal="center" vertical="center" wrapText="1"/>
    </xf>
    <xf numFmtId="0" fontId="24" fillId="0" borderId="10" xfId="0" applyFont="1" applyFill="1" applyBorder="1" applyAlignment="1">
      <alignment horizontal="center" vertical="center" wrapText="1"/>
    </xf>
    <xf numFmtId="0" fontId="24" fillId="0" borderId="10" xfId="0" applyFont="1" applyFill="1" applyBorder="1" applyAlignment="1">
      <alignment horizontal="left" vertical="center" wrapText="1"/>
    </xf>
    <xf numFmtId="0" fontId="23" fillId="29" borderId="11" xfId="0" applyFont="1" applyFill="1" applyBorder="1" applyAlignment="1">
      <alignment horizontal="center" vertical="center"/>
    </xf>
    <xf numFmtId="0" fontId="23" fillId="29" borderId="11" xfId="0" applyFont="1" applyFill="1" applyBorder="1" applyAlignment="1">
      <alignment horizontal="left" vertical="center"/>
    </xf>
    <xf numFmtId="164" fontId="19" fillId="30" borderId="10" xfId="0" applyNumberFormat="1" applyFont="1" applyFill="1" applyBorder="1" applyAlignment="1">
      <alignment horizontal="right" vertical="center" wrapText="1"/>
    </xf>
    <xf numFmtId="0" fontId="19" fillId="30" borderId="10" xfId="0" applyFont="1" applyFill="1" applyBorder="1" applyAlignment="1">
      <alignment horizontal="center" vertical="center" wrapText="1"/>
    </xf>
    <xf numFmtId="0" fontId="19" fillId="30" borderId="10" xfId="0" applyFont="1" applyFill="1" applyBorder="1" applyAlignment="1">
      <alignment horizontal="left" vertical="center" wrapText="1"/>
    </xf>
    <xf numFmtId="0" fontId="19" fillId="30" borderId="10" xfId="0" applyFont="1" applyFill="1" applyBorder="1" applyAlignment="1">
      <alignment vertical="center" wrapText="1"/>
    </xf>
    <xf numFmtId="0" fontId="40" fillId="0" borderId="0" xfId="0" applyFont="1" applyAlignment="1">
      <alignment horizontal="center" vertical="center"/>
    </xf>
    <xf numFmtId="0" fontId="19" fillId="0" borderId="25"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left" vertical="center" wrapText="1"/>
    </xf>
    <xf numFmtId="0" fontId="41" fillId="0" borderId="0" xfId="0" applyFont="1" applyBorder="1" applyAlignment="1">
      <alignment horizontal="right" vertical="center"/>
    </xf>
    <xf numFmtId="0" fontId="41" fillId="0" borderId="0" xfId="0" applyFont="1" applyBorder="1" applyAlignment="1">
      <alignment horizontal="center" vertical="center"/>
    </xf>
    <xf numFmtId="0" fontId="41" fillId="0" borderId="0" xfId="0" applyFont="1" applyBorder="1" applyAlignment="1">
      <alignment horizontal="left" vertical="center"/>
    </xf>
    <xf numFmtId="164" fontId="41" fillId="0" borderId="0" xfId="0" applyNumberFormat="1" applyFont="1" applyBorder="1" applyAlignment="1">
      <alignment horizontal="right" vertical="center"/>
    </xf>
    <xf numFmtId="0" fontId="26" fillId="0" borderId="0" xfId="0" applyNumberFormat="1" applyFont="1" applyFill="1" applyBorder="1" applyAlignment="1" applyProtection="1">
      <alignment horizontal="left" vertical="center" wrapText="1" shrinkToFit="1"/>
      <protection hidden="1"/>
    </xf>
    <xf numFmtId="0" fontId="19" fillId="0" borderId="0" xfId="0" applyFont="1" applyFill="1" applyBorder="1" applyAlignment="1">
      <alignment vertical="center" wrapText="1"/>
    </xf>
    <xf numFmtId="164" fontId="19" fillId="0" borderId="0" xfId="0" applyNumberFormat="1" applyFont="1" applyAlignment="1">
      <alignment horizontal="center" vertical="center" wrapText="1"/>
    </xf>
    <xf numFmtId="172" fontId="26" fillId="0" borderId="10" xfId="78" applyNumberFormat="1" applyFont="1" applyBorder="1" applyAlignment="1">
      <alignment vertical="center" wrapText="1"/>
    </xf>
    <xf numFmtId="0" fontId="26" fillId="0" borderId="10" xfId="78" applyFont="1" applyFill="1" applyBorder="1" applyAlignment="1">
      <alignment horizontal="left" vertical="center" wrapText="1"/>
    </xf>
    <xf numFmtId="0" fontId="19" fillId="31" borderId="10" xfId="0" applyFont="1" applyFill="1" applyBorder="1" applyAlignment="1">
      <alignment horizontal="center" vertical="center" wrapText="1"/>
    </xf>
    <xf numFmtId="0" fontId="19" fillId="31" borderId="10" xfId="0" applyFont="1" applyFill="1" applyBorder="1" applyAlignment="1">
      <alignment horizontal="left" vertical="center" wrapText="1"/>
    </xf>
    <xf numFmtId="0" fontId="19" fillId="31" borderId="10" xfId="0" applyFont="1" applyFill="1" applyBorder="1" applyAlignment="1">
      <alignment vertical="center" wrapText="1"/>
    </xf>
    <xf numFmtId="0" fontId="26" fillId="31" borderId="26" xfId="0" applyNumberFormat="1" applyFont="1" applyFill="1" applyBorder="1" applyAlignment="1" applyProtection="1">
      <alignment horizontal="left" vertical="center" wrapText="1" shrinkToFit="1"/>
      <protection hidden="1"/>
    </xf>
    <xf numFmtId="164" fontId="19" fillId="31" borderId="10" xfId="0" applyNumberFormat="1" applyFont="1" applyFill="1" applyBorder="1" applyAlignment="1">
      <alignment horizontal="right" vertical="center" wrapText="1"/>
    </xf>
    <xf numFmtId="164" fontId="19" fillId="32" borderId="10" xfId="0" applyNumberFormat="1" applyFont="1" applyFill="1" applyBorder="1" applyAlignment="1">
      <alignment horizontal="right" vertical="center" wrapText="1"/>
    </xf>
    <xf numFmtId="0" fontId="19" fillId="32" borderId="10"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0" xfId="0" applyFont="1" applyFill="1" applyBorder="1" applyAlignment="1">
      <alignment horizontal="left" vertical="center" wrapText="1"/>
    </xf>
    <xf numFmtId="0" fontId="19" fillId="33" borderId="10" xfId="0" applyFont="1" applyFill="1" applyBorder="1" applyAlignment="1">
      <alignment vertical="center" wrapText="1"/>
    </xf>
    <xf numFmtId="0" fontId="26" fillId="33" borderId="13" xfId="0" applyNumberFormat="1" applyFont="1" applyFill="1" applyBorder="1" applyAlignment="1" applyProtection="1">
      <alignment horizontal="left" vertical="center" wrapText="1" shrinkToFit="1"/>
      <protection hidden="1"/>
    </xf>
    <xf numFmtId="0" fontId="19" fillId="33" borderId="10" xfId="0" applyFont="1" applyFill="1" applyBorder="1" applyAlignment="1" applyProtection="1">
      <alignment horizontal="center" vertical="center" wrapText="1"/>
      <protection locked="0"/>
    </xf>
    <xf numFmtId="164" fontId="19" fillId="33" borderId="10" xfId="0" applyNumberFormat="1" applyFont="1" applyFill="1" applyBorder="1" applyAlignment="1">
      <alignment horizontal="right" vertical="center" wrapText="1"/>
    </xf>
    <xf numFmtId="0" fontId="24" fillId="0" borderId="27" xfId="0" applyFont="1" applyBorder="1" applyAlignment="1">
      <alignment horizontal="center" vertical="center" wrapText="1" shrinkToFit="1"/>
    </xf>
    <xf numFmtId="0" fontId="24" fillId="0" borderId="28" xfId="0" applyFont="1" applyBorder="1" applyAlignment="1">
      <alignment horizontal="center" vertical="center" wrapText="1" shrinkToFit="1"/>
    </xf>
    <xf numFmtId="164" fontId="24" fillId="0" borderId="28" xfId="0" applyNumberFormat="1" applyFont="1" applyBorder="1" applyAlignment="1">
      <alignment horizontal="center" vertical="center" wrapText="1" shrinkToFit="1"/>
    </xf>
    <xf numFmtId="0" fontId="19" fillId="0" borderId="29" xfId="0" applyFont="1" applyBorder="1" applyAlignment="1">
      <alignment horizontal="center" vertical="center"/>
    </xf>
    <xf numFmtId="0" fontId="23" fillId="29" borderId="30" xfId="0" applyFont="1" applyFill="1" applyBorder="1" applyAlignment="1">
      <alignment horizontal="center" vertical="center"/>
    </xf>
    <xf numFmtId="0" fontId="19" fillId="0" borderId="31" xfId="0" applyFont="1" applyFill="1" applyBorder="1" applyAlignment="1">
      <alignment horizontal="center" vertical="center" wrapText="1"/>
    </xf>
    <xf numFmtId="0" fontId="24" fillId="0" borderId="31" xfId="0" applyFont="1" applyFill="1" applyBorder="1" applyAlignment="1">
      <alignment horizontal="center" vertical="center" wrapText="1"/>
    </xf>
    <xf numFmtId="0" fontId="19" fillId="33" borderId="31" xfId="0" applyFont="1" applyFill="1" applyBorder="1" applyAlignment="1">
      <alignment horizontal="center" vertical="center" wrapText="1"/>
    </xf>
    <xf numFmtId="0" fontId="24" fillId="0" borderId="32" xfId="0" applyFont="1" applyFill="1" applyBorder="1" applyAlignment="1">
      <alignment horizontal="center" vertical="center" wrapText="1"/>
    </xf>
    <xf numFmtId="164" fontId="19" fillId="0" borderId="14" xfId="0" applyNumberFormat="1" applyFont="1" applyBorder="1" applyAlignment="1">
      <alignment horizontal="right" vertical="center" wrapText="1"/>
    </xf>
    <xf numFmtId="164" fontId="24" fillId="0" borderId="14" xfId="0" applyNumberFormat="1" applyFont="1" applyBorder="1" applyAlignment="1">
      <alignment horizontal="right" vertical="center" wrapText="1"/>
    </xf>
    <xf numFmtId="164" fontId="19" fillId="32" borderId="14" xfId="0" applyNumberFormat="1" applyFont="1" applyFill="1" applyBorder="1" applyAlignment="1">
      <alignment horizontal="right" vertical="center" wrapText="1"/>
    </xf>
    <xf numFmtId="164" fontId="19" fillId="33" borderId="14" xfId="0" applyNumberFormat="1" applyFont="1" applyFill="1" applyBorder="1" applyAlignment="1">
      <alignment horizontal="right" vertical="center" wrapText="1"/>
    </xf>
    <xf numFmtId="164" fontId="19" fillId="0" borderId="14" xfId="0" applyNumberFormat="1" applyFont="1" applyFill="1" applyBorder="1" applyAlignment="1">
      <alignment horizontal="right" vertical="center" wrapText="1"/>
    </xf>
    <xf numFmtId="164" fontId="24" fillId="0" borderId="17" xfId="0" applyNumberFormat="1" applyFont="1" applyBorder="1" applyAlignment="1">
      <alignment horizontal="right" vertical="center" wrapText="1"/>
    </xf>
    <xf numFmtId="164" fontId="23" fillId="0" borderId="34" xfId="0" applyNumberFormat="1" applyFont="1" applyBorder="1" applyAlignment="1">
      <alignment horizontal="right" vertical="center"/>
    </xf>
    <xf numFmtId="0" fontId="19" fillId="0" borderId="35" xfId="0" applyFont="1" applyBorder="1" applyAlignment="1">
      <alignment horizontal="center" vertical="center"/>
    </xf>
    <xf numFmtId="0" fontId="19" fillId="0" borderId="35" xfId="0" applyFont="1" applyFill="1" applyBorder="1" applyAlignment="1">
      <alignment horizontal="center" vertical="center" wrapText="1"/>
    </xf>
    <xf numFmtId="164" fontId="24" fillId="0" borderId="35" xfId="0" applyNumberFormat="1" applyFont="1" applyFill="1" applyBorder="1" applyAlignment="1">
      <alignment horizontal="center" vertical="center" wrapText="1"/>
    </xf>
    <xf numFmtId="0" fontId="19" fillId="32" borderId="35" xfId="0" applyFont="1" applyFill="1" applyBorder="1" applyAlignment="1">
      <alignment horizontal="center" vertical="center" wrapText="1"/>
    </xf>
    <xf numFmtId="0" fontId="19" fillId="0" borderId="35" xfId="0" applyFont="1" applyBorder="1" applyAlignment="1">
      <alignment horizontal="center" vertical="center" wrapText="1"/>
    </xf>
    <xf numFmtId="0" fontId="24" fillId="0" borderId="35" xfId="0" applyFont="1" applyFill="1" applyBorder="1" applyAlignment="1">
      <alignment horizontal="left" vertical="center" wrapText="1"/>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33" borderId="35" xfId="0" applyFont="1" applyFill="1" applyBorder="1" applyAlignment="1">
      <alignment horizontal="center" vertical="center" wrapText="1"/>
    </xf>
    <xf numFmtId="0" fontId="45" fillId="28" borderId="38" xfId="0" applyFont="1" applyFill="1" applyBorder="1" applyAlignment="1">
      <alignment horizontal="center" vertical="center"/>
    </xf>
    <xf numFmtId="0" fontId="45" fillId="28" borderId="39" xfId="0" applyFont="1" applyFill="1" applyBorder="1" applyAlignment="1">
      <alignment horizontal="center" vertical="center"/>
    </xf>
    <xf numFmtId="0" fontId="46" fillId="27" borderId="40" xfId="0" applyFont="1" applyFill="1" applyBorder="1" applyAlignment="1">
      <alignment vertical="center"/>
    </xf>
    <xf numFmtId="164" fontId="24" fillId="0" borderId="17" xfId="0" applyNumberFormat="1" applyFont="1" applyFill="1" applyBorder="1" applyAlignment="1">
      <alignment horizontal="right" vertical="center" wrapText="1"/>
    </xf>
    <xf numFmtId="164" fontId="24" fillId="0" borderId="18" xfId="0" applyNumberFormat="1" applyFont="1" applyFill="1" applyBorder="1" applyAlignment="1">
      <alignment horizontal="right" vertical="center" wrapText="1"/>
    </xf>
    <xf numFmtId="164" fontId="24" fillId="0" borderId="19" xfId="0" applyNumberFormat="1" applyFont="1" applyFill="1" applyBorder="1" applyAlignment="1">
      <alignment horizontal="right" vertical="center" wrapText="1"/>
    </xf>
    <xf numFmtId="164" fontId="24" fillId="0" borderId="14" xfId="0" applyNumberFormat="1" applyFont="1" applyFill="1" applyBorder="1" applyAlignment="1">
      <alignment horizontal="right" vertical="center" wrapText="1"/>
    </xf>
    <xf numFmtId="164" fontId="24" fillId="0" borderId="15" xfId="0" applyNumberFormat="1" applyFont="1" applyFill="1" applyBorder="1" applyAlignment="1">
      <alignment horizontal="right" vertical="center" wrapText="1"/>
    </xf>
    <xf numFmtId="164" fontId="24" fillId="0" borderId="16" xfId="0" applyNumberFormat="1" applyFont="1" applyFill="1" applyBorder="1" applyAlignment="1">
      <alignment horizontal="right" vertical="center" wrapText="1"/>
    </xf>
    <xf numFmtId="0" fontId="42" fillId="0" borderId="30" xfId="0" applyFont="1" applyFill="1" applyBorder="1" applyAlignment="1">
      <alignment horizontal="left" vertical="center"/>
    </xf>
    <xf numFmtId="0" fontId="43" fillId="0" borderId="11" xfId="0" applyFont="1" applyBorder="1" applyAlignment="1">
      <alignment horizontal="left" vertical="center"/>
    </xf>
    <xf numFmtId="0" fontId="24" fillId="0" borderId="0" xfId="0" applyFont="1" applyBorder="1" applyAlignment="1">
      <alignment horizontal="left" vertical="center"/>
    </xf>
    <xf numFmtId="0" fontId="23" fillId="0" borderId="33" xfId="0" applyFont="1" applyBorder="1" applyAlignment="1">
      <alignment horizontal="right" vertical="center"/>
    </xf>
    <xf numFmtId="0" fontId="23" fillId="0" borderId="20" xfId="0" applyFont="1" applyBorder="1" applyAlignment="1">
      <alignment horizontal="right" vertical="center"/>
    </xf>
    <xf numFmtId="0" fontId="23" fillId="0" borderId="21" xfId="0" applyFont="1" applyBorder="1" applyAlignment="1">
      <alignment horizontal="right" vertical="center"/>
    </xf>
  </cellXfs>
  <cellStyles count="97">
    <cellStyle name="_Ceník CBC - 03,2007" xfId="44" xr:uid="{00000000-0005-0000-0000-000000000000}"/>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20 % – Zvýraznění1 2" xfId="45" xr:uid="{00000000-0005-0000-0000-000002000000}"/>
    <cellStyle name="20 % – Zvýraznění2 2" xfId="46" xr:uid="{00000000-0005-0000-0000-000004000000}"/>
    <cellStyle name="20 % – Zvýraznění3 2" xfId="47" xr:uid="{00000000-0005-0000-0000-000006000000}"/>
    <cellStyle name="20 % – Zvýraznění4 2" xfId="48" xr:uid="{00000000-0005-0000-0000-000008000000}"/>
    <cellStyle name="20 % – Zvýraznění5 2" xfId="49" xr:uid="{00000000-0005-0000-0000-00000A000000}"/>
    <cellStyle name="20 % – Zvýraznění6 2" xfId="50" xr:uid="{00000000-0005-0000-0000-00000C000000}"/>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40 % – Zvýraznění1 2" xfId="51" xr:uid="{00000000-0005-0000-0000-00000E000000}"/>
    <cellStyle name="40 % – Zvýraznění2 2" xfId="52" xr:uid="{00000000-0005-0000-0000-000010000000}"/>
    <cellStyle name="40 % – Zvýraznění3 2" xfId="53" xr:uid="{00000000-0005-0000-0000-000012000000}"/>
    <cellStyle name="40 % – Zvýraznění4 2" xfId="54" xr:uid="{00000000-0005-0000-0000-000014000000}"/>
    <cellStyle name="40 % – Zvýraznění5 2" xfId="55" xr:uid="{00000000-0005-0000-0000-000016000000}"/>
    <cellStyle name="40 % – Zvýraznění6 2" xfId="56" xr:uid="{00000000-0005-0000-0000-000018000000}"/>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xfId="19" builtinId="25" customBuiltin="1"/>
    <cellStyle name="čárky 2" xfId="57" xr:uid="{00000000-0005-0000-0000-000020000000}"/>
    <cellStyle name="Dezimal [0]" xfId="58" xr:uid="{00000000-0005-0000-0000-000021000000}"/>
    <cellStyle name="Dezimal_Compiling Utility Macros" xfId="59" xr:uid="{00000000-0005-0000-0000-000022000000}"/>
    <cellStyle name="Euro" xfId="60" xr:uid="{00000000-0005-0000-0000-000023000000}"/>
    <cellStyle name="Excel Built-in Normal" xfId="20" xr:uid="{00000000-0005-0000-0000-000024000000}"/>
    <cellStyle name="Hypertextový odkaz 2" xfId="61" xr:uid="{00000000-0005-0000-0000-000025000000}"/>
    <cellStyle name="Hypertextový odkaz 3" xfId="62" xr:uid="{00000000-0005-0000-0000-000026000000}"/>
    <cellStyle name="KAPITOLA" xfId="63" xr:uid="{00000000-0005-0000-0000-000027000000}"/>
    <cellStyle name="Kontrolní buňka" xfId="22" builtinId="23" customBuiltin="1"/>
    <cellStyle name="lehký dolní okraj" xfId="64" xr:uid="{00000000-0005-0000-0000-000029000000}"/>
    <cellStyle name="měny 2" xfId="65" xr:uid="{00000000-0005-0000-0000-00002A000000}"/>
    <cellStyle name="MřížkaNormální" xfId="66" xr:uid="{00000000-0005-0000-0000-00002B000000}"/>
    <cellStyle name="Nadpis 1" xfId="23" builtinId="16" customBuiltin="1"/>
    <cellStyle name="Nadpis 2" xfId="24" builtinId="17" customBuiltin="1"/>
    <cellStyle name="Nadpis 3" xfId="25" builtinId="18" customBuiltin="1"/>
    <cellStyle name="Nadpis 4" xfId="26" builtinId="19" customBuiltin="1"/>
    <cellStyle name="Nadpis2" xfId="67" xr:uid="{00000000-0005-0000-0000-000030000000}"/>
    <cellStyle name="Nadpis3" xfId="68" xr:uid="{00000000-0005-0000-0000-000031000000}"/>
    <cellStyle name="Název" xfId="27" builtinId="15" customBuiltin="1"/>
    <cellStyle name="Neutrální" xfId="28" builtinId="28" customBuiltin="1"/>
    <cellStyle name="Normale_NEWAY-£" xfId="69" xr:uid="{00000000-0005-0000-0000-000034000000}"/>
    <cellStyle name="normálne_HELIOS" xfId="70" xr:uid="{00000000-0005-0000-0000-000035000000}"/>
    <cellStyle name="Normální" xfId="0" builtinId="0"/>
    <cellStyle name="normální 10" xfId="71" xr:uid="{00000000-0005-0000-0000-000037000000}"/>
    <cellStyle name="normální 10 2" xfId="72" xr:uid="{00000000-0005-0000-0000-000038000000}"/>
    <cellStyle name="normální 10_bezdrátová konference" xfId="73" xr:uid="{00000000-0005-0000-0000-000039000000}"/>
    <cellStyle name="normální 11" xfId="74" xr:uid="{00000000-0005-0000-0000-00003A000000}"/>
    <cellStyle name="normální 12" xfId="75" xr:uid="{00000000-0005-0000-0000-00003B000000}"/>
    <cellStyle name="normální 2" xfId="29" xr:uid="{00000000-0005-0000-0000-00003C000000}"/>
    <cellStyle name="normální 2 2" xfId="77" xr:uid="{00000000-0005-0000-0000-00003D000000}"/>
    <cellStyle name="normální 2 3" xfId="78" xr:uid="{00000000-0005-0000-0000-00003E000000}"/>
    <cellStyle name="normální 2 4" xfId="76" xr:uid="{00000000-0005-0000-0000-00003F000000}"/>
    <cellStyle name="normální 2_IP kamerový systém laboratoře" xfId="79" xr:uid="{00000000-0005-0000-0000-000040000000}"/>
    <cellStyle name="normální 3" xfId="80" xr:uid="{00000000-0005-0000-0000-000041000000}"/>
    <cellStyle name="normální 4" xfId="81" xr:uid="{00000000-0005-0000-0000-000042000000}"/>
    <cellStyle name="normální 5" xfId="82" xr:uid="{00000000-0005-0000-0000-000043000000}"/>
    <cellStyle name="normální 6" xfId="83" xr:uid="{00000000-0005-0000-0000-000044000000}"/>
    <cellStyle name="normální 7" xfId="84" xr:uid="{00000000-0005-0000-0000-000045000000}"/>
    <cellStyle name="normální 8" xfId="85" xr:uid="{00000000-0005-0000-0000-000046000000}"/>
    <cellStyle name="normální 9" xfId="86" xr:uid="{00000000-0005-0000-0000-000047000000}"/>
    <cellStyle name="Normalny_Pr1taa2000A" xfId="87" xr:uid="{00000000-0005-0000-0000-000048000000}"/>
    <cellStyle name="ODDIL" xfId="88" xr:uid="{00000000-0005-0000-0000-000049000000}"/>
    <cellStyle name="POLOŽKA" xfId="89" xr:uid="{00000000-0005-0000-0000-00004A000000}"/>
    <cellStyle name="PopisSystému" xfId="90" xr:uid="{00000000-0005-0000-0000-00004B000000}"/>
    <cellStyle name="Poznámka" xfId="30" builtinId="10" customBuiltin="1"/>
    <cellStyle name="procent 2" xfId="91" xr:uid="{00000000-0005-0000-0000-00004D000000}"/>
    <cellStyle name="Propojená buňka" xfId="31" builtinId="24" customBuiltin="1"/>
    <cellStyle name="Správně" xfId="32" builtinId="26" customBuiltin="1"/>
    <cellStyle name="Standard_Anpassen der Amortisation" xfId="92" xr:uid="{00000000-0005-0000-0000-000050000000}"/>
    <cellStyle name="Styl 1" xfId="93" xr:uid="{00000000-0005-0000-0000-000051000000}"/>
    <cellStyle name="Špatně" xfId="21" builtinId="27" customBuiltin="1"/>
    <cellStyle name="Text upozornění" xfId="33" builtinId="11" customBuiltin="1"/>
    <cellStyle name="TYP ŘÁDKU_1" xfId="94" xr:uid="{00000000-0005-0000-0000-000054000000}"/>
    <cellStyle name="Vstup" xfId="34" builtinId="20" customBuiltin="1"/>
    <cellStyle name="Výpočet" xfId="35" builtinId="22" customBuiltin="1"/>
    <cellStyle name="Výstup" xfId="36" builtinId="21" customBuiltin="1"/>
    <cellStyle name="Vysvětlující text" xfId="37" builtinId="53" customBuiltin="1"/>
    <cellStyle name="Währung [0]" xfId="95" xr:uid="{00000000-0005-0000-0000-000059000000}"/>
    <cellStyle name="Währung_Compiling Utility Macros" xfId="96" xr:uid="{00000000-0005-0000-0000-00005A000000}"/>
    <cellStyle name="Zvýraznění 1" xfId="38" builtinId="29" customBuiltin="1"/>
    <cellStyle name="Zvýraznění 2" xfId="39" builtinId="33" customBuiltin="1"/>
    <cellStyle name="Zvýraznění 3" xfId="40" builtinId="37" customBuiltin="1"/>
    <cellStyle name="Zvýraznění 4" xfId="41" builtinId="41" customBuiltin="1"/>
    <cellStyle name="Zvýraznění 5" xfId="42" builtinId="45" customBuiltin="1"/>
    <cellStyle name="Zvýraznění 6" xfId="43" builtinId="49"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3"/>
  </sheetPr>
  <dimension ref="A1:L97"/>
  <sheetViews>
    <sheetView tabSelected="1" view="pageBreakPreview" zoomScaleNormal="100" zoomScaleSheetLayoutView="100" workbookViewId="0">
      <pane ySplit="1" topLeftCell="A35" activePane="bottomLeft" state="frozen"/>
      <selection pane="bottomLeft" activeCell="L38" sqref="L38"/>
    </sheetView>
  </sheetViews>
  <sheetFormatPr defaultColWidth="9.140625" defaultRowHeight="12.75"/>
  <cols>
    <col min="1" max="1" width="8" style="2" customWidth="1"/>
    <col min="2" max="2" width="14" style="2" customWidth="1"/>
    <col min="3" max="3" width="13.28515625" style="8" customWidth="1"/>
    <col min="4" max="4" width="18.28515625" style="3" customWidth="1"/>
    <col min="5" max="5" width="72" style="4" customWidth="1"/>
    <col min="6" max="6" width="12.42578125" style="2" customWidth="1"/>
    <col min="7" max="7" width="16" style="5" customWidth="1"/>
    <col min="8" max="8" width="6.42578125" style="2" customWidth="1"/>
    <col min="9" max="9" width="20" style="6" customWidth="1"/>
    <col min="10" max="10" width="20.140625" style="2" customWidth="1"/>
    <col min="11" max="11" width="9.140625" style="2"/>
    <col min="12" max="12" width="13.85546875" style="2" customWidth="1"/>
    <col min="13" max="16384" width="9.140625" style="2"/>
  </cols>
  <sheetData>
    <row r="1" spans="1:10" s="1" customFormat="1" ht="32.25" customHeight="1" thickBot="1">
      <c r="A1" s="52" t="s">
        <v>0</v>
      </c>
      <c r="B1" s="53" t="s">
        <v>154</v>
      </c>
      <c r="C1" s="53" t="s">
        <v>155</v>
      </c>
      <c r="D1" s="53" t="s">
        <v>1</v>
      </c>
      <c r="E1" s="53" t="s">
        <v>2</v>
      </c>
      <c r="F1" s="53" t="s">
        <v>3</v>
      </c>
      <c r="G1" s="53" t="s">
        <v>151</v>
      </c>
      <c r="H1" s="53" t="s">
        <v>5</v>
      </c>
      <c r="I1" s="54" t="s">
        <v>4</v>
      </c>
      <c r="J1" s="75" t="s">
        <v>8</v>
      </c>
    </row>
    <row r="2" spans="1:10" s="1" customFormat="1" ht="22.5" customHeight="1" thickBot="1">
      <c r="A2" s="77" t="s">
        <v>149</v>
      </c>
      <c r="B2" s="78"/>
      <c r="C2" s="78"/>
      <c r="D2" s="78"/>
      <c r="E2" s="78"/>
      <c r="F2" s="78"/>
      <c r="G2" s="78"/>
      <c r="H2" s="78"/>
      <c r="I2" s="79"/>
      <c r="J2" s="75"/>
    </row>
    <row r="3" spans="1:10" ht="22.5" customHeight="1">
      <c r="A3" s="86" t="s">
        <v>64</v>
      </c>
      <c r="B3" s="87"/>
      <c r="C3" s="87"/>
      <c r="D3" s="87"/>
      <c r="E3" s="87"/>
      <c r="F3" s="87"/>
      <c r="G3" s="87"/>
      <c r="H3" s="87"/>
      <c r="I3" s="87"/>
      <c r="J3" s="55"/>
    </row>
    <row r="4" spans="1:10" s="1" customFormat="1" ht="15.75">
      <c r="A4" s="56"/>
      <c r="B4" s="20"/>
      <c r="C4" s="21"/>
      <c r="D4" s="20"/>
      <c r="E4" s="20" t="s">
        <v>30</v>
      </c>
      <c r="F4" s="20"/>
      <c r="G4" s="20"/>
      <c r="H4" s="20"/>
      <c r="I4" s="20"/>
      <c r="J4" s="68"/>
    </row>
    <row r="5" spans="1:10" s="9" customFormat="1" ht="38.25">
      <c r="A5" s="57">
        <v>1</v>
      </c>
      <c r="B5" s="11"/>
      <c r="C5" s="12"/>
      <c r="D5" s="13" t="s">
        <v>15</v>
      </c>
      <c r="E5" s="13" t="s">
        <v>98</v>
      </c>
      <c r="F5" s="15" t="s">
        <v>6</v>
      </c>
      <c r="G5" s="16"/>
      <c r="H5" s="11">
        <v>1</v>
      </c>
      <c r="I5" s="61">
        <f>G5*H5</f>
        <v>0</v>
      </c>
      <c r="J5" s="69"/>
    </row>
    <row r="6" spans="1:10" s="9" customFormat="1" ht="25.5">
      <c r="A6" s="57">
        <v>2</v>
      </c>
      <c r="B6" s="11"/>
      <c r="C6" s="12"/>
      <c r="D6" s="13" t="s">
        <v>131</v>
      </c>
      <c r="E6" s="13" t="s">
        <v>132</v>
      </c>
      <c r="F6" s="15" t="s">
        <v>6</v>
      </c>
      <c r="G6" s="16"/>
      <c r="H6" s="11">
        <v>1</v>
      </c>
      <c r="I6" s="61">
        <f t="shared" ref="I6:I13" si="0">G6*H6</f>
        <v>0</v>
      </c>
      <c r="J6" s="69"/>
    </row>
    <row r="7" spans="1:10" s="9" customFormat="1" ht="25.5">
      <c r="A7" s="57">
        <v>3</v>
      </c>
      <c r="B7" s="11"/>
      <c r="C7" s="12"/>
      <c r="D7" s="13" t="s">
        <v>131</v>
      </c>
      <c r="E7" s="13" t="s">
        <v>133</v>
      </c>
      <c r="F7" s="15" t="s">
        <v>6</v>
      </c>
      <c r="G7" s="16"/>
      <c r="H7" s="11">
        <v>2</v>
      </c>
      <c r="I7" s="61">
        <f t="shared" si="0"/>
        <v>0</v>
      </c>
      <c r="J7" s="69"/>
    </row>
    <row r="8" spans="1:10" s="9" customFormat="1" ht="25.5">
      <c r="A8" s="57">
        <v>4</v>
      </c>
      <c r="B8" s="11"/>
      <c r="C8" s="12"/>
      <c r="D8" s="13" t="s">
        <v>134</v>
      </c>
      <c r="E8" s="13" t="s">
        <v>135</v>
      </c>
      <c r="F8" s="15" t="s">
        <v>6</v>
      </c>
      <c r="G8" s="16"/>
      <c r="H8" s="11">
        <v>3</v>
      </c>
      <c r="I8" s="61">
        <f t="shared" si="0"/>
        <v>0</v>
      </c>
      <c r="J8" s="69"/>
    </row>
    <row r="9" spans="1:10" s="9" customFormat="1" ht="32.25" customHeight="1">
      <c r="A9" s="57">
        <v>5</v>
      </c>
      <c r="B9" s="11"/>
      <c r="C9" s="12"/>
      <c r="D9" s="13" t="s">
        <v>49</v>
      </c>
      <c r="E9" s="13" t="s">
        <v>99</v>
      </c>
      <c r="F9" s="15" t="s">
        <v>6</v>
      </c>
      <c r="G9" s="16"/>
      <c r="H9" s="11">
        <v>1</v>
      </c>
      <c r="I9" s="61">
        <f t="shared" si="0"/>
        <v>0</v>
      </c>
      <c r="J9" s="69"/>
    </row>
    <row r="10" spans="1:10" s="9" customFormat="1" ht="32.25" customHeight="1">
      <c r="A10" s="57">
        <v>6</v>
      </c>
      <c r="B10" s="11"/>
      <c r="C10" s="12"/>
      <c r="D10" s="13" t="s">
        <v>47</v>
      </c>
      <c r="E10" s="13" t="s">
        <v>100</v>
      </c>
      <c r="F10" s="15" t="s">
        <v>6</v>
      </c>
      <c r="G10" s="16"/>
      <c r="H10" s="11">
        <v>1</v>
      </c>
      <c r="I10" s="61">
        <f t="shared" si="0"/>
        <v>0</v>
      </c>
      <c r="J10" s="69"/>
    </row>
    <row r="11" spans="1:10" s="9" customFormat="1" ht="32.25" customHeight="1">
      <c r="A11" s="57">
        <v>7</v>
      </c>
      <c r="B11" s="11"/>
      <c r="C11" s="12"/>
      <c r="D11" s="13" t="s">
        <v>16</v>
      </c>
      <c r="E11" s="13" t="s">
        <v>101</v>
      </c>
      <c r="F11" s="15" t="s">
        <v>6</v>
      </c>
      <c r="G11" s="16"/>
      <c r="H11" s="11">
        <v>8</v>
      </c>
      <c r="I11" s="61">
        <f t="shared" si="0"/>
        <v>0</v>
      </c>
      <c r="J11" s="69"/>
    </row>
    <row r="12" spans="1:10" s="9" customFormat="1" ht="36" customHeight="1">
      <c r="A12" s="57">
        <v>8</v>
      </c>
      <c r="B12" s="11"/>
      <c r="C12" s="27"/>
      <c r="D12" s="13" t="s">
        <v>17</v>
      </c>
      <c r="E12" s="13" t="s">
        <v>102</v>
      </c>
      <c r="F12" s="15" t="s">
        <v>6</v>
      </c>
      <c r="G12" s="16"/>
      <c r="H12" s="11">
        <v>14</v>
      </c>
      <c r="I12" s="61">
        <f t="shared" si="0"/>
        <v>0</v>
      </c>
      <c r="J12" s="69"/>
    </row>
    <row r="13" spans="1:10" s="9" customFormat="1" ht="32.25" customHeight="1">
      <c r="A13" s="57">
        <v>9</v>
      </c>
      <c r="B13" s="39"/>
      <c r="C13" s="40"/>
      <c r="D13" s="41" t="s">
        <v>29</v>
      </c>
      <c r="E13" s="42" t="s">
        <v>103</v>
      </c>
      <c r="F13" s="15" t="s">
        <v>6</v>
      </c>
      <c r="G13" s="43"/>
      <c r="H13" s="11">
        <v>1</v>
      </c>
      <c r="I13" s="61">
        <f t="shared" si="0"/>
        <v>0</v>
      </c>
      <c r="J13" s="69"/>
    </row>
    <row r="14" spans="1:10" s="7" customFormat="1" ht="18" customHeight="1">
      <c r="A14" s="58"/>
      <c r="B14" s="18"/>
      <c r="C14" s="19"/>
      <c r="D14" s="83" t="s">
        <v>7</v>
      </c>
      <c r="E14" s="84"/>
      <c r="F14" s="84"/>
      <c r="G14" s="84"/>
      <c r="H14" s="85"/>
      <c r="I14" s="62">
        <f>SUM(I5:I13)</f>
        <v>0</v>
      </c>
      <c r="J14" s="70"/>
    </row>
    <row r="15" spans="1:10" s="1" customFormat="1" ht="15.75">
      <c r="A15" s="56"/>
      <c r="B15" s="20"/>
      <c r="C15" s="21"/>
      <c r="D15" s="20"/>
      <c r="E15" s="20" t="s">
        <v>56</v>
      </c>
      <c r="F15" s="20"/>
      <c r="G15" s="20"/>
      <c r="H15" s="20"/>
      <c r="I15" s="20"/>
      <c r="J15" s="68"/>
    </row>
    <row r="16" spans="1:10" s="9" customFormat="1" ht="55.5" customHeight="1">
      <c r="A16" s="57">
        <v>10</v>
      </c>
      <c r="B16" s="11"/>
      <c r="C16" s="12"/>
      <c r="D16" s="13" t="s">
        <v>14</v>
      </c>
      <c r="E16" s="14" t="s">
        <v>74</v>
      </c>
      <c r="F16" s="15" t="s">
        <v>6</v>
      </c>
      <c r="G16" s="44">
        <v>0</v>
      </c>
      <c r="H16" s="45">
        <v>0</v>
      </c>
      <c r="I16" s="63">
        <f t="shared" ref="I16:I20" si="1">G16*H16</f>
        <v>0</v>
      </c>
      <c r="J16" s="71" t="s">
        <v>69</v>
      </c>
    </row>
    <row r="17" spans="1:12" s="9" customFormat="1" ht="30.75" customHeight="1">
      <c r="A17" s="57">
        <v>11</v>
      </c>
      <c r="B17" s="11"/>
      <c r="C17" s="12"/>
      <c r="D17" s="13" t="s">
        <v>53</v>
      </c>
      <c r="E17" s="14" t="s">
        <v>66</v>
      </c>
      <c r="F17" s="15" t="s">
        <v>6</v>
      </c>
      <c r="G17" s="44">
        <v>0</v>
      </c>
      <c r="H17" s="45">
        <v>0</v>
      </c>
      <c r="I17" s="63">
        <f t="shared" si="1"/>
        <v>0</v>
      </c>
      <c r="J17" s="71" t="s">
        <v>69</v>
      </c>
    </row>
    <row r="18" spans="1:12" s="9" customFormat="1" ht="33" customHeight="1">
      <c r="A18" s="57">
        <v>12</v>
      </c>
      <c r="B18" s="11"/>
      <c r="C18" s="12"/>
      <c r="D18" s="13" t="s">
        <v>13</v>
      </c>
      <c r="E18" s="14" t="s">
        <v>65</v>
      </c>
      <c r="F18" s="15" t="s">
        <v>6</v>
      </c>
      <c r="G18" s="44">
        <v>0</v>
      </c>
      <c r="H18" s="45">
        <v>0</v>
      </c>
      <c r="I18" s="63">
        <f t="shared" si="1"/>
        <v>0</v>
      </c>
      <c r="J18" s="71" t="s">
        <v>69</v>
      </c>
    </row>
    <row r="19" spans="1:12" s="9" customFormat="1" ht="45" customHeight="1">
      <c r="A19" s="57">
        <v>13</v>
      </c>
      <c r="B19" s="11"/>
      <c r="C19" s="12"/>
      <c r="D19" s="13" t="s">
        <v>54</v>
      </c>
      <c r="E19" s="14" t="s">
        <v>75</v>
      </c>
      <c r="F19" s="15" t="s">
        <v>6</v>
      </c>
      <c r="G19" s="44">
        <v>0</v>
      </c>
      <c r="H19" s="45">
        <v>0</v>
      </c>
      <c r="I19" s="63">
        <f t="shared" si="1"/>
        <v>0</v>
      </c>
      <c r="J19" s="71" t="s">
        <v>69</v>
      </c>
    </row>
    <row r="20" spans="1:12" s="9" customFormat="1" ht="33" customHeight="1">
      <c r="A20" s="57">
        <v>14</v>
      </c>
      <c r="B20" s="11"/>
      <c r="C20" s="12"/>
      <c r="D20" s="13" t="s">
        <v>55</v>
      </c>
      <c r="E20" s="14" t="s">
        <v>76</v>
      </c>
      <c r="F20" s="15" t="s">
        <v>6</v>
      </c>
      <c r="G20" s="44">
        <v>0</v>
      </c>
      <c r="H20" s="45">
        <v>0</v>
      </c>
      <c r="I20" s="63">
        <f t="shared" si="1"/>
        <v>0</v>
      </c>
      <c r="J20" s="71" t="s">
        <v>69</v>
      </c>
    </row>
    <row r="21" spans="1:12" s="7" customFormat="1" ht="18" customHeight="1">
      <c r="A21" s="58"/>
      <c r="B21" s="18"/>
      <c r="C21" s="19"/>
      <c r="D21" s="83" t="s">
        <v>7</v>
      </c>
      <c r="E21" s="84"/>
      <c r="F21" s="84"/>
      <c r="G21" s="84"/>
      <c r="H21" s="85"/>
      <c r="I21" s="62">
        <f>SUM(I16:I20)</f>
        <v>0</v>
      </c>
      <c r="J21" s="70"/>
    </row>
    <row r="22" spans="1:12" s="1" customFormat="1" ht="15.75">
      <c r="A22" s="56"/>
      <c r="B22" s="20"/>
      <c r="C22" s="21"/>
      <c r="D22" s="20"/>
      <c r="E22" s="20" t="s">
        <v>51</v>
      </c>
      <c r="F22" s="20"/>
      <c r="G22" s="20"/>
      <c r="H22" s="20"/>
      <c r="I22" s="20"/>
      <c r="J22" s="68"/>
    </row>
    <row r="23" spans="1:12" s="9" customFormat="1" ht="73.5" customHeight="1">
      <c r="A23" s="57">
        <v>15</v>
      </c>
      <c r="B23" s="11"/>
      <c r="C23" s="12"/>
      <c r="D23" s="13" t="s">
        <v>44</v>
      </c>
      <c r="E23" s="37" t="s">
        <v>113</v>
      </c>
      <c r="F23" s="15" t="s">
        <v>6</v>
      </c>
      <c r="G23" s="16"/>
      <c r="H23" s="11">
        <v>2</v>
      </c>
      <c r="I23" s="61">
        <f t="shared" ref="I23:I41" si="2">G23*H23</f>
        <v>0</v>
      </c>
      <c r="J23" s="69"/>
      <c r="L23" s="36"/>
    </row>
    <row r="24" spans="1:12" s="9" customFormat="1" ht="43.5" customHeight="1">
      <c r="A24" s="57">
        <v>16</v>
      </c>
      <c r="B24" s="11"/>
      <c r="C24" s="12"/>
      <c r="D24" s="13" t="s">
        <v>93</v>
      </c>
      <c r="E24" s="14" t="s">
        <v>125</v>
      </c>
      <c r="F24" s="15" t="s">
        <v>6</v>
      </c>
      <c r="G24" s="16"/>
      <c r="H24" s="11">
        <v>1</v>
      </c>
      <c r="I24" s="61">
        <f t="shared" si="2"/>
        <v>0</v>
      </c>
      <c r="J24" s="69"/>
      <c r="L24" s="36"/>
    </row>
    <row r="25" spans="1:12" s="9" customFormat="1" ht="93.75" customHeight="1">
      <c r="A25" s="57">
        <v>17</v>
      </c>
      <c r="B25" s="11"/>
      <c r="C25" s="12"/>
      <c r="D25" s="13" t="s">
        <v>31</v>
      </c>
      <c r="E25" s="37" t="s">
        <v>114</v>
      </c>
      <c r="F25" s="15" t="s">
        <v>6</v>
      </c>
      <c r="G25" s="16"/>
      <c r="H25" s="11">
        <v>1</v>
      </c>
      <c r="I25" s="61">
        <f t="shared" si="2"/>
        <v>0</v>
      </c>
      <c r="J25" s="69"/>
      <c r="L25" s="36"/>
    </row>
    <row r="26" spans="1:12" s="9" customFormat="1" ht="38.25">
      <c r="A26" s="57">
        <v>18</v>
      </c>
      <c r="B26" s="11"/>
      <c r="C26" s="12"/>
      <c r="D26" s="13" t="s">
        <v>93</v>
      </c>
      <c r="E26" s="14" t="s">
        <v>124</v>
      </c>
      <c r="F26" s="15" t="s">
        <v>6</v>
      </c>
      <c r="G26" s="16"/>
      <c r="H26" s="11">
        <v>1</v>
      </c>
      <c r="I26" s="61">
        <f t="shared" si="2"/>
        <v>0</v>
      </c>
      <c r="J26" s="69"/>
      <c r="L26" s="36"/>
    </row>
    <row r="27" spans="1:12" s="9" customFormat="1" ht="81.75" customHeight="1">
      <c r="A27" s="57">
        <v>19</v>
      </c>
      <c r="B27" s="11"/>
      <c r="C27" s="12"/>
      <c r="D27" s="13" t="s">
        <v>46</v>
      </c>
      <c r="E27" s="37" t="s">
        <v>128</v>
      </c>
      <c r="F27" s="15" t="s">
        <v>6</v>
      </c>
      <c r="G27" s="16"/>
      <c r="H27" s="11">
        <v>8</v>
      </c>
      <c r="I27" s="61">
        <f t="shared" si="2"/>
        <v>0</v>
      </c>
      <c r="J27" s="69"/>
      <c r="L27" s="36"/>
    </row>
    <row r="28" spans="1:12" s="9" customFormat="1" ht="42" customHeight="1">
      <c r="A28" s="57">
        <v>20</v>
      </c>
      <c r="B28" s="11"/>
      <c r="C28" s="12"/>
      <c r="D28" s="13" t="s">
        <v>93</v>
      </c>
      <c r="E28" s="14" t="s">
        <v>123</v>
      </c>
      <c r="F28" s="15" t="s">
        <v>6</v>
      </c>
      <c r="G28" s="16"/>
      <c r="H28" s="11">
        <v>8</v>
      </c>
      <c r="I28" s="61">
        <f t="shared" si="2"/>
        <v>0</v>
      </c>
      <c r="J28" s="69"/>
      <c r="L28" s="36"/>
    </row>
    <row r="29" spans="1:12" s="9" customFormat="1" ht="82.5" customHeight="1">
      <c r="A29" s="57">
        <v>21</v>
      </c>
      <c r="B29" s="11"/>
      <c r="C29" s="12"/>
      <c r="D29" s="13" t="s">
        <v>32</v>
      </c>
      <c r="E29" s="37" t="s">
        <v>129</v>
      </c>
      <c r="F29" s="15" t="s">
        <v>6</v>
      </c>
      <c r="G29" s="16"/>
      <c r="H29" s="11">
        <v>6</v>
      </c>
      <c r="I29" s="61">
        <f t="shared" si="2"/>
        <v>0</v>
      </c>
      <c r="J29" s="69"/>
      <c r="L29" s="36"/>
    </row>
    <row r="30" spans="1:12" s="9" customFormat="1" ht="42.75" customHeight="1">
      <c r="A30" s="57">
        <v>22</v>
      </c>
      <c r="B30" s="11"/>
      <c r="C30" s="12"/>
      <c r="D30" s="13" t="s">
        <v>93</v>
      </c>
      <c r="E30" s="14" t="s">
        <v>123</v>
      </c>
      <c r="F30" s="15" t="s">
        <v>6</v>
      </c>
      <c r="G30" s="16"/>
      <c r="H30" s="11">
        <v>6</v>
      </c>
      <c r="I30" s="61">
        <f t="shared" si="2"/>
        <v>0</v>
      </c>
      <c r="J30" s="69"/>
      <c r="L30" s="36"/>
    </row>
    <row r="31" spans="1:12" s="9" customFormat="1" ht="81.75" customHeight="1">
      <c r="A31" s="57">
        <v>23</v>
      </c>
      <c r="B31" s="11"/>
      <c r="C31" s="12"/>
      <c r="D31" s="13" t="s">
        <v>33</v>
      </c>
      <c r="E31" s="37" t="s">
        <v>130</v>
      </c>
      <c r="F31" s="15" t="s">
        <v>6</v>
      </c>
      <c r="G31" s="16"/>
      <c r="H31" s="11">
        <v>1</v>
      </c>
      <c r="I31" s="61">
        <f t="shared" si="2"/>
        <v>0</v>
      </c>
      <c r="J31" s="69"/>
      <c r="L31" s="36"/>
    </row>
    <row r="32" spans="1:12" s="9" customFormat="1" ht="38.25">
      <c r="A32" s="57">
        <v>24</v>
      </c>
      <c r="B32" s="11"/>
      <c r="C32" s="12"/>
      <c r="D32" s="13" t="s">
        <v>93</v>
      </c>
      <c r="E32" s="14" t="s">
        <v>126</v>
      </c>
      <c r="F32" s="15" t="s">
        <v>6</v>
      </c>
      <c r="G32" s="16"/>
      <c r="H32" s="11">
        <v>1</v>
      </c>
      <c r="I32" s="61">
        <f t="shared" si="2"/>
        <v>0</v>
      </c>
      <c r="J32" s="69"/>
      <c r="L32" s="36"/>
    </row>
    <row r="33" spans="1:12" s="9" customFormat="1" ht="107.25" customHeight="1">
      <c r="A33" s="57">
        <v>25</v>
      </c>
      <c r="B33" s="11"/>
      <c r="C33" s="12"/>
      <c r="D33" s="13" t="s">
        <v>27</v>
      </c>
      <c r="E33" s="37" t="s">
        <v>115</v>
      </c>
      <c r="F33" s="15" t="s">
        <v>6</v>
      </c>
      <c r="G33" s="16"/>
      <c r="H33" s="11">
        <v>9</v>
      </c>
      <c r="I33" s="61">
        <f t="shared" si="2"/>
        <v>0</v>
      </c>
      <c r="J33" s="69"/>
      <c r="L33" s="36"/>
    </row>
    <row r="34" spans="1:12" s="9" customFormat="1" ht="114" customHeight="1">
      <c r="A34" s="57">
        <v>26</v>
      </c>
      <c r="B34" s="11"/>
      <c r="C34" s="12"/>
      <c r="D34" s="13" t="s">
        <v>34</v>
      </c>
      <c r="E34" s="37" t="s">
        <v>116</v>
      </c>
      <c r="F34" s="15" t="s">
        <v>6</v>
      </c>
      <c r="G34" s="16"/>
      <c r="H34" s="11">
        <v>8</v>
      </c>
      <c r="I34" s="61">
        <f t="shared" si="2"/>
        <v>0</v>
      </c>
      <c r="J34" s="69"/>
      <c r="L34" s="36"/>
    </row>
    <row r="35" spans="1:12" s="9" customFormat="1" ht="43.5" customHeight="1">
      <c r="A35" s="57">
        <v>27</v>
      </c>
      <c r="B35" s="11"/>
      <c r="C35" s="12"/>
      <c r="D35" s="13" t="s">
        <v>93</v>
      </c>
      <c r="E35" s="14" t="s">
        <v>127</v>
      </c>
      <c r="F35" s="15" t="s">
        <v>6</v>
      </c>
      <c r="G35" s="16"/>
      <c r="H35" s="11">
        <v>17</v>
      </c>
      <c r="I35" s="61">
        <f t="shared" si="2"/>
        <v>0</v>
      </c>
      <c r="J35" s="69"/>
      <c r="L35" s="36"/>
    </row>
    <row r="36" spans="1:12" s="9" customFormat="1" ht="39.75" customHeight="1">
      <c r="A36" s="57">
        <v>28</v>
      </c>
      <c r="B36" s="23"/>
      <c r="C36" s="12"/>
      <c r="D36" s="13" t="s">
        <v>35</v>
      </c>
      <c r="E36" s="14" t="s">
        <v>104</v>
      </c>
      <c r="F36" s="15" t="s">
        <v>6</v>
      </c>
      <c r="G36" s="16"/>
      <c r="H36" s="17">
        <v>26</v>
      </c>
      <c r="I36" s="61">
        <f t="shared" si="2"/>
        <v>0</v>
      </c>
      <c r="J36" s="69"/>
      <c r="L36" s="36"/>
    </row>
    <row r="37" spans="1:12" s="9" customFormat="1" ht="39" customHeight="1">
      <c r="A37" s="57">
        <v>29</v>
      </c>
      <c r="B37" s="11"/>
      <c r="C37" s="12"/>
      <c r="D37" s="13" t="s">
        <v>36</v>
      </c>
      <c r="E37" s="14" t="s">
        <v>105</v>
      </c>
      <c r="F37" s="15" t="s">
        <v>6</v>
      </c>
      <c r="G37" s="16"/>
      <c r="H37" s="17">
        <v>2</v>
      </c>
      <c r="I37" s="61">
        <f t="shared" si="2"/>
        <v>0</v>
      </c>
      <c r="J37" s="69"/>
      <c r="L37" s="36"/>
    </row>
    <row r="38" spans="1:12" s="9" customFormat="1" ht="39" customHeight="1">
      <c r="A38" s="59">
        <v>30</v>
      </c>
      <c r="B38" s="46"/>
      <c r="C38" s="47"/>
      <c r="D38" s="48" t="s">
        <v>93</v>
      </c>
      <c r="E38" s="49" t="s">
        <v>156</v>
      </c>
      <c r="F38" s="50" t="s">
        <v>6</v>
      </c>
      <c r="G38" s="51"/>
      <c r="H38" s="46">
        <v>1</v>
      </c>
      <c r="I38" s="64">
        <f t="shared" si="2"/>
        <v>0</v>
      </c>
      <c r="J38" s="76"/>
      <c r="L38" s="36"/>
    </row>
    <row r="39" spans="1:12" s="9" customFormat="1" ht="49.5" customHeight="1">
      <c r="A39" s="57" t="s">
        <v>144</v>
      </c>
      <c r="B39" s="11"/>
      <c r="C39" s="12"/>
      <c r="D39" s="13" t="s">
        <v>136</v>
      </c>
      <c r="E39" s="14" t="s">
        <v>137</v>
      </c>
      <c r="F39" s="15" t="s">
        <v>6</v>
      </c>
      <c r="G39" s="16"/>
      <c r="H39" s="11">
        <v>17</v>
      </c>
      <c r="I39" s="65">
        <f t="shared" si="2"/>
        <v>0</v>
      </c>
      <c r="J39" s="69"/>
      <c r="L39" s="36"/>
    </row>
    <row r="40" spans="1:12" s="9" customFormat="1" ht="51" customHeight="1">
      <c r="A40" s="57" t="s">
        <v>145</v>
      </c>
      <c r="B40" s="11"/>
      <c r="C40" s="12"/>
      <c r="D40" s="13" t="s">
        <v>138</v>
      </c>
      <c r="E40" s="14" t="s">
        <v>139</v>
      </c>
      <c r="F40" s="15" t="s">
        <v>6</v>
      </c>
      <c r="G40" s="16"/>
      <c r="H40" s="11">
        <v>1</v>
      </c>
      <c r="I40" s="65">
        <f t="shared" si="2"/>
        <v>0</v>
      </c>
      <c r="J40" s="69"/>
      <c r="L40" s="36"/>
    </row>
    <row r="41" spans="1:12" s="9" customFormat="1" ht="39" customHeight="1">
      <c r="A41" s="57" t="s">
        <v>146</v>
      </c>
      <c r="B41" s="11"/>
      <c r="C41" s="12"/>
      <c r="D41" s="13" t="s">
        <v>140</v>
      </c>
      <c r="E41" s="14" t="s">
        <v>141</v>
      </c>
      <c r="F41" s="15" t="s">
        <v>6</v>
      </c>
      <c r="G41" s="16"/>
      <c r="H41" s="11">
        <v>1</v>
      </c>
      <c r="I41" s="65">
        <f t="shared" si="2"/>
        <v>0</v>
      </c>
      <c r="J41" s="69"/>
      <c r="L41" s="36"/>
    </row>
    <row r="42" spans="1:12" s="7" customFormat="1" ht="18" customHeight="1">
      <c r="A42" s="58"/>
      <c r="B42" s="18"/>
      <c r="C42" s="19"/>
      <c r="D42" s="83" t="s">
        <v>7</v>
      </c>
      <c r="E42" s="84"/>
      <c r="F42" s="84"/>
      <c r="G42" s="84"/>
      <c r="H42" s="85"/>
      <c r="I42" s="62">
        <f>SUM(I23:I41)</f>
        <v>0</v>
      </c>
      <c r="J42" s="70"/>
      <c r="L42" s="36"/>
    </row>
    <row r="43" spans="1:12" s="1" customFormat="1" ht="15.75">
      <c r="A43" s="56"/>
      <c r="B43" s="20"/>
      <c r="C43" s="21"/>
      <c r="D43" s="20"/>
      <c r="E43" s="20" t="s">
        <v>91</v>
      </c>
      <c r="F43" s="20"/>
      <c r="G43" s="20"/>
      <c r="H43" s="20"/>
      <c r="I43" s="20"/>
      <c r="J43" s="68"/>
      <c r="L43" s="36"/>
    </row>
    <row r="44" spans="1:12" s="9" customFormat="1" ht="86.25" customHeight="1">
      <c r="A44" s="57">
        <v>31</v>
      </c>
      <c r="B44" s="11"/>
      <c r="C44" s="12"/>
      <c r="D44" s="13" t="s">
        <v>91</v>
      </c>
      <c r="E44" s="14" t="s">
        <v>122</v>
      </c>
      <c r="F44" s="15" t="s">
        <v>6</v>
      </c>
      <c r="G44" s="16"/>
      <c r="H44" s="17">
        <v>1</v>
      </c>
      <c r="I44" s="61">
        <f t="shared" ref="I44:I46" si="3">G44*H44</f>
        <v>0</v>
      </c>
      <c r="J44" s="69"/>
      <c r="L44" s="36"/>
    </row>
    <row r="45" spans="1:12" s="9" customFormat="1" ht="45.75" customHeight="1">
      <c r="A45" s="57">
        <v>32</v>
      </c>
      <c r="B45" s="11"/>
      <c r="C45" s="12"/>
      <c r="D45" s="13" t="s">
        <v>92</v>
      </c>
      <c r="E45" s="14" t="s">
        <v>106</v>
      </c>
      <c r="F45" s="15" t="s">
        <v>6</v>
      </c>
      <c r="G45" s="16"/>
      <c r="H45" s="17">
        <v>1</v>
      </c>
      <c r="I45" s="61">
        <f t="shared" si="3"/>
        <v>0</v>
      </c>
      <c r="J45" s="69"/>
      <c r="L45" s="36"/>
    </row>
    <row r="46" spans="1:12" s="9" customFormat="1" ht="43.5" customHeight="1">
      <c r="A46" s="57">
        <v>33</v>
      </c>
      <c r="B46" s="11"/>
      <c r="C46" s="12"/>
      <c r="D46" s="13" t="s">
        <v>89</v>
      </c>
      <c r="E46" s="14" t="s">
        <v>90</v>
      </c>
      <c r="F46" s="15" t="s">
        <v>6</v>
      </c>
      <c r="G46" s="16"/>
      <c r="H46" s="17">
        <v>400</v>
      </c>
      <c r="I46" s="61">
        <f t="shared" si="3"/>
        <v>0</v>
      </c>
      <c r="J46" s="69"/>
      <c r="L46" s="36"/>
    </row>
    <row r="47" spans="1:12" s="7" customFormat="1" ht="18" customHeight="1">
      <c r="A47" s="58"/>
      <c r="B47" s="18"/>
      <c r="C47" s="19"/>
      <c r="D47" s="83" t="s">
        <v>7</v>
      </c>
      <c r="E47" s="84"/>
      <c r="F47" s="84"/>
      <c r="G47" s="84"/>
      <c r="H47" s="85"/>
      <c r="I47" s="62">
        <f>SUM(I44:I46)</f>
        <v>0</v>
      </c>
      <c r="J47" s="70"/>
      <c r="L47" s="36"/>
    </row>
    <row r="48" spans="1:12" s="1" customFormat="1" ht="15.75">
      <c r="A48" s="56"/>
      <c r="B48" s="20"/>
      <c r="C48" s="21"/>
      <c r="D48" s="20"/>
      <c r="E48" s="20" t="s">
        <v>63</v>
      </c>
      <c r="F48" s="20"/>
      <c r="G48" s="20"/>
      <c r="H48" s="20"/>
      <c r="I48" s="20"/>
      <c r="J48" s="68"/>
      <c r="L48" s="36"/>
    </row>
    <row r="49" spans="1:12" s="9" customFormat="1" ht="87.75" customHeight="1">
      <c r="A49" s="57">
        <v>34</v>
      </c>
      <c r="B49" s="11"/>
      <c r="C49" s="12"/>
      <c r="D49" s="13" t="s">
        <v>61</v>
      </c>
      <c r="E49" s="14" t="s">
        <v>117</v>
      </c>
      <c r="F49" s="15" t="s">
        <v>6</v>
      </c>
      <c r="G49" s="16"/>
      <c r="H49" s="11">
        <v>1</v>
      </c>
      <c r="I49" s="61">
        <f t="shared" ref="I49:I53" si="4">G49*H49</f>
        <v>0</v>
      </c>
      <c r="J49" s="69"/>
      <c r="L49" s="36"/>
    </row>
    <row r="50" spans="1:12" s="9" customFormat="1" ht="32.25" customHeight="1">
      <c r="A50" s="57">
        <v>35</v>
      </c>
      <c r="B50" s="11"/>
      <c r="C50" s="12"/>
      <c r="D50" s="13" t="s">
        <v>94</v>
      </c>
      <c r="E50" s="14" t="s">
        <v>118</v>
      </c>
      <c r="F50" s="15" t="s">
        <v>6</v>
      </c>
      <c r="G50" s="16"/>
      <c r="H50" s="11">
        <v>1</v>
      </c>
      <c r="I50" s="61">
        <f t="shared" si="4"/>
        <v>0</v>
      </c>
      <c r="J50" s="69"/>
      <c r="L50" s="36"/>
    </row>
    <row r="51" spans="1:12" s="9" customFormat="1" ht="95.25" customHeight="1">
      <c r="A51" s="57">
        <v>36</v>
      </c>
      <c r="B51" s="11"/>
      <c r="C51" s="12"/>
      <c r="D51" s="13" t="s">
        <v>62</v>
      </c>
      <c r="E51" s="14" t="s">
        <v>119</v>
      </c>
      <c r="F51" s="15" t="s">
        <v>6</v>
      </c>
      <c r="G51" s="16"/>
      <c r="H51" s="11">
        <v>1</v>
      </c>
      <c r="I51" s="61">
        <f t="shared" si="4"/>
        <v>0</v>
      </c>
      <c r="J51" s="69"/>
      <c r="L51" s="36"/>
    </row>
    <row r="52" spans="1:12" s="9" customFormat="1" ht="33" customHeight="1">
      <c r="A52" s="57">
        <v>37</v>
      </c>
      <c r="B52" s="11"/>
      <c r="C52" s="12"/>
      <c r="D52" s="13" t="s">
        <v>95</v>
      </c>
      <c r="E52" s="14" t="s">
        <v>120</v>
      </c>
      <c r="F52" s="15" t="s">
        <v>6</v>
      </c>
      <c r="G52" s="16"/>
      <c r="H52" s="11">
        <v>1</v>
      </c>
      <c r="I52" s="61">
        <f t="shared" si="4"/>
        <v>0</v>
      </c>
      <c r="J52" s="69"/>
      <c r="L52" s="36"/>
    </row>
    <row r="53" spans="1:12" s="9" customFormat="1" ht="35.25" customHeight="1">
      <c r="A53" s="57">
        <v>38</v>
      </c>
      <c r="B53" s="11"/>
      <c r="C53" s="12"/>
      <c r="D53" s="13" t="s">
        <v>60</v>
      </c>
      <c r="E53" s="14" t="s">
        <v>109</v>
      </c>
      <c r="F53" s="15" t="s">
        <v>6</v>
      </c>
      <c r="G53" s="16"/>
      <c r="H53" s="11">
        <v>2</v>
      </c>
      <c r="I53" s="61">
        <f t="shared" si="4"/>
        <v>0</v>
      </c>
      <c r="J53" s="69"/>
      <c r="L53" s="36"/>
    </row>
    <row r="54" spans="1:12" s="7" customFormat="1" ht="18" customHeight="1">
      <c r="A54" s="58"/>
      <c r="B54" s="18"/>
      <c r="C54" s="19"/>
      <c r="D54" s="83"/>
      <c r="E54" s="84"/>
      <c r="F54" s="84"/>
      <c r="G54" s="84"/>
      <c r="H54" s="85"/>
      <c r="I54" s="62">
        <f>SUM(I49:I53)</f>
        <v>0</v>
      </c>
      <c r="J54" s="70"/>
      <c r="L54" s="36"/>
    </row>
    <row r="55" spans="1:12" s="1" customFormat="1" ht="15.75">
      <c r="A55" s="56"/>
      <c r="B55" s="20"/>
      <c r="C55" s="21"/>
      <c r="D55" s="20"/>
      <c r="E55" s="20" t="s">
        <v>48</v>
      </c>
      <c r="F55" s="20"/>
      <c r="G55" s="20"/>
      <c r="H55" s="20"/>
      <c r="I55" s="20"/>
      <c r="J55" s="68"/>
      <c r="L55" s="36"/>
    </row>
    <row r="56" spans="1:12" s="9" customFormat="1" ht="71.25" customHeight="1">
      <c r="A56" s="57">
        <v>39</v>
      </c>
      <c r="B56" s="11"/>
      <c r="C56" s="12"/>
      <c r="D56" s="13" t="s">
        <v>39</v>
      </c>
      <c r="E56" s="14" t="s">
        <v>110</v>
      </c>
      <c r="F56" s="15" t="s">
        <v>6</v>
      </c>
      <c r="G56" s="16"/>
      <c r="H56" s="17">
        <v>6</v>
      </c>
      <c r="I56" s="61">
        <f t="shared" ref="I56:I58" si="5">G56*H56</f>
        <v>0</v>
      </c>
      <c r="J56" s="69"/>
      <c r="L56" s="36"/>
    </row>
    <row r="57" spans="1:12" s="9" customFormat="1" ht="71.25" customHeight="1">
      <c r="A57" s="57">
        <v>40</v>
      </c>
      <c r="B57" s="11"/>
      <c r="C57" s="12"/>
      <c r="D57" s="13" t="s">
        <v>40</v>
      </c>
      <c r="E57" s="14" t="s">
        <v>111</v>
      </c>
      <c r="F57" s="15" t="s">
        <v>6</v>
      </c>
      <c r="G57" s="16"/>
      <c r="H57" s="17">
        <v>1</v>
      </c>
      <c r="I57" s="61">
        <f t="shared" si="5"/>
        <v>0</v>
      </c>
      <c r="J57" s="69"/>
      <c r="L57" s="36"/>
    </row>
    <row r="58" spans="1:12" s="9" customFormat="1" ht="66.75" customHeight="1">
      <c r="A58" s="57" t="s">
        <v>147</v>
      </c>
      <c r="B58" s="11"/>
      <c r="C58" s="12"/>
      <c r="D58" s="13" t="s">
        <v>142</v>
      </c>
      <c r="E58" s="14" t="s">
        <v>143</v>
      </c>
      <c r="F58" s="15" t="s">
        <v>6</v>
      </c>
      <c r="G58" s="16"/>
      <c r="H58" s="11">
        <v>1</v>
      </c>
      <c r="I58" s="65">
        <f t="shared" si="5"/>
        <v>0</v>
      </c>
      <c r="J58" s="69"/>
      <c r="L58" s="36"/>
    </row>
    <row r="59" spans="1:12" s="7" customFormat="1" ht="18" customHeight="1">
      <c r="A59" s="58"/>
      <c r="B59" s="18"/>
      <c r="C59" s="19"/>
      <c r="D59" s="83" t="s">
        <v>7</v>
      </c>
      <c r="E59" s="84"/>
      <c r="F59" s="84"/>
      <c r="G59" s="84"/>
      <c r="H59" s="85"/>
      <c r="I59" s="62">
        <f>SUM(I56:I58)</f>
        <v>0</v>
      </c>
      <c r="J59" s="70"/>
      <c r="L59" s="36"/>
    </row>
    <row r="60" spans="1:12" s="1" customFormat="1" ht="15.75">
      <c r="A60" s="56"/>
      <c r="B60" s="20"/>
      <c r="C60" s="21"/>
      <c r="D60" s="20"/>
      <c r="E60" s="20" t="s">
        <v>42</v>
      </c>
      <c r="F60" s="20"/>
      <c r="G60" s="20"/>
      <c r="H60" s="20"/>
      <c r="I60" s="20"/>
      <c r="J60" s="68"/>
      <c r="L60" s="36"/>
    </row>
    <row r="61" spans="1:12" s="9" customFormat="1" ht="176.25" customHeight="1">
      <c r="A61" s="57">
        <v>41</v>
      </c>
      <c r="B61" s="11"/>
      <c r="C61" s="12"/>
      <c r="D61" s="13" t="s">
        <v>41</v>
      </c>
      <c r="E61" s="38" t="s">
        <v>121</v>
      </c>
      <c r="F61" s="15" t="s">
        <v>6</v>
      </c>
      <c r="G61" s="16"/>
      <c r="H61" s="11">
        <v>1</v>
      </c>
      <c r="I61" s="61">
        <f t="shared" ref="I61:I63" si="6">G61*H61</f>
        <v>0</v>
      </c>
      <c r="J61" s="72"/>
      <c r="L61" s="36"/>
    </row>
    <row r="62" spans="1:12" s="9" customFormat="1" ht="33.75" customHeight="1">
      <c r="A62" s="57">
        <v>42</v>
      </c>
      <c r="B62" s="11"/>
      <c r="C62" s="12"/>
      <c r="D62" s="13" t="s">
        <v>43</v>
      </c>
      <c r="E62" s="13" t="s">
        <v>112</v>
      </c>
      <c r="F62" s="15" t="s">
        <v>6</v>
      </c>
      <c r="G62" s="16"/>
      <c r="H62" s="11">
        <v>1</v>
      </c>
      <c r="I62" s="61">
        <f t="shared" si="6"/>
        <v>0</v>
      </c>
      <c r="J62" s="72"/>
      <c r="L62" s="36"/>
    </row>
    <row r="63" spans="1:12" s="9" customFormat="1" ht="36.75" customHeight="1">
      <c r="A63" s="57">
        <v>43</v>
      </c>
      <c r="B63" s="11"/>
      <c r="C63" s="12"/>
      <c r="D63" s="13" t="s">
        <v>96</v>
      </c>
      <c r="E63" s="13" t="s">
        <v>97</v>
      </c>
      <c r="F63" s="15" t="s">
        <v>6</v>
      </c>
      <c r="G63" s="16"/>
      <c r="H63" s="11">
        <v>1</v>
      </c>
      <c r="I63" s="61">
        <f t="shared" si="6"/>
        <v>0</v>
      </c>
      <c r="J63" s="72"/>
      <c r="L63" s="36"/>
    </row>
    <row r="64" spans="1:12" s="7" customFormat="1" ht="17.25" customHeight="1">
      <c r="A64" s="58"/>
      <c r="B64" s="18"/>
      <c r="C64" s="19"/>
      <c r="D64" s="83" t="s">
        <v>7</v>
      </c>
      <c r="E64" s="84"/>
      <c r="F64" s="84"/>
      <c r="G64" s="84"/>
      <c r="H64" s="85"/>
      <c r="I64" s="62">
        <f>SUM(I61:I63)</f>
        <v>0</v>
      </c>
      <c r="J64" s="70"/>
      <c r="L64" s="36"/>
    </row>
    <row r="65" spans="1:12" s="1" customFormat="1" ht="15.75">
      <c r="A65" s="56"/>
      <c r="B65" s="20"/>
      <c r="C65" s="21"/>
      <c r="D65" s="20"/>
      <c r="E65" s="20" t="s">
        <v>50</v>
      </c>
      <c r="F65" s="20"/>
      <c r="G65" s="20"/>
      <c r="H65" s="20"/>
      <c r="I65" s="20"/>
      <c r="J65" s="68"/>
      <c r="L65" s="36"/>
    </row>
    <row r="66" spans="1:12" s="9" customFormat="1" ht="46.5" customHeight="1">
      <c r="A66" s="57">
        <v>44</v>
      </c>
      <c r="B66" s="11"/>
      <c r="C66" s="12"/>
      <c r="D66" s="13" t="s">
        <v>9</v>
      </c>
      <c r="E66" s="14" t="s">
        <v>67</v>
      </c>
      <c r="F66" s="15" t="s">
        <v>10</v>
      </c>
      <c r="G66" s="44">
        <v>0</v>
      </c>
      <c r="H66" s="45">
        <v>0</v>
      </c>
      <c r="I66" s="63">
        <f t="shared" ref="I66:I80" si="7">G66*H66</f>
        <v>0</v>
      </c>
      <c r="J66" s="71" t="s">
        <v>69</v>
      </c>
      <c r="L66" s="36"/>
    </row>
    <row r="67" spans="1:12" s="9" customFormat="1" ht="44.25" customHeight="1">
      <c r="A67" s="57">
        <v>45</v>
      </c>
      <c r="B67" s="11"/>
      <c r="C67" s="12"/>
      <c r="D67" s="13" t="s">
        <v>25</v>
      </c>
      <c r="E67" s="34" t="s">
        <v>68</v>
      </c>
      <c r="F67" s="15" t="s">
        <v>6</v>
      </c>
      <c r="G67" s="44">
        <v>0</v>
      </c>
      <c r="H67" s="45">
        <v>0</v>
      </c>
      <c r="I67" s="63">
        <f t="shared" si="7"/>
        <v>0</v>
      </c>
      <c r="J67" s="71" t="s">
        <v>69</v>
      </c>
      <c r="L67" s="36"/>
    </row>
    <row r="68" spans="1:12" s="9" customFormat="1" ht="32.25" customHeight="1">
      <c r="A68" s="57">
        <v>46</v>
      </c>
      <c r="B68" s="23"/>
      <c r="C68" s="24"/>
      <c r="D68" s="25" t="s">
        <v>37</v>
      </c>
      <c r="E68" s="14" t="s">
        <v>107</v>
      </c>
      <c r="F68" s="15" t="s">
        <v>6</v>
      </c>
      <c r="G68" s="22"/>
      <c r="H68" s="17">
        <f>14*2</f>
        <v>28</v>
      </c>
      <c r="I68" s="61">
        <f t="shared" si="7"/>
        <v>0</v>
      </c>
      <c r="J68" s="69"/>
    </row>
    <row r="69" spans="1:12" s="9" customFormat="1" ht="75" customHeight="1">
      <c r="A69" s="57">
        <v>47</v>
      </c>
      <c r="B69" s="11"/>
      <c r="C69" s="12"/>
      <c r="D69" s="13" t="s">
        <v>12</v>
      </c>
      <c r="E69" s="14" t="s">
        <v>148</v>
      </c>
      <c r="F69" s="15" t="s">
        <v>10</v>
      </c>
      <c r="G69" s="44">
        <v>0</v>
      </c>
      <c r="H69" s="45">
        <v>0</v>
      </c>
      <c r="I69" s="63">
        <f t="shared" si="7"/>
        <v>0</v>
      </c>
      <c r="J69" s="71" t="s">
        <v>69</v>
      </c>
    </row>
    <row r="70" spans="1:12" s="9" customFormat="1" ht="36" customHeight="1">
      <c r="A70" s="57">
        <v>48</v>
      </c>
      <c r="B70" s="11"/>
      <c r="C70" s="12"/>
      <c r="D70" s="13" t="s">
        <v>24</v>
      </c>
      <c r="E70" s="14" t="s">
        <v>70</v>
      </c>
      <c r="F70" s="15" t="s">
        <v>52</v>
      </c>
      <c r="G70" s="44">
        <v>0</v>
      </c>
      <c r="H70" s="45">
        <v>0</v>
      </c>
      <c r="I70" s="63">
        <f t="shared" si="7"/>
        <v>0</v>
      </c>
      <c r="J70" s="71" t="s">
        <v>69</v>
      </c>
    </row>
    <row r="71" spans="1:12" s="9" customFormat="1" ht="27" customHeight="1">
      <c r="A71" s="57">
        <v>49</v>
      </c>
      <c r="B71" s="11"/>
      <c r="C71" s="12"/>
      <c r="D71" s="13" t="s">
        <v>18</v>
      </c>
      <c r="E71" s="14" t="s">
        <v>108</v>
      </c>
      <c r="F71" s="15" t="s">
        <v>6</v>
      </c>
      <c r="G71" s="16"/>
      <c r="H71" s="11">
        <f>(130*2)+17</f>
        <v>277</v>
      </c>
      <c r="I71" s="61">
        <f t="shared" si="7"/>
        <v>0</v>
      </c>
      <c r="J71" s="69"/>
    </row>
    <row r="72" spans="1:12" s="9" customFormat="1" ht="48" customHeight="1">
      <c r="A72" s="57">
        <v>50</v>
      </c>
      <c r="B72" s="11"/>
      <c r="C72" s="12"/>
      <c r="D72" s="13" t="s">
        <v>57</v>
      </c>
      <c r="E72" s="13" t="s">
        <v>71</v>
      </c>
      <c r="F72" s="15" t="s">
        <v>10</v>
      </c>
      <c r="G72" s="44">
        <v>0</v>
      </c>
      <c r="H72" s="45">
        <v>0</v>
      </c>
      <c r="I72" s="63">
        <f t="shared" si="7"/>
        <v>0</v>
      </c>
      <c r="J72" s="71" t="s">
        <v>69</v>
      </c>
    </row>
    <row r="73" spans="1:12" s="9" customFormat="1" ht="46.5" customHeight="1">
      <c r="A73" s="57">
        <v>51</v>
      </c>
      <c r="B73" s="11"/>
      <c r="C73" s="12"/>
      <c r="D73" s="13" t="s">
        <v>59</v>
      </c>
      <c r="E73" s="13" t="s">
        <v>72</v>
      </c>
      <c r="F73" s="15" t="s">
        <v>10</v>
      </c>
      <c r="G73" s="44">
        <v>0</v>
      </c>
      <c r="H73" s="45">
        <v>0</v>
      </c>
      <c r="I73" s="63">
        <f t="shared" si="7"/>
        <v>0</v>
      </c>
      <c r="J73" s="71" t="s">
        <v>69</v>
      </c>
    </row>
    <row r="74" spans="1:12" s="9" customFormat="1" ht="46.5" customHeight="1">
      <c r="A74" s="57">
        <v>52</v>
      </c>
      <c r="B74" s="11"/>
      <c r="C74" s="12"/>
      <c r="D74" s="13" t="s">
        <v>58</v>
      </c>
      <c r="E74" s="13" t="s">
        <v>73</v>
      </c>
      <c r="F74" s="15" t="s">
        <v>10</v>
      </c>
      <c r="G74" s="44">
        <v>0</v>
      </c>
      <c r="H74" s="45">
        <v>0</v>
      </c>
      <c r="I74" s="63">
        <f t="shared" si="7"/>
        <v>0</v>
      </c>
      <c r="J74" s="71" t="s">
        <v>69</v>
      </c>
    </row>
    <row r="75" spans="1:12" s="9" customFormat="1" ht="33.75" customHeight="1">
      <c r="A75" s="57">
        <v>53</v>
      </c>
      <c r="B75" s="11"/>
      <c r="C75" s="12"/>
      <c r="D75" s="13" t="s">
        <v>22</v>
      </c>
      <c r="E75" s="13" t="s">
        <v>77</v>
      </c>
      <c r="F75" s="15" t="s">
        <v>10</v>
      </c>
      <c r="G75" s="44">
        <v>0</v>
      </c>
      <c r="H75" s="45">
        <v>0</v>
      </c>
      <c r="I75" s="63">
        <f t="shared" si="7"/>
        <v>0</v>
      </c>
      <c r="J75" s="71" t="s">
        <v>69</v>
      </c>
    </row>
    <row r="76" spans="1:12" s="9" customFormat="1" ht="31.5" customHeight="1">
      <c r="A76" s="57">
        <v>54</v>
      </c>
      <c r="B76" s="11"/>
      <c r="C76" s="12"/>
      <c r="D76" s="13" t="s">
        <v>20</v>
      </c>
      <c r="E76" s="13" t="s">
        <v>78</v>
      </c>
      <c r="F76" s="15" t="s">
        <v>10</v>
      </c>
      <c r="G76" s="44">
        <v>0</v>
      </c>
      <c r="H76" s="45">
        <v>0</v>
      </c>
      <c r="I76" s="63">
        <f t="shared" si="7"/>
        <v>0</v>
      </c>
      <c r="J76" s="71" t="s">
        <v>69</v>
      </c>
    </row>
    <row r="77" spans="1:12" s="9" customFormat="1" ht="31.5" customHeight="1">
      <c r="A77" s="57">
        <v>55</v>
      </c>
      <c r="B77" s="11"/>
      <c r="C77" s="12"/>
      <c r="D77" s="13" t="s">
        <v>45</v>
      </c>
      <c r="E77" s="13" t="s">
        <v>79</v>
      </c>
      <c r="F77" s="15" t="s">
        <v>10</v>
      </c>
      <c r="G77" s="44">
        <v>0</v>
      </c>
      <c r="H77" s="45">
        <v>0</v>
      </c>
      <c r="I77" s="63">
        <f t="shared" si="7"/>
        <v>0</v>
      </c>
      <c r="J77" s="71" t="s">
        <v>69</v>
      </c>
    </row>
    <row r="78" spans="1:12" s="9" customFormat="1" ht="44.25" customHeight="1">
      <c r="A78" s="57">
        <v>56</v>
      </c>
      <c r="B78" s="11"/>
      <c r="C78" s="12"/>
      <c r="D78" s="13" t="s">
        <v>21</v>
      </c>
      <c r="E78" s="35" t="s">
        <v>80</v>
      </c>
      <c r="F78" s="15" t="s">
        <v>52</v>
      </c>
      <c r="G78" s="44">
        <v>0</v>
      </c>
      <c r="H78" s="45">
        <v>0</v>
      </c>
      <c r="I78" s="63">
        <f t="shared" si="7"/>
        <v>0</v>
      </c>
      <c r="J78" s="71" t="s">
        <v>69</v>
      </c>
    </row>
    <row r="79" spans="1:12" s="9" customFormat="1" ht="43.5" customHeight="1">
      <c r="A79" s="57">
        <v>57</v>
      </c>
      <c r="B79" s="11"/>
      <c r="C79" s="12"/>
      <c r="D79" s="13" t="s">
        <v>23</v>
      </c>
      <c r="E79" s="14" t="s">
        <v>81</v>
      </c>
      <c r="F79" s="15" t="s">
        <v>52</v>
      </c>
      <c r="G79" s="44">
        <v>0</v>
      </c>
      <c r="H79" s="45">
        <v>0</v>
      </c>
      <c r="I79" s="63">
        <f t="shared" si="7"/>
        <v>0</v>
      </c>
      <c r="J79" s="71" t="s">
        <v>69</v>
      </c>
    </row>
    <row r="80" spans="1:12" s="9" customFormat="1" ht="31.5" customHeight="1">
      <c r="A80" s="57">
        <v>58</v>
      </c>
      <c r="B80" s="11"/>
      <c r="C80" s="12"/>
      <c r="D80" s="13" t="s">
        <v>26</v>
      </c>
      <c r="E80" s="14" t="s">
        <v>82</v>
      </c>
      <c r="F80" s="15" t="s">
        <v>52</v>
      </c>
      <c r="G80" s="44">
        <v>0</v>
      </c>
      <c r="H80" s="45">
        <v>0</v>
      </c>
      <c r="I80" s="63">
        <f t="shared" si="7"/>
        <v>0</v>
      </c>
      <c r="J80" s="71" t="s">
        <v>69</v>
      </c>
    </row>
    <row r="81" spans="1:10" s="7" customFormat="1" ht="18" customHeight="1">
      <c r="A81" s="58"/>
      <c r="B81" s="18"/>
      <c r="C81" s="19"/>
      <c r="D81" s="83" t="s">
        <v>7</v>
      </c>
      <c r="E81" s="84"/>
      <c r="F81" s="84"/>
      <c r="G81" s="84"/>
      <c r="H81" s="85"/>
      <c r="I81" s="62">
        <f>SUM(I66:I80)</f>
        <v>0</v>
      </c>
      <c r="J81" s="70"/>
    </row>
    <row r="82" spans="1:10" s="1" customFormat="1" ht="15.75">
      <c r="A82" s="56"/>
      <c r="B82" s="20"/>
      <c r="C82" s="21"/>
      <c r="D82" s="20"/>
      <c r="E82" s="20" t="s">
        <v>38</v>
      </c>
      <c r="F82" s="20"/>
      <c r="G82" s="20"/>
      <c r="H82" s="20"/>
      <c r="I82" s="20"/>
      <c r="J82" s="68"/>
    </row>
    <row r="83" spans="1:10" s="9" customFormat="1" ht="31.5" customHeight="1">
      <c r="A83" s="57">
        <v>59</v>
      </c>
      <c r="B83" s="11"/>
      <c r="C83" s="12"/>
      <c r="D83" s="13" t="s">
        <v>11</v>
      </c>
      <c r="E83" s="14" t="s">
        <v>83</v>
      </c>
      <c r="F83" s="15" t="s">
        <v>52</v>
      </c>
      <c r="G83" s="44">
        <v>0</v>
      </c>
      <c r="H83" s="45">
        <v>0</v>
      </c>
      <c r="I83" s="63">
        <f t="shared" ref="I83:I90" si="8">G83*H83</f>
        <v>0</v>
      </c>
      <c r="J83" s="71" t="s">
        <v>69</v>
      </c>
    </row>
    <row r="84" spans="1:10" s="9" customFormat="1" ht="30.75" customHeight="1">
      <c r="A84" s="57">
        <v>60</v>
      </c>
      <c r="B84" s="11"/>
      <c r="C84" s="12"/>
      <c r="D84" s="13" t="s">
        <v>19</v>
      </c>
      <c r="E84" s="14" t="s">
        <v>84</v>
      </c>
      <c r="F84" s="15" t="s">
        <v>52</v>
      </c>
      <c r="G84" s="44">
        <v>0</v>
      </c>
      <c r="H84" s="45">
        <v>0</v>
      </c>
      <c r="I84" s="63">
        <f t="shared" si="8"/>
        <v>0</v>
      </c>
      <c r="J84" s="71" t="s">
        <v>69</v>
      </c>
    </row>
    <row r="85" spans="1:10" s="9" customFormat="1" ht="40.5" customHeight="1">
      <c r="A85" s="57">
        <v>61</v>
      </c>
      <c r="B85" s="11"/>
      <c r="C85" s="12"/>
      <c r="D85" s="13" t="s">
        <v>28</v>
      </c>
      <c r="E85" s="14" t="s">
        <v>85</v>
      </c>
      <c r="F85" s="15" t="s">
        <v>6</v>
      </c>
      <c r="G85" s="44">
        <v>0</v>
      </c>
      <c r="H85" s="45">
        <v>0</v>
      </c>
      <c r="I85" s="63">
        <f t="shared" si="8"/>
        <v>0</v>
      </c>
      <c r="J85" s="71" t="s">
        <v>69</v>
      </c>
    </row>
    <row r="86" spans="1:10" s="9" customFormat="1" ht="41.25" customHeight="1">
      <c r="A86" s="57">
        <v>62</v>
      </c>
      <c r="B86" s="11"/>
      <c r="C86" s="12"/>
      <c r="D86" s="13" t="s">
        <v>28</v>
      </c>
      <c r="E86" s="14" t="s">
        <v>86</v>
      </c>
      <c r="F86" s="15" t="s">
        <v>10</v>
      </c>
      <c r="G86" s="44">
        <v>0</v>
      </c>
      <c r="H86" s="45">
        <v>0</v>
      </c>
      <c r="I86" s="63">
        <f t="shared" si="8"/>
        <v>0</v>
      </c>
      <c r="J86" s="71" t="s">
        <v>69</v>
      </c>
    </row>
    <row r="87" spans="1:10" s="9" customFormat="1" ht="32.25" customHeight="1">
      <c r="A87" s="57">
        <v>63</v>
      </c>
      <c r="B87" s="11"/>
      <c r="C87" s="12"/>
      <c r="D87" s="13" t="s">
        <v>28</v>
      </c>
      <c r="E87" s="14" t="s">
        <v>87</v>
      </c>
      <c r="F87" s="15" t="s">
        <v>10</v>
      </c>
      <c r="G87" s="44">
        <v>0</v>
      </c>
      <c r="H87" s="45">
        <v>0</v>
      </c>
      <c r="I87" s="63">
        <f t="shared" si="8"/>
        <v>0</v>
      </c>
      <c r="J87" s="71" t="s">
        <v>69</v>
      </c>
    </row>
    <row r="88" spans="1:10" s="9" customFormat="1" ht="32.25" customHeight="1">
      <c r="A88" s="57">
        <v>64</v>
      </c>
      <c r="B88" s="11"/>
      <c r="C88" s="12"/>
      <c r="D88" s="13" t="s">
        <v>28</v>
      </c>
      <c r="E88" s="14" t="s">
        <v>88</v>
      </c>
      <c r="F88" s="15" t="s">
        <v>10</v>
      </c>
      <c r="G88" s="44">
        <v>0</v>
      </c>
      <c r="H88" s="45">
        <v>0</v>
      </c>
      <c r="I88" s="63">
        <f t="shared" si="8"/>
        <v>0</v>
      </c>
      <c r="J88" s="71" t="s">
        <v>69</v>
      </c>
    </row>
    <row r="89" spans="1:10" s="9" customFormat="1" ht="45.75" customHeight="1">
      <c r="A89" s="57">
        <v>65</v>
      </c>
      <c r="B89" s="11"/>
      <c r="C89" s="12"/>
      <c r="D89" s="13" t="s">
        <v>28</v>
      </c>
      <c r="E89" s="14" t="s">
        <v>152</v>
      </c>
      <c r="F89" s="15" t="s">
        <v>52</v>
      </c>
      <c r="G89" s="44">
        <v>0</v>
      </c>
      <c r="H89" s="45">
        <v>0</v>
      </c>
      <c r="I89" s="63">
        <f t="shared" si="8"/>
        <v>0</v>
      </c>
      <c r="J89" s="71" t="s">
        <v>69</v>
      </c>
    </row>
    <row r="90" spans="1:10" s="9" customFormat="1" ht="60" customHeight="1">
      <c r="A90" s="57">
        <v>66</v>
      </c>
      <c r="B90" s="11"/>
      <c r="C90" s="12"/>
      <c r="D90" s="13" t="s">
        <v>28</v>
      </c>
      <c r="E90" s="14" t="s">
        <v>153</v>
      </c>
      <c r="F90" s="15" t="s">
        <v>52</v>
      </c>
      <c r="G90" s="44">
        <v>0</v>
      </c>
      <c r="H90" s="45">
        <v>0</v>
      </c>
      <c r="I90" s="63">
        <f t="shared" si="8"/>
        <v>0</v>
      </c>
      <c r="J90" s="71" t="s">
        <v>69</v>
      </c>
    </row>
    <row r="91" spans="1:10" s="7" customFormat="1" ht="18" customHeight="1" thickBot="1">
      <c r="A91" s="60"/>
      <c r="B91" s="28"/>
      <c r="C91" s="29"/>
      <c r="D91" s="80" t="s">
        <v>7</v>
      </c>
      <c r="E91" s="81"/>
      <c r="F91" s="81"/>
      <c r="G91" s="81"/>
      <c r="H91" s="82"/>
      <c r="I91" s="66">
        <f>SUM(I83:I90)</f>
        <v>0</v>
      </c>
      <c r="J91" s="73"/>
    </row>
    <row r="92" spans="1:10" s="1" customFormat="1" ht="27" customHeight="1" thickTop="1" thickBot="1">
      <c r="A92" s="89" t="s">
        <v>150</v>
      </c>
      <c r="B92" s="90"/>
      <c r="C92" s="90"/>
      <c r="D92" s="90"/>
      <c r="E92" s="90"/>
      <c r="F92" s="90"/>
      <c r="G92" s="90"/>
      <c r="H92" s="91"/>
      <c r="I92" s="67">
        <f>I91+I81+I64+I59+I54+I42+I21+I14+I47</f>
        <v>0</v>
      </c>
      <c r="J92" s="74"/>
    </row>
    <row r="93" spans="1:10" s="1" customFormat="1" ht="7.5" customHeight="1">
      <c r="A93" s="30"/>
      <c r="B93" s="31"/>
      <c r="C93" s="32"/>
      <c r="D93" s="30"/>
      <c r="E93" s="30"/>
      <c r="F93" s="30"/>
      <c r="G93" s="30"/>
      <c r="H93" s="30"/>
      <c r="I93" s="33"/>
      <c r="J93" s="26"/>
    </row>
    <row r="94" spans="1:10" s="1" customFormat="1" ht="19.5" customHeight="1">
      <c r="A94" s="88"/>
      <c r="B94" s="88"/>
      <c r="C94" s="88"/>
      <c r="D94" s="88"/>
      <c r="E94" s="88"/>
      <c r="F94" s="88"/>
      <c r="G94" s="88"/>
      <c r="H94" s="88"/>
      <c r="I94" s="88"/>
    </row>
    <row r="95" spans="1:10" s="1" customFormat="1" ht="19.5" customHeight="1">
      <c r="A95" s="88"/>
      <c r="B95" s="88"/>
      <c r="C95" s="88"/>
      <c r="D95" s="88"/>
      <c r="E95" s="88"/>
      <c r="F95" s="88"/>
      <c r="G95" s="88"/>
      <c r="H95" s="88"/>
      <c r="I95" s="88"/>
    </row>
    <row r="96" spans="1:10" s="1" customFormat="1" ht="18" customHeight="1">
      <c r="A96" s="88"/>
      <c r="B96" s="88"/>
      <c r="C96" s="88"/>
      <c r="D96" s="88"/>
      <c r="E96" s="88"/>
      <c r="F96" s="88"/>
      <c r="G96" s="88"/>
      <c r="H96" s="88"/>
      <c r="I96" s="88"/>
      <c r="J96" s="10"/>
    </row>
    <row r="97" spans="1:10" s="1" customFormat="1" ht="18" customHeight="1">
      <c r="A97" s="88"/>
      <c r="B97" s="88"/>
      <c r="C97" s="88"/>
      <c r="D97" s="88"/>
      <c r="E97" s="88"/>
      <c r="F97" s="88"/>
      <c r="G97" s="88"/>
      <c r="H97" s="88"/>
      <c r="I97" s="88"/>
      <c r="J97" s="10"/>
    </row>
  </sheetData>
  <sheetProtection selectLockedCells="1" selectUnlockedCells="1"/>
  <mergeCells count="16">
    <mergeCell ref="A97:I97"/>
    <mergeCell ref="A96:I96"/>
    <mergeCell ref="A94:I94"/>
    <mergeCell ref="A95:I95"/>
    <mergeCell ref="A92:H92"/>
    <mergeCell ref="A2:I2"/>
    <mergeCell ref="D91:H91"/>
    <mergeCell ref="D21:H21"/>
    <mergeCell ref="D81:H81"/>
    <mergeCell ref="D42:H42"/>
    <mergeCell ref="D14:H14"/>
    <mergeCell ref="D59:H59"/>
    <mergeCell ref="D64:H64"/>
    <mergeCell ref="A3:I3"/>
    <mergeCell ref="D54:H54"/>
    <mergeCell ref="D47:H47"/>
  </mergeCells>
  <phoneticPr fontId="0" type="noConversion"/>
  <pageMargins left="0.74803149606299213" right="0.74803149606299213" top="0.98425196850393704" bottom="0.98425196850393704" header="0.51181102362204722" footer="0.51181102362204722"/>
  <pageSetup paperSize="9" scale="66" firstPageNumber="0" fitToHeight="14" orientation="landscape" r:id="rId1"/>
  <headerFooter alignWithMargins="0">
    <oddFooter>&amp;C&amp;P</oddFooter>
  </headerFooter>
  <rowBreaks count="1" manualBreakCount="1">
    <brk id="2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3</vt:i4>
      </vt:variant>
    </vt:vector>
  </HeadingPairs>
  <TitlesOfParts>
    <vt:vector size="4" baseType="lpstr">
      <vt:lpstr>Vnitř. konektivita</vt:lpstr>
      <vt:lpstr>'Vnitř. konektivita'!Excel_BuiltIn_Print_Titles_1</vt:lpstr>
      <vt:lpstr>'Vnitř. konektivita'!Názvy_tisku</vt:lpstr>
      <vt:lpstr>'Vnitř. konektivita'!Oblast_tisku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2018-04-11T11:22:32Z</dcterms:created>
  <dcterms:modified xsi:type="dcterms:W3CDTF">2018-05-23T11:49:28Z</dcterms:modified>
</cp:coreProperties>
</file>