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zelin\Documents\Projekty\Zruč nad Sázavou - zrucsky zamek oziva\2.etapa 2024 - druhá soutěž\"/>
    </mc:Choice>
  </mc:AlternateContent>
  <xr:revisionPtr revIDLastSave="0" documentId="8_{DB930D94-9A2F-4970-A9DF-86A040632ADB}" xr6:coauthVersionLast="47" xr6:coauthVersionMax="47" xr10:uidLastSave="{00000000-0000-0000-0000-000000000000}"/>
  <bookViews>
    <workbookView xWindow="180" yWindow="315" windowWidth="28800" windowHeight="15345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4 01 Pol" sheetId="12" r:id="rId4"/>
    <sheet name="04 01 P1" sheetId="13" r:id="rId5"/>
    <sheet name="04 02 Pol" sheetId="14" r:id="rId6"/>
    <sheet name="04 04.1 Pol" sheetId="15" r:id="rId7"/>
    <sheet name="04 04.2 Pol" sheetId="16" r:id="rId8"/>
    <sheet name="04 05 Pol" sheetId="17" r:id="rId9"/>
  </sheets>
  <externalReferences>
    <externalReference r:id="rId10"/>
  </externalReferences>
  <definedNames>
    <definedName name="CelkemDPHVypocet" localSheetId="1">Stavba!$H$48</definedName>
    <definedName name="CenaCelkem">Stavba!$G$29</definedName>
    <definedName name="CenaCelkemBezDPH">Stavba!$G$28</definedName>
    <definedName name="CenaCelkemVypocet" localSheetId="1">Stavba!$I$48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4">'04 01 P1'!$1:$7</definedName>
    <definedName name="_xlnm.Print_Titles" localSheetId="3">'04 01 Pol'!$1:$7</definedName>
    <definedName name="_xlnm.Print_Titles" localSheetId="5">'04 02 Pol'!$1:$7</definedName>
    <definedName name="_xlnm.Print_Titles" localSheetId="6">'04 04.1 Pol'!$1:$7</definedName>
    <definedName name="_xlnm.Print_Titles" localSheetId="7">'04 04.2 Pol'!$1:$7</definedName>
    <definedName name="_xlnm.Print_Titles" localSheetId="8">'04 05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4">'04 01 P1'!$A$1:$Y$34</definedName>
    <definedName name="_xlnm.Print_Area" localSheetId="3">'04 01 Pol'!$A$1:$Y$183</definedName>
    <definedName name="_xlnm.Print_Area" localSheetId="5">'04 02 Pol'!$A$1:$Y$61</definedName>
    <definedName name="_xlnm.Print_Area" localSheetId="6">'04 04.1 Pol'!$A$1:$Y$57</definedName>
    <definedName name="_xlnm.Print_Area" localSheetId="7">'04 04.2 Pol'!$A$1:$Y$63</definedName>
    <definedName name="_xlnm.Print_Area" localSheetId="8">'04 05 Pol'!$A$1:$Y$67</definedName>
    <definedName name="_xlnm.Print_Area" localSheetId="1">Stavba!$A$1:$J$93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Stavba!$F$48</definedName>
    <definedName name="ZakladDPHZakl">Stavba!$G$25</definedName>
    <definedName name="ZakladDPHZaklVypocet" localSheetId="1">Stavba!$G$48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2" i="1" l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66" i="17"/>
  <c r="G9" i="17"/>
  <c r="M9" i="17" s="1"/>
  <c r="I9" i="17"/>
  <c r="K9" i="17"/>
  <c r="K8" i="17" s="1"/>
  <c r="O9" i="17"/>
  <c r="Q9" i="17"/>
  <c r="V9" i="17"/>
  <c r="V8" i="17" s="1"/>
  <c r="G10" i="17"/>
  <c r="I10" i="17"/>
  <c r="K10" i="17"/>
  <c r="M10" i="17"/>
  <c r="O10" i="17"/>
  <c r="Q10" i="17"/>
  <c r="V10" i="17"/>
  <c r="G11" i="17"/>
  <c r="G8" i="17" s="1"/>
  <c r="I11" i="17"/>
  <c r="K11" i="17"/>
  <c r="O11" i="17"/>
  <c r="O8" i="17" s="1"/>
  <c r="Q11" i="17"/>
  <c r="V11" i="17"/>
  <c r="G12" i="17"/>
  <c r="M12" i="17" s="1"/>
  <c r="I12" i="17"/>
  <c r="I8" i="17" s="1"/>
  <c r="K12" i="17"/>
  <c r="O12" i="17"/>
  <c r="Q12" i="17"/>
  <c r="Q8" i="17" s="1"/>
  <c r="V12" i="17"/>
  <c r="G13" i="17"/>
  <c r="I13" i="17"/>
  <c r="K13" i="17"/>
  <c r="M13" i="17"/>
  <c r="O13" i="17"/>
  <c r="Q13" i="17"/>
  <c r="V13" i="17"/>
  <c r="G14" i="17"/>
  <c r="I14" i="17"/>
  <c r="K14" i="17"/>
  <c r="M14" i="17"/>
  <c r="O14" i="17"/>
  <c r="Q14" i="17"/>
  <c r="V14" i="17"/>
  <c r="G15" i="17"/>
  <c r="M15" i="17" s="1"/>
  <c r="I15" i="17"/>
  <c r="K15" i="17"/>
  <c r="O15" i="17"/>
  <c r="Q15" i="17"/>
  <c r="V15" i="17"/>
  <c r="G16" i="17"/>
  <c r="M16" i="17" s="1"/>
  <c r="I16" i="17"/>
  <c r="K16" i="17"/>
  <c r="O16" i="17"/>
  <c r="Q16" i="17"/>
  <c r="V16" i="17"/>
  <c r="G17" i="17"/>
  <c r="M17" i="17" s="1"/>
  <c r="I17" i="17"/>
  <c r="K17" i="17"/>
  <c r="O17" i="17"/>
  <c r="Q17" i="17"/>
  <c r="V17" i="17"/>
  <c r="G18" i="17"/>
  <c r="I18" i="17"/>
  <c r="K18" i="17"/>
  <c r="M18" i="17"/>
  <c r="O18" i="17"/>
  <c r="Q18" i="17"/>
  <c r="V18" i="17"/>
  <c r="G19" i="17"/>
  <c r="M19" i="17" s="1"/>
  <c r="I19" i="17"/>
  <c r="K19" i="17"/>
  <c r="O19" i="17"/>
  <c r="Q19" i="17"/>
  <c r="V19" i="17"/>
  <c r="G20" i="17"/>
  <c r="M20" i="17" s="1"/>
  <c r="I20" i="17"/>
  <c r="K20" i="17"/>
  <c r="O20" i="17"/>
  <c r="Q20" i="17"/>
  <c r="V20" i="17"/>
  <c r="G21" i="17"/>
  <c r="I21" i="17"/>
  <c r="K21" i="17"/>
  <c r="M21" i="17"/>
  <c r="O21" i="17"/>
  <c r="Q21" i="17"/>
  <c r="V21" i="17"/>
  <c r="G22" i="17"/>
  <c r="I22" i="17"/>
  <c r="K22" i="17"/>
  <c r="M22" i="17"/>
  <c r="O22" i="17"/>
  <c r="Q22" i="17"/>
  <c r="V22" i="17"/>
  <c r="G23" i="17"/>
  <c r="M23" i="17" s="1"/>
  <c r="I23" i="17"/>
  <c r="K23" i="17"/>
  <c r="O23" i="17"/>
  <c r="Q23" i="17"/>
  <c r="V23" i="17"/>
  <c r="G24" i="17"/>
  <c r="M24" i="17" s="1"/>
  <c r="I24" i="17"/>
  <c r="K24" i="17"/>
  <c r="O24" i="17"/>
  <c r="Q24" i="17"/>
  <c r="V24" i="17"/>
  <c r="G25" i="17"/>
  <c r="M25" i="17" s="1"/>
  <c r="I25" i="17"/>
  <c r="K25" i="17"/>
  <c r="O25" i="17"/>
  <c r="Q25" i="17"/>
  <c r="V25" i="17"/>
  <c r="G26" i="17"/>
  <c r="I26" i="17"/>
  <c r="K26" i="17"/>
  <c r="M26" i="17"/>
  <c r="O26" i="17"/>
  <c r="Q26" i="17"/>
  <c r="V26" i="17"/>
  <c r="G27" i="17"/>
  <c r="M27" i="17" s="1"/>
  <c r="I27" i="17"/>
  <c r="K27" i="17"/>
  <c r="O27" i="17"/>
  <c r="Q27" i="17"/>
  <c r="V27" i="17"/>
  <c r="G28" i="17"/>
  <c r="M28" i="17" s="1"/>
  <c r="I28" i="17"/>
  <c r="K28" i="17"/>
  <c r="O28" i="17"/>
  <c r="Q28" i="17"/>
  <c r="V28" i="17"/>
  <c r="G29" i="17"/>
  <c r="I29" i="17"/>
  <c r="K29" i="17"/>
  <c r="M29" i="17"/>
  <c r="O29" i="17"/>
  <c r="Q29" i="17"/>
  <c r="V29" i="17"/>
  <c r="G30" i="17"/>
  <c r="I30" i="17"/>
  <c r="K30" i="17"/>
  <c r="M30" i="17"/>
  <c r="O30" i="17"/>
  <c r="Q30" i="17"/>
  <c r="V30" i="17"/>
  <c r="G31" i="17"/>
  <c r="M31" i="17" s="1"/>
  <c r="I31" i="17"/>
  <c r="K31" i="17"/>
  <c r="O31" i="17"/>
  <c r="Q31" i="17"/>
  <c r="V31" i="17"/>
  <c r="G32" i="17"/>
  <c r="M32" i="17" s="1"/>
  <c r="I32" i="17"/>
  <c r="K32" i="17"/>
  <c r="O32" i="17"/>
  <c r="Q32" i="17"/>
  <c r="V32" i="17"/>
  <c r="G33" i="17"/>
  <c r="M33" i="17" s="1"/>
  <c r="I33" i="17"/>
  <c r="K33" i="17"/>
  <c r="O33" i="17"/>
  <c r="Q33" i="17"/>
  <c r="V33" i="17"/>
  <c r="G34" i="17"/>
  <c r="I34" i="17"/>
  <c r="K34" i="17"/>
  <c r="M34" i="17"/>
  <c r="O34" i="17"/>
  <c r="Q34" i="17"/>
  <c r="V34" i="17"/>
  <c r="G35" i="17"/>
  <c r="M35" i="17" s="1"/>
  <c r="I35" i="17"/>
  <c r="K35" i="17"/>
  <c r="O35" i="17"/>
  <c r="Q35" i="17"/>
  <c r="V35" i="17"/>
  <c r="G36" i="17"/>
  <c r="M36" i="17" s="1"/>
  <c r="I36" i="17"/>
  <c r="K36" i="17"/>
  <c r="O36" i="17"/>
  <c r="Q36" i="17"/>
  <c r="V36" i="17"/>
  <c r="G37" i="17"/>
  <c r="I37" i="17"/>
  <c r="K37" i="17"/>
  <c r="M37" i="17"/>
  <c r="O37" i="17"/>
  <c r="Q37" i="17"/>
  <c r="V37" i="17"/>
  <c r="G38" i="17"/>
  <c r="I38" i="17"/>
  <c r="K38" i="17"/>
  <c r="M38" i="17"/>
  <c r="O38" i="17"/>
  <c r="Q38" i="17"/>
  <c r="V38" i="17"/>
  <c r="G39" i="17"/>
  <c r="G40" i="17"/>
  <c r="M40" i="17" s="1"/>
  <c r="I40" i="17"/>
  <c r="I39" i="17" s="1"/>
  <c r="K40" i="17"/>
  <c r="K39" i="17" s="1"/>
  <c r="O40" i="17"/>
  <c r="Q40" i="17"/>
  <c r="Q39" i="17" s="1"/>
  <c r="V40" i="17"/>
  <c r="V39" i="17" s="1"/>
  <c r="G41" i="17"/>
  <c r="M41" i="17" s="1"/>
  <c r="I41" i="17"/>
  <c r="K41" i="17"/>
  <c r="O41" i="17"/>
  <c r="Q41" i="17"/>
  <c r="V41" i="17"/>
  <c r="G42" i="17"/>
  <c r="I42" i="17"/>
  <c r="K42" i="17"/>
  <c r="M42" i="17"/>
  <c r="O42" i="17"/>
  <c r="Q42" i="17"/>
  <c r="V42" i="17"/>
  <c r="G43" i="17"/>
  <c r="M43" i="17" s="1"/>
  <c r="I43" i="17"/>
  <c r="K43" i="17"/>
  <c r="O43" i="17"/>
  <c r="O39" i="17" s="1"/>
  <c r="Q43" i="17"/>
  <c r="V43" i="17"/>
  <c r="G44" i="17"/>
  <c r="M44" i="17" s="1"/>
  <c r="I44" i="17"/>
  <c r="K44" i="17"/>
  <c r="O44" i="17"/>
  <c r="Q44" i="17"/>
  <c r="V44" i="17"/>
  <c r="G45" i="17"/>
  <c r="I45" i="17"/>
  <c r="K45" i="17"/>
  <c r="M45" i="17"/>
  <c r="O45" i="17"/>
  <c r="Q45" i="17"/>
  <c r="V45" i="17"/>
  <c r="G46" i="17"/>
  <c r="I46" i="17"/>
  <c r="K46" i="17"/>
  <c r="M46" i="17"/>
  <c r="O46" i="17"/>
  <c r="Q46" i="17"/>
  <c r="V46" i="17"/>
  <c r="G47" i="17"/>
  <c r="M47" i="17" s="1"/>
  <c r="I47" i="17"/>
  <c r="K47" i="17"/>
  <c r="O47" i="17"/>
  <c r="Q47" i="17"/>
  <c r="V47" i="17"/>
  <c r="G48" i="17"/>
  <c r="M48" i="17" s="1"/>
  <c r="I48" i="17"/>
  <c r="K48" i="17"/>
  <c r="O48" i="17"/>
  <c r="Q48" i="17"/>
  <c r="V48" i="17"/>
  <c r="G49" i="17"/>
  <c r="M49" i="17" s="1"/>
  <c r="I49" i="17"/>
  <c r="K49" i="17"/>
  <c r="O49" i="17"/>
  <c r="Q49" i="17"/>
  <c r="V49" i="17"/>
  <c r="G50" i="17"/>
  <c r="I50" i="17"/>
  <c r="K50" i="17"/>
  <c r="M50" i="17"/>
  <c r="O50" i="17"/>
  <c r="Q50" i="17"/>
  <c r="V50" i="17"/>
  <c r="G51" i="17"/>
  <c r="M51" i="17" s="1"/>
  <c r="I51" i="17"/>
  <c r="K51" i="17"/>
  <c r="O51" i="17"/>
  <c r="Q51" i="17"/>
  <c r="V51" i="17"/>
  <c r="G52" i="17"/>
  <c r="M52" i="17" s="1"/>
  <c r="I52" i="17"/>
  <c r="K52" i="17"/>
  <c r="O52" i="17"/>
  <c r="Q52" i="17"/>
  <c r="V52" i="17"/>
  <c r="G53" i="17"/>
  <c r="I53" i="17"/>
  <c r="K53" i="17"/>
  <c r="M53" i="17"/>
  <c r="O53" i="17"/>
  <c r="Q53" i="17"/>
  <c r="V53" i="17"/>
  <c r="G54" i="17"/>
  <c r="I54" i="17"/>
  <c r="K54" i="17"/>
  <c r="M54" i="17"/>
  <c r="O54" i="17"/>
  <c r="Q54" i="17"/>
  <c r="V54" i="17"/>
  <c r="G55" i="17"/>
  <c r="M55" i="17" s="1"/>
  <c r="I55" i="17"/>
  <c r="K55" i="17"/>
  <c r="O55" i="17"/>
  <c r="Q55" i="17"/>
  <c r="V55" i="17"/>
  <c r="G56" i="17"/>
  <c r="M56" i="17" s="1"/>
  <c r="I56" i="17"/>
  <c r="K56" i="17"/>
  <c r="O56" i="17"/>
  <c r="Q56" i="17"/>
  <c r="V56" i="17"/>
  <c r="G57" i="17"/>
  <c r="M57" i="17" s="1"/>
  <c r="I57" i="17"/>
  <c r="K57" i="17"/>
  <c r="O57" i="17"/>
  <c r="Q57" i="17"/>
  <c r="V57" i="17"/>
  <c r="G58" i="17"/>
  <c r="I58" i="17"/>
  <c r="K58" i="17"/>
  <c r="M58" i="17"/>
  <c r="O58" i="17"/>
  <c r="Q58" i="17"/>
  <c r="V58" i="17"/>
  <c r="G59" i="17"/>
  <c r="O59" i="17"/>
  <c r="G60" i="17"/>
  <c r="M60" i="17" s="1"/>
  <c r="I60" i="17"/>
  <c r="I59" i="17" s="1"/>
  <c r="K60" i="17"/>
  <c r="K59" i="17" s="1"/>
  <c r="O60" i="17"/>
  <c r="Q60" i="17"/>
  <c r="Q59" i="17" s="1"/>
  <c r="V60" i="17"/>
  <c r="V59" i="17" s="1"/>
  <c r="G61" i="17"/>
  <c r="I61" i="17"/>
  <c r="K61" i="17"/>
  <c r="M61" i="17"/>
  <c r="O61" i="17"/>
  <c r="Q61" i="17"/>
  <c r="V61" i="17"/>
  <c r="G62" i="17"/>
  <c r="I62" i="17"/>
  <c r="K62" i="17"/>
  <c r="M62" i="17"/>
  <c r="O62" i="17"/>
  <c r="Q62" i="17"/>
  <c r="V62" i="17"/>
  <c r="G63" i="17"/>
  <c r="M63" i="17" s="1"/>
  <c r="I63" i="17"/>
  <c r="K63" i="17"/>
  <c r="O63" i="17"/>
  <c r="Q63" i="17"/>
  <c r="V63" i="17"/>
  <c r="G64" i="17"/>
  <c r="M64" i="17" s="1"/>
  <c r="I64" i="17"/>
  <c r="K64" i="17"/>
  <c r="O64" i="17"/>
  <c r="Q64" i="17"/>
  <c r="V64" i="17"/>
  <c r="AE66" i="17"/>
  <c r="G62" i="16"/>
  <c r="G9" i="16"/>
  <c r="M9" i="16" s="1"/>
  <c r="I9" i="16"/>
  <c r="I8" i="16" s="1"/>
  <c r="K9" i="16"/>
  <c r="K8" i="16" s="1"/>
  <c r="O9" i="16"/>
  <c r="Q9" i="16"/>
  <c r="Q8" i="16" s="1"/>
  <c r="V9" i="16"/>
  <c r="G10" i="16"/>
  <c r="G8" i="16" s="1"/>
  <c r="I10" i="16"/>
  <c r="K10" i="16"/>
  <c r="O10" i="16"/>
  <c r="Q10" i="16"/>
  <c r="V10" i="16"/>
  <c r="G11" i="16"/>
  <c r="I11" i="16"/>
  <c r="K11" i="16"/>
  <c r="M11" i="16"/>
  <c r="O11" i="16"/>
  <c r="Q11" i="16"/>
  <c r="V11" i="16"/>
  <c r="G12" i="16"/>
  <c r="M12" i="16" s="1"/>
  <c r="I12" i="16"/>
  <c r="K12" i="16"/>
  <c r="O12" i="16"/>
  <c r="O8" i="16" s="1"/>
  <c r="Q12" i="16"/>
  <c r="V12" i="16"/>
  <c r="G13" i="16"/>
  <c r="I13" i="16"/>
  <c r="K13" i="16"/>
  <c r="M13" i="16"/>
  <c r="O13" i="16"/>
  <c r="Q13" i="16"/>
  <c r="V13" i="16"/>
  <c r="G14" i="16"/>
  <c r="I14" i="16"/>
  <c r="K14" i="16"/>
  <c r="M14" i="16"/>
  <c r="O14" i="16"/>
  <c r="Q14" i="16"/>
  <c r="V14" i="16"/>
  <c r="V8" i="16" s="1"/>
  <c r="G15" i="16"/>
  <c r="I15" i="16"/>
  <c r="K15" i="16"/>
  <c r="M15" i="16"/>
  <c r="O15" i="16"/>
  <c r="Q15" i="16"/>
  <c r="V15" i="16"/>
  <c r="G16" i="16"/>
  <c r="M16" i="16" s="1"/>
  <c r="I16" i="16"/>
  <c r="K16" i="16"/>
  <c r="O16" i="16"/>
  <c r="Q16" i="16"/>
  <c r="V16" i="16"/>
  <c r="G17" i="16"/>
  <c r="M17" i="16" s="1"/>
  <c r="I17" i="16"/>
  <c r="K17" i="16"/>
  <c r="O17" i="16"/>
  <c r="Q17" i="16"/>
  <c r="V17" i="16"/>
  <c r="G18" i="16"/>
  <c r="M18" i="16" s="1"/>
  <c r="I18" i="16"/>
  <c r="K18" i="16"/>
  <c r="O18" i="16"/>
  <c r="Q18" i="16"/>
  <c r="V18" i="16"/>
  <c r="G19" i="16"/>
  <c r="I19" i="16"/>
  <c r="K19" i="16"/>
  <c r="M19" i="16"/>
  <c r="O19" i="16"/>
  <c r="Q19" i="16"/>
  <c r="V19" i="16"/>
  <c r="G20" i="16"/>
  <c r="I20" i="16"/>
  <c r="K20" i="16"/>
  <c r="M20" i="16"/>
  <c r="O20" i="16"/>
  <c r="Q20" i="16"/>
  <c r="V20" i="16"/>
  <c r="G21" i="16"/>
  <c r="I21" i="16"/>
  <c r="K21" i="16"/>
  <c r="M21" i="16"/>
  <c r="O21" i="16"/>
  <c r="Q21" i="16"/>
  <c r="V21" i="16"/>
  <c r="G22" i="16"/>
  <c r="I22" i="16"/>
  <c r="K22" i="16"/>
  <c r="M22" i="16"/>
  <c r="O22" i="16"/>
  <c r="Q22" i="16"/>
  <c r="V22" i="16"/>
  <c r="G23" i="16"/>
  <c r="I23" i="16"/>
  <c r="K23" i="16"/>
  <c r="M23" i="16"/>
  <c r="O23" i="16"/>
  <c r="Q23" i="16"/>
  <c r="V23" i="16"/>
  <c r="G24" i="16"/>
  <c r="M24" i="16" s="1"/>
  <c r="I24" i="16"/>
  <c r="K24" i="16"/>
  <c r="O24" i="16"/>
  <c r="Q24" i="16"/>
  <c r="V24" i="16"/>
  <c r="G25" i="16"/>
  <c r="M25" i="16" s="1"/>
  <c r="I25" i="16"/>
  <c r="K25" i="16"/>
  <c r="O25" i="16"/>
  <c r="Q25" i="16"/>
  <c r="V25" i="16"/>
  <c r="G26" i="16"/>
  <c r="M26" i="16" s="1"/>
  <c r="I26" i="16"/>
  <c r="K26" i="16"/>
  <c r="O26" i="16"/>
  <c r="Q26" i="16"/>
  <c r="V26" i="16"/>
  <c r="G27" i="16"/>
  <c r="I27" i="16"/>
  <c r="K27" i="16"/>
  <c r="M27" i="16"/>
  <c r="O27" i="16"/>
  <c r="Q27" i="16"/>
  <c r="V27" i="16"/>
  <c r="G28" i="16"/>
  <c r="I28" i="16"/>
  <c r="K28" i="16"/>
  <c r="M28" i="16"/>
  <c r="O28" i="16"/>
  <c r="Q28" i="16"/>
  <c r="V28" i="16"/>
  <c r="G29" i="16"/>
  <c r="I29" i="16"/>
  <c r="K29" i="16"/>
  <c r="M29" i="16"/>
  <c r="O29" i="16"/>
  <c r="Q29" i="16"/>
  <c r="V29" i="16"/>
  <c r="G30" i="16"/>
  <c r="I30" i="16"/>
  <c r="K30" i="16"/>
  <c r="M30" i="16"/>
  <c r="O30" i="16"/>
  <c r="Q30" i="16"/>
  <c r="V30" i="16"/>
  <c r="G31" i="16"/>
  <c r="I31" i="16"/>
  <c r="K31" i="16"/>
  <c r="M31" i="16"/>
  <c r="O31" i="16"/>
  <c r="Q31" i="16"/>
  <c r="V31" i="16"/>
  <c r="V32" i="16"/>
  <c r="G33" i="16"/>
  <c r="M33" i="16" s="1"/>
  <c r="I33" i="16"/>
  <c r="I32" i="16" s="1"/>
  <c r="K33" i="16"/>
  <c r="K32" i="16" s="1"/>
  <c r="O33" i="16"/>
  <c r="Q33" i="16"/>
  <c r="Q32" i="16" s="1"/>
  <c r="V33" i="16"/>
  <c r="G34" i="16"/>
  <c r="G32" i="16" s="1"/>
  <c r="I34" i="16"/>
  <c r="K34" i="16"/>
  <c r="O34" i="16"/>
  <c r="Q34" i="16"/>
  <c r="V34" i="16"/>
  <c r="G35" i="16"/>
  <c r="I35" i="16"/>
  <c r="K35" i="16"/>
  <c r="M35" i="16"/>
  <c r="O35" i="16"/>
  <c r="O32" i="16" s="1"/>
  <c r="Q35" i="16"/>
  <c r="V35" i="16"/>
  <c r="G37" i="16"/>
  <c r="I37" i="16"/>
  <c r="I36" i="16" s="1"/>
  <c r="K37" i="16"/>
  <c r="M37" i="16"/>
  <c r="O37" i="16"/>
  <c r="Q37" i="16"/>
  <c r="Q36" i="16" s="1"/>
  <c r="V37" i="16"/>
  <c r="V36" i="16" s="1"/>
  <c r="G38" i="16"/>
  <c r="M38" i="16" s="1"/>
  <c r="I38" i="16"/>
  <c r="K38" i="16"/>
  <c r="K36" i="16" s="1"/>
  <c r="O38" i="16"/>
  <c r="Q38" i="16"/>
  <c r="V38" i="16"/>
  <c r="G39" i="16"/>
  <c r="I39" i="16"/>
  <c r="K39" i="16"/>
  <c r="M39" i="16"/>
  <c r="O39" i="16"/>
  <c r="Q39" i="16"/>
  <c r="V39" i="16"/>
  <c r="G40" i="16"/>
  <c r="M40" i="16" s="1"/>
  <c r="I40" i="16"/>
  <c r="K40" i="16"/>
  <c r="O40" i="16"/>
  <c r="O36" i="16" s="1"/>
  <c r="Q40" i="16"/>
  <c r="V40" i="16"/>
  <c r="G41" i="16"/>
  <c r="M41" i="16" s="1"/>
  <c r="I41" i="16"/>
  <c r="K41" i="16"/>
  <c r="O41" i="16"/>
  <c r="Q41" i="16"/>
  <c r="V41" i="16"/>
  <c r="G42" i="16"/>
  <c r="M42" i="16" s="1"/>
  <c r="I42" i="16"/>
  <c r="K42" i="16"/>
  <c r="O42" i="16"/>
  <c r="Q42" i="16"/>
  <c r="V42" i="16"/>
  <c r="G43" i="16"/>
  <c r="Q43" i="16"/>
  <c r="G44" i="16"/>
  <c r="M44" i="16" s="1"/>
  <c r="M43" i="16" s="1"/>
  <c r="I44" i="16"/>
  <c r="I43" i="16" s="1"/>
  <c r="K44" i="16"/>
  <c r="K43" i="16" s="1"/>
  <c r="O44" i="16"/>
  <c r="O43" i="16" s="1"/>
  <c r="Q44" i="16"/>
  <c r="V44" i="16"/>
  <c r="V43" i="16" s="1"/>
  <c r="G46" i="16"/>
  <c r="I46" i="16"/>
  <c r="I45" i="16" s="1"/>
  <c r="K46" i="16"/>
  <c r="M46" i="16"/>
  <c r="O46" i="16"/>
  <c r="O45" i="16" s="1"/>
  <c r="Q46" i="16"/>
  <c r="V46" i="16"/>
  <c r="V45" i="16" s="1"/>
  <c r="G47" i="16"/>
  <c r="I47" i="16"/>
  <c r="K47" i="16"/>
  <c r="K45" i="16" s="1"/>
  <c r="M47" i="16"/>
  <c r="O47" i="16"/>
  <c r="Q47" i="16"/>
  <c r="Q45" i="16" s="1"/>
  <c r="V47" i="16"/>
  <c r="G48" i="16"/>
  <c r="I48" i="16"/>
  <c r="K48" i="16"/>
  <c r="M48" i="16"/>
  <c r="O48" i="16"/>
  <c r="Q48" i="16"/>
  <c r="V48" i="16"/>
  <c r="G49" i="16"/>
  <c r="M49" i="16" s="1"/>
  <c r="I49" i="16"/>
  <c r="K49" i="16"/>
  <c r="O49" i="16"/>
  <c r="Q49" i="16"/>
  <c r="V49" i="16"/>
  <c r="G50" i="16"/>
  <c r="M50" i="16" s="1"/>
  <c r="I50" i="16"/>
  <c r="K50" i="16"/>
  <c r="O50" i="16"/>
  <c r="Q50" i="16"/>
  <c r="V50" i="16"/>
  <c r="G51" i="16"/>
  <c r="M51" i="16" s="1"/>
  <c r="I51" i="16"/>
  <c r="K51" i="16"/>
  <c r="O51" i="16"/>
  <c r="Q51" i="16"/>
  <c r="V51" i="16"/>
  <c r="G52" i="16"/>
  <c r="M52" i="16" s="1"/>
  <c r="I52" i="16"/>
  <c r="K52" i="16"/>
  <c r="O52" i="16"/>
  <c r="Q52" i="16"/>
  <c r="V52" i="16"/>
  <c r="G53" i="16"/>
  <c r="M53" i="16" s="1"/>
  <c r="I53" i="16"/>
  <c r="K53" i="16"/>
  <c r="O53" i="16"/>
  <c r="Q53" i="16"/>
  <c r="V53" i="16"/>
  <c r="G54" i="16"/>
  <c r="I54" i="16"/>
  <c r="K54" i="16"/>
  <c r="M54" i="16"/>
  <c r="O54" i="16"/>
  <c r="Q54" i="16"/>
  <c r="V54" i="16"/>
  <c r="G55" i="16"/>
  <c r="I55" i="16"/>
  <c r="K55" i="16"/>
  <c r="M55" i="16"/>
  <c r="O55" i="16"/>
  <c r="Q55" i="16"/>
  <c r="V55" i="16"/>
  <c r="G56" i="16"/>
  <c r="I56" i="16"/>
  <c r="K56" i="16"/>
  <c r="M56" i="16"/>
  <c r="O56" i="16"/>
  <c r="Q56" i="16"/>
  <c r="V56" i="16"/>
  <c r="G57" i="16"/>
  <c r="M57" i="16" s="1"/>
  <c r="I57" i="16"/>
  <c r="K57" i="16"/>
  <c r="O57" i="16"/>
  <c r="Q57" i="16"/>
  <c r="V57" i="16"/>
  <c r="G58" i="16"/>
  <c r="M58" i="16" s="1"/>
  <c r="I58" i="16"/>
  <c r="K58" i="16"/>
  <c r="O58" i="16"/>
  <c r="Q58" i="16"/>
  <c r="V58" i="16"/>
  <c r="G59" i="16"/>
  <c r="M59" i="16" s="1"/>
  <c r="I59" i="16"/>
  <c r="K59" i="16"/>
  <c r="O59" i="16"/>
  <c r="Q59" i="16"/>
  <c r="V59" i="16"/>
  <c r="G60" i="16"/>
  <c r="M60" i="16" s="1"/>
  <c r="I60" i="16"/>
  <c r="K60" i="16"/>
  <c r="O60" i="16"/>
  <c r="Q60" i="16"/>
  <c r="V60" i="16"/>
  <c r="AE62" i="16"/>
  <c r="AF62" i="16"/>
  <c r="G56" i="15"/>
  <c r="G9" i="15"/>
  <c r="G8" i="15" s="1"/>
  <c r="I9" i="15"/>
  <c r="K9" i="15"/>
  <c r="K8" i="15" s="1"/>
  <c r="O9" i="15"/>
  <c r="O8" i="15" s="1"/>
  <c r="Q9" i="15"/>
  <c r="V9" i="15"/>
  <c r="V8" i="15" s="1"/>
  <c r="G10" i="15"/>
  <c r="I10" i="15"/>
  <c r="I8" i="15" s="1"/>
  <c r="K10" i="15"/>
  <c r="M10" i="15"/>
  <c r="O10" i="15"/>
  <c r="Q10" i="15"/>
  <c r="V10" i="15"/>
  <c r="G11" i="15"/>
  <c r="M11" i="15" s="1"/>
  <c r="I11" i="15"/>
  <c r="K11" i="15"/>
  <c r="O11" i="15"/>
  <c r="Q11" i="15"/>
  <c r="V11" i="15"/>
  <c r="G12" i="15"/>
  <c r="I12" i="15"/>
  <c r="K12" i="15"/>
  <c r="M12" i="15"/>
  <c r="O12" i="15"/>
  <c r="Q12" i="15"/>
  <c r="Q8" i="15" s="1"/>
  <c r="V12" i="15"/>
  <c r="G13" i="15"/>
  <c r="M13" i="15" s="1"/>
  <c r="I13" i="15"/>
  <c r="K13" i="15"/>
  <c r="O13" i="15"/>
  <c r="Q13" i="15"/>
  <c r="V13" i="15"/>
  <c r="G14" i="15"/>
  <c r="I14" i="15"/>
  <c r="K14" i="15"/>
  <c r="M14" i="15"/>
  <c r="O14" i="15"/>
  <c r="Q14" i="15"/>
  <c r="V14" i="15"/>
  <c r="G15" i="15"/>
  <c r="M15" i="15" s="1"/>
  <c r="I15" i="15"/>
  <c r="K15" i="15"/>
  <c r="O15" i="15"/>
  <c r="Q15" i="15"/>
  <c r="V15" i="15"/>
  <c r="G16" i="15"/>
  <c r="M16" i="15" s="1"/>
  <c r="I16" i="15"/>
  <c r="K16" i="15"/>
  <c r="O16" i="15"/>
  <c r="Q16" i="15"/>
  <c r="V16" i="15"/>
  <c r="G17" i="15"/>
  <c r="M17" i="15" s="1"/>
  <c r="I17" i="15"/>
  <c r="K17" i="15"/>
  <c r="O17" i="15"/>
  <c r="Q17" i="15"/>
  <c r="V17" i="15"/>
  <c r="G18" i="15"/>
  <c r="I18" i="15"/>
  <c r="K18" i="15"/>
  <c r="M18" i="15"/>
  <c r="O18" i="15"/>
  <c r="Q18" i="15"/>
  <c r="V18" i="15"/>
  <c r="G19" i="15"/>
  <c r="M19" i="15" s="1"/>
  <c r="I19" i="15"/>
  <c r="K19" i="15"/>
  <c r="O19" i="15"/>
  <c r="Q19" i="15"/>
  <c r="V19" i="15"/>
  <c r="G20" i="15"/>
  <c r="I20" i="15"/>
  <c r="K20" i="15"/>
  <c r="M20" i="15"/>
  <c r="O20" i="15"/>
  <c r="Q20" i="15"/>
  <c r="V20" i="15"/>
  <c r="G21" i="15"/>
  <c r="M21" i="15" s="1"/>
  <c r="I21" i="15"/>
  <c r="K21" i="15"/>
  <c r="O21" i="15"/>
  <c r="Q21" i="15"/>
  <c r="V21" i="15"/>
  <c r="G22" i="15"/>
  <c r="I22" i="15"/>
  <c r="K22" i="15"/>
  <c r="M22" i="15"/>
  <c r="O22" i="15"/>
  <c r="Q22" i="15"/>
  <c r="V22" i="15"/>
  <c r="G23" i="15"/>
  <c r="M23" i="15" s="1"/>
  <c r="I23" i="15"/>
  <c r="K23" i="15"/>
  <c r="O23" i="15"/>
  <c r="Q23" i="15"/>
  <c r="V23" i="15"/>
  <c r="G24" i="15"/>
  <c r="I24" i="15"/>
  <c r="K24" i="15"/>
  <c r="M24" i="15"/>
  <c r="O24" i="15"/>
  <c r="Q24" i="15"/>
  <c r="V24" i="15"/>
  <c r="G25" i="15"/>
  <c r="M25" i="15" s="1"/>
  <c r="I25" i="15"/>
  <c r="K25" i="15"/>
  <c r="O25" i="15"/>
  <c r="Q25" i="15"/>
  <c r="V25" i="15"/>
  <c r="G26" i="15"/>
  <c r="I26" i="15"/>
  <c r="K26" i="15"/>
  <c r="M26" i="15"/>
  <c r="O26" i="15"/>
  <c r="Q26" i="15"/>
  <c r="V26" i="15"/>
  <c r="G27" i="15"/>
  <c r="M27" i="15" s="1"/>
  <c r="I27" i="15"/>
  <c r="K27" i="15"/>
  <c r="O27" i="15"/>
  <c r="Q27" i="15"/>
  <c r="V27" i="15"/>
  <c r="G28" i="15"/>
  <c r="I28" i="15"/>
  <c r="K28" i="15"/>
  <c r="M28" i="15"/>
  <c r="O28" i="15"/>
  <c r="Q28" i="15"/>
  <c r="V28" i="15"/>
  <c r="G29" i="15"/>
  <c r="M29" i="15" s="1"/>
  <c r="I29" i="15"/>
  <c r="K29" i="15"/>
  <c r="O29" i="15"/>
  <c r="Q29" i="15"/>
  <c r="V29" i="15"/>
  <c r="G30" i="15"/>
  <c r="I30" i="15"/>
  <c r="K30" i="15"/>
  <c r="M30" i="15"/>
  <c r="O30" i="15"/>
  <c r="Q30" i="15"/>
  <c r="V30" i="15"/>
  <c r="G31" i="15"/>
  <c r="M31" i="15" s="1"/>
  <c r="I31" i="15"/>
  <c r="K31" i="15"/>
  <c r="O31" i="15"/>
  <c r="Q31" i="15"/>
  <c r="V31" i="15"/>
  <c r="G32" i="15"/>
  <c r="I32" i="15"/>
  <c r="K32" i="15"/>
  <c r="M32" i="15"/>
  <c r="O32" i="15"/>
  <c r="Q32" i="15"/>
  <c r="V32" i="15"/>
  <c r="G33" i="15"/>
  <c r="M33" i="15" s="1"/>
  <c r="I33" i="15"/>
  <c r="K33" i="15"/>
  <c r="O33" i="15"/>
  <c r="Q33" i="15"/>
  <c r="V33" i="15"/>
  <c r="I34" i="15"/>
  <c r="G35" i="15"/>
  <c r="M35" i="15" s="1"/>
  <c r="I35" i="15"/>
  <c r="K35" i="15"/>
  <c r="K34" i="15" s="1"/>
  <c r="O35" i="15"/>
  <c r="O34" i="15" s="1"/>
  <c r="Q35" i="15"/>
  <c r="V35" i="15"/>
  <c r="V34" i="15" s="1"/>
  <c r="G36" i="15"/>
  <c r="I36" i="15"/>
  <c r="K36" i="15"/>
  <c r="M36" i="15"/>
  <c r="O36" i="15"/>
  <c r="Q36" i="15"/>
  <c r="Q34" i="15" s="1"/>
  <c r="V36" i="15"/>
  <c r="G37" i="15"/>
  <c r="I37" i="15"/>
  <c r="K37" i="15"/>
  <c r="M37" i="15"/>
  <c r="O37" i="15"/>
  <c r="Q37" i="15"/>
  <c r="V37" i="15"/>
  <c r="G38" i="15"/>
  <c r="I38" i="15"/>
  <c r="K38" i="15"/>
  <c r="M38" i="15"/>
  <c r="O38" i="15"/>
  <c r="Q38" i="15"/>
  <c r="V38" i="15"/>
  <c r="G39" i="15"/>
  <c r="M39" i="15" s="1"/>
  <c r="I39" i="15"/>
  <c r="K39" i="15"/>
  <c r="O39" i="15"/>
  <c r="Q39" i="15"/>
  <c r="V39" i="15"/>
  <c r="G40" i="15"/>
  <c r="I40" i="15"/>
  <c r="K40" i="15"/>
  <c r="M40" i="15"/>
  <c r="O40" i="15"/>
  <c r="Q40" i="15"/>
  <c r="V40" i="15"/>
  <c r="G41" i="15"/>
  <c r="G42" i="15"/>
  <c r="I42" i="15"/>
  <c r="I41" i="15" s="1"/>
  <c r="K42" i="15"/>
  <c r="M42" i="15"/>
  <c r="M41" i="15" s="1"/>
  <c r="O42" i="15"/>
  <c r="Q42" i="15"/>
  <c r="Q41" i="15" s="1"/>
  <c r="V42" i="15"/>
  <c r="G43" i="15"/>
  <c r="M43" i="15" s="1"/>
  <c r="I43" i="15"/>
  <c r="K43" i="15"/>
  <c r="K41" i="15" s="1"/>
  <c r="O43" i="15"/>
  <c r="O41" i="15" s="1"/>
  <c r="Q43" i="15"/>
  <c r="V43" i="15"/>
  <c r="G44" i="15"/>
  <c r="I44" i="15"/>
  <c r="K44" i="15"/>
  <c r="M44" i="15"/>
  <c r="O44" i="15"/>
  <c r="Q44" i="15"/>
  <c r="V44" i="15"/>
  <c r="G45" i="15"/>
  <c r="I45" i="15"/>
  <c r="K45" i="15"/>
  <c r="M45" i="15"/>
  <c r="O45" i="15"/>
  <c r="Q45" i="15"/>
  <c r="V45" i="15"/>
  <c r="V41" i="15" s="1"/>
  <c r="Q46" i="15"/>
  <c r="G47" i="15"/>
  <c r="G46" i="15" s="1"/>
  <c r="I47" i="15"/>
  <c r="K47" i="15"/>
  <c r="K46" i="15" s="1"/>
  <c r="O47" i="15"/>
  <c r="O46" i="15" s="1"/>
  <c r="Q47" i="15"/>
  <c r="V47" i="15"/>
  <c r="V46" i="15" s="1"/>
  <c r="G48" i="15"/>
  <c r="I48" i="15"/>
  <c r="I46" i="15" s="1"/>
  <c r="K48" i="15"/>
  <c r="M48" i="15"/>
  <c r="O48" i="15"/>
  <c r="Q48" i="15"/>
  <c r="V48" i="15"/>
  <c r="G49" i="15"/>
  <c r="M49" i="15" s="1"/>
  <c r="I49" i="15"/>
  <c r="K49" i="15"/>
  <c r="O49" i="15"/>
  <c r="Q49" i="15"/>
  <c r="V49" i="15"/>
  <c r="G50" i="15"/>
  <c r="I50" i="15"/>
  <c r="K50" i="15"/>
  <c r="M50" i="15"/>
  <c r="O50" i="15"/>
  <c r="Q50" i="15"/>
  <c r="V50" i="15"/>
  <c r="G51" i="15"/>
  <c r="M51" i="15" s="1"/>
  <c r="I51" i="15"/>
  <c r="K51" i="15"/>
  <c r="O51" i="15"/>
  <c r="Q51" i="15"/>
  <c r="V51" i="15"/>
  <c r="G52" i="15"/>
  <c r="I52" i="15"/>
  <c r="K52" i="15"/>
  <c r="M52" i="15"/>
  <c r="O52" i="15"/>
  <c r="Q52" i="15"/>
  <c r="V52" i="15"/>
  <c r="G53" i="15"/>
  <c r="K53" i="15"/>
  <c r="O53" i="15"/>
  <c r="V53" i="15"/>
  <c r="G54" i="15"/>
  <c r="I54" i="15"/>
  <c r="I53" i="15" s="1"/>
  <c r="K54" i="15"/>
  <c r="M54" i="15"/>
  <c r="M53" i="15" s="1"/>
  <c r="O54" i="15"/>
  <c r="Q54" i="15"/>
  <c r="Q53" i="15" s="1"/>
  <c r="V54" i="15"/>
  <c r="AE56" i="15"/>
  <c r="G60" i="14"/>
  <c r="O8" i="14"/>
  <c r="Q8" i="14"/>
  <c r="V8" i="14"/>
  <c r="G9" i="14"/>
  <c r="G8" i="14" s="1"/>
  <c r="I9" i="14"/>
  <c r="I8" i="14" s="1"/>
  <c r="K9" i="14"/>
  <c r="K8" i="14" s="1"/>
  <c r="O9" i="14"/>
  <c r="Q9" i="14"/>
  <c r="V9" i="14"/>
  <c r="G10" i="14"/>
  <c r="I10" i="14"/>
  <c r="G11" i="14"/>
  <c r="M11" i="14" s="1"/>
  <c r="M10" i="14" s="1"/>
  <c r="I11" i="14"/>
  <c r="K11" i="14"/>
  <c r="K10" i="14" s="1"/>
  <c r="O11" i="14"/>
  <c r="Q11" i="14"/>
  <c r="Q10" i="14" s="1"/>
  <c r="V11" i="14"/>
  <c r="G12" i="14"/>
  <c r="I12" i="14"/>
  <c r="K12" i="14"/>
  <c r="M12" i="14"/>
  <c r="O12" i="14"/>
  <c r="O10" i="14" s="1"/>
  <c r="Q12" i="14"/>
  <c r="V12" i="14"/>
  <c r="V10" i="14" s="1"/>
  <c r="G13" i="14"/>
  <c r="I13" i="14"/>
  <c r="K13" i="14"/>
  <c r="M13" i="14"/>
  <c r="O13" i="14"/>
  <c r="Q13" i="14"/>
  <c r="V13" i="14"/>
  <c r="O14" i="14"/>
  <c r="Q14" i="14"/>
  <c r="G15" i="14"/>
  <c r="I15" i="14"/>
  <c r="I14" i="14" s="1"/>
  <c r="K15" i="14"/>
  <c r="M15" i="14"/>
  <c r="O15" i="14"/>
  <c r="Q15" i="14"/>
  <c r="V15" i="14"/>
  <c r="V14" i="14" s="1"/>
  <c r="G16" i="14"/>
  <c r="M16" i="14" s="1"/>
  <c r="I16" i="14"/>
  <c r="K16" i="14"/>
  <c r="K14" i="14" s="1"/>
  <c r="O16" i="14"/>
  <c r="Q16" i="14"/>
  <c r="V16" i="14"/>
  <c r="G17" i="14"/>
  <c r="G14" i="14" s="1"/>
  <c r="I17" i="14"/>
  <c r="K17" i="14"/>
  <c r="O17" i="14"/>
  <c r="Q17" i="14"/>
  <c r="V17" i="14"/>
  <c r="G18" i="14"/>
  <c r="M18" i="14" s="1"/>
  <c r="I18" i="14"/>
  <c r="K18" i="14"/>
  <c r="O18" i="14"/>
  <c r="Q18" i="14"/>
  <c r="V18" i="14"/>
  <c r="G19" i="14"/>
  <c r="M19" i="14" s="1"/>
  <c r="I19" i="14"/>
  <c r="K19" i="14"/>
  <c r="O19" i="14"/>
  <c r="Q19" i="14"/>
  <c r="V19" i="14"/>
  <c r="G20" i="14"/>
  <c r="I20" i="14"/>
  <c r="K20" i="14"/>
  <c r="M20" i="14"/>
  <c r="O20" i="14"/>
  <c r="Q20" i="14"/>
  <c r="V20" i="14"/>
  <c r="K21" i="14"/>
  <c r="O21" i="14"/>
  <c r="G22" i="14"/>
  <c r="G21" i="14" s="1"/>
  <c r="I22" i="14"/>
  <c r="I21" i="14" s="1"/>
  <c r="K22" i="14"/>
  <c r="M22" i="14"/>
  <c r="O22" i="14"/>
  <c r="Q22" i="14"/>
  <c r="Q21" i="14" s="1"/>
  <c r="V22" i="14"/>
  <c r="V21" i="14" s="1"/>
  <c r="G23" i="14"/>
  <c r="I23" i="14"/>
  <c r="K23" i="14"/>
  <c r="M23" i="14"/>
  <c r="O23" i="14"/>
  <c r="Q23" i="14"/>
  <c r="V23" i="14"/>
  <c r="G24" i="14"/>
  <c r="M24" i="14" s="1"/>
  <c r="M21" i="14" s="1"/>
  <c r="I24" i="14"/>
  <c r="K24" i="14"/>
  <c r="O24" i="14"/>
  <c r="Q24" i="14"/>
  <c r="V24" i="14"/>
  <c r="G25" i="14"/>
  <c r="M25" i="14" s="1"/>
  <c r="I25" i="14"/>
  <c r="K25" i="14"/>
  <c r="O25" i="14"/>
  <c r="Q25" i="14"/>
  <c r="V25" i="14"/>
  <c r="G27" i="14"/>
  <c r="M27" i="14" s="1"/>
  <c r="I27" i="14"/>
  <c r="K27" i="14"/>
  <c r="K26" i="14" s="1"/>
  <c r="O27" i="14"/>
  <c r="Q27" i="14"/>
  <c r="Q26" i="14" s="1"/>
  <c r="V27" i="14"/>
  <c r="V26" i="14" s="1"/>
  <c r="G28" i="14"/>
  <c r="I28" i="14"/>
  <c r="K28" i="14"/>
  <c r="M28" i="14"/>
  <c r="O28" i="14"/>
  <c r="Q28" i="14"/>
  <c r="V28" i="14"/>
  <c r="G29" i="14"/>
  <c r="I29" i="14"/>
  <c r="K29" i="14"/>
  <c r="M29" i="14"/>
  <c r="O29" i="14"/>
  <c r="O26" i="14" s="1"/>
  <c r="Q29" i="14"/>
  <c r="V29" i="14"/>
  <c r="G30" i="14"/>
  <c r="I30" i="14"/>
  <c r="K30" i="14"/>
  <c r="M30" i="14"/>
  <c r="O30" i="14"/>
  <c r="Q30" i="14"/>
  <c r="V30" i="14"/>
  <c r="G31" i="14"/>
  <c r="I31" i="14"/>
  <c r="K31" i="14"/>
  <c r="M31" i="14"/>
  <c r="O31" i="14"/>
  <c r="Q31" i="14"/>
  <c r="V31" i="14"/>
  <c r="G32" i="14"/>
  <c r="M32" i="14" s="1"/>
  <c r="I32" i="14"/>
  <c r="K32" i="14"/>
  <c r="O32" i="14"/>
  <c r="Q32" i="14"/>
  <c r="V32" i="14"/>
  <c r="G33" i="14"/>
  <c r="G26" i="14" s="1"/>
  <c r="I33" i="14"/>
  <c r="K33" i="14"/>
  <c r="O33" i="14"/>
  <c r="Q33" i="14"/>
  <c r="V33" i="14"/>
  <c r="G34" i="14"/>
  <c r="M34" i="14" s="1"/>
  <c r="I34" i="14"/>
  <c r="I26" i="14" s="1"/>
  <c r="K34" i="14"/>
  <c r="O34" i="14"/>
  <c r="Q34" i="14"/>
  <c r="V34" i="14"/>
  <c r="G35" i="14"/>
  <c r="M35" i="14" s="1"/>
  <c r="I35" i="14"/>
  <c r="K35" i="14"/>
  <c r="O35" i="14"/>
  <c r="Q35" i="14"/>
  <c r="V35" i="14"/>
  <c r="G37" i="14"/>
  <c r="I37" i="14"/>
  <c r="K37" i="14"/>
  <c r="M37" i="14"/>
  <c r="O37" i="14"/>
  <c r="O36" i="14" s="1"/>
  <c r="Q37" i="14"/>
  <c r="Q36" i="14" s="1"/>
  <c r="V37" i="14"/>
  <c r="G38" i="14"/>
  <c r="G36" i="14" s="1"/>
  <c r="I38" i="14"/>
  <c r="K38" i="14"/>
  <c r="M38" i="14"/>
  <c r="O38" i="14"/>
  <c r="Q38" i="14"/>
  <c r="V38" i="14"/>
  <c r="G39" i="14"/>
  <c r="I39" i="14"/>
  <c r="K39" i="14"/>
  <c r="M39" i="14"/>
  <c r="O39" i="14"/>
  <c r="Q39" i="14"/>
  <c r="V39" i="14"/>
  <c r="V36" i="14" s="1"/>
  <c r="G40" i="14"/>
  <c r="M40" i="14" s="1"/>
  <c r="I40" i="14"/>
  <c r="K40" i="14"/>
  <c r="O40" i="14"/>
  <c r="Q40" i="14"/>
  <c r="V40" i="14"/>
  <c r="G41" i="14"/>
  <c r="M41" i="14" s="1"/>
  <c r="I41" i="14"/>
  <c r="K41" i="14"/>
  <c r="O41" i="14"/>
  <c r="Q41" i="14"/>
  <c r="V41" i="14"/>
  <c r="G42" i="14"/>
  <c r="M42" i="14" s="1"/>
  <c r="I42" i="14"/>
  <c r="I36" i="14" s="1"/>
  <c r="K42" i="14"/>
  <c r="O42" i="14"/>
  <c r="Q42" i="14"/>
  <c r="V42" i="14"/>
  <c r="G43" i="14"/>
  <c r="M43" i="14" s="1"/>
  <c r="I43" i="14"/>
  <c r="K43" i="14"/>
  <c r="K36" i="14" s="1"/>
  <c r="O43" i="14"/>
  <c r="Q43" i="14"/>
  <c r="V43" i="14"/>
  <c r="G44" i="14"/>
  <c r="I44" i="14"/>
  <c r="K44" i="14"/>
  <c r="M44" i="14"/>
  <c r="O44" i="14"/>
  <c r="Q44" i="14"/>
  <c r="V44" i="14"/>
  <c r="G45" i="14"/>
  <c r="I45" i="14"/>
  <c r="K45" i="14"/>
  <c r="M45" i="14"/>
  <c r="O45" i="14"/>
  <c r="Q45" i="14"/>
  <c r="V45" i="14"/>
  <c r="G46" i="14"/>
  <c r="I46" i="14"/>
  <c r="K46" i="14"/>
  <c r="M46" i="14"/>
  <c r="O46" i="14"/>
  <c r="Q46" i="14"/>
  <c r="V46" i="14"/>
  <c r="G47" i="14"/>
  <c r="I47" i="14"/>
  <c r="K47" i="14"/>
  <c r="M47" i="14"/>
  <c r="O47" i="14"/>
  <c r="Q47" i="14"/>
  <c r="V47" i="14"/>
  <c r="G48" i="14"/>
  <c r="M48" i="14" s="1"/>
  <c r="I48" i="14"/>
  <c r="K48" i="14"/>
  <c r="O48" i="14"/>
  <c r="Q48" i="14"/>
  <c r="V48" i="14"/>
  <c r="G49" i="14"/>
  <c r="M49" i="14" s="1"/>
  <c r="I49" i="14"/>
  <c r="K49" i="14"/>
  <c r="O49" i="14"/>
  <c r="Q49" i="14"/>
  <c r="V49" i="14"/>
  <c r="G50" i="14"/>
  <c r="M50" i="14" s="1"/>
  <c r="I50" i="14"/>
  <c r="K50" i="14"/>
  <c r="O50" i="14"/>
  <c r="Q50" i="14"/>
  <c r="V50" i="14"/>
  <c r="G51" i="14"/>
  <c r="M51" i="14" s="1"/>
  <c r="I51" i="14"/>
  <c r="K51" i="14"/>
  <c r="O51" i="14"/>
  <c r="Q51" i="14"/>
  <c r="V51" i="14"/>
  <c r="G52" i="14"/>
  <c r="I52" i="14"/>
  <c r="K52" i="14"/>
  <c r="M52" i="14"/>
  <c r="O52" i="14"/>
  <c r="Q52" i="14"/>
  <c r="V52" i="14"/>
  <c r="G53" i="14"/>
  <c r="I53" i="14"/>
  <c r="K53" i="14"/>
  <c r="M53" i="14"/>
  <c r="O53" i="14"/>
  <c r="Q53" i="14"/>
  <c r="V53" i="14"/>
  <c r="G54" i="14"/>
  <c r="I54" i="14"/>
  <c r="K54" i="14"/>
  <c r="M54" i="14"/>
  <c r="O54" i="14"/>
  <c r="Q54" i="14"/>
  <c r="V54" i="14"/>
  <c r="O55" i="14"/>
  <c r="Q55" i="14"/>
  <c r="V55" i="14"/>
  <c r="G56" i="14"/>
  <c r="G55" i="14" s="1"/>
  <c r="I56" i="14"/>
  <c r="K56" i="14"/>
  <c r="K55" i="14" s="1"/>
  <c r="O56" i="14"/>
  <c r="Q56" i="14"/>
  <c r="V56" i="14"/>
  <c r="G57" i="14"/>
  <c r="M57" i="14" s="1"/>
  <c r="I57" i="14"/>
  <c r="I55" i="14" s="1"/>
  <c r="K57" i="14"/>
  <c r="O57" i="14"/>
  <c r="Q57" i="14"/>
  <c r="V57" i="14"/>
  <c r="G58" i="14"/>
  <c r="M58" i="14" s="1"/>
  <c r="I58" i="14"/>
  <c r="K58" i="14"/>
  <c r="O58" i="14"/>
  <c r="Q58" i="14"/>
  <c r="V58" i="14"/>
  <c r="AE60" i="14"/>
  <c r="G33" i="13"/>
  <c r="I8" i="13"/>
  <c r="G9" i="13"/>
  <c r="M9" i="13" s="1"/>
  <c r="I9" i="13"/>
  <c r="K9" i="13"/>
  <c r="K8" i="13" s="1"/>
  <c r="O9" i="13"/>
  <c r="O8" i="13" s="1"/>
  <c r="Q9" i="13"/>
  <c r="V9" i="13"/>
  <c r="V8" i="13" s="1"/>
  <c r="G10" i="13"/>
  <c r="G8" i="13" s="1"/>
  <c r="I10" i="13"/>
  <c r="K10" i="13"/>
  <c r="M10" i="13"/>
  <c r="O10" i="13"/>
  <c r="Q10" i="13"/>
  <c r="V10" i="13"/>
  <c r="G11" i="13"/>
  <c r="M11" i="13" s="1"/>
  <c r="I11" i="13"/>
  <c r="K11" i="13"/>
  <c r="O11" i="13"/>
  <c r="Q11" i="13"/>
  <c r="V11" i="13"/>
  <c r="G12" i="13"/>
  <c r="I12" i="13"/>
  <c r="K12" i="13"/>
  <c r="M12" i="13"/>
  <c r="O12" i="13"/>
  <c r="Q12" i="13"/>
  <c r="Q8" i="13" s="1"/>
  <c r="V12" i="13"/>
  <c r="V13" i="13"/>
  <c r="G14" i="13"/>
  <c r="I14" i="13"/>
  <c r="I13" i="13" s="1"/>
  <c r="K14" i="13"/>
  <c r="M14" i="13"/>
  <c r="O14" i="13"/>
  <c r="O13" i="13" s="1"/>
  <c r="Q14" i="13"/>
  <c r="V14" i="13"/>
  <c r="G15" i="13"/>
  <c r="G13" i="13" s="1"/>
  <c r="I15" i="13"/>
  <c r="K15" i="13"/>
  <c r="O15" i="13"/>
  <c r="Q15" i="13"/>
  <c r="Q13" i="13" s="1"/>
  <c r="V15" i="13"/>
  <c r="G16" i="13"/>
  <c r="I16" i="13"/>
  <c r="K16" i="13"/>
  <c r="M16" i="13"/>
  <c r="O16" i="13"/>
  <c r="Q16" i="13"/>
  <c r="V16" i="13"/>
  <c r="G17" i="13"/>
  <c r="M17" i="13" s="1"/>
  <c r="I17" i="13"/>
  <c r="K17" i="13"/>
  <c r="K13" i="13" s="1"/>
  <c r="O17" i="13"/>
  <c r="Q17" i="13"/>
  <c r="V17" i="13"/>
  <c r="G18" i="13"/>
  <c r="I18" i="13"/>
  <c r="K18" i="13"/>
  <c r="M18" i="13"/>
  <c r="O18" i="13"/>
  <c r="Q18" i="13"/>
  <c r="V18" i="13"/>
  <c r="G19" i="13"/>
  <c r="M19" i="13" s="1"/>
  <c r="I19" i="13"/>
  <c r="K19" i="13"/>
  <c r="O19" i="13"/>
  <c r="Q19" i="13"/>
  <c r="V19" i="13"/>
  <c r="G21" i="13"/>
  <c r="G20" i="13" s="1"/>
  <c r="I21" i="13"/>
  <c r="K21" i="13"/>
  <c r="K20" i="13" s="1"/>
  <c r="O21" i="13"/>
  <c r="O20" i="13" s="1"/>
  <c r="Q21" i="13"/>
  <c r="V21" i="13"/>
  <c r="V20" i="13" s="1"/>
  <c r="G22" i="13"/>
  <c r="I22" i="13"/>
  <c r="K22" i="13"/>
  <c r="M22" i="13"/>
  <c r="O22" i="13"/>
  <c r="Q22" i="13"/>
  <c r="V22" i="13"/>
  <c r="G23" i="13"/>
  <c r="M23" i="13" s="1"/>
  <c r="I23" i="13"/>
  <c r="K23" i="13"/>
  <c r="O23" i="13"/>
  <c r="Q23" i="13"/>
  <c r="V23" i="13"/>
  <c r="G24" i="13"/>
  <c r="I24" i="13"/>
  <c r="I20" i="13" s="1"/>
  <c r="K24" i="13"/>
  <c r="M24" i="13"/>
  <c r="O24" i="13"/>
  <c r="Q24" i="13"/>
  <c r="V24" i="13"/>
  <c r="G25" i="13"/>
  <c r="M25" i="13" s="1"/>
  <c r="I25" i="13"/>
  <c r="K25" i="13"/>
  <c r="O25" i="13"/>
  <c r="Q25" i="13"/>
  <c r="V25" i="13"/>
  <c r="G26" i="13"/>
  <c r="I26" i="13"/>
  <c r="K26" i="13"/>
  <c r="M26" i="13"/>
  <c r="O26" i="13"/>
  <c r="Q26" i="13"/>
  <c r="V26" i="13"/>
  <c r="G27" i="13"/>
  <c r="M27" i="13" s="1"/>
  <c r="I27" i="13"/>
  <c r="K27" i="13"/>
  <c r="O27" i="13"/>
  <c r="Q27" i="13"/>
  <c r="V27" i="13"/>
  <c r="G28" i="13"/>
  <c r="I28" i="13"/>
  <c r="K28" i="13"/>
  <c r="M28" i="13"/>
  <c r="O28" i="13"/>
  <c r="Q28" i="13"/>
  <c r="Q20" i="13" s="1"/>
  <c r="V28" i="13"/>
  <c r="G29" i="13"/>
  <c r="M29" i="13" s="1"/>
  <c r="I29" i="13"/>
  <c r="K29" i="13"/>
  <c r="O29" i="13"/>
  <c r="Q29" i="13"/>
  <c r="V29" i="13"/>
  <c r="G30" i="13"/>
  <c r="I30" i="13"/>
  <c r="K30" i="13"/>
  <c r="M30" i="13"/>
  <c r="O30" i="13"/>
  <c r="Q30" i="13"/>
  <c r="V30" i="13"/>
  <c r="G31" i="13"/>
  <c r="M31" i="13" s="1"/>
  <c r="I31" i="13"/>
  <c r="K31" i="13"/>
  <c r="O31" i="13"/>
  <c r="Q31" i="13"/>
  <c r="V31" i="13"/>
  <c r="AE33" i="13"/>
  <c r="AF33" i="13"/>
  <c r="G182" i="12"/>
  <c r="BA157" i="12"/>
  <c r="BA152" i="12"/>
  <c r="BA75" i="12"/>
  <c r="BA49" i="12"/>
  <c r="BA42" i="12"/>
  <c r="BA36" i="12"/>
  <c r="G9" i="12"/>
  <c r="M9" i="12" s="1"/>
  <c r="I9" i="12"/>
  <c r="I8" i="12" s="1"/>
  <c r="K9" i="12"/>
  <c r="O9" i="12"/>
  <c r="O8" i="12" s="1"/>
  <c r="Q9" i="12"/>
  <c r="Q8" i="12" s="1"/>
  <c r="V9" i="12"/>
  <c r="G11" i="12"/>
  <c r="M11" i="12" s="1"/>
  <c r="I11" i="12"/>
  <c r="K11" i="12"/>
  <c r="O11" i="12"/>
  <c r="Q11" i="12"/>
  <c r="V11" i="12"/>
  <c r="G13" i="12"/>
  <c r="I13" i="12"/>
  <c r="K13" i="12"/>
  <c r="K8" i="12" s="1"/>
  <c r="M13" i="12"/>
  <c r="O13" i="12"/>
  <c r="Q13" i="12"/>
  <c r="V13" i="12"/>
  <c r="V8" i="12" s="1"/>
  <c r="G15" i="12"/>
  <c r="I15" i="12"/>
  <c r="K15" i="12"/>
  <c r="M15" i="12"/>
  <c r="O15" i="12"/>
  <c r="Q15" i="12"/>
  <c r="V15" i="12"/>
  <c r="G17" i="12"/>
  <c r="M17" i="12" s="1"/>
  <c r="I17" i="12"/>
  <c r="K17" i="12"/>
  <c r="O17" i="12"/>
  <c r="Q17" i="12"/>
  <c r="V17" i="12"/>
  <c r="G19" i="12"/>
  <c r="M19" i="12" s="1"/>
  <c r="I19" i="12"/>
  <c r="K19" i="12"/>
  <c r="O19" i="12"/>
  <c r="Q19" i="12"/>
  <c r="V19" i="12"/>
  <c r="I21" i="12"/>
  <c r="K21" i="12"/>
  <c r="Q21" i="12"/>
  <c r="V21" i="12"/>
  <c r="G22" i="12"/>
  <c r="G21" i="12" s="1"/>
  <c r="I22" i="12"/>
  <c r="K22" i="12"/>
  <c r="M22" i="12"/>
  <c r="O22" i="12"/>
  <c r="O21" i="12" s="1"/>
  <c r="Q22" i="12"/>
  <c r="V22" i="12"/>
  <c r="G27" i="12"/>
  <c r="M27" i="12" s="1"/>
  <c r="I27" i="12"/>
  <c r="K27" i="12"/>
  <c r="O27" i="12"/>
  <c r="Q27" i="12"/>
  <c r="V27" i="12"/>
  <c r="G30" i="12"/>
  <c r="I30" i="12"/>
  <c r="O30" i="12"/>
  <c r="Q30" i="12"/>
  <c r="G31" i="12"/>
  <c r="I31" i="12"/>
  <c r="K31" i="12"/>
  <c r="K30" i="12" s="1"/>
  <c r="M31" i="12"/>
  <c r="M30" i="12" s="1"/>
  <c r="O31" i="12"/>
  <c r="Q31" i="12"/>
  <c r="V31" i="12"/>
  <c r="V30" i="12" s="1"/>
  <c r="G35" i="12"/>
  <c r="G34" i="12" s="1"/>
  <c r="I35" i="12"/>
  <c r="I34" i="12" s="1"/>
  <c r="K35" i="12"/>
  <c r="O35" i="12"/>
  <c r="O34" i="12" s="1"/>
  <c r="Q35" i="12"/>
  <c r="Q34" i="12" s="1"/>
  <c r="V35" i="12"/>
  <c r="G41" i="12"/>
  <c r="M41" i="12" s="1"/>
  <c r="I41" i="12"/>
  <c r="K41" i="12"/>
  <c r="O41" i="12"/>
  <c r="Q41" i="12"/>
  <c r="V41" i="12"/>
  <c r="G48" i="12"/>
  <c r="M48" i="12" s="1"/>
  <c r="I48" i="12"/>
  <c r="K48" i="12"/>
  <c r="K34" i="12" s="1"/>
  <c r="O48" i="12"/>
  <c r="Q48" i="12"/>
  <c r="V48" i="12"/>
  <c r="V34" i="12" s="1"/>
  <c r="G55" i="12"/>
  <c r="I55" i="12"/>
  <c r="K55" i="12"/>
  <c r="M55" i="12"/>
  <c r="O55" i="12"/>
  <c r="Q55" i="12"/>
  <c r="V55" i="12"/>
  <c r="G57" i="12"/>
  <c r="M57" i="12" s="1"/>
  <c r="I57" i="12"/>
  <c r="K57" i="12"/>
  <c r="O57" i="12"/>
  <c r="Q57" i="12"/>
  <c r="V57" i="12"/>
  <c r="G59" i="12"/>
  <c r="M59" i="12" s="1"/>
  <c r="I59" i="12"/>
  <c r="K59" i="12"/>
  <c r="O59" i="12"/>
  <c r="Q59" i="12"/>
  <c r="V59" i="12"/>
  <c r="G62" i="12"/>
  <c r="I62" i="12"/>
  <c r="K62" i="12"/>
  <c r="M62" i="12"/>
  <c r="O62" i="12"/>
  <c r="Q62" i="12"/>
  <c r="V62" i="12"/>
  <c r="G65" i="12"/>
  <c r="I65" i="12"/>
  <c r="K65" i="12"/>
  <c r="M65" i="12"/>
  <c r="O65" i="12"/>
  <c r="Q65" i="12"/>
  <c r="V65" i="12"/>
  <c r="G67" i="12"/>
  <c r="M67" i="12" s="1"/>
  <c r="I67" i="12"/>
  <c r="K67" i="12"/>
  <c r="O67" i="12"/>
  <c r="Q67" i="12"/>
  <c r="V67" i="12"/>
  <c r="G70" i="12"/>
  <c r="M70" i="12" s="1"/>
  <c r="I70" i="12"/>
  <c r="K70" i="12"/>
  <c r="O70" i="12"/>
  <c r="Q70" i="12"/>
  <c r="V70" i="12"/>
  <c r="G74" i="12"/>
  <c r="M74" i="12" s="1"/>
  <c r="I74" i="12"/>
  <c r="K74" i="12"/>
  <c r="O74" i="12"/>
  <c r="Q74" i="12"/>
  <c r="V74" i="12"/>
  <c r="K77" i="12"/>
  <c r="V77" i="12"/>
  <c r="G78" i="12"/>
  <c r="M78" i="12" s="1"/>
  <c r="M77" i="12" s="1"/>
  <c r="I78" i="12"/>
  <c r="I77" i="12" s="1"/>
  <c r="K78" i="12"/>
  <c r="O78" i="12"/>
  <c r="O77" i="12" s="1"/>
  <c r="Q78" i="12"/>
  <c r="Q77" i="12" s="1"/>
  <c r="V78" i="12"/>
  <c r="G83" i="12"/>
  <c r="I83" i="12"/>
  <c r="O83" i="12"/>
  <c r="Q83" i="12"/>
  <c r="G84" i="12"/>
  <c r="I84" i="12"/>
  <c r="K84" i="12"/>
  <c r="K83" i="12" s="1"/>
  <c r="M84" i="12"/>
  <c r="M83" i="12" s="1"/>
  <c r="O84" i="12"/>
  <c r="Q84" i="12"/>
  <c r="V84" i="12"/>
  <c r="V83" i="12" s="1"/>
  <c r="G87" i="12"/>
  <c r="I87" i="12"/>
  <c r="K87" i="12"/>
  <c r="M87" i="12"/>
  <c r="O87" i="12"/>
  <c r="Q87" i="12"/>
  <c r="V87" i="12"/>
  <c r="G90" i="12"/>
  <c r="O90" i="12"/>
  <c r="G91" i="12"/>
  <c r="M91" i="12" s="1"/>
  <c r="M90" i="12" s="1"/>
  <c r="I91" i="12"/>
  <c r="I90" i="12" s="1"/>
  <c r="K91" i="12"/>
  <c r="K90" i="12" s="1"/>
  <c r="O91" i="12"/>
  <c r="Q91" i="12"/>
  <c r="Q90" i="12" s="1"/>
  <c r="V91" i="12"/>
  <c r="V90" i="12" s="1"/>
  <c r="K92" i="12"/>
  <c r="G93" i="12"/>
  <c r="G92" i="12" s="1"/>
  <c r="I93" i="12"/>
  <c r="K93" i="12"/>
  <c r="M93" i="12"/>
  <c r="O93" i="12"/>
  <c r="O92" i="12" s="1"/>
  <c r="Q93" i="12"/>
  <c r="V93" i="12"/>
  <c r="G96" i="12"/>
  <c r="M96" i="12" s="1"/>
  <c r="I96" i="12"/>
  <c r="K96" i="12"/>
  <c r="O96" i="12"/>
  <c r="Q96" i="12"/>
  <c r="V96" i="12"/>
  <c r="G98" i="12"/>
  <c r="M98" i="12" s="1"/>
  <c r="I98" i="12"/>
  <c r="I92" i="12" s="1"/>
  <c r="K98" i="12"/>
  <c r="O98" i="12"/>
  <c r="Q98" i="12"/>
  <c r="Q92" i="12" s="1"/>
  <c r="V98" i="12"/>
  <c r="G101" i="12"/>
  <c r="I101" i="12"/>
  <c r="K101" i="12"/>
  <c r="M101" i="12"/>
  <c r="O101" i="12"/>
  <c r="Q101" i="12"/>
  <c r="V101" i="12"/>
  <c r="V92" i="12" s="1"/>
  <c r="G104" i="12"/>
  <c r="I104" i="12"/>
  <c r="K104" i="12"/>
  <c r="M104" i="12"/>
  <c r="O104" i="12"/>
  <c r="Q104" i="12"/>
  <c r="V104" i="12"/>
  <c r="G107" i="12"/>
  <c r="M107" i="12" s="1"/>
  <c r="I107" i="12"/>
  <c r="K107" i="12"/>
  <c r="O107" i="12"/>
  <c r="Q107" i="12"/>
  <c r="V107" i="12"/>
  <c r="G110" i="12"/>
  <c r="M110" i="12" s="1"/>
  <c r="I110" i="12"/>
  <c r="K110" i="12"/>
  <c r="K109" i="12" s="1"/>
  <c r="O110" i="12"/>
  <c r="Q110" i="12"/>
  <c r="V110" i="12"/>
  <c r="V109" i="12" s="1"/>
  <c r="G111" i="12"/>
  <c r="I111" i="12"/>
  <c r="K111" i="12"/>
  <c r="M111" i="12"/>
  <c r="O111" i="12"/>
  <c r="Q111" i="12"/>
  <c r="V111" i="12"/>
  <c r="G112" i="12"/>
  <c r="G109" i="12" s="1"/>
  <c r="I112" i="12"/>
  <c r="K112" i="12"/>
  <c r="O112" i="12"/>
  <c r="O109" i="12" s="1"/>
  <c r="Q112" i="12"/>
  <c r="V112" i="12"/>
  <c r="G113" i="12"/>
  <c r="M113" i="12" s="1"/>
  <c r="I113" i="12"/>
  <c r="K113" i="12"/>
  <c r="O113" i="12"/>
  <c r="Q113" i="12"/>
  <c r="Q109" i="12" s="1"/>
  <c r="V113" i="12"/>
  <c r="G114" i="12"/>
  <c r="I114" i="12"/>
  <c r="K114" i="12"/>
  <c r="M114" i="12"/>
  <c r="O114" i="12"/>
  <c r="Q114" i="12"/>
  <c r="V114" i="12"/>
  <c r="G115" i="12"/>
  <c r="I115" i="12"/>
  <c r="K115" i="12"/>
  <c r="M115" i="12"/>
  <c r="O115" i="12"/>
  <c r="Q115" i="12"/>
  <c r="V115" i="12"/>
  <c r="G116" i="12"/>
  <c r="M116" i="12" s="1"/>
  <c r="I116" i="12"/>
  <c r="K116" i="12"/>
  <c r="O116" i="12"/>
  <c r="Q116" i="12"/>
  <c r="V116" i="12"/>
  <c r="G117" i="12"/>
  <c r="M117" i="12" s="1"/>
  <c r="I117" i="12"/>
  <c r="I109" i="12" s="1"/>
  <c r="K117" i="12"/>
  <c r="O117" i="12"/>
  <c r="Q117" i="12"/>
  <c r="V117" i="12"/>
  <c r="G118" i="12"/>
  <c r="M118" i="12" s="1"/>
  <c r="I118" i="12"/>
  <c r="K118" i="12"/>
  <c r="O118" i="12"/>
  <c r="Q118" i="12"/>
  <c r="V118" i="12"/>
  <c r="G119" i="12"/>
  <c r="I119" i="12"/>
  <c r="K119" i="12"/>
  <c r="M119" i="12"/>
  <c r="O119" i="12"/>
  <c r="Q119" i="12"/>
  <c r="V119" i="12"/>
  <c r="G120" i="12"/>
  <c r="M120" i="12" s="1"/>
  <c r="I120" i="12"/>
  <c r="K120" i="12"/>
  <c r="O120" i="12"/>
  <c r="Q120" i="12"/>
  <c r="V120" i="12"/>
  <c r="G121" i="12"/>
  <c r="M121" i="12" s="1"/>
  <c r="I121" i="12"/>
  <c r="K121" i="12"/>
  <c r="O121" i="12"/>
  <c r="Q121" i="12"/>
  <c r="V121" i="12"/>
  <c r="G122" i="12"/>
  <c r="I122" i="12"/>
  <c r="K122" i="12"/>
  <c r="M122" i="12"/>
  <c r="O122" i="12"/>
  <c r="Q122" i="12"/>
  <c r="V122" i="12"/>
  <c r="G123" i="12"/>
  <c r="I123" i="12"/>
  <c r="K123" i="12"/>
  <c r="M123" i="12"/>
  <c r="O123" i="12"/>
  <c r="Q123" i="12"/>
  <c r="V123" i="12"/>
  <c r="G124" i="12"/>
  <c r="M124" i="12" s="1"/>
  <c r="I124" i="12"/>
  <c r="K124" i="12"/>
  <c r="O124" i="12"/>
  <c r="Q124" i="12"/>
  <c r="V124" i="12"/>
  <c r="G125" i="12"/>
  <c r="M125" i="12" s="1"/>
  <c r="I125" i="12"/>
  <c r="K125" i="12"/>
  <c r="O125" i="12"/>
  <c r="Q125" i="12"/>
  <c r="V125" i="12"/>
  <c r="G126" i="12"/>
  <c r="M126" i="12" s="1"/>
  <c r="I126" i="12"/>
  <c r="K126" i="12"/>
  <c r="O126" i="12"/>
  <c r="Q126" i="12"/>
  <c r="V126" i="12"/>
  <c r="G127" i="12"/>
  <c r="I127" i="12"/>
  <c r="K127" i="12"/>
  <c r="M127" i="12"/>
  <c r="O127" i="12"/>
  <c r="Q127" i="12"/>
  <c r="V127" i="12"/>
  <c r="G128" i="12"/>
  <c r="M128" i="12" s="1"/>
  <c r="I128" i="12"/>
  <c r="K128" i="12"/>
  <c r="O128" i="12"/>
  <c r="Q128" i="12"/>
  <c r="V128" i="12"/>
  <c r="G129" i="12"/>
  <c r="M129" i="12" s="1"/>
  <c r="I129" i="12"/>
  <c r="K129" i="12"/>
  <c r="O129" i="12"/>
  <c r="Q129" i="12"/>
  <c r="V129" i="12"/>
  <c r="G130" i="12"/>
  <c r="I130" i="12"/>
  <c r="K130" i="12"/>
  <c r="M130" i="12"/>
  <c r="O130" i="12"/>
  <c r="Q130" i="12"/>
  <c r="V130" i="12"/>
  <c r="G131" i="12"/>
  <c r="I131" i="12"/>
  <c r="K131" i="12"/>
  <c r="M131" i="12"/>
  <c r="O131" i="12"/>
  <c r="Q131" i="12"/>
  <c r="V131" i="12"/>
  <c r="G132" i="12"/>
  <c r="M132" i="12" s="1"/>
  <c r="I132" i="12"/>
  <c r="K132" i="12"/>
  <c r="O132" i="12"/>
  <c r="Q132" i="12"/>
  <c r="V132" i="12"/>
  <c r="I134" i="12"/>
  <c r="G135" i="12"/>
  <c r="M135" i="12" s="1"/>
  <c r="I135" i="12"/>
  <c r="K135" i="12"/>
  <c r="K134" i="12" s="1"/>
  <c r="O135" i="12"/>
  <c r="Q135" i="12"/>
  <c r="V135" i="12"/>
  <c r="V134" i="12" s="1"/>
  <c r="G136" i="12"/>
  <c r="I136" i="12"/>
  <c r="K136" i="12"/>
  <c r="M136" i="12"/>
  <c r="O136" i="12"/>
  <c r="Q136" i="12"/>
  <c r="V136" i="12"/>
  <c r="G137" i="12"/>
  <c r="G134" i="12" s="1"/>
  <c r="I137" i="12"/>
  <c r="K137" i="12"/>
  <c r="O137" i="12"/>
  <c r="O134" i="12" s="1"/>
  <c r="Q137" i="12"/>
  <c r="V137" i="12"/>
  <c r="G138" i="12"/>
  <c r="M138" i="12" s="1"/>
  <c r="I138" i="12"/>
  <c r="K138" i="12"/>
  <c r="O138" i="12"/>
  <c r="Q138" i="12"/>
  <c r="Q134" i="12" s="1"/>
  <c r="V138" i="12"/>
  <c r="G139" i="12"/>
  <c r="I139" i="12"/>
  <c r="K139" i="12"/>
  <c r="M139" i="12"/>
  <c r="O139" i="12"/>
  <c r="Q139" i="12"/>
  <c r="V139" i="12"/>
  <c r="G140" i="12"/>
  <c r="I140" i="12"/>
  <c r="K140" i="12"/>
  <c r="M140" i="12"/>
  <c r="O140" i="12"/>
  <c r="Q140" i="12"/>
  <c r="V140" i="12"/>
  <c r="G142" i="12"/>
  <c r="O142" i="12"/>
  <c r="G143" i="12"/>
  <c r="M143" i="12" s="1"/>
  <c r="M142" i="12" s="1"/>
  <c r="I143" i="12"/>
  <c r="I142" i="12" s="1"/>
  <c r="K143" i="12"/>
  <c r="K142" i="12" s="1"/>
  <c r="O143" i="12"/>
  <c r="Q143" i="12"/>
  <c r="Q142" i="12" s="1"/>
  <c r="V143" i="12"/>
  <c r="V142" i="12" s="1"/>
  <c r="G145" i="12"/>
  <c r="M145" i="12" s="1"/>
  <c r="I145" i="12"/>
  <c r="K145" i="12"/>
  <c r="O145" i="12"/>
  <c r="Q145" i="12"/>
  <c r="V145" i="12"/>
  <c r="K147" i="12"/>
  <c r="V147" i="12"/>
  <c r="G148" i="12"/>
  <c r="G147" i="12" s="1"/>
  <c r="I148" i="12"/>
  <c r="I147" i="12" s="1"/>
  <c r="K148" i="12"/>
  <c r="O148" i="12"/>
  <c r="O147" i="12" s="1"/>
  <c r="Q148" i="12"/>
  <c r="Q147" i="12" s="1"/>
  <c r="V148" i="12"/>
  <c r="Q150" i="12"/>
  <c r="G151" i="12"/>
  <c r="I151" i="12"/>
  <c r="K151" i="12"/>
  <c r="K150" i="12" s="1"/>
  <c r="M151" i="12"/>
  <c r="O151" i="12"/>
  <c r="Q151" i="12"/>
  <c r="V151" i="12"/>
  <c r="V150" i="12" s="1"/>
  <c r="G156" i="12"/>
  <c r="I156" i="12"/>
  <c r="K156" i="12"/>
  <c r="M156" i="12"/>
  <c r="O156" i="12"/>
  <c r="Q156" i="12"/>
  <c r="V156" i="12"/>
  <c r="G161" i="12"/>
  <c r="G150" i="12" s="1"/>
  <c r="I161" i="12"/>
  <c r="K161" i="12"/>
  <c r="O161" i="12"/>
  <c r="O150" i="12" s="1"/>
  <c r="Q161" i="12"/>
  <c r="V161" i="12"/>
  <c r="G165" i="12"/>
  <c r="M165" i="12" s="1"/>
  <c r="I165" i="12"/>
  <c r="I150" i="12" s="1"/>
  <c r="K165" i="12"/>
  <c r="O165" i="12"/>
  <c r="Q165" i="12"/>
  <c r="V165" i="12"/>
  <c r="G169" i="12"/>
  <c r="M169" i="12" s="1"/>
  <c r="I169" i="12"/>
  <c r="K169" i="12"/>
  <c r="O169" i="12"/>
  <c r="Q169" i="12"/>
  <c r="V169" i="12"/>
  <c r="G173" i="12"/>
  <c r="I173" i="12"/>
  <c r="K173" i="12"/>
  <c r="M173" i="12"/>
  <c r="O173" i="12"/>
  <c r="Q173" i="12"/>
  <c r="V173" i="12"/>
  <c r="G177" i="12"/>
  <c r="M177" i="12" s="1"/>
  <c r="I177" i="12"/>
  <c r="K177" i="12"/>
  <c r="O177" i="12"/>
  <c r="Q177" i="12"/>
  <c r="V177" i="12"/>
  <c r="AE182" i="12"/>
  <c r="AF182" i="12"/>
  <c r="I20" i="1"/>
  <c r="I19" i="1"/>
  <c r="I18" i="1"/>
  <c r="I16" i="1"/>
  <c r="F48" i="1"/>
  <c r="G23" i="1" s="1"/>
  <c r="G48" i="1"/>
  <c r="G25" i="1" s="1"/>
  <c r="A25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H39" i="1"/>
  <c r="H48" i="1" s="1"/>
  <c r="J28" i="1"/>
  <c r="J26" i="1"/>
  <c r="G38" i="1"/>
  <c r="F38" i="1"/>
  <c r="J23" i="1"/>
  <c r="J24" i="1"/>
  <c r="J25" i="1"/>
  <c r="J27" i="1"/>
  <c r="E24" i="1"/>
  <c r="E26" i="1"/>
  <c r="I17" i="1" l="1"/>
  <c r="I21" i="1" s="1"/>
  <c r="I93" i="1"/>
  <c r="J92" i="1" s="1"/>
  <c r="A26" i="1"/>
  <c r="G26" i="1"/>
  <c r="A23" i="1"/>
  <c r="G28" i="1"/>
  <c r="M39" i="17"/>
  <c r="M8" i="17"/>
  <c r="M59" i="17"/>
  <c r="AF66" i="17"/>
  <c r="M11" i="17"/>
  <c r="M36" i="16"/>
  <c r="M45" i="16"/>
  <c r="G36" i="16"/>
  <c r="G45" i="16"/>
  <c r="M34" i="16"/>
  <c r="M32" i="16" s="1"/>
  <c r="M10" i="16"/>
  <c r="M8" i="16" s="1"/>
  <c r="M34" i="15"/>
  <c r="G34" i="15"/>
  <c r="M47" i="15"/>
  <c r="M46" i="15" s="1"/>
  <c r="AF56" i="15"/>
  <c r="M9" i="15"/>
  <c r="M8" i="15" s="1"/>
  <c r="M36" i="14"/>
  <c r="M56" i="14"/>
  <c r="M55" i="14" s="1"/>
  <c r="M33" i="14"/>
  <c r="M26" i="14" s="1"/>
  <c r="M17" i="14"/>
  <c r="M14" i="14" s="1"/>
  <c r="M9" i="14"/>
  <c r="M8" i="14" s="1"/>
  <c r="AF60" i="14"/>
  <c r="M8" i="13"/>
  <c r="M21" i="13"/>
  <c r="M20" i="13" s="1"/>
  <c r="M15" i="13"/>
  <c r="M13" i="13" s="1"/>
  <c r="M109" i="12"/>
  <c r="M8" i="12"/>
  <c r="M92" i="12"/>
  <c r="M21" i="12"/>
  <c r="M150" i="12"/>
  <c r="M137" i="12"/>
  <c r="M134" i="12" s="1"/>
  <c r="M148" i="12"/>
  <c r="M147" i="12" s="1"/>
  <c r="G77" i="12"/>
  <c r="G8" i="12"/>
  <c r="M35" i="12"/>
  <c r="M34" i="12" s="1"/>
  <c r="M161" i="12"/>
  <c r="M112" i="12"/>
  <c r="I39" i="1"/>
  <c r="I48" i="1" s="1"/>
  <c r="J76" i="1" l="1"/>
  <c r="J66" i="1"/>
  <c r="J90" i="1"/>
  <c r="J82" i="1"/>
  <c r="J91" i="1"/>
  <c r="J85" i="1"/>
  <c r="J65" i="1"/>
  <c r="J86" i="1"/>
  <c r="J75" i="1"/>
  <c r="J70" i="1"/>
  <c r="J77" i="1"/>
  <c r="J71" i="1"/>
  <c r="J74" i="1"/>
  <c r="J88" i="1"/>
  <c r="J64" i="1"/>
  <c r="J67" i="1"/>
  <c r="J69" i="1"/>
  <c r="J80" i="1"/>
  <c r="J72" i="1"/>
  <c r="J73" i="1"/>
  <c r="J68" i="1"/>
  <c r="J87" i="1"/>
  <c r="J84" i="1"/>
  <c r="J81" i="1"/>
  <c r="J89" i="1"/>
  <c r="J83" i="1"/>
  <c r="J63" i="1"/>
  <c r="J78" i="1"/>
  <c r="J79" i="1"/>
  <c r="G24" i="1"/>
  <c r="A27" i="1" s="1"/>
  <c r="A24" i="1"/>
  <c r="J46" i="1"/>
  <c r="J43" i="1"/>
  <c r="J44" i="1"/>
  <c r="J45" i="1"/>
  <c r="J39" i="1"/>
  <c r="J48" i="1" s="1"/>
  <c r="J42" i="1"/>
  <c r="J47" i="1"/>
  <c r="J41" i="1"/>
  <c r="J93" i="1" l="1"/>
  <c r="G29" i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Zelinger</author>
  </authors>
  <commentList>
    <comment ref="S6" authorId="0" shapeId="0" xr:uid="{EB6A5C94-D656-4CC3-97DE-68819C491B7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7DA3606-CBB5-434F-A209-276F44C6390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Zelinger</author>
  </authors>
  <commentList>
    <comment ref="S6" authorId="0" shapeId="0" xr:uid="{10F4BB41-1760-4C08-AF57-876BA1C0514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71997A1-C93F-42DF-97F5-F80CF47D720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Zelinger</author>
  </authors>
  <commentList>
    <comment ref="S6" authorId="0" shapeId="0" xr:uid="{0B1BDF87-3D13-43E6-BE96-366980B97AF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9922D06-AFB5-4523-A287-4B8739197F8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Zelinger</author>
  </authors>
  <commentList>
    <comment ref="S6" authorId="0" shapeId="0" xr:uid="{C3E65B7E-389B-4AD6-B38C-CE7FF29CAA1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1C5F8D2-2289-4B05-BA84-FB764A2B003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Zelinger</author>
  </authors>
  <commentList>
    <comment ref="S6" authorId="0" shapeId="0" xr:uid="{56CFEA3A-C86E-4C18-9E80-932BCF1E4E9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5A1E61C-2620-4C91-8C11-F09758A804A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Zelinger</author>
  </authors>
  <commentList>
    <comment ref="S6" authorId="0" shapeId="0" xr:uid="{D1610A98-D6A2-418B-8388-DAABD056187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6746626-01B9-4500-B92C-6FC9B7F9D8C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<sst xmlns="http://schemas.openxmlformats.org/spreadsheetml/2006/main" count="3033" uniqueCount="699">
  <si>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</si>
  <si>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</si>
  <si>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</si>
  <si>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</si>
  <si>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</si>
  <si>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</si>
  <si>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</si>
  <si>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</si>
  <si>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</si>
  <si>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</si>
  <si>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</si>
  <si>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</si>
  <si>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</si>
  <si>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</si>
  <si>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</si>
  <si>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</si>
  <si>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</si>
  <si>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</si>
  <si>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</si>
  <si>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</si>
  <si>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</si>
  <si>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</si>
  <si>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</si>
  <si>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</si>
  <si>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</si>
  <si>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</si>
  <si>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</si>
  <si>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</si>
  <si>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</si>
  <si>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</si>
  <si>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</si>
  <si>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</si>
  <si>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</si>
  <si>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</si>
  <si>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</si>
  <si>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</si>
  <si>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</si>
  <si>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</si>
  <si>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</si>
  <si>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</si>
  <si>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</si>
  <si>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</si>
  <si>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</si>
  <si>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2020/01_2</t>
  </si>
  <si>
    <t>Zruč nad Sázavou - zručský zámek ožívá v2</t>
  </si>
  <si>
    <t>Stavba</t>
  </si>
  <si>
    <t>Stavební objekt</t>
  </si>
  <si>
    <t>04</t>
  </si>
  <si>
    <t>1NP + mezipatro</t>
  </si>
  <si>
    <t>01</t>
  </si>
  <si>
    <t>ON+VRN</t>
  </si>
  <si>
    <t>02</t>
  </si>
  <si>
    <t>Vytápění</t>
  </si>
  <si>
    <t>04.1</t>
  </si>
  <si>
    <t>Silnoproud - 1NP</t>
  </si>
  <si>
    <t>04.2</t>
  </si>
  <si>
    <t>Silnoproud - mezipatro</t>
  </si>
  <si>
    <t>05</t>
  </si>
  <si>
    <t>Slaboproud</t>
  </si>
  <si>
    <t>Celkem za stavbu</t>
  </si>
  <si>
    <t>CZK</t>
  </si>
  <si>
    <t>#POPS</t>
  </si>
  <si>
    <t>Popis stavby: 2020/01_2 - Zruč nad Sázavou - zručský zámek ožívá v2</t>
  </si>
  <si>
    <t>#POPO</t>
  </si>
  <si>
    <t>Popis objektu: 04 - 1NP + mezipatro</t>
  </si>
  <si>
    <t>#POPR</t>
  </si>
  <si>
    <t>Popis rozpočtu: 01 - 1NP + mezipatro</t>
  </si>
  <si>
    <t>Popis rozpočtu: 01 - ON+VRN</t>
  </si>
  <si>
    <t>Popis rozpočtu: 02 - Vytápění</t>
  </si>
  <si>
    <t>Popis rozpočtu: 04.1 - Silnoproud - 1NP</t>
  </si>
  <si>
    <t>Popis rozpočtu: 04.2 - Silnoproud - mezipatro</t>
  </si>
  <si>
    <t>Popis rozpočtu: 05 - Slaboproud</t>
  </si>
  <si>
    <t>Rekapitulace dílů</t>
  </si>
  <si>
    <t>Typ dílu</t>
  </si>
  <si>
    <t>0</t>
  </si>
  <si>
    <t>Nepřiřazený díl</t>
  </si>
  <si>
    <t>61</t>
  </si>
  <si>
    <t>Úpravy povrchů vnitřní</t>
  </si>
  <si>
    <t>63</t>
  </si>
  <si>
    <t>Podlahy a podlahové konstrukce</t>
  </si>
  <si>
    <t>94</t>
  </si>
  <si>
    <t>Lešení a stavební výtahy</t>
  </si>
  <si>
    <t>96</t>
  </si>
  <si>
    <t>Bourání konstrukcí</t>
  </si>
  <si>
    <t>99</t>
  </si>
  <si>
    <t>Staveništní přesun hmot</t>
  </si>
  <si>
    <t>991</t>
  </si>
  <si>
    <t>HODINOVÉ ZŮČTOVACÍ SAZBY</t>
  </si>
  <si>
    <t>713</t>
  </si>
  <si>
    <t>Izolace tepelné</t>
  </si>
  <si>
    <t>722</t>
  </si>
  <si>
    <t>Vnitřní vodovod</t>
  </si>
  <si>
    <t>731</t>
  </si>
  <si>
    <t>Kotelny</t>
  </si>
  <si>
    <t>733</t>
  </si>
  <si>
    <t>Rozvod potrubí</t>
  </si>
  <si>
    <t>734</t>
  </si>
  <si>
    <t>Armatury</t>
  </si>
  <si>
    <t>735</t>
  </si>
  <si>
    <t>Otopná tělesa</t>
  </si>
  <si>
    <t>762</t>
  </si>
  <si>
    <t>Konstrukce tesařské</t>
  </si>
  <si>
    <t>766</t>
  </si>
  <si>
    <t>Konstrukce truhlářské</t>
  </si>
  <si>
    <t>767</t>
  </si>
  <si>
    <t>Konstrukce zámečnické</t>
  </si>
  <si>
    <t>776</t>
  </si>
  <si>
    <t>Podlahy povlakové</t>
  </si>
  <si>
    <t>783</t>
  </si>
  <si>
    <t>Nátěry</t>
  </si>
  <si>
    <t>_1</t>
  </si>
  <si>
    <t>Elektromontáže - materiál nosný</t>
  </si>
  <si>
    <t>PZTS - zabezpečovací a přístupový systém</t>
  </si>
  <si>
    <t>_2</t>
  </si>
  <si>
    <t>CCTV - kamerový systém</t>
  </si>
  <si>
    <t>Svítidla vč. zdrojů</t>
  </si>
  <si>
    <t>_3</t>
  </si>
  <si>
    <t>Elektromontáže - montážní práce SI+SLP</t>
  </si>
  <si>
    <t>_4</t>
  </si>
  <si>
    <t>HZS - Práce nezahrnuté do montážního ceníku</t>
  </si>
  <si>
    <t>_5</t>
  </si>
  <si>
    <t>HZS - Revize</t>
  </si>
  <si>
    <t>_6</t>
  </si>
  <si>
    <t>Dodávka rozvaděčů - RS 1 - rozvaděč jižního křídla - IV.etapa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</si>
  <si>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</si>
  <si>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</si>
  <si>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</si>
  <si>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</si>
  <si>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</si>
  <si>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</si>
  <si>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</si>
  <si>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</si>
  <si>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</si>
  <si>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</si>
  <si>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</si>
  <si>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</si>
  <si>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</si>
  <si>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</si>
  <si>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</si>
  <si>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</si>
  <si>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</si>
  <si>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</si>
  <si>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</si>
  <si>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</si>
  <si>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</si>
  <si>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</si>
  <si>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</si>
  <si>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</si>
  <si>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</si>
  <si>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</si>
  <si>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</si>
  <si>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</si>
  <si>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</si>
  <si>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</si>
  <si>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</si>
  <si>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</si>
  <si>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</si>
  <si>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</si>
  <si>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610001001</t>
  </si>
  <si>
    <t>Revize technického stavu omítky</t>
  </si>
  <si>
    <t>m2</t>
  </si>
  <si>
    <t>Vlastní</t>
  </si>
  <si>
    <t>Indiv</t>
  </si>
  <si>
    <t>Práce</t>
  </si>
  <si>
    <t>Běžná</t>
  </si>
  <si>
    <t>POL1_</t>
  </si>
  <si>
    <t>1.03,1.04,1.05,1.06,1.07,1.08 : 109,77+62,12+47,06+53,981+19,36+25,65</t>
  </si>
  <si>
    <t>VV</t>
  </si>
  <si>
    <t>610001002</t>
  </si>
  <si>
    <t>Restaurátorský průzkum omítkových vrstev</t>
  </si>
  <si>
    <t>kpl</t>
  </si>
  <si>
    <t>m.č.1.03-1.08</t>
  </si>
  <si>
    <t>POP</t>
  </si>
  <si>
    <t>610001003</t>
  </si>
  <si>
    <t>Lokální doplnění jádrové vrstvy omítky defektních míst (cca 30% plochy)</t>
  </si>
  <si>
    <t>317,941*0,3</t>
  </si>
  <si>
    <t>610001004</t>
  </si>
  <si>
    <t>Nová štuková vrstva hlazená kovovým hladítkem - uměleckořemeslná práce</t>
  </si>
  <si>
    <t>Odkaz na mn. položky pořadí 1 : 317,94100</t>
  </si>
  <si>
    <t>610001005</t>
  </si>
  <si>
    <t>Vápená líčka trojnásobně</t>
  </si>
  <si>
    <t>610001006</t>
  </si>
  <si>
    <t>Výmalba stěn vápenou barvou - odstín slonová kost</t>
  </si>
  <si>
    <t>631312621RM1</t>
  </si>
  <si>
    <t xml:space="preserve">Mazanina z betonu prostého tl. přes 50 do 80 mm třídy C 20/25,  </t>
  </si>
  <si>
    <t>m3</t>
  </si>
  <si>
    <t>801-1</t>
  </si>
  <si>
    <t>RTS 24/ I</t>
  </si>
  <si>
    <t>(z kameniva) hlazená dřevěným hladítkem</t>
  </si>
  <si>
    <t>SPI</t>
  </si>
  <si>
    <t>Včetně vytvoření dilatačních spár, bez zaplnění.</t>
  </si>
  <si>
    <t>Suterén - mezipatro : (30,8+27)*0,06</t>
  </si>
  <si>
    <t>1.NP : (70+25,38+7,22+50+31,68)*0,06</t>
  </si>
  <si>
    <t>632939111D1</t>
  </si>
  <si>
    <t>Pokládka cihelné dlažby tl.30mm do malty tl.10mm, +adhezní vrstva s křemičitým pískem, včetně dodávky materiálu</t>
  </si>
  <si>
    <t>Suterén - mezipatro : 30,8+27</t>
  </si>
  <si>
    <t>1.NP : 70+25,38+7,22+50+31,68</t>
  </si>
  <si>
    <t>941955004R00</t>
  </si>
  <si>
    <t>Lešení lehké pracovní pomocné pomocné, o výšce lešeňové podlahy přes 2,5 do 3,5 m</t>
  </si>
  <si>
    <t>800-3</t>
  </si>
  <si>
    <t>24+6,92+30,8+27</t>
  </si>
  <si>
    <t>44,07+6,47+70+25,38+27,5+32+4,1+7,22+50+12,96+31,68+12,99+27,8+31,83+8,8+50,05+15,85</t>
  </si>
  <si>
    <t>962031143R00</t>
  </si>
  <si>
    <t>Bourání příček z tvárnic pórobetonových, tloušťky 100 mm</t>
  </si>
  <si>
    <t>801-3</t>
  </si>
  <si>
    <t>Nedokončená</t>
  </si>
  <si>
    <t>nebo vybourání otvorů průřezové plochy přes 4 m2 v příčkách, včetně pomocného lešení o výšce podlahy do 1900 mm a pro zatížení do 1,5 kPa  (150 kg/m2),</t>
  </si>
  <si>
    <t>1.13/1.14 : (0,475+0,79+0,46)*2,33</t>
  </si>
  <si>
    <t>odečet otvorů : -(0,8*2,05)</t>
  </si>
  <si>
    <t>1.16-1.20 : (3,65+2,5+1,04+1,04+1,14+1,12+1,09)*2,33</t>
  </si>
  <si>
    <t>odečet otvorů : -(0,7*2,05)*5</t>
  </si>
  <si>
    <t>962032231R00</t>
  </si>
  <si>
    <t>Bourání zdiva nadzákladového z cihel pálených nebo vápenopískových, na maltu vápenou nebo vápenocementovou</t>
  </si>
  <si>
    <t>nebo vybourání otvorů průřezové plochy přes 4 m2 ve zdivu nadzákladovém, včetně pomocného lešení o výšce podlahy do 1900 mm a pro zatížení do 1,5 kPa  (150 kg/m2)</t>
  </si>
  <si>
    <t>S.03/S.04 : 0,655*2,2*0,21</t>
  </si>
  <si>
    <t>1.11/1.10 : 3,715*2,935*0,18</t>
  </si>
  <si>
    <t>Vedle toalet 1.16-1.20 : 1,05*2*0,2</t>
  </si>
  <si>
    <t>Barový pult 1.NP : 2,5*0,8*1,2</t>
  </si>
  <si>
    <t>mezi 1.24/1.09 : 1,2*2,2</t>
  </si>
  <si>
    <t>962084131R00</t>
  </si>
  <si>
    <t>Bourání zdiva příček deskových a sádrových potažených rabicovým pletivem nebo bez pletiva, sádrokartonových bez kovové konstrukce, tloušťky do 100 mm</t>
  </si>
  <si>
    <t>nebo vybourání otvorů jakýchkoliv rozměrů, včetně pomocného lešení o výšce podlahy do 1900 mm a pro zatížení do 1,5 kPa  (150 kg/m2),</t>
  </si>
  <si>
    <t>1.07-1.10 : (4,24+1,035+0,7+1,16+2,23+0,84)*2,935</t>
  </si>
  <si>
    <t>odečet otvorů : -(0,7*2,05)*3</t>
  </si>
  <si>
    <t>1.05/1.06 : (0,285+0,7+1,335+0,8+0,19)*2,935</t>
  </si>
  <si>
    <t>1,1*2,935</t>
  </si>
  <si>
    <t>odečet otvorů : -(0,7*2,05+0,8*2,05)</t>
  </si>
  <si>
    <t>965042141R00</t>
  </si>
  <si>
    <t>Bourání podkladů pod dlažby nebo litých celistvých dlažeb a mazanin  betonových nebo z litého asfaltu, tloušťky do 100 mm, plochy přes 4 m2</t>
  </si>
  <si>
    <t>m.č.1.03,1.04 : (70+25,38)*0,1</t>
  </si>
  <si>
    <t>965042231RT2</t>
  </si>
  <si>
    <t>Bourání podkladů pod dlažby nebo litých celistvých dlažeb a mazanin  betonových nebo z litého asfaltu, tloušťky přes 100 mm, plochy do 4 m2</t>
  </si>
  <si>
    <t>m.č. 1.05,1.06 : 27,5*0,15+32,0*0,15</t>
  </si>
  <si>
    <t>965081713RT2</t>
  </si>
  <si>
    <t>Bourání podlah z keramických dlaždic, tloušťky do 10 mm, plochy přes 1 m2</t>
  </si>
  <si>
    <t>bez podkladního lože, s jakoukoliv výplní spár</t>
  </si>
  <si>
    <t>1.05,1.06 : 27,5+32</t>
  </si>
  <si>
    <t>968061125R00</t>
  </si>
  <si>
    <t>Vyvěšení nebo zavěšení dřevěných křídel dveří, plochy do 2 m2</t>
  </si>
  <si>
    <t>kus</t>
  </si>
  <si>
    <t>oken, dveří a vrat, s uložením a opětovným zavěšením po provedení stavebních změn,</t>
  </si>
  <si>
    <t>7+6</t>
  </si>
  <si>
    <t>970031060R00</t>
  </si>
  <si>
    <t>Jádrové vrtání, kruhové prostupy v cihelném zdivu jádrové vrtání, do D 60 mm</t>
  </si>
  <si>
    <t>m</t>
  </si>
  <si>
    <t>Prostupy elektro, vytápění : 22,4</t>
  </si>
  <si>
    <t>974029132R00</t>
  </si>
  <si>
    <t>Vysekání rýh ve zdivu kamenném v ploše  do hloubky 50 mm, šířky do 70 mm</t>
  </si>
  <si>
    <t>Včetně pomocného lešení o výšce podlahy do 1900 mm a pro zatížení do 1,5 kPa  (150 kg/m2).</t>
  </si>
  <si>
    <t>Pro elektro a topení : 317,74</t>
  </si>
  <si>
    <t>978059531R00</t>
  </si>
  <si>
    <t>Odsekání a odebrání obkladů stěn z obkládaček vnitřních z jakýchkoliv materiálů, plochy přes 2 m2</t>
  </si>
  <si>
    <t>včetně otlučení podkladní omítky až na zdivo,</t>
  </si>
  <si>
    <t>1.03 - vedle baru : (0,775+1,05+0,775)*1,5</t>
  </si>
  <si>
    <t>1.09 : 129,98</t>
  </si>
  <si>
    <t>979092111R00</t>
  </si>
  <si>
    <t xml:space="preserve">Vyklízení ulehlé suti z prostorů hloubka od 0 do 2 m, ručně,  </t>
  </si>
  <si>
    <t>800-2</t>
  </si>
  <si>
    <t>o půdorysné ploše do 15 m2 na vzdálenost do 3 m od okraje vyklízeného prostoru nebo s naložením na dopravní prostředek,</t>
  </si>
  <si>
    <t>s.03, s.04 : 0,3*30,8+0,3*27</t>
  </si>
  <si>
    <t>999281148R00</t>
  </si>
  <si>
    <t>Přesun hmot pro opravy a údržbu objektů pro opravy a údržbu dosavadních objektů včetně vnějších plášťů  výšky do 12 m, nošením</t>
  </si>
  <si>
    <t>t</t>
  </si>
  <si>
    <t>801-4</t>
  </si>
  <si>
    <t>Přesun hmot</t>
  </si>
  <si>
    <t>POL7_</t>
  </si>
  <si>
    <t>oborů 801, 803, 811 a 812</t>
  </si>
  <si>
    <t xml:space="preserve">Hmotnosti z položek s pořadovými čísly: : </t>
  </si>
  <si>
    <t xml:space="preserve">7,8,9,10,11,12,18, : </t>
  </si>
  <si>
    <t>Součet: : 59,01985</t>
  </si>
  <si>
    <t>713121111RT1</t>
  </si>
  <si>
    <t>Montáž tepelné izolace podlah  jednovrstvá, bez dodávky materiálu</t>
  </si>
  <si>
    <t>800-713</t>
  </si>
  <si>
    <t xml:space="preserve">skladba podlah m.č. 1.05,1.06,1.07 : </t>
  </si>
  <si>
    <t>27,5+32+4,1</t>
  </si>
  <si>
    <t>63151450R</t>
  </si>
  <si>
    <t>Výrobek izolační pro budovy z minerální vlny (MW) tvar: deska; vlákna: podélná; tloušťka d = 40,0 mm; OH = 150 kg/m3; lambda = 0,037 W/(m.K); pevnost v tlaku CS 40 kPa</t>
  </si>
  <si>
    <t>SPCM</t>
  </si>
  <si>
    <t>Specifikace</t>
  </si>
  <si>
    <t>POL3_</t>
  </si>
  <si>
    <t>(27,5+32+4,1)</t>
  </si>
  <si>
    <t>722001R001</t>
  </si>
  <si>
    <t>Demontáže vodovodních zařízení</t>
  </si>
  <si>
    <t>soubor</t>
  </si>
  <si>
    <t>762812570R00</t>
  </si>
  <si>
    <t>Záklop stropů montáž  z hoblovaných prken s olištováním kolem zdi, zapuštěného na pero a drážku, polodrážku</t>
  </si>
  <si>
    <t>800-762</t>
  </si>
  <si>
    <t>762000T/01</t>
  </si>
  <si>
    <t>Trámový strop  - řemeslná repase dle zjištěného stavu a PD - T/01</t>
  </si>
  <si>
    <t>30,8+27</t>
  </si>
  <si>
    <t>762614110P1</t>
  </si>
  <si>
    <t>D+M Nášlapná vrstva z hoblovaných smrkových prken tl. 25mm</t>
  </si>
  <si>
    <t>763614110O1</t>
  </si>
  <si>
    <t>Roznášecí vrstva - OSB 2x 15mm křížem šroubované, P+D</t>
  </si>
  <si>
    <t>60512601R</t>
  </si>
  <si>
    <t>Prkno</t>
  </si>
  <si>
    <t>RTS 21/ II</t>
  </si>
  <si>
    <t>(27,5+32+4,1)*0,025*1,08</t>
  </si>
  <si>
    <t>998762202R00</t>
  </si>
  <si>
    <t>Přesun hmot pro konstrukce tesařské v objektech výšky do 12 m</t>
  </si>
  <si>
    <t>50 m vodorovně</t>
  </si>
  <si>
    <t>766000TS03</t>
  </si>
  <si>
    <t>Nové dřevěné schodiště NT/01 + zábradlí NT/02</t>
  </si>
  <si>
    <t>Kalkul</t>
  </si>
  <si>
    <t>76600NTDL/01</t>
  </si>
  <si>
    <t>Nové dveře NTDL/01</t>
  </si>
  <si>
    <t>ks</t>
  </si>
  <si>
    <t>76600NTDL/02</t>
  </si>
  <si>
    <t>Nové dveře NTDL/02</t>
  </si>
  <si>
    <t>76600NTDL/10</t>
  </si>
  <si>
    <t>Nové dveře NTDL/10</t>
  </si>
  <si>
    <t>76600NTDP/06</t>
  </si>
  <si>
    <t>Nové dveře NTDP/06</t>
  </si>
  <si>
    <t>76600TD/01</t>
  </si>
  <si>
    <t>Dřevěné dveře TD/01</t>
  </si>
  <si>
    <t>76600TD/03</t>
  </si>
  <si>
    <t>Dřevěné dveře nové - volná replika dobového vzoru TD/03</t>
  </si>
  <si>
    <t>76600TD/04</t>
  </si>
  <si>
    <t>Dřevěné dveře TD/04</t>
  </si>
  <si>
    <t>76600TD/05</t>
  </si>
  <si>
    <t>Dřevěné dveře TD/05</t>
  </si>
  <si>
    <t>76600TD/07</t>
  </si>
  <si>
    <t>Dřevěné dveře TD/07</t>
  </si>
  <si>
    <t>76600TD/08</t>
  </si>
  <si>
    <t>Dřevěné dveře TD/08</t>
  </si>
  <si>
    <t>76600TD/09</t>
  </si>
  <si>
    <t>Dřevěné dveře TD/09</t>
  </si>
  <si>
    <t>76600TO/01</t>
  </si>
  <si>
    <t>Dřevěné okno TO/01</t>
  </si>
  <si>
    <t>76600TO/02</t>
  </si>
  <si>
    <t>Dřevěné okno TO/02</t>
  </si>
  <si>
    <t>76600TO/03</t>
  </si>
  <si>
    <t>Dřevěné okno TO/03</t>
  </si>
  <si>
    <t>76600TO/04</t>
  </si>
  <si>
    <t>Dřevěné okno TO/04</t>
  </si>
  <si>
    <t>76600TO/05</t>
  </si>
  <si>
    <t>Dřevěné okno TO/05</t>
  </si>
  <si>
    <t>76600TO/06</t>
  </si>
  <si>
    <t>Dřevěné okno TO/06</t>
  </si>
  <si>
    <t>76600TO/07</t>
  </si>
  <si>
    <t>Dřevěné okno TO/O7</t>
  </si>
  <si>
    <t>76600TO/08</t>
  </si>
  <si>
    <t>Dřevěné okno TO/08</t>
  </si>
  <si>
    <t>76600TO/09</t>
  </si>
  <si>
    <t>Dřevěná okna TO/09-TO/18</t>
  </si>
  <si>
    <t>7660NTO/101</t>
  </si>
  <si>
    <t>Nové okno NTO/1.01</t>
  </si>
  <si>
    <t>998766201R00</t>
  </si>
  <si>
    <t>Přesun hmot pro konstrukce truhlářské v objektech výšky do 6 m</t>
  </si>
  <si>
    <t>800-766</t>
  </si>
  <si>
    <t>767000Z/01</t>
  </si>
  <si>
    <t>Kovářská mříž Z/01</t>
  </si>
  <si>
    <t>767000Z/02</t>
  </si>
  <si>
    <t>Kovářská mříž Z/02</t>
  </si>
  <si>
    <t>767000Z/03</t>
  </si>
  <si>
    <t>Kovářské mříže Z/03-Z/08</t>
  </si>
  <si>
    <t>76700NZ/101</t>
  </si>
  <si>
    <t>Nová mříž NZ/1.01</t>
  </si>
  <si>
    <t>76700Z124</t>
  </si>
  <si>
    <t>Nová konstrukce ohrady na uskladění uhlí</t>
  </si>
  <si>
    <t>998767201R00</t>
  </si>
  <si>
    <t>Přesun hmot pro kovové stavební doplňk. konstrukce v objektech výšky do 6 m</t>
  </si>
  <si>
    <t>800-767</t>
  </si>
  <si>
    <t>776511820R00</t>
  </si>
  <si>
    <t>Odstranění povlakových podlah z nášlapné plochy lepených, s podložkou, z ploch přes 20 m2</t>
  </si>
  <si>
    <t>800-775</t>
  </si>
  <si>
    <t>6,42+20,41+4,1+5,61+5,05+2,94+19,2+7,19+23,0</t>
  </si>
  <si>
    <t>998776201R00</t>
  </si>
  <si>
    <t>Přesun hmot pro podlahy povlakové v objektech výšky do 6 m</t>
  </si>
  <si>
    <t>vodorovně do 50 m</t>
  </si>
  <si>
    <t>783781002R00</t>
  </si>
  <si>
    <t>Nátěr tesařských konstrukcí ochranný fungicidní+ biocidní (proti plísním, houbám a hmyzu), dvojnásobný</t>
  </si>
  <si>
    <t>800-783</t>
  </si>
  <si>
    <t>strop 1.03 : 24,13</t>
  </si>
  <si>
    <t>979013112R00</t>
  </si>
  <si>
    <t xml:space="preserve">Svislá doprava suti a vybouraných hmot svislá doprava vybouraných hmot na výšku do 3,5 m,  </t>
  </si>
  <si>
    <t>821-1</t>
  </si>
  <si>
    <t>Přesun suti</t>
  </si>
  <si>
    <t>POL8_</t>
  </si>
  <si>
    <t>s popřípadným nutným naložením do dopravního zařízení, s vyprázdněním dopravního zařízení na hromadu nebo do dopravního prostředku, vč. příplatku za každých dalších i započatých 3,5 m výšky nad 3,5 m,</t>
  </si>
  <si>
    <t xml:space="preserve">Demontážní hmotnosti z položek s pořadovými čísly: : </t>
  </si>
  <si>
    <t xml:space="preserve">10,11,12,13,14,15,17,18,19,60, : </t>
  </si>
  <si>
    <t>Součet: : 73,49310</t>
  </si>
  <si>
    <t>979017191R00</t>
  </si>
  <si>
    <t xml:space="preserve">Svislé přemístění suti k místu nakládky příplatek za každých dalších i započatých 3,5 m výšky suti,  </t>
  </si>
  <si>
    <t>nebo vybouraných hmot nošením nebo přehazováním k místu nakládky přístupnému normálním dopravním prostředkům,</t>
  </si>
  <si>
    <t>Součet: : 146,98619</t>
  </si>
  <si>
    <t>979081111R00</t>
  </si>
  <si>
    <t>Odvoz suti a vybouraných hmot na skládku do 1 km</t>
  </si>
  <si>
    <t>979081121R00</t>
  </si>
  <si>
    <t>Odvoz suti a vybouraných hmot na skládku příplatek za každý další 1 km</t>
  </si>
  <si>
    <t>Součet: : 881,91715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</si>
  <si>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</si>
  <si>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</si>
  <si>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</si>
  <si>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</si>
  <si>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Součet: : 955,41024</t>
  </si>
  <si>
    <t>979990001R00</t>
  </si>
  <si>
    <t>Poplatek stavební suti, skupina 17 09 04 z Katalogu odpadů</t>
  </si>
  <si>
    <t>RTS 20/ I</t>
  </si>
  <si>
    <t>SUM</t>
  </si>
  <si>
    <t>END</t>
  </si>
  <si>
    <t>00511 R</t>
  </si>
  <si>
    <t>Geodetické práce</t>
  </si>
  <si>
    <t>Soubor</t>
  </si>
  <si>
    <t>VRN</t>
  </si>
  <si>
    <t>POL99_8</t>
  </si>
  <si>
    <t>005122 R</t>
  </si>
  <si>
    <t>Provozní vlivy</t>
  </si>
  <si>
    <t>00523  R</t>
  </si>
  <si>
    <t>Zkoušky a revize</t>
  </si>
  <si>
    <t>00524 R</t>
  </si>
  <si>
    <t>Předání a převzetí díla</t>
  </si>
  <si>
    <t>005111020R</t>
  </si>
  <si>
    <t>Vytyčení stavby</t>
  </si>
  <si>
    <t>005111021R</t>
  </si>
  <si>
    <t>Vytyčení inženýrských sítí</t>
  </si>
  <si>
    <t>005121010R</t>
  </si>
  <si>
    <t>Vybudování zařízení staveniště</t>
  </si>
  <si>
    <t>005121020R</t>
  </si>
  <si>
    <t>Provoz zařízení staveniště</t>
  </si>
  <si>
    <t>005121030R</t>
  </si>
  <si>
    <t>Odstranění zařízení staveniště</t>
  </si>
  <si>
    <t>005124010R</t>
  </si>
  <si>
    <t>Koordinační činnost</t>
  </si>
  <si>
    <t>005211010R</t>
  </si>
  <si>
    <t>Předání a převzetí staveniště</t>
  </si>
  <si>
    <t>005211080R</t>
  </si>
  <si>
    <t>Bezpečnostní a hygienická opatření na staveništi</t>
  </si>
  <si>
    <t>005241010R</t>
  </si>
  <si>
    <t>Dokumentace skutečného provedení</t>
  </si>
  <si>
    <t>005241020R</t>
  </si>
  <si>
    <t>Geodetické zaměření skutečného provedení</t>
  </si>
  <si>
    <t>005261010R</t>
  </si>
  <si>
    <t>Pojištění dodavatele a pojištění díla</t>
  </si>
  <si>
    <t>005261020R</t>
  </si>
  <si>
    <t>Bankovní záruky</t>
  </si>
  <si>
    <t>005261021R</t>
  </si>
  <si>
    <t>Bankovní záruky za řádné provedení díla</t>
  </si>
  <si>
    <t>10000</t>
  </si>
  <si>
    <t>Restaurátorský průzkum v přízemí</t>
  </si>
  <si>
    <t>10001</t>
  </si>
  <si>
    <t>Dokumentace nálezů</t>
  </si>
  <si>
    <t>10006</t>
  </si>
  <si>
    <t xml:space="preserve">Archeologický dohled </t>
  </si>
  <si>
    <t>10007</t>
  </si>
  <si>
    <t>Zpracování provozního řádu</t>
  </si>
  <si>
    <t>78146464640</t>
  </si>
  <si>
    <t>hzs-topná zkouška, doregulování ventilů, vyregulování celé otopné soustavy</t>
  </si>
  <si>
    <t>hod</t>
  </si>
  <si>
    <t>POL1_1</t>
  </si>
  <si>
    <t>713741258</t>
  </si>
  <si>
    <t>IZOLACE NÁVLEKOVÁ  30-28</t>
  </si>
  <si>
    <t>POL1_7</t>
  </si>
  <si>
    <t>7137584125</t>
  </si>
  <si>
    <t>IZOLACE NÁVLEKOVÁ  20-22</t>
  </si>
  <si>
    <t>7137896542</t>
  </si>
  <si>
    <t>PŘÍSLUŠENSTVÍ, LEPÍCÍ PÁSKA,</t>
  </si>
  <si>
    <t>SUMA</t>
  </si>
  <si>
    <t>POL3_0</t>
  </si>
  <si>
    <t>7315464684086</t>
  </si>
  <si>
    <t>KOUŘOVOD DN100/60, DOPOJENÍ NA KOMÍN</t>
  </si>
  <si>
    <t>73185046546</t>
  </si>
  <si>
    <t>MONTÁŽ KOTLE, SPUŠTĚNÍ, SEŘÍZENÍ, dopojení na stáv. Rozvod plynu + KK DN20</t>
  </si>
  <si>
    <t>16161166656</t>
  </si>
  <si>
    <t>regulace ke kotlům - ekvitermní regulátor, jeden topný okruh, termostat s bezdrátovým přenosem</t>
  </si>
  <si>
    <t>6161651651</t>
  </si>
  <si>
    <t>připojovací sada kotle</t>
  </si>
  <si>
    <t>7312164064654</t>
  </si>
  <si>
    <t>plynový kondenzační kotel  E 1.28 - 28kW</t>
  </si>
  <si>
    <t>KS</t>
  </si>
  <si>
    <t>731540646656</t>
  </si>
  <si>
    <t>vyvložkování stávajícího komínu 100/60mm, materiál nerez, komínová hlava, krycí plechy, odvod, kondenzátu komplet dodávka + MTZ</t>
  </si>
  <si>
    <t>10616106516</t>
  </si>
  <si>
    <t>TLAKOVÁ ZKOUŠKA, PROPLACH,DESINFEKCE</t>
  </si>
  <si>
    <t>73248498408</t>
  </si>
  <si>
    <t>PŘÍPL POTR HLAD PRIPOJ DN20</t>
  </si>
  <si>
    <t>73385106065</t>
  </si>
  <si>
    <t>POTR MĚDĚNÉ včetně tvarovek 22x1 +MTZ</t>
  </si>
  <si>
    <t>POTR MĚDĚNÉ včetně tvarovek 28x1,5 +MTZ</t>
  </si>
  <si>
    <t>R-položka</t>
  </si>
  <si>
    <t>POL12_1</t>
  </si>
  <si>
    <t>165016855</t>
  </si>
  <si>
    <t>MANOMETR 0-6bar</t>
  </si>
  <si>
    <t>732852963</t>
  </si>
  <si>
    <t>vyvažovací ventil a přednastavením DN20 + MTZ kv=0,84-2,6 + MTZ</t>
  </si>
  <si>
    <t>732963258</t>
  </si>
  <si>
    <t>ZPĚTNÁ KLAPKA DN 25 +MTZ</t>
  </si>
  <si>
    <t>109974494949</t>
  </si>
  <si>
    <t>integrovaný termostatický ventil ITV DN20 k litinovým radiátorům</t>
  </si>
  <si>
    <t>1651561651</t>
  </si>
  <si>
    <t>raliátorová vsuvka</t>
  </si>
  <si>
    <t>165165165156</t>
  </si>
  <si>
    <t>radiátorové šroubení k litinovému OT</t>
  </si>
  <si>
    <t>72320506405</t>
  </si>
  <si>
    <t>TEPLOMĚR 0-100°C</t>
  </si>
  <si>
    <t>7265651616</t>
  </si>
  <si>
    <t>KULOVÝ UZÁVĚR S VYPOUŠTĚNÍM DN20</t>
  </si>
  <si>
    <t>77250560646</t>
  </si>
  <si>
    <t>ODVZDUŠŇOVACÍ VENTIL AUTOMATICKÝ</t>
  </si>
  <si>
    <t>1.25848597882</t>
  </si>
  <si>
    <t>vysekání rýh ve zdi smíšené 15x15cm</t>
  </si>
  <si>
    <t>1.42587785112</t>
  </si>
  <si>
    <t>vybourání otvorů do stropu plocha 0,2m2 tloušťka stropu 0,6m</t>
  </si>
  <si>
    <t>1.52684845151</t>
  </si>
  <si>
    <t>oprava omítky o ploše 0,25m2</t>
  </si>
  <si>
    <t>1.52894155233</t>
  </si>
  <si>
    <t>zazdívka otvorů plocha 0,15m2, tloušťka 0,5m</t>
  </si>
  <si>
    <t>1.85958698559</t>
  </si>
  <si>
    <t>vybourání prostupů do cihelného zdiva plocha 0,15m2 tloušťka zdiva 0,5m</t>
  </si>
  <si>
    <t>1019498989</t>
  </si>
  <si>
    <t>MONTÁŽ OTOPNÝCH TĚLES</t>
  </si>
  <si>
    <t>4190949049</t>
  </si>
  <si>
    <t>TLAKOVÁ ZKOUŠKA OTOPNÝCH TĚLES</t>
  </si>
  <si>
    <t>6515615616515</t>
  </si>
  <si>
    <t>vybourání prostupů do cihelného zdiva plocha 0,15m2 tloušťka zdiva 0,15m</t>
  </si>
  <si>
    <t>61651651616</t>
  </si>
  <si>
    <t>litinové OT 500/220 - 30článků včetně stojánků a uchycení, 3x nátěr bezbarvý + MTZ</t>
  </si>
  <si>
    <t>POL12_0</t>
  </si>
  <si>
    <t>litinové OT 500/220 - 33článků včetně stojánků a uchycení, 3x nátěr bezbarvý + MTZ</t>
  </si>
  <si>
    <t>litinové OT 500/220 - 17článků včetně stojánků a uchycení, 3x nátěr bezbarvý + MTZ</t>
  </si>
  <si>
    <t>litinové OT 500/220 - 16článků včetně stojánků a uchycení, 3x nátěr bezbarvý + MTZ</t>
  </si>
  <si>
    <t>litinové OT 500/220 - 15článků včetně stojánků a uchycení, 3x nátěr bezbarvý + MTZ</t>
  </si>
  <si>
    <t>litinové OT 500/200 - 14článků včetně stojánků a uchycení, 3x nátěr bezbarvý  + MTZ</t>
  </si>
  <si>
    <t>litinové OT 500/200 - 10článků včetně stojánků a uchycení, 3x nátěr bezbarvý + MTZ</t>
  </si>
  <si>
    <t>1.25884566636</t>
  </si>
  <si>
    <t>zapravení rýhy, oprava omítky</t>
  </si>
  <si>
    <t>16516451651</t>
  </si>
  <si>
    <t>litinové OT 500/220 - 20článků včetně stojánků a uchycení, nátěru -3x nátěr bezbarvý a MTZ</t>
  </si>
  <si>
    <t>litinové OT 500/220 - 23článků včetně stojánků a uchycení, 3x nátěr bezbarvý + MTZ</t>
  </si>
  <si>
    <t>1165101565</t>
  </si>
  <si>
    <t>MONTÁŽ KOVOVÝCH KONSTRUKCÍ ATYP.DO5KG</t>
  </si>
  <si>
    <t>KG</t>
  </si>
  <si>
    <t>1980949499</t>
  </si>
  <si>
    <t>MTZ KOVOVÝCH KCÍ ATYP DO 10KG</t>
  </si>
  <si>
    <t>19049494984</t>
  </si>
  <si>
    <t>DODÁVKA PROFILŮ PRO UCHYCENÍ POTR. A ROZDĚL.</t>
  </si>
  <si>
    <t>000EL01</t>
  </si>
  <si>
    <t>Trubka PVC 16 ohebná</t>
  </si>
  <si>
    <t>000EL02</t>
  </si>
  <si>
    <t>Trubka PVC 50 ohebná</t>
  </si>
  <si>
    <t>000EL03</t>
  </si>
  <si>
    <t>Krabice přístrojová KP 67 - zdivo</t>
  </si>
  <si>
    <t>000EL04</t>
  </si>
  <si>
    <t>Krabice rozvodná KR 68</t>
  </si>
  <si>
    <t>000EL05</t>
  </si>
  <si>
    <t>Krabice rozvodná KR 97</t>
  </si>
  <si>
    <t>000EL06</t>
  </si>
  <si>
    <t>Krabice KT 250/1, s víčkem</t>
  </si>
  <si>
    <t>000EL07</t>
  </si>
  <si>
    <t>Krabice Rozbočná ACD 8102, IP 54</t>
  </si>
  <si>
    <t>000EL08</t>
  </si>
  <si>
    <t>Kabel CYKYO 2x2,5</t>
  </si>
  <si>
    <t>000EL09</t>
  </si>
  <si>
    <t>Kabel CYKYO 3x1,5</t>
  </si>
  <si>
    <t>000EL10</t>
  </si>
  <si>
    <t>Kabel CYKYJ 3x1,5</t>
  </si>
  <si>
    <t>000EL11</t>
  </si>
  <si>
    <t>Kabel CYKYJ 5x1,5</t>
  </si>
  <si>
    <t>000EL12</t>
  </si>
  <si>
    <t>Kabel CYKYJ 3x2,5</t>
  </si>
  <si>
    <t>000EL13</t>
  </si>
  <si>
    <t>Vodič CYA 4 zž</t>
  </si>
  <si>
    <t>000EL14</t>
  </si>
  <si>
    <t>Ukončení kabelu do 5x2,5</t>
  </si>
  <si>
    <t>000EL15</t>
  </si>
  <si>
    <t>Ukončení kabelu do 5x16</t>
  </si>
  <si>
    <t>000EL16</t>
  </si>
  <si>
    <t>Ukončení vodičů do 2,5mm2</t>
  </si>
  <si>
    <t>000EL17</t>
  </si>
  <si>
    <t>Ukončení vodičů do 16mm2</t>
  </si>
  <si>
    <t>000EL18</t>
  </si>
  <si>
    <t>Kabelová spojka 1kV pro CYKY 4x16</t>
  </si>
  <si>
    <t>000EL19</t>
  </si>
  <si>
    <t>Označ. štítek na kabel</t>
  </si>
  <si>
    <t>000EL20</t>
  </si>
  <si>
    <t>Vypínač č.1, 250V, 10A, IP20, do zdiva, vč. rámečku</t>
  </si>
  <si>
    <t>000EL21</t>
  </si>
  <si>
    <t>Vypínač č.6, 250V, 10A, IP20, do zdiva, vč. rámečku</t>
  </si>
  <si>
    <t>000EL22</t>
  </si>
  <si>
    <t>Vypínač č.7, 250V, 10A, IP20, do zdiva, vč. rámečku</t>
  </si>
  <si>
    <t>000EL23</t>
  </si>
  <si>
    <t>Zásuvka, 250V, 16A, IP23, do zdiva, vč. rámečku</t>
  </si>
  <si>
    <t>000EL24</t>
  </si>
  <si>
    <t>Svorka řadová RS 16</t>
  </si>
  <si>
    <t>000EL25</t>
  </si>
  <si>
    <t>Podružný materiál</t>
  </si>
  <si>
    <t>000EL26</t>
  </si>
  <si>
    <t>Svítidlo_A</t>
  </si>
  <si>
    <t>000EL27</t>
  </si>
  <si>
    <t>Svítidlo_B</t>
  </si>
  <si>
    <t>000EL28</t>
  </si>
  <si>
    <t>Svítidlo_D</t>
  </si>
  <si>
    <t>000EL29</t>
  </si>
  <si>
    <t>Svítidlo_E</t>
  </si>
  <si>
    <t>000EL30</t>
  </si>
  <si>
    <t>Svítidlo_J</t>
  </si>
  <si>
    <t>000EL31</t>
  </si>
  <si>
    <t>Svítidlo_K</t>
  </si>
  <si>
    <t>000EL32</t>
  </si>
  <si>
    <t>Montážní práce dle kapitoly ,,Materiál nosný''</t>
  </si>
  <si>
    <t>000EL33</t>
  </si>
  <si>
    <t>Montáž svítidla</t>
  </si>
  <si>
    <t>000EL34</t>
  </si>
  <si>
    <t>Přidružené pracovní výkony</t>
  </si>
  <si>
    <t>000EL35</t>
  </si>
  <si>
    <t>Ukončení vodičů v rozvaděčích dle kapitoly ,,Dodávka rozvaděčů''</t>
  </si>
  <si>
    <t>000EL36</t>
  </si>
  <si>
    <t>Demontáž stávajících el. rozvodů</t>
  </si>
  <si>
    <t>000EL37</t>
  </si>
  <si>
    <t>Přepojení stávajících kab.přívodů do nových rozv.</t>
  </si>
  <si>
    <t>000EL38</t>
  </si>
  <si>
    <t>Koordinace postupu prací s ostatními profesemi</t>
  </si>
  <si>
    <t>000EL39</t>
  </si>
  <si>
    <t>Práce spojené se zabezpečením mont.pracovišť</t>
  </si>
  <si>
    <t>000EL40</t>
  </si>
  <si>
    <t>Zednické výpomoci pro montáže</t>
  </si>
  <si>
    <t>000EL41</t>
  </si>
  <si>
    <t>000EL42</t>
  </si>
  <si>
    <t>Provedení výchozí revize a vypracování revizní zprávy</t>
  </si>
  <si>
    <t>Vypínač č.1, 250V, 10A, IP20, na povrch</t>
  </si>
  <si>
    <t>Vypínač č.6, 250V, 10A, IP20, na povrch</t>
  </si>
  <si>
    <t>Vypínač č.7, 250V, 10A, IP20, na povrch</t>
  </si>
  <si>
    <t>Zásuvka, 250V, 16A, IP44, na povrch</t>
  </si>
  <si>
    <t>Svorka ST 1, na potrubí</t>
  </si>
  <si>
    <t>Svorka zemnící ZS 4</t>
  </si>
  <si>
    <t>Svorka zemnící ZSA 16</t>
  </si>
  <si>
    <t>Zemnící pásek pro ZSA 16, Cu DL. 0,5m</t>
  </si>
  <si>
    <t>000EL43</t>
  </si>
  <si>
    <t>Ocep.skříňový rozvaděč do zdiva, IP 40/20, rozm. 650x650x160, vč. příslušenství</t>
  </si>
  <si>
    <t>000EL44</t>
  </si>
  <si>
    <t>Vypínač 63/3</t>
  </si>
  <si>
    <t>000EL45</t>
  </si>
  <si>
    <t>Svodič přepětí T2, TNS, In=12,5 kA</t>
  </si>
  <si>
    <t>000EL46</t>
  </si>
  <si>
    <t>Astrohodiny 1-kanál, 16A, 230V</t>
  </si>
  <si>
    <t>000EL47</t>
  </si>
  <si>
    <t>Proudový chránič Oli 10C/1N/0,03</t>
  </si>
  <si>
    <t>000EL48</t>
  </si>
  <si>
    <t>Proudový chránič Oli 16C/1N/0,03</t>
  </si>
  <si>
    <t>000EL49</t>
  </si>
  <si>
    <t>Jistič 10C/1, 10kA</t>
  </si>
  <si>
    <t>000EL50</t>
  </si>
  <si>
    <t>Jistič 16C/1, 10kA</t>
  </si>
  <si>
    <t>000EL51</t>
  </si>
  <si>
    <t>Jistiř 16C/3, 10kA</t>
  </si>
  <si>
    <t>000EL52</t>
  </si>
  <si>
    <t>Svorka řadová 4</t>
  </si>
  <si>
    <t>000EL53</t>
  </si>
  <si>
    <t>Svorka řadová 16</t>
  </si>
  <si>
    <t>000EL54</t>
  </si>
  <si>
    <t>000EL55</t>
  </si>
  <si>
    <t>Kompletace rozvaděče</t>
  </si>
  <si>
    <t>000EL56</t>
  </si>
  <si>
    <t>Mimostaveništní doprava rozvaděče a příslušenství</t>
  </si>
  <si>
    <t>000EL57</t>
  </si>
  <si>
    <t>Vnitrostaveništní doprava rozvaděče a příslušenství</t>
  </si>
  <si>
    <t>Duální detektor pohybu bezdrátový</t>
  </si>
  <si>
    <t>Audiodetektor bezdrátový</t>
  </si>
  <si>
    <t>Magnetický detektor bezdrátový</t>
  </si>
  <si>
    <t>Magnetický detektor bezdrátový, vstup pro alt.magnet</t>
  </si>
  <si>
    <t>Kombinovaný detektor kouře a teploty se sirénkou sběrnicový</t>
  </si>
  <si>
    <t>Kombinovaný detektor kouře a teploty se sirénkou bezdrátový</t>
  </si>
  <si>
    <t>Požární tlačítko</t>
  </si>
  <si>
    <t>Lithiová baterie 3,6V</t>
  </si>
  <si>
    <t>Alkalická baterie 1,5V</t>
  </si>
  <si>
    <t>Sběrnicová siréna vnitřní</t>
  </si>
  <si>
    <t>Lithiová baterie 3V</t>
  </si>
  <si>
    <t>Kabel UTP Cat.5E</t>
  </si>
  <si>
    <t>Kabel FI-HX04/02</t>
  </si>
  <si>
    <t>PVC trubka prům. 25</t>
  </si>
  <si>
    <t>PVC trubka prům. 32</t>
  </si>
  <si>
    <t>Uložení PVC trubky do drážky - stěna</t>
  </si>
  <si>
    <t>Uložení PVC trubky do drážky - podlaha</t>
  </si>
  <si>
    <t>Vysekání drážky do zdiva</t>
  </si>
  <si>
    <t>Zapravení drážky</t>
  </si>
  <si>
    <t>Inst. krabice prům. 68</t>
  </si>
  <si>
    <t>Inst. krabice prům. 97</t>
  </si>
  <si>
    <t>Inst. krabice 125x125</t>
  </si>
  <si>
    <t>Prostup podlahou/stropem</t>
  </si>
  <si>
    <t>Prostup stěnou</t>
  </si>
  <si>
    <t>Požární ucpávka prostupu</t>
  </si>
  <si>
    <t>Drobný instalační materiál</t>
  </si>
  <si>
    <t>Výchozí revize PZTS</t>
  </si>
  <si>
    <t>Měření, protokoly</t>
  </si>
  <si>
    <t>IP dome kamera, 2MP, 2.8mm, WDR 120dB, IR 30m, H.265, VA, IP67, IK10</t>
  </si>
  <si>
    <t>SW licence pro připojení IP kamery třetích stran</t>
  </si>
  <si>
    <t>Kabel FTP Cat. 6A</t>
  </si>
  <si>
    <t>Patch kabel UTP Cat. 6A 2m</t>
  </si>
  <si>
    <t>Patch kabel UTP Cat. 6A 1m</t>
  </si>
  <si>
    <t>PVC trubka prům 40</t>
  </si>
  <si>
    <t>Výchozí revize CCTV</t>
  </si>
  <si>
    <t>Koordinační práce</t>
  </si>
  <si>
    <t>Autorský dozor</t>
  </si>
  <si>
    <t>Koordinace, obhlídky, kontrolní dny</t>
  </si>
  <si>
    <t>000EL58</t>
  </si>
  <si>
    <t>Mimostaveništní doprava osob a materiálu</t>
  </si>
  <si>
    <t>000EL59</t>
  </si>
  <si>
    <t>Tvorba dokumentace skutečného provedení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</si>
</sst>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8" fillId="0" borderId="18" xfId="0" applyNumberFormat="1" applyFont="1" applyBorder="1" applyAlignment="1">
      <alignment vertical="top" wrapText="1"/>
    </xf>
    <xf numFmtId="0" fontId="16" fillId="0" borderId="18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vertical="top" wrapText="1"/>
    </xf>
    <xf numFmtId="0" fontId="19" fillId="0" borderId="0" xfId="0" applyNumberFormat="1" applyFont="1" applyAlignment="1">
      <alignment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165" fontId="16" fillId="4" borderId="0" xfId="0" applyNumberFormat="1" applyFont="1" applyFill="1" applyBorder="1" applyAlignment="1" applyProtection="1">
      <alignment vertical="top" shrinkToFit="1"/>
      <protection locked="0"/>
    </xf>
    <xf numFmtId="0" fontId="16" fillId="0" borderId="0" xfId="0" applyNumberFormat="1" applyFont="1" applyBorder="1" applyAlignment="1">
      <alignment vertical="top"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abSelected="1"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2qbgEKMV08PzvWH8vRpDj+TR9AmHaEdvVfx4gf4UG+LklS2w1HAX43uHOhoeBld3HNSeW//4lxGBSO5lvmdO+w==" saltValue="OW0ROgdvKypZlArFT27/EA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6"/>
  <sheetViews>
    <sheetView showGridLines="0" topLeftCell="B25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">
      <c r="A16" s="194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SUMIF(F63:F92,A16,I63:I92)+SUMIF(F63:F92,"PSU",I63:I92)</f>
        <v>0</v>
      </c>
      <c r="J16" s="85"/>
    </row>
    <row r="17" spans="1:10" ht="23.25" customHeight="1" x14ac:dyDescent="0.2">
      <c r="A17" s="194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SUMIF(F63:F92,A17,I63:I92)</f>
        <v>0</v>
      </c>
      <c r="J17" s="85"/>
    </row>
    <row r="18" spans="1:10" ht="23.25" customHeight="1" x14ac:dyDescent="0.2">
      <c r="A18" s="194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SUMIF(F63:F92,A18,I63:I92)</f>
        <v>0</v>
      </c>
      <c r="J18" s="85"/>
    </row>
    <row r="19" spans="1:10" ht="23.25" customHeight="1" x14ac:dyDescent="0.2">
      <c r="A19" s="194" t="s">
        <v>127</v>
      </c>
      <c r="B19" s="38" t="s">
        <v>27</v>
      </c>
      <c r="C19" s="62"/>
      <c r="D19" s="63"/>
      <c r="E19" s="83"/>
      <c r="F19" s="84"/>
      <c r="G19" s="83"/>
      <c r="H19" s="84"/>
      <c r="I19" s="83">
        <f>SUMIF(F63:F92,A19,I63:I92)</f>
        <v>0</v>
      </c>
      <c r="J19" s="85"/>
    </row>
    <row r="20" spans="1:10" ht="23.25" customHeight="1" x14ac:dyDescent="0.2">
      <c r="A20" s="194" t="s">
        <v>128</v>
      </c>
      <c r="B20" s="38" t="s">
        <v>28</v>
      </c>
      <c r="C20" s="62"/>
      <c r="D20" s="63"/>
      <c r="E20" s="83"/>
      <c r="F20" s="84"/>
      <c r="G20" s="83"/>
      <c r="H20" s="84"/>
      <c r="I20" s="83">
        <f>SUMIF(F63:F92,A20,I63:I92)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60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45</v>
      </c>
      <c r="C39" s="145"/>
      <c r="D39" s="145"/>
      <c r="E39" s="145"/>
      <c r="F39" s="146">
        <f>'04 01 Pol'!AE182+'04 01 P1'!AE33+'04 02 Pol'!AE60+'04 04.1 Pol'!AE56+'04 04.2 Pol'!AE62+'04 05 Pol'!AE66</f>
        <v>0</v>
      </c>
      <c r="G39" s="147">
        <f>'04 01 Pol'!AF182+'04 01 P1'!AF33+'04 02 Pol'!AF60+'04 04.1 Pol'!AF56+'04 04.2 Pol'!AF62+'04 05 Pol'!AF66</f>
        <v>0</v>
      </c>
      <c r="H39" s="148">
        <f>(F39*SazbaDPH1/100)+(G39*SazbaDPH2/100)</f>
        <v>0</v>
      </c>
      <c r="I39" s="148">
        <f>F39+G39+H39</f>
        <v>0</v>
      </c>
      <c r="J39" s="149" t="str">
        <f>IF(_xlfn.SINGLE(CenaCelkemVypocet)=0,"",I39/_xlfn.SINGLE(CenaCelkemVypocet)*100)</f>
        <v/>
      </c>
    </row>
    <row r="40" spans="1:10" ht="25.5" customHeight="1" x14ac:dyDescent="0.2">
      <c r="A40" s="134">
        <v>2</v>
      </c>
      <c r="B40" s="150"/>
      <c r="C40" s="151" t="s">
        <v>46</v>
      </c>
      <c r="D40" s="151"/>
      <c r="E40" s="151"/>
      <c r="F40" s="152"/>
      <c r="G40" s="153"/>
      <c r="H40" s="153">
        <f>(F40*SazbaDPH1/100)+(G40*SazbaDPH2/100)</f>
        <v>0</v>
      </c>
      <c r="I40" s="153"/>
      <c r="J40" s="154"/>
    </row>
    <row r="41" spans="1:10" ht="25.5" customHeight="1" x14ac:dyDescent="0.2">
      <c r="A41" s="134">
        <v>2</v>
      </c>
      <c r="B41" s="150" t="s">
        <v>47</v>
      </c>
      <c r="C41" s="151" t="s">
        <v>48</v>
      </c>
      <c r="D41" s="151"/>
      <c r="E41" s="151"/>
      <c r="F41" s="152">
        <f>'04 01 Pol'!AE182+'04 01 P1'!AE33+'04 02 Pol'!AE60+'04 04.1 Pol'!AE56+'04 04.2 Pol'!AE62+'04 05 Pol'!AE66</f>
        <v>0</v>
      </c>
      <c r="G41" s="153">
        <f>'04 01 Pol'!AF182+'04 01 P1'!AF33+'04 02 Pol'!AF60+'04 04.1 Pol'!AF56+'04 04.2 Pol'!AF62+'04 05 Pol'!AF66</f>
        <v>0</v>
      </c>
      <c r="H41" s="153">
        <f>(F41*SazbaDPH1/100)+(G41*SazbaDPH2/100)</f>
        <v>0</v>
      </c>
      <c r="I41" s="153">
        <f>F41+G41+H41</f>
        <v>0</v>
      </c>
      <c r="J41" s="154" t="str">
        <f>IF(_xlfn.SINGLE(CenaCelkemVypocet)=0,"",I41/_xlfn.SINGLE(CenaCelkemVypocet)*100)</f>
        <v/>
      </c>
    </row>
    <row r="42" spans="1:10" ht="25.5" customHeight="1" x14ac:dyDescent="0.2">
      <c r="A42" s="134">
        <v>3</v>
      </c>
      <c r="B42" s="155" t="s">
        <v>49</v>
      </c>
      <c r="C42" s="145" t="s">
        <v>48</v>
      </c>
      <c r="D42" s="145"/>
      <c r="E42" s="145"/>
      <c r="F42" s="156">
        <f>'04 01 Pol'!AE182</f>
        <v>0</v>
      </c>
      <c r="G42" s="148">
        <f>'04 01 Pol'!AF182</f>
        <v>0</v>
      </c>
      <c r="H42" s="148">
        <f>(F42*SazbaDPH1/100)+(G42*SazbaDPH2/100)</f>
        <v>0</v>
      </c>
      <c r="I42" s="148">
        <f>F42+G42+H42</f>
        <v>0</v>
      </c>
      <c r="J42" s="149" t="str">
        <f>IF(_xlfn.SINGLE(CenaCelkemVypocet)=0,"",I42/_xlfn.SINGLE(CenaCelkemVypocet)*100)</f>
        <v/>
      </c>
    </row>
    <row r="43" spans="1:10" ht="25.5" customHeight="1" x14ac:dyDescent="0.2">
      <c r="A43" s="134">
        <v>3</v>
      </c>
      <c r="B43" s="155" t="s">
        <v>49</v>
      </c>
      <c r="C43" s="145" t="s">
        <v>50</v>
      </c>
      <c r="D43" s="145"/>
      <c r="E43" s="145"/>
      <c r="F43" s="156">
        <f>'04 01 P1'!AE33</f>
        <v>0</v>
      </c>
      <c r="G43" s="148">
        <f>'04 01 P1'!AF33</f>
        <v>0</v>
      </c>
      <c r="H43" s="148">
        <f>(F43*SazbaDPH1/100)+(G43*SazbaDPH2/100)</f>
        <v>0</v>
      </c>
      <c r="I43" s="148">
        <f>F43+G43+H43</f>
        <v>0</v>
      </c>
      <c r="J43" s="149" t="str">
        <f>IF(_xlfn.SINGLE(CenaCelkemVypocet)=0,"",I43/_xlfn.SINGLE(CenaCelkemVypocet)*100)</f>
        <v/>
      </c>
    </row>
    <row r="44" spans="1:10" ht="25.5" customHeight="1" x14ac:dyDescent="0.2">
      <c r="A44" s="134">
        <v>3</v>
      </c>
      <c r="B44" s="155" t="s">
        <v>51</v>
      </c>
      <c r="C44" s="145" t="s">
        <v>52</v>
      </c>
      <c r="D44" s="145"/>
      <c r="E44" s="145"/>
      <c r="F44" s="156">
        <f>'04 02 Pol'!AE60</f>
        <v>0</v>
      </c>
      <c r="G44" s="148">
        <f>'04 02 Pol'!AF60</f>
        <v>0</v>
      </c>
      <c r="H44" s="148">
        <f>(F44*SazbaDPH1/100)+(G44*SazbaDPH2/100)</f>
        <v>0</v>
      </c>
      <c r="I44" s="148">
        <f>F44+G44+H44</f>
        <v>0</v>
      </c>
      <c r="J44" s="149" t="str">
        <f>IF(_xlfn.SINGLE(CenaCelkemVypocet)=0,"",I44/_xlfn.SINGLE(CenaCelkemVypocet)*100)</f>
        <v/>
      </c>
    </row>
    <row r="45" spans="1:10" ht="25.5" customHeight="1" x14ac:dyDescent="0.2">
      <c r="A45" s="134">
        <v>3</v>
      </c>
      <c r="B45" s="155" t="s">
        <v>53</v>
      </c>
      <c r="C45" s="145" t="s">
        <v>54</v>
      </c>
      <c r="D45" s="145"/>
      <c r="E45" s="145"/>
      <c r="F45" s="156">
        <f>'04 04.1 Pol'!AE56</f>
        <v>0</v>
      </c>
      <c r="G45" s="148">
        <f>'04 04.1 Pol'!AF56</f>
        <v>0</v>
      </c>
      <c r="H45" s="148">
        <f>(F45*SazbaDPH1/100)+(G45*SazbaDPH2/100)</f>
        <v>0</v>
      </c>
      <c r="I45" s="148">
        <f>F45+G45+H45</f>
        <v>0</v>
      </c>
      <c r="J45" s="149" t="str">
        <f>IF(_xlfn.SINGLE(CenaCelkemVypocet)=0,"",I45/_xlfn.SINGLE(CenaCelkemVypocet)*100)</f>
        <v/>
      </c>
    </row>
    <row r="46" spans="1:10" ht="25.5" customHeight="1" x14ac:dyDescent="0.2">
      <c r="A46" s="134">
        <v>3</v>
      </c>
      <c r="B46" s="155" t="s">
        <v>55</v>
      </c>
      <c r="C46" s="145" t="s">
        <v>56</v>
      </c>
      <c r="D46" s="145"/>
      <c r="E46" s="145"/>
      <c r="F46" s="156">
        <f>'04 04.2 Pol'!AE62</f>
        <v>0</v>
      </c>
      <c r="G46" s="148">
        <f>'04 04.2 Pol'!AF62</f>
        <v>0</v>
      </c>
      <c r="H46" s="148">
        <f>(F46*SazbaDPH1/100)+(G46*SazbaDPH2/100)</f>
        <v>0</v>
      </c>
      <c r="I46" s="148">
        <f>F46+G46+H46</f>
        <v>0</v>
      </c>
      <c r="J46" s="149" t="str">
        <f>IF(_xlfn.SINGLE(CenaCelkemVypocet)=0,"",I46/_xlfn.SINGLE(CenaCelkemVypocet)*100)</f>
        <v/>
      </c>
    </row>
    <row r="47" spans="1:10" ht="25.5" customHeight="1" x14ac:dyDescent="0.2">
      <c r="A47" s="134">
        <v>3</v>
      </c>
      <c r="B47" s="155" t="s">
        <v>57</v>
      </c>
      <c r="C47" s="145" t="s">
        <v>58</v>
      </c>
      <c r="D47" s="145"/>
      <c r="E47" s="145"/>
      <c r="F47" s="156">
        <f>'04 05 Pol'!AE66</f>
        <v>0</v>
      </c>
      <c r="G47" s="148">
        <f>'04 05 Pol'!AF66</f>
        <v>0</v>
      </c>
      <c r="H47" s="148">
        <f>(F47*SazbaDPH1/100)+(G47*SazbaDPH2/100)</f>
        <v>0</v>
      </c>
      <c r="I47" s="148">
        <f>F47+G47+H47</f>
        <v>0</v>
      </c>
      <c r="J47" s="149" t="str">
        <f>IF(_xlfn.SINGLE(CenaCelkemVypocet)=0,"",I47/_xlfn.SINGLE(CenaCelkemVypocet)*100)</f>
        <v/>
      </c>
    </row>
    <row r="48" spans="1:10" ht="25.5" customHeight="1" x14ac:dyDescent="0.2">
      <c r="A48" s="134"/>
      <c r="B48" s="157" t="s">
        <v>59</v>
      </c>
      <c r="C48" s="158"/>
      <c r="D48" s="158"/>
      <c r="E48" s="159"/>
      <c r="F48" s="160">
        <f>SUMIF(A39:A47,"=1",F39:F47)</f>
        <v>0</v>
      </c>
      <c r="G48" s="161">
        <f>SUMIF(A39:A47,"=1",G39:G47)</f>
        <v>0</v>
      </c>
      <c r="H48" s="161">
        <f>SUMIF(A39:A47,"=1",H39:H47)</f>
        <v>0</v>
      </c>
      <c r="I48" s="161">
        <f>SUMIF(A39:A47,"=1",I39:I47)</f>
        <v>0</v>
      </c>
      <c r="J48" s="162">
        <f>SUMIF(A39:A47,"=1",J39:J47)</f>
        <v>0</v>
      </c>
    </row>
    <row r="50" spans="1:10" x14ac:dyDescent="0.2">
      <c r="A50" t="s">
        <v>61</v>
      </c>
      <c r="B50" t="s">
        <v>62</v>
      </c>
    </row>
    <row r="51" spans="1:10" x14ac:dyDescent="0.2">
      <c r="A51" t="s">
        <v>63</v>
      </c>
      <c r="B51" t="s">
        <v>64</v>
      </c>
    </row>
    <row r="52" spans="1:10" x14ac:dyDescent="0.2">
      <c r="A52" t="s">
        <v>65</v>
      </c>
      <c r="B52" t="s">
        <v>66</v>
      </c>
    </row>
    <row r="53" spans="1:10" x14ac:dyDescent="0.2">
      <c r="A53" t="s">
        <v>65</v>
      </c>
      <c r="B53" t="s">
        <v>67</v>
      </c>
    </row>
    <row r="54" spans="1:10" x14ac:dyDescent="0.2">
      <c r="A54" t="s">
        <v>65</v>
      </c>
      <c r="B54" t="s">
        <v>68</v>
      </c>
    </row>
    <row r="55" spans="1:10" x14ac:dyDescent="0.2">
      <c r="A55" t="s">
        <v>65</v>
      </c>
      <c r="B55" t="s">
        <v>69</v>
      </c>
    </row>
    <row r="56" spans="1:10" x14ac:dyDescent="0.2">
      <c r="A56" t="s">
        <v>65</v>
      </c>
      <c r="B56" t="s">
        <v>70</v>
      </c>
    </row>
    <row r="57" spans="1:10" x14ac:dyDescent="0.2">
      <c r="A57" t="s">
        <v>65</v>
      </c>
      <c r="B57" t="s">
        <v>71</v>
      </c>
    </row>
    <row r="60" spans="1:10" ht="15.75" x14ac:dyDescent="0.25">
      <c r="B60" s="173" t="s">
        <v>72</v>
      </c>
    </row>
    <row r="62" spans="1:10" ht="25.5" customHeight="1" x14ac:dyDescent="0.2">
      <c r="A62" s="175"/>
      <c r="B62" s="178" t="s">
        <v>17</v>
      </c>
      <c r="C62" s="178" t="s">
        <v>5</v>
      </c>
      <c r="D62" s="179"/>
      <c r="E62" s="179"/>
      <c r="F62" s="180" t="s">
        <v>73</v>
      </c>
      <c r="G62" s="180"/>
      <c r="H62" s="180"/>
      <c r="I62" s="180" t="s">
        <v>29</v>
      </c>
      <c r="J62" s="180" t="s">
        <v>0</v>
      </c>
    </row>
    <row r="63" spans="1:10" ht="36.75" customHeight="1" x14ac:dyDescent="0.2">
      <c r="A63" s="176"/>
      <c r="B63" s="181" t="s">
        <v>74</v>
      </c>
      <c r="C63" s="182" t="s">
        <v>75</v>
      </c>
      <c r="D63" s="183"/>
      <c r="E63" s="183"/>
      <c r="F63" s="190" t="s">
        <v>24</v>
      </c>
      <c r="G63" s="191"/>
      <c r="H63" s="191"/>
      <c r="I63" s="191">
        <f>'04 01 P1'!G8</f>
        <v>0</v>
      </c>
      <c r="J63" s="187" t="str">
        <f>IF(I93=0,"",I63/I93*100)</f>
        <v/>
      </c>
    </row>
    <row r="64" spans="1:10" ht="36.75" customHeight="1" x14ac:dyDescent="0.2">
      <c r="A64" s="176"/>
      <c r="B64" s="181" t="s">
        <v>76</v>
      </c>
      <c r="C64" s="182" t="s">
        <v>77</v>
      </c>
      <c r="D64" s="183"/>
      <c r="E64" s="183"/>
      <c r="F64" s="190" t="s">
        <v>24</v>
      </c>
      <c r="G64" s="191"/>
      <c r="H64" s="191"/>
      <c r="I64" s="191">
        <f>'04 01 Pol'!G8</f>
        <v>0</v>
      </c>
      <c r="J64" s="187" t="str">
        <f>IF(I93=0,"",I64/I93*100)</f>
        <v/>
      </c>
    </row>
    <row r="65" spans="1:10" ht="36.75" customHeight="1" x14ac:dyDescent="0.2">
      <c r="A65" s="176"/>
      <c r="B65" s="181" t="s">
        <v>78</v>
      </c>
      <c r="C65" s="182" t="s">
        <v>79</v>
      </c>
      <c r="D65" s="183"/>
      <c r="E65" s="183"/>
      <c r="F65" s="190" t="s">
        <v>24</v>
      </c>
      <c r="G65" s="191"/>
      <c r="H65" s="191"/>
      <c r="I65" s="191">
        <f>'04 01 Pol'!G21</f>
        <v>0</v>
      </c>
      <c r="J65" s="187" t="str">
        <f>IF(I93=0,"",I65/I93*100)</f>
        <v/>
      </c>
    </row>
    <row r="66" spans="1:10" ht="36.75" customHeight="1" x14ac:dyDescent="0.2">
      <c r="A66" s="176"/>
      <c r="B66" s="181" t="s">
        <v>80</v>
      </c>
      <c r="C66" s="182" t="s">
        <v>81</v>
      </c>
      <c r="D66" s="183"/>
      <c r="E66" s="183"/>
      <c r="F66" s="190" t="s">
        <v>24</v>
      </c>
      <c r="G66" s="191"/>
      <c r="H66" s="191"/>
      <c r="I66" s="191">
        <f>'04 01 Pol'!G30</f>
        <v>0</v>
      </c>
      <c r="J66" s="187" t="str">
        <f>IF(I93=0,"",I66/I93*100)</f>
        <v/>
      </c>
    </row>
    <row r="67" spans="1:10" ht="36.75" customHeight="1" x14ac:dyDescent="0.2">
      <c r="A67" s="176"/>
      <c r="B67" s="181" t="s">
        <v>82</v>
      </c>
      <c r="C67" s="182" t="s">
        <v>83</v>
      </c>
      <c r="D67" s="183"/>
      <c r="E67" s="183"/>
      <c r="F67" s="190" t="s">
        <v>24</v>
      </c>
      <c r="G67" s="191"/>
      <c r="H67" s="191"/>
      <c r="I67" s="191">
        <f>'04 01 Pol'!G34</f>
        <v>0</v>
      </c>
      <c r="J67" s="187" t="str">
        <f>IF(I93=0,"",I67/I93*100)</f>
        <v/>
      </c>
    </row>
    <row r="68" spans="1:10" ht="36.75" customHeight="1" x14ac:dyDescent="0.2">
      <c r="A68" s="176"/>
      <c r="B68" s="181" t="s">
        <v>84</v>
      </c>
      <c r="C68" s="182" t="s">
        <v>85</v>
      </c>
      <c r="D68" s="183"/>
      <c r="E68" s="183"/>
      <c r="F68" s="190" t="s">
        <v>24</v>
      </c>
      <c r="G68" s="191"/>
      <c r="H68" s="191"/>
      <c r="I68" s="191">
        <f>'04 01 Pol'!G77</f>
        <v>0</v>
      </c>
      <c r="J68" s="187" t="str">
        <f>IF(I93=0,"",I68/I93*100)</f>
        <v/>
      </c>
    </row>
    <row r="69" spans="1:10" ht="36.75" customHeight="1" x14ac:dyDescent="0.2">
      <c r="A69" s="176"/>
      <c r="B69" s="181" t="s">
        <v>86</v>
      </c>
      <c r="C69" s="182" t="s">
        <v>87</v>
      </c>
      <c r="D69" s="183"/>
      <c r="E69" s="183"/>
      <c r="F69" s="190" t="s">
        <v>24</v>
      </c>
      <c r="G69" s="191"/>
      <c r="H69" s="191"/>
      <c r="I69" s="191">
        <f>'04 02 Pol'!G8</f>
        <v>0</v>
      </c>
      <c r="J69" s="187" t="str">
        <f>IF(I93=0,"",I69/I93*100)</f>
        <v/>
      </c>
    </row>
    <row r="70" spans="1:10" ht="36.75" customHeight="1" x14ac:dyDescent="0.2">
      <c r="A70" s="176"/>
      <c r="B70" s="181" t="s">
        <v>88</v>
      </c>
      <c r="C70" s="182" t="s">
        <v>89</v>
      </c>
      <c r="D70" s="183"/>
      <c r="E70" s="183"/>
      <c r="F70" s="190" t="s">
        <v>25</v>
      </c>
      <c r="G70" s="191"/>
      <c r="H70" s="191"/>
      <c r="I70" s="191">
        <f>'04 01 Pol'!G83+'04 02 Pol'!G10</f>
        <v>0</v>
      </c>
      <c r="J70" s="187" t="str">
        <f>IF(I93=0,"",I70/I93*100)</f>
        <v/>
      </c>
    </row>
    <row r="71" spans="1:10" ht="36.75" customHeight="1" x14ac:dyDescent="0.2">
      <c r="A71" s="176"/>
      <c r="B71" s="181" t="s">
        <v>90</v>
      </c>
      <c r="C71" s="182" t="s">
        <v>91</v>
      </c>
      <c r="D71" s="183"/>
      <c r="E71" s="183"/>
      <c r="F71" s="190" t="s">
        <v>25</v>
      </c>
      <c r="G71" s="191"/>
      <c r="H71" s="191"/>
      <c r="I71" s="191">
        <f>'04 01 Pol'!G90</f>
        <v>0</v>
      </c>
      <c r="J71" s="187" t="str">
        <f>IF(I93=0,"",I71/I93*100)</f>
        <v/>
      </c>
    </row>
    <row r="72" spans="1:10" ht="36.75" customHeight="1" x14ac:dyDescent="0.2">
      <c r="A72" s="176"/>
      <c r="B72" s="181" t="s">
        <v>92</v>
      </c>
      <c r="C72" s="182" t="s">
        <v>93</v>
      </c>
      <c r="D72" s="183"/>
      <c r="E72" s="183"/>
      <c r="F72" s="190" t="s">
        <v>25</v>
      </c>
      <c r="G72" s="191"/>
      <c r="H72" s="191"/>
      <c r="I72" s="191">
        <f>'04 02 Pol'!G14</f>
        <v>0</v>
      </c>
      <c r="J72" s="187" t="str">
        <f>IF(I93=0,"",I72/I93*100)</f>
        <v/>
      </c>
    </row>
    <row r="73" spans="1:10" ht="36.75" customHeight="1" x14ac:dyDescent="0.2">
      <c r="A73" s="176"/>
      <c r="B73" s="181" t="s">
        <v>94</v>
      </c>
      <c r="C73" s="182" t="s">
        <v>95</v>
      </c>
      <c r="D73" s="183"/>
      <c r="E73" s="183"/>
      <c r="F73" s="190" t="s">
        <v>25</v>
      </c>
      <c r="G73" s="191"/>
      <c r="H73" s="191"/>
      <c r="I73" s="191">
        <f>'04 02 Pol'!G21</f>
        <v>0</v>
      </c>
      <c r="J73" s="187" t="str">
        <f>IF(I93=0,"",I73/I93*100)</f>
        <v/>
      </c>
    </row>
    <row r="74" spans="1:10" ht="36.75" customHeight="1" x14ac:dyDescent="0.2">
      <c r="A74" s="176"/>
      <c r="B74" s="181" t="s">
        <v>96</v>
      </c>
      <c r="C74" s="182" t="s">
        <v>97</v>
      </c>
      <c r="D74" s="183"/>
      <c r="E74" s="183"/>
      <c r="F74" s="190" t="s">
        <v>25</v>
      </c>
      <c r="G74" s="191"/>
      <c r="H74" s="191"/>
      <c r="I74" s="191">
        <f>'04 02 Pol'!G26</f>
        <v>0</v>
      </c>
      <c r="J74" s="187" t="str">
        <f>IF(I93=0,"",I74/I93*100)</f>
        <v/>
      </c>
    </row>
    <row r="75" spans="1:10" ht="36.75" customHeight="1" x14ac:dyDescent="0.2">
      <c r="A75" s="176"/>
      <c r="B75" s="181" t="s">
        <v>98</v>
      </c>
      <c r="C75" s="182" t="s">
        <v>99</v>
      </c>
      <c r="D75" s="183"/>
      <c r="E75" s="183"/>
      <c r="F75" s="190" t="s">
        <v>25</v>
      </c>
      <c r="G75" s="191"/>
      <c r="H75" s="191"/>
      <c r="I75" s="191">
        <f>'04 02 Pol'!G36</f>
        <v>0</v>
      </c>
      <c r="J75" s="187" t="str">
        <f>IF(I93=0,"",I75/I93*100)</f>
        <v/>
      </c>
    </row>
    <row r="76" spans="1:10" ht="36.75" customHeight="1" x14ac:dyDescent="0.2">
      <c r="A76" s="176"/>
      <c r="B76" s="181" t="s">
        <v>100</v>
      </c>
      <c r="C76" s="182" t="s">
        <v>101</v>
      </c>
      <c r="D76" s="183"/>
      <c r="E76" s="183"/>
      <c r="F76" s="190" t="s">
        <v>25</v>
      </c>
      <c r="G76" s="191"/>
      <c r="H76" s="191"/>
      <c r="I76" s="191">
        <f>'04 01 Pol'!G92</f>
        <v>0</v>
      </c>
      <c r="J76" s="187" t="str">
        <f>IF(I93=0,"",I76/I93*100)</f>
        <v/>
      </c>
    </row>
    <row r="77" spans="1:10" ht="36.75" customHeight="1" x14ac:dyDescent="0.2">
      <c r="A77" s="176"/>
      <c r="B77" s="181" t="s">
        <v>102</v>
      </c>
      <c r="C77" s="182" t="s">
        <v>103</v>
      </c>
      <c r="D77" s="183"/>
      <c r="E77" s="183"/>
      <c r="F77" s="190" t="s">
        <v>25</v>
      </c>
      <c r="G77" s="191"/>
      <c r="H77" s="191"/>
      <c r="I77" s="191">
        <f>'04 01 Pol'!G109</f>
        <v>0</v>
      </c>
      <c r="J77" s="187" t="str">
        <f>IF(I93=0,"",I77/I93*100)</f>
        <v/>
      </c>
    </row>
    <row r="78" spans="1:10" ht="36.75" customHeight="1" x14ac:dyDescent="0.2">
      <c r="A78" s="176"/>
      <c r="B78" s="181" t="s">
        <v>104</v>
      </c>
      <c r="C78" s="182" t="s">
        <v>105</v>
      </c>
      <c r="D78" s="183"/>
      <c r="E78" s="183"/>
      <c r="F78" s="190" t="s">
        <v>25</v>
      </c>
      <c r="G78" s="191"/>
      <c r="H78" s="191"/>
      <c r="I78" s="191">
        <f>'04 01 Pol'!G134+'04 02 Pol'!G55</f>
        <v>0</v>
      </c>
      <c r="J78" s="187" t="str">
        <f>IF(I93=0,"",I78/I93*100)</f>
        <v/>
      </c>
    </row>
    <row r="79" spans="1:10" ht="36.75" customHeight="1" x14ac:dyDescent="0.2">
      <c r="A79" s="176"/>
      <c r="B79" s="181" t="s">
        <v>106</v>
      </c>
      <c r="C79" s="182" t="s">
        <v>107</v>
      </c>
      <c r="D79" s="183"/>
      <c r="E79" s="183"/>
      <c r="F79" s="190" t="s">
        <v>25</v>
      </c>
      <c r="G79" s="191"/>
      <c r="H79" s="191"/>
      <c r="I79" s="191">
        <f>'04 01 Pol'!G142</f>
        <v>0</v>
      </c>
      <c r="J79" s="187" t="str">
        <f>IF(I93=0,"",I79/I93*100)</f>
        <v/>
      </c>
    </row>
    <row r="80" spans="1:10" ht="36.75" customHeight="1" x14ac:dyDescent="0.2">
      <c r="A80" s="176"/>
      <c r="B80" s="181" t="s">
        <v>108</v>
      </c>
      <c r="C80" s="182" t="s">
        <v>109</v>
      </c>
      <c r="D80" s="183"/>
      <c r="E80" s="183"/>
      <c r="F80" s="190" t="s">
        <v>25</v>
      </c>
      <c r="G80" s="191"/>
      <c r="H80" s="191"/>
      <c r="I80" s="191">
        <f>'04 01 Pol'!G147</f>
        <v>0</v>
      </c>
      <c r="J80" s="187" t="str">
        <f>IF(I93=0,"",I80/I93*100)</f>
        <v/>
      </c>
    </row>
    <row r="81" spans="1:10" ht="36.75" customHeight="1" x14ac:dyDescent="0.2">
      <c r="A81" s="176"/>
      <c r="B81" s="181" t="s">
        <v>110</v>
      </c>
      <c r="C81" s="182" t="s">
        <v>111</v>
      </c>
      <c r="D81" s="183"/>
      <c r="E81" s="183"/>
      <c r="F81" s="190" t="s">
        <v>26</v>
      </c>
      <c r="G81" s="191"/>
      <c r="H81" s="191"/>
      <c r="I81" s="191">
        <f>'04 04.1 Pol'!G8+'04 04.2 Pol'!G8</f>
        <v>0</v>
      </c>
      <c r="J81" s="187" t="str">
        <f>IF(I93=0,"",I81/I93*100)</f>
        <v/>
      </c>
    </row>
    <row r="82" spans="1:10" ht="36.75" customHeight="1" x14ac:dyDescent="0.2">
      <c r="A82" s="176"/>
      <c r="B82" s="181" t="s">
        <v>110</v>
      </c>
      <c r="C82" s="182" t="s">
        <v>112</v>
      </c>
      <c r="D82" s="183"/>
      <c r="E82" s="183"/>
      <c r="F82" s="190" t="s">
        <v>26</v>
      </c>
      <c r="G82" s="191"/>
      <c r="H82" s="191"/>
      <c r="I82" s="191">
        <f>'04 05 Pol'!G8</f>
        <v>0</v>
      </c>
      <c r="J82" s="187" t="str">
        <f>IF(I93=0,"",I82/I93*100)</f>
        <v/>
      </c>
    </row>
    <row r="83" spans="1:10" ht="36.75" customHeight="1" x14ac:dyDescent="0.2">
      <c r="A83" s="176"/>
      <c r="B83" s="181" t="s">
        <v>113</v>
      </c>
      <c r="C83" s="182" t="s">
        <v>114</v>
      </c>
      <c r="D83" s="183"/>
      <c r="E83" s="183"/>
      <c r="F83" s="190" t="s">
        <v>26</v>
      </c>
      <c r="G83" s="191"/>
      <c r="H83" s="191"/>
      <c r="I83" s="191">
        <f>'04 05 Pol'!G39</f>
        <v>0</v>
      </c>
      <c r="J83" s="187" t="str">
        <f>IF(I93=0,"",I83/I93*100)</f>
        <v/>
      </c>
    </row>
    <row r="84" spans="1:10" ht="36.75" customHeight="1" x14ac:dyDescent="0.2">
      <c r="A84" s="176"/>
      <c r="B84" s="181" t="s">
        <v>113</v>
      </c>
      <c r="C84" s="182" t="s">
        <v>115</v>
      </c>
      <c r="D84" s="183"/>
      <c r="E84" s="183"/>
      <c r="F84" s="190" t="s">
        <v>26</v>
      </c>
      <c r="G84" s="191"/>
      <c r="H84" s="191"/>
      <c r="I84" s="191">
        <f>'04 04.1 Pol'!G34</f>
        <v>0</v>
      </c>
      <c r="J84" s="187" t="str">
        <f>IF(I93=0,"",I84/I93*100)</f>
        <v/>
      </c>
    </row>
    <row r="85" spans="1:10" ht="36.75" customHeight="1" x14ac:dyDescent="0.2">
      <c r="A85" s="176"/>
      <c r="B85" s="181" t="s">
        <v>116</v>
      </c>
      <c r="C85" s="182" t="s">
        <v>117</v>
      </c>
      <c r="D85" s="183"/>
      <c r="E85" s="183"/>
      <c r="F85" s="190" t="s">
        <v>26</v>
      </c>
      <c r="G85" s="191"/>
      <c r="H85" s="191"/>
      <c r="I85" s="191">
        <f>'04 04.1 Pol'!G41+'04 04.2 Pol'!G32</f>
        <v>0</v>
      </c>
      <c r="J85" s="187" t="str">
        <f>IF(I93=0,"",I85/I93*100)</f>
        <v/>
      </c>
    </row>
    <row r="86" spans="1:10" ht="36.75" customHeight="1" x14ac:dyDescent="0.2">
      <c r="A86" s="176"/>
      <c r="B86" s="181" t="s">
        <v>116</v>
      </c>
      <c r="C86" s="182" t="s">
        <v>28</v>
      </c>
      <c r="D86" s="183"/>
      <c r="E86" s="183"/>
      <c r="F86" s="190" t="s">
        <v>26</v>
      </c>
      <c r="G86" s="191"/>
      <c r="H86" s="191"/>
      <c r="I86" s="191">
        <f>'04 05 Pol'!G59</f>
        <v>0</v>
      </c>
      <c r="J86" s="187" t="str">
        <f>IF(I93=0,"",I86/I93*100)</f>
        <v/>
      </c>
    </row>
    <row r="87" spans="1:10" ht="36.75" customHeight="1" x14ac:dyDescent="0.2">
      <c r="A87" s="176"/>
      <c r="B87" s="181" t="s">
        <v>118</v>
      </c>
      <c r="C87" s="182" t="s">
        <v>119</v>
      </c>
      <c r="D87" s="183"/>
      <c r="E87" s="183"/>
      <c r="F87" s="190" t="s">
        <v>26</v>
      </c>
      <c r="G87" s="191"/>
      <c r="H87" s="191"/>
      <c r="I87" s="191">
        <f>'04 04.1 Pol'!G46+'04 04.2 Pol'!G36</f>
        <v>0</v>
      </c>
      <c r="J87" s="187" t="str">
        <f>IF(I93=0,"",I87/I93*100)</f>
        <v/>
      </c>
    </row>
    <row r="88" spans="1:10" ht="36.75" customHeight="1" x14ac:dyDescent="0.2">
      <c r="A88" s="176"/>
      <c r="B88" s="181" t="s">
        <v>120</v>
      </c>
      <c r="C88" s="182" t="s">
        <v>121</v>
      </c>
      <c r="D88" s="183"/>
      <c r="E88" s="183"/>
      <c r="F88" s="190" t="s">
        <v>26</v>
      </c>
      <c r="G88" s="191"/>
      <c r="H88" s="191"/>
      <c r="I88" s="191">
        <f>'04 04.1 Pol'!G53+'04 04.2 Pol'!G43</f>
        <v>0</v>
      </c>
      <c r="J88" s="187" t="str">
        <f>IF(I93=0,"",I88/I93*100)</f>
        <v/>
      </c>
    </row>
    <row r="89" spans="1:10" ht="36.75" customHeight="1" x14ac:dyDescent="0.2">
      <c r="A89" s="176"/>
      <c r="B89" s="181" t="s">
        <v>122</v>
      </c>
      <c r="C89" s="182" t="s">
        <v>123</v>
      </c>
      <c r="D89" s="183"/>
      <c r="E89" s="183"/>
      <c r="F89" s="190" t="s">
        <v>26</v>
      </c>
      <c r="G89" s="191"/>
      <c r="H89" s="191"/>
      <c r="I89" s="191">
        <f>'04 04.2 Pol'!G45</f>
        <v>0</v>
      </c>
      <c r="J89" s="187" t="str">
        <f>IF(I93=0,"",I89/I93*100)</f>
        <v/>
      </c>
    </row>
    <row r="90" spans="1:10" ht="36.75" customHeight="1" x14ac:dyDescent="0.2">
      <c r="A90" s="176"/>
      <c r="B90" s="181" t="s">
        <v>124</v>
      </c>
      <c r="C90" s="182" t="s">
        <v>125</v>
      </c>
      <c r="D90" s="183"/>
      <c r="E90" s="183"/>
      <c r="F90" s="190" t="s">
        <v>126</v>
      </c>
      <c r="G90" s="191"/>
      <c r="H90" s="191"/>
      <c r="I90" s="191">
        <f>'04 01 Pol'!G150</f>
        <v>0</v>
      </c>
      <c r="J90" s="187" t="str">
        <f>IF(I93=0,"",I90/I93*100)</f>
        <v/>
      </c>
    </row>
    <row r="91" spans="1:10" ht="36.75" customHeight="1" x14ac:dyDescent="0.2">
      <c r="A91" s="176"/>
      <c r="B91" s="181" t="s">
        <v>127</v>
      </c>
      <c r="C91" s="182" t="s">
        <v>27</v>
      </c>
      <c r="D91" s="183"/>
      <c r="E91" s="183"/>
      <c r="F91" s="190" t="s">
        <v>127</v>
      </c>
      <c r="G91" s="191"/>
      <c r="H91" s="191"/>
      <c r="I91" s="191">
        <f>'04 01 P1'!G13</f>
        <v>0</v>
      </c>
      <c r="J91" s="187" t="str">
        <f>IF(I93=0,"",I91/I93*100)</f>
        <v/>
      </c>
    </row>
    <row r="92" spans="1:10" ht="36.75" customHeight="1" x14ac:dyDescent="0.2">
      <c r="A92" s="176"/>
      <c r="B92" s="181" t="s">
        <v>128</v>
      </c>
      <c r="C92" s="182" t="s">
        <v>28</v>
      </c>
      <c r="D92" s="183"/>
      <c r="E92" s="183"/>
      <c r="F92" s="190" t="s">
        <v>128</v>
      </c>
      <c r="G92" s="191"/>
      <c r="H92" s="191"/>
      <c r="I92" s="191">
        <f>'04 01 P1'!G20</f>
        <v>0</v>
      </c>
      <c r="J92" s="187" t="str">
        <f>IF(I93=0,"",I92/I93*100)</f>
        <v/>
      </c>
    </row>
    <row r="93" spans="1:10" ht="25.5" customHeight="1" x14ac:dyDescent="0.2">
      <c r="A93" s="177"/>
      <c r="B93" s="184" t="s">
        <v>1</v>
      </c>
      <c r="C93" s="185"/>
      <c r="D93" s="186"/>
      <c r="E93" s="186"/>
      <c r="F93" s="192"/>
      <c r="G93" s="193"/>
      <c r="H93" s="193"/>
      <c r="I93" s="193">
        <f>SUM(I63:I92)</f>
        <v>0</v>
      </c>
      <c r="J93" s="188">
        <f>SUM(J63:J92)</f>
        <v>0</v>
      </c>
    </row>
    <row r="94" spans="1:10" x14ac:dyDescent="0.2">
      <c r="F94" s="133"/>
      <c r="G94" s="133"/>
      <c r="H94" s="133"/>
      <c r="I94" s="133"/>
      <c r="J94" s="189"/>
    </row>
    <row r="95" spans="1:10" x14ac:dyDescent="0.2">
      <c r="F95" s="133"/>
      <c r="G95" s="133"/>
      <c r="H95" s="133"/>
      <c r="I95" s="133"/>
      <c r="J95" s="189"/>
    </row>
    <row r="96" spans="1:10" x14ac:dyDescent="0.2">
      <c r="F96" s="133"/>
      <c r="G96" s="133"/>
      <c r="H96" s="133"/>
      <c r="I96" s="133"/>
      <c r="J96" s="189"/>
    </row>
  </sheetData>
  <sheetProtection algorithmName="SHA-512" hashValue="isoW5jnhiPIHVpOFMhYc/1THBSSbR8McXdlmgBqVMO3TlgJ0ibLmcJgRD6b9M3HEnoIQecQc5s+GEhD+AnjLIA==" saltValue="jrelt0sA5upeTsHCYj22x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1">
    <mergeCell ref="C88:E88"/>
    <mergeCell ref="C89:E89"/>
    <mergeCell ref="C90:E90"/>
    <mergeCell ref="C91:E91"/>
    <mergeCell ref="C92:E92"/>
    <mergeCell ref="C83:E83"/>
    <mergeCell ref="C84:E84"/>
    <mergeCell ref="C85:E85"/>
    <mergeCell ref="C86:E86"/>
    <mergeCell ref="C87:E87"/>
    <mergeCell ref="C78:E78"/>
    <mergeCell ref="C79:E79"/>
    <mergeCell ref="C80:E80"/>
    <mergeCell ref="C81:E81"/>
    <mergeCell ref="C82:E82"/>
    <mergeCell ref="C73:E73"/>
    <mergeCell ref="C74:E74"/>
    <mergeCell ref="C75:E75"/>
    <mergeCell ref="C76:E76"/>
    <mergeCell ref="C77:E77"/>
    <mergeCell ref="C68:E68"/>
    <mergeCell ref="C69:E69"/>
    <mergeCell ref="C70:E70"/>
    <mergeCell ref="C71:E71"/>
    <mergeCell ref="C72:E72"/>
    <mergeCell ref="C63:E63"/>
    <mergeCell ref="C64:E64"/>
    <mergeCell ref="C65:E65"/>
    <mergeCell ref="C66:E66"/>
    <mergeCell ref="C67:E67"/>
    <mergeCell ref="C44:E44"/>
    <mergeCell ref="C45:E45"/>
    <mergeCell ref="C46:E46"/>
    <mergeCell ref="C47:E47"/>
    <mergeCell ref="B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7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oYNEeOrJiVckipmQEFX6skMzR44Xz9GyUpfxSLjZnZsjKttRuIq3aUqphTmWQVTlL2Mw7OF8ShGq9HtJgZLDLg==" saltValue="UONAVj4qekDBtzOfs/U1Aw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51495-2F74-4F9F-9E84-B748CCE17FE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129</v>
      </c>
      <c r="B1" s="195"/>
      <c r="C1" s="195"/>
      <c r="D1" s="195"/>
      <c r="E1" s="195"/>
      <c r="F1" s="195"/>
      <c r="G1" s="195"/>
      <c r="AG1" t="s">
        <v>130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131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131</v>
      </c>
      <c r="AG3" t="s">
        <v>132</v>
      </c>
    </row>
    <row r="4" spans="1:60" ht="24.95" customHeight="1" x14ac:dyDescent="0.2">
      <c r="A4" s="200" t="s">
        <v>9</v>
      </c>
      <c r="B4" s="201" t="s">
        <v>49</v>
      </c>
      <c r="C4" s="202" t="s">
        <v>48</v>
      </c>
      <c r="D4" s="203"/>
      <c r="E4" s="203"/>
      <c r="F4" s="203"/>
      <c r="G4" s="204"/>
      <c r="AG4" t="s">
        <v>133</v>
      </c>
    </row>
    <row r="5" spans="1:60" x14ac:dyDescent="0.2">
      <c r="D5" s="10"/>
    </row>
    <row r="6" spans="1:60" ht="38.25" x14ac:dyDescent="0.2">
      <c r="A6" s="206" t="s">
        <v>134</v>
      </c>
      <c r="B6" s="208" t="s">
        <v>135</v>
      </c>
      <c r="C6" s="208" t="s">
        <v>136</v>
      </c>
      <c r="D6" s="207" t="s">
        <v>137</v>
      </c>
      <c r="E6" s="206" t="s">
        <v>138</v>
      </c>
      <c r="F6" s="205" t="s">
        <v>139</v>
      </c>
      <c r="G6" s="206" t="s">
        <v>29</v>
      </c>
      <c r="H6" s="209" t="s">
        <v>30</v>
      </c>
      <c r="I6" s="209" t="s">
        <v>140</v>
      </c>
      <c r="J6" s="209" t="s">
        <v>31</v>
      </c>
      <c r="K6" s="209" t="s">
        <v>141</v>
      </c>
      <c r="L6" s="209" t="s">
        <v>142</v>
      </c>
      <c r="M6" s="209" t="s">
        <v>143</v>
      </c>
      <c r="N6" s="209" t="s">
        <v>144</v>
      </c>
      <c r="O6" s="209" t="s">
        <v>145</v>
      </c>
      <c r="P6" s="209" t="s">
        <v>146</v>
      </c>
      <c r="Q6" s="209" t="s">
        <v>147</v>
      </c>
      <c r="R6" s="209" t="s">
        <v>148</v>
      </c>
      <c r="S6" s="209" t="s">
        <v>149</v>
      </c>
      <c r="T6" s="209" t="s">
        <v>150</v>
      </c>
      <c r="U6" s="209" t="s">
        <v>151</v>
      </c>
      <c r="V6" s="209" t="s">
        <v>152</v>
      </c>
      <c r="W6" s="209" t="s">
        <v>153</v>
      </c>
      <c r="X6" s="209" t="s">
        <v>154</v>
      </c>
      <c r="Y6" s="209" t="s">
        <v>155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156</v>
      </c>
      <c r="B8" s="227" t="s">
        <v>76</v>
      </c>
      <c r="C8" s="253" t="s">
        <v>77</v>
      </c>
      <c r="D8" s="228"/>
      <c r="E8" s="229"/>
      <c r="F8" s="230"/>
      <c r="G8" s="230">
        <f>SUMIF(AG9:AG20,"&lt;&gt;NOR",G9:G20)</f>
        <v>0</v>
      </c>
      <c r="H8" s="230"/>
      <c r="I8" s="230">
        <f>SUM(I9:I20)</f>
        <v>0</v>
      </c>
      <c r="J8" s="230"/>
      <c r="K8" s="230">
        <f>SUM(K9:K20)</f>
        <v>0</v>
      </c>
      <c r="L8" s="230"/>
      <c r="M8" s="230">
        <f>SUM(M9:M20)</f>
        <v>0</v>
      </c>
      <c r="N8" s="229"/>
      <c r="O8" s="229">
        <f>SUM(O9:O20)</f>
        <v>0</v>
      </c>
      <c r="P8" s="229"/>
      <c r="Q8" s="229">
        <f>SUM(Q9:Q20)</f>
        <v>0</v>
      </c>
      <c r="R8" s="230"/>
      <c r="S8" s="230"/>
      <c r="T8" s="231"/>
      <c r="U8" s="225"/>
      <c r="V8" s="225">
        <f>SUM(V9:V20)</f>
        <v>0</v>
      </c>
      <c r="W8" s="225"/>
      <c r="X8" s="225"/>
      <c r="Y8" s="225"/>
      <c r="AG8" t="s">
        <v>157</v>
      </c>
    </row>
    <row r="9" spans="1:60" outlineLevel="1" x14ac:dyDescent="0.2">
      <c r="A9" s="233">
        <v>1</v>
      </c>
      <c r="B9" s="234" t="s">
        <v>158</v>
      </c>
      <c r="C9" s="254" t="s">
        <v>159</v>
      </c>
      <c r="D9" s="235" t="s">
        <v>160</v>
      </c>
      <c r="E9" s="236">
        <v>317.94099999999997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21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161</v>
      </c>
      <c r="T9" s="239" t="s">
        <v>162</v>
      </c>
      <c r="U9" s="221">
        <v>0</v>
      </c>
      <c r="V9" s="221">
        <f>ROUND(E9*U9,2)</f>
        <v>0</v>
      </c>
      <c r="W9" s="221"/>
      <c r="X9" s="221" t="s">
        <v>163</v>
      </c>
      <c r="Y9" s="221" t="s">
        <v>164</v>
      </c>
      <c r="Z9" s="210"/>
      <c r="AA9" s="210"/>
      <c r="AB9" s="210"/>
      <c r="AC9" s="210"/>
      <c r="AD9" s="210"/>
      <c r="AE9" s="210"/>
      <c r="AF9" s="210"/>
      <c r="AG9" s="210" t="s">
        <v>165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166</v>
      </c>
      <c r="D10" s="223"/>
      <c r="E10" s="224">
        <v>317.94099999999997</v>
      </c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167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3">
        <v>2</v>
      </c>
      <c r="B11" s="234" t="s">
        <v>168</v>
      </c>
      <c r="C11" s="254" t="s">
        <v>169</v>
      </c>
      <c r="D11" s="235" t="s">
        <v>170</v>
      </c>
      <c r="E11" s="236">
        <v>1</v>
      </c>
      <c r="F11" s="237"/>
      <c r="G11" s="238">
        <f>ROUND(E11*F11,2)</f>
        <v>0</v>
      </c>
      <c r="H11" s="237"/>
      <c r="I11" s="238">
        <f>ROUND(E11*H11,2)</f>
        <v>0</v>
      </c>
      <c r="J11" s="237"/>
      <c r="K11" s="238">
        <f>ROUND(E11*J11,2)</f>
        <v>0</v>
      </c>
      <c r="L11" s="238">
        <v>21</v>
      </c>
      <c r="M11" s="238">
        <f>G11*(1+L11/100)</f>
        <v>0</v>
      </c>
      <c r="N11" s="236">
        <v>0</v>
      </c>
      <c r="O11" s="236">
        <f>ROUND(E11*N11,2)</f>
        <v>0</v>
      </c>
      <c r="P11" s="236">
        <v>0</v>
      </c>
      <c r="Q11" s="236">
        <f>ROUND(E11*P11,2)</f>
        <v>0</v>
      </c>
      <c r="R11" s="238"/>
      <c r="S11" s="238" t="s">
        <v>161</v>
      </c>
      <c r="T11" s="239" t="s">
        <v>162</v>
      </c>
      <c r="U11" s="221">
        <v>0</v>
      </c>
      <c r="V11" s="221">
        <f>ROUND(E11*U11,2)</f>
        <v>0</v>
      </c>
      <c r="W11" s="221"/>
      <c r="X11" s="221" t="s">
        <v>163</v>
      </c>
      <c r="Y11" s="221" t="s">
        <v>164</v>
      </c>
      <c r="Z11" s="210"/>
      <c r="AA11" s="210"/>
      <c r="AB11" s="210"/>
      <c r="AC11" s="210"/>
      <c r="AD11" s="210"/>
      <c r="AE11" s="210"/>
      <c r="AF11" s="210"/>
      <c r="AG11" s="210" t="s">
        <v>165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17"/>
      <c r="B12" s="218"/>
      <c r="C12" s="256" t="s">
        <v>171</v>
      </c>
      <c r="D12" s="240"/>
      <c r="E12" s="240"/>
      <c r="F12" s="240"/>
      <c r="G12" s="240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172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3">
        <v>3</v>
      </c>
      <c r="B13" s="234" t="s">
        <v>173</v>
      </c>
      <c r="C13" s="254" t="s">
        <v>174</v>
      </c>
      <c r="D13" s="235" t="s">
        <v>160</v>
      </c>
      <c r="E13" s="236">
        <v>95.382300000000001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21</v>
      </c>
      <c r="M13" s="238">
        <f>G13*(1+L13/100)</f>
        <v>0</v>
      </c>
      <c r="N13" s="236">
        <v>0</v>
      </c>
      <c r="O13" s="236">
        <f>ROUND(E13*N13,2)</f>
        <v>0</v>
      </c>
      <c r="P13" s="236">
        <v>0</v>
      </c>
      <c r="Q13" s="236">
        <f>ROUND(E13*P13,2)</f>
        <v>0</v>
      </c>
      <c r="R13" s="238"/>
      <c r="S13" s="238" t="s">
        <v>161</v>
      </c>
      <c r="T13" s="239" t="s">
        <v>162</v>
      </c>
      <c r="U13" s="221">
        <v>0</v>
      </c>
      <c r="V13" s="221">
        <f>ROUND(E13*U13,2)</f>
        <v>0</v>
      </c>
      <c r="W13" s="221"/>
      <c r="X13" s="221" t="s">
        <v>163</v>
      </c>
      <c r="Y13" s="221" t="s">
        <v>164</v>
      </c>
      <c r="Z13" s="210"/>
      <c r="AA13" s="210"/>
      <c r="AB13" s="210"/>
      <c r="AC13" s="210"/>
      <c r="AD13" s="210"/>
      <c r="AE13" s="210"/>
      <c r="AF13" s="210"/>
      <c r="AG13" s="210" t="s">
        <v>165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175</v>
      </c>
      <c r="D14" s="223"/>
      <c r="E14" s="224">
        <v>95.382300000000001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167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4</v>
      </c>
      <c r="B15" s="234" t="s">
        <v>176</v>
      </c>
      <c r="C15" s="254" t="s">
        <v>177</v>
      </c>
      <c r="D15" s="235" t="s">
        <v>160</v>
      </c>
      <c r="E15" s="236">
        <v>317.94099999999997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21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/>
      <c r="S15" s="238" t="s">
        <v>161</v>
      </c>
      <c r="T15" s="239" t="s">
        <v>162</v>
      </c>
      <c r="U15" s="221">
        <v>0</v>
      </c>
      <c r="V15" s="221">
        <f>ROUND(E15*U15,2)</f>
        <v>0</v>
      </c>
      <c r="W15" s="221"/>
      <c r="X15" s="221" t="s">
        <v>163</v>
      </c>
      <c r="Y15" s="221" t="s">
        <v>164</v>
      </c>
      <c r="Z15" s="210"/>
      <c r="AA15" s="210"/>
      <c r="AB15" s="210"/>
      <c r="AC15" s="210"/>
      <c r="AD15" s="210"/>
      <c r="AE15" s="210"/>
      <c r="AF15" s="210"/>
      <c r="AG15" s="210" t="s">
        <v>165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178</v>
      </c>
      <c r="D16" s="223"/>
      <c r="E16" s="224">
        <v>317.94099999999997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167</v>
      </c>
      <c r="AH16" s="210">
        <v>5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3">
        <v>5</v>
      </c>
      <c r="B17" s="234" t="s">
        <v>179</v>
      </c>
      <c r="C17" s="254" t="s">
        <v>180</v>
      </c>
      <c r="D17" s="235" t="s">
        <v>160</v>
      </c>
      <c r="E17" s="236">
        <v>317.94099999999997</v>
      </c>
      <c r="F17" s="237"/>
      <c r="G17" s="238">
        <f>ROUND(E17*F17,2)</f>
        <v>0</v>
      </c>
      <c r="H17" s="237"/>
      <c r="I17" s="238">
        <f>ROUND(E17*H17,2)</f>
        <v>0</v>
      </c>
      <c r="J17" s="237"/>
      <c r="K17" s="238">
        <f>ROUND(E17*J17,2)</f>
        <v>0</v>
      </c>
      <c r="L17" s="238">
        <v>21</v>
      </c>
      <c r="M17" s="238">
        <f>G17*(1+L17/100)</f>
        <v>0</v>
      </c>
      <c r="N17" s="236">
        <v>0</v>
      </c>
      <c r="O17" s="236">
        <f>ROUND(E17*N17,2)</f>
        <v>0</v>
      </c>
      <c r="P17" s="236">
        <v>0</v>
      </c>
      <c r="Q17" s="236">
        <f>ROUND(E17*P17,2)</f>
        <v>0</v>
      </c>
      <c r="R17" s="238"/>
      <c r="S17" s="238" t="s">
        <v>161</v>
      </c>
      <c r="T17" s="239" t="s">
        <v>162</v>
      </c>
      <c r="U17" s="221">
        <v>0</v>
      </c>
      <c r="V17" s="221">
        <f>ROUND(E17*U17,2)</f>
        <v>0</v>
      </c>
      <c r="W17" s="221"/>
      <c r="X17" s="221" t="s">
        <v>163</v>
      </c>
      <c r="Y17" s="221" t="s">
        <v>164</v>
      </c>
      <c r="Z17" s="210"/>
      <c r="AA17" s="210"/>
      <c r="AB17" s="210"/>
      <c r="AC17" s="210"/>
      <c r="AD17" s="210"/>
      <c r="AE17" s="210"/>
      <c r="AF17" s="210"/>
      <c r="AG17" s="210" t="s">
        <v>165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55" t="s">
        <v>178</v>
      </c>
      <c r="D18" s="223"/>
      <c r="E18" s="224">
        <v>317.94099999999997</v>
      </c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167</v>
      </c>
      <c r="AH18" s="210">
        <v>5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33">
        <v>6</v>
      </c>
      <c r="B19" s="234" t="s">
        <v>181</v>
      </c>
      <c r="C19" s="254" t="s">
        <v>182</v>
      </c>
      <c r="D19" s="235" t="s">
        <v>160</v>
      </c>
      <c r="E19" s="236">
        <v>317.94099999999997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21</v>
      </c>
      <c r="M19" s="238">
        <f>G19*(1+L19/100)</f>
        <v>0</v>
      </c>
      <c r="N19" s="236">
        <v>0</v>
      </c>
      <c r="O19" s="236">
        <f>ROUND(E19*N19,2)</f>
        <v>0</v>
      </c>
      <c r="P19" s="236">
        <v>0</v>
      </c>
      <c r="Q19" s="236">
        <f>ROUND(E19*P19,2)</f>
        <v>0</v>
      </c>
      <c r="R19" s="238"/>
      <c r="S19" s="238" t="s">
        <v>161</v>
      </c>
      <c r="T19" s="239" t="s">
        <v>162</v>
      </c>
      <c r="U19" s="221">
        <v>0</v>
      </c>
      <c r="V19" s="221">
        <f>ROUND(E19*U19,2)</f>
        <v>0</v>
      </c>
      <c r="W19" s="221"/>
      <c r="X19" s="221" t="s">
        <v>163</v>
      </c>
      <c r="Y19" s="221" t="s">
        <v>164</v>
      </c>
      <c r="Z19" s="210"/>
      <c r="AA19" s="210"/>
      <c r="AB19" s="210"/>
      <c r="AC19" s="210"/>
      <c r="AD19" s="210"/>
      <c r="AE19" s="210"/>
      <c r="AF19" s="210"/>
      <c r="AG19" s="210" t="s">
        <v>165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5" t="s">
        <v>178</v>
      </c>
      <c r="D20" s="223"/>
      <c r="E20" s="224">
        <v>317.94099999999997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167</v>
      </c>
      <c r="AH20" s="210">
        <v>5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6" t="s">
        <v>156</v>
      </c>
      <c r="B21" s="227" t="s">
        <v>78</v>
      </c>
      <c r="C21" s="253" t="s">
        <v>79</v>
      </c>
      <c r="D21" s="228"/>
      <c r="E21" s="229"/>
      <c r="F21" s="230"/>
      <c r="G21" s="230">
        <f>SUMIF(AG22:AG29,"&lt;&gt;NOR",G22:G29)</f>
        <v>0</v>
      </c>
      <c r="H21" s="230"/>
      <c r="I21" s="230">
        <f>SUM(I22:I29)</f>
        <v>0</v>
      </c>
      <c r="J21" s="230"/>
      <c r="K21" s="230">
        <f>SUM(K22:K29)</f>
        <v>0</v>
      </c>
      <c r="L21" s="230"/>
      <c r="M21" s="230">
        <f>SUM(M22:M29)</f>
        <v>0</v>
      </c>
      <c r="N21" s="229"/>
      <c r="O21" s="229">
        <f>SUM(O22:O29)</f>
        <v>55.34</v>
      </c>
      <c r="P21" s="229"/>
      <c r="Q21" s="229">
        <f>SUM(Q22:Q29)</f>
        <v>0</v>
      </c>
      <c r="R21" s="230"/>
      <c r="S21" s="230"/>
      <c r="T21" s="231"/>
      <c r="U21" s="225"/>
      <c r="V21" s="225">
        <f>SUM(V22:V29)</f>
        <v>208.86</v>
      </c>
      <c r="W21" s="225"/>
      <c r="X21" s="225"/>
      <c r="Y21" s="225"/>
      <c r="AG21" t="s">
        <v>157</v>
      </c>
    </row>
    <row r="22" spans="1:60" outlineLevel="1" x14ac:dyDescent="0.2">
      <c r="A22" s="233">
        <v>7</v>
      </c>
      <c r="B22" s="234" t="s">
        <v>183</v>
      </c>
      <c r="C22" s="254" t="s">
        <v>184</v>
      </c>
      <c r="D22" s="235" t="s">
        <v>185</v>
      </c>
      <c r="E22" s="236">
        <v>14.524800000000001</v>
      </c>
      <c r="F22" s="237"/>
      <c r="G22" s="238">
        <f>ROUND(E22*F22,2)</f>
        <v>0</v>
      </c>
      <c r="H22" s="237"/>
      <c r="I22" s="238">
        <f>ROUND(E22*H22,2)</f>
        <v>0</v>
      </c>
      <c r="J22" s="237"/>
      <c r="K22" s="238">
        <f>ROUND(E22*J22,2)</f>
        <v>0</v>
      </c>
      <c r="L22" s="238">
        <v>21</v>
      </c>
      <c r="M22" s="238">
        <f>G22*(1+L22/100)</f>
        <v>0</v>
      </c>
      <c r="N22" s="236">
        <v>2.5249999999999999</v>
      </c>
      <c r="O22" s="236">
        <f>ROUND(E22*N22,2)</f>
        <v>36.68</v>
      </c>
      <c r="P22" s="236">
        <v>0</v>
      </c>
      <c r="Q22" s="236">
        <f>ROUND(E22*P22,2)</f>
        <v>0</v>
      </c>
      <c r="R22" s="238" t="s">
        <v>186</v>
      </c>
      <c r="S22" s="238" t="s">
        <v>187</v>
      </c>
      <c r="T22" s="239" t="s">
        <v>187</v>
      </c>
      <c r="U22" s="221">
        <v>3.2130000000000001</v>
      </c>
      <c r="V22" s="221">
        <f>ROUND(E22*U22,2)</f>
        <v>46.67</v>
      </c>
      <c r="W22" s="221"/>
      <c r="X22" s="221" t="s">
        <v>163</v>
      </c>
      <c r="Y22" s="221" t="s">
        <v>164</v>
      </c>
      <c r="Z22" s="210"/>
      <c r="AA22" s="210"/>
      <c r="AB22" s="210"/>
      <c r="AC22" s="210"/>
      <c r="AD22" s="210"/>
      <c r="AE22" s="210"/>
      <c r="AF22" s="210"/>
      <c r="AG22" s="210" t="s">
        <v>165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57" t="s">
        <v>188</v>
      </c>
      <c r="D23" s="241"/>
      <c r="E23" s="241"/>
      <c r="F23" s="241"/>
      <c r="G23" s="241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189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58" t="s">
        <v>190</v>
      </c>
      <c r="D24" s="242"/>
      <c r="E24" s="242"/>
      <c r="F24" s="242"/>
      <c r="G24" s="242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172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5" t="s">
        <v>191</v>
      </c>
      <c r="D25" s="223"/>
      <c r="E25" s="224">
        <v>3.468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167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17"/>
      <c r="B26" s="218"/>
      <c r="C26" s="255" t="s">
        <v>192</v>
      </c>
      <c r="D26" s="223"/>
      <c r="E26" s="224">
        <v>11.056800000000001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167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2.5" outlineLevel="1" x14ac:dyDescent="0.2">
      <c r="A27" s="233">
        <v>8</v>
      </c>
      <c r="B27" s="234" t="s">
        <v>193</v>
      </c>
      <c r="C27" s="254" t="s">
        <v>194</v>
      </c>
      <c r="D27" s="235" t="s">
        <v>160</v>
      </c>
      <c r="E27" s="236">
        <v>242.08</v>
      </c>
      <c r="F27" s="237"/>
      <c r="G27" s="238">
        <f>ROUND(E27*F27,2)</f>
        <v>0</v>
      </c>
      <c r="H27" s="237"/>
      <c r="I27" s="238">
        <f>ROUND(E27*H27,2)</f>
        <v>0</v>
      </c>
      <c r="J27" s="237"/>
      <c r="K27" s="238">
        <f>ROUND(E27*J27,2)</f>
        <v>0</v>
      </c>
      <c r="L27" s="238">
        <v>21</v>
      </c>
      <c r="M27" s="238">
        <f>G27*(1+L27/100)</f>
        <v>0</v>
      </c>
      <c r="N27" s="236">
        <v>7.7100000000000002E-2</v>
      </c>
      <c r="O27" s="236">
        <f>ROUND(E27*N27,2)</f>
        <v>18.66</v>
      </c>
      <c r="P27" s="236">
        <v>0</v>
      </c>
      <c r="Q27" s="236">
        <f>ROUND(E27*P27,2)</f>
        <v>0</v>
      </c>
      <c r="R27" s="238"/>
      <c r="S27" s="238" t="s">
        <v>161</v>
      </c>
      <c r="T27" s="239" t="s">
        <v>162</v>
      </c>
      <c r="U27" s="221">
        <v>0.67</v>
      </c>
      <c r="V27" s="221">
        <f>ROUND(E27*U27,2)</f>
        <v>162.19</v>
      </c>
      <c r="W27" s="221"/>
      <c r="X27" s="221" t="s">
        <v>163</v>
      </c>
      <c r="Y27" s="221" t="s">
        <v>164</v>
      </c>
      <c r="Z27" s="210"/>
      <c r="AA27" s="210"/>
      <c r="AB27" s="210"/>
      <c r="AC27" s="210"/>
      <c r="AD27" s="210"/>
      <c r="AE27" s="210"/>
      <c r="AF27" s="210"/>
      <c r="AG27" s="210" t="s">
        <v>165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5" t="s">
        <v>195</v>
      </c>
      <c r="D28" s="223"/>
      <c r="E28" s="224">
        <v>57.8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167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55" t="s">
        <v>196</v>
      </c>
      <c r="D29" s="223"/>
      <c r="E29" s="224">
        <v>184.28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167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">
      <c r="A30" s="226" t="s">
        <v>156</v>
      </c>
      <c r="B30" s="227" t="s">
        <v>80</v>
      </c>
      <c r="C30" s="253" t="s">
        <v>81</v>
      </c>
      <c r="D30" s="228"/>
      <c r="E30" s="229"/>
      <c r="F30" s="230"/>
      <c r="G30" s="230">
        <f>SUMIF(AG31:AG33,"&lt;&gt;NOR",G31:G33)</f>
        <v>0</v>
      </c>
      <c r="H30" s="230"/>
      <c r="I30" s="230">
        <f>SUM(I31:I33)</f>
        <v>0</v>
      </c>
      <c r="J30" s="230"/>
      <c r="K30" s="230">
        <f>SUM(K31:K33)</f>
        <v>0</v>
      </c>
      <c r="L30" s="230"/>
      <c r="M30" s="230">
        <f>SUM(M31:M33)</f>
        <v>0</v>
      </c>
      <c r="N30" s="229"/>
      <c r="O30" s="229">
        <f>SUM(O31:O33)</f>
        <v>3.48</v>
      </c>
      <c r="P30" s="229"/>
      <c r="Q30" s="229">
        <f>SUM(Q31:Q33)</f>
        <v>0</v>
      </c>
      <c r="R30" s="230"/>
      <c r="S30" s="230"/>
      <c r="T30" s="231"/>
      <c r="U30" s="225"/>
      <c r="V30" s="225">
        <f>SUM(V31:V33)</f>
        <v>142.33000000000001</v>
      </c>
      <c r="W30" s="225"/>
      <c r="X30" s="225"/>
      <c r="Y30" s="225"/>
      <c r="AG30" t="s">
        <v>157</v>
      </c>
    </row>
    <row r="31" spans="1:60" outlineLevel="1" x14ac:dyDescent="0.2">
      <c r="A31" s="233">
        <v>9</v>
      </c>
      <c r="B31" s="234" t="s">
        <v>197</v>
      </c>
      <c r="C31" s="254" t="s">
        <v>198</v>
      </c>
      <c r="D31" s="235" t="s">
        <v>160</v>
      </c>
      <c r="E31" s="236">
        <v>547.41999999999996</v>
      </c>
      <c r="F31" s="237"/>
      <c r="G31" s="238">
        <f>ROUND(E31*F31,2)</f>
        <v>0</v>
      </c>
      <c r="H31" s="237"/>
      <c r="I31" s="238">
        <f>ROUND(E31*H31,2)</f>
        <v>0</v>
      </c>
      <c r="J31" s="237"/>
      <c r="K31" s="238">
        <f>ROUND(E31*J31,2)</f>
        <v>0</v>
      </c>
      <c r="L31" s="238">
        <v>21</v>
      </c>
      <c r="M31" s="238">
        <f>G31*(1+L31/100)</f>
        <v>0</v>
      </c>
      <c r="N31" s="236">
        <v>6.3499999999999997E-3</v>
      </c>
      <c r="O31" s="236">
        <f>ROUND(E31*N31,2)</f>
        <v>3.48</v>
      </c>
      <c r="P31" s="236">
        <v>0</v>
      </c>
      <c r="Q31" s="236">
        <f>ROUND(E31*P31,2)</f>
        <v>0</v>
      </c>
      <c r="R31" s="238" t="s">
        <v>199</v>
      </c>
      <c r="S31" s="238" t="s">
        <v>187</v>
      </c>
      <c r="T31" s="239" t="s">
        <v>187</v>
      </c>
      <c r="U31" s="221">
        <v>0.26</v>
      </c>
      <c r="V31" s="221">
        <f>ROUND(E31*U31,2)</f>
        <v>142.33000000000001</v>
      </c>
      <c r="W31" s="221"/>
      <c r="X31" s="221" t="s">
        <v>163</v>
      </c>
      <c r="Y31" s="221" t="s">
        <v>164</v>
      </c>
      <c r="Z31" s="210"/>
      <c r="AA31" s="210"/>
      <c r="AB31" s="210"/>
      <c r="AC31" s="210"/>
      <c r="AD31" s="210"/>
      <c r="AE31" s="210"/>
      <c r="AF31" s="210"/>
      <c r="AG31" s="210" t="s">
        <v>165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5" t="s">
        <v>200</v>
      </c>
      <c r="D32" s="223"/>
      <c r="E32" s="224">
        <v>88.72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167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3" x14ac:dyDescent="0.2">
      <c r="A33" s="217"/>
      <c r="B33" s="218"/>
      <c r="C33" s="255" t="s">
        <v>201</v>
      </c>
      <c r="D33" s="223"/>
      <c r="E33" s="224">
        <v>458.7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167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226" t="s">
        <v>156</v>
      </c>
      <c r="B34" s="227" t="s">
        <v>82</v>
      </c>
      <c r="C34" s="253" t="s">
        <v>83</v>
      </c>
      <c r="D34" s="228"/>
      <c r="E34" s="229"/>
      <c r="F34" s="230"/>
      <c r="G34" s="230">
        <f>SUMIF(AG35:AG76,"&lt;&gt;NOR",G35:G76)</f>
        <v>0</v>
      </c>
      <c r="H34" s="230"/>
      <c r="I34" s="230">
        <f>SUM(I35:I76)</f>
        <v>0</v>
      </c>
      <c r="J34" s="230"/>
      <c r="K34" s="230">
        <f>SUM(K35:K76)</f>
        <v>0</v>
      </c>
      <c r="L34" s="230"/>
      <c r="M34" s="230">
        <f>SUM(M35:M76)</f>
        <v>0</v>
      </c>
      <c r="N34" s="229"/>
      <c r="O34" s="229">
        <f>SUM(O35:O76)</f>
        <v>0.2</v>
      </c>
      <c r="P34" s="229"/>
      <c r="Q34" s="229">
        <f>SUM(Q35:Q76)</f>
        <v>73.39</v>
      </c>
      <c r="R34" s="230"/>
      <c r="S34" s="230"/>
      <c r="T34" s="231"/>
      <c r="U34" s="225"/>
      <c r="V34" s="225">
        <f>SUM(V35:V76)</f>
        <v>625.97</v>
      </c>
      <c r="W34" s="225"/>
      <c r="X34" s="225"/>
      <c r="Y34" s="225"/>
      <c r="AG34" t="s">
        <v>157</v>
      </c>
    </row>
    <row r="35" spans="1:60" outlineLevel="1" x14ac:dyDescent="0.2">
      <c r="A35" s="233">
        <v>10</v>
      </c>
      <c r="B35" s="234" t="s">
        <v>202</v>
      </c>
      <c r="C35" s="254" t="s">
        <v>203</v>
      </c>
      <c r="D35" s="235" t="s">
        <v>160</v>
      </c>
      <c r="E35" s="236">
        <v>22.185649999999999</v>
      </c>
      <c r="F35" s="237"/>
      <c r="G35" s="238">
        <f>ROUND(E35*F35,2)</f>
        <v>0</v>
      </c>
      <c r="H35" s="237"/>
      <c r="I35" s="238">
        <f>ROUND(E35*H35,2)</f>
        <v>0</v>
      </c>
      <c r="J35" s="237"/>
      <c r="K35" s="238">
        <f>ROUND(E35*J35,2)</f>
        <v>0</v>
      </c>
      <c r="L35" s="238">
        <v>21</v>
      </c>
      <c r="M35" s="238">
        <f>G35*(1+L35/100)</f>
        <v>0</v>
      </c>
      <c r="N35" s="236">
        <v>6.7000000000000002E-4</v>
      </c>
      <c r="O35" s="236">
        <f>ROUND(E35*N35,2)</f>
        <v>0.01</v>
      </c>
      <c r="P35" s="236">
        <v>0.107</v>
      </c>
      <c r="Q35" s="236">
        <f>ROUND(E35*P35,2)</f>
        <v>2.37</v>
      </c>
      <c r="R35" s="238" t="s">
        <v>204</v>
      </c>
      <c r="S35" s="238" t="s">
        <v>187</v>
      </c>
      <c r="T35" s="239" t="s">
        <v>187</v>
      </c>
      <c r="U35" s="221">
        <v>0.158</v>
      </c>
      <c r="V35" s="221">
        <f>ROUND(E35*U35,2)</f>
        <v>3.51</v>
      </c>
      <c r="W35" s="221"/>
      <c r="X35" s="221" t="s">
        <v>163</v>
      </c>
      <c r="Y35" s="221" t="s">
        <v>205</v>
      </c>
      <c r="Z35" s="210"/>
      <c r="AA35" s="210"/>
      <c r="AB35" s="210"/>
      <c r="AC35" s="210"/>
      <c r="AD35" s="210"/>
      <c r="AE35" s="210"/>
      <c r="AF35" s="210"/>
      <c r="AG35" s="210" t="s">
        <v>165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2" x14ac:dyDescent="0.2">
      <c r="A36" s="217"/>
      <c r="B36" s="218"/>
      <c r="C36" s="257" t="s">
        <v>206</v>
      </c>
      <c r="D36" s="241"/>
      <c r="E36" s="241"/>
      <c r="F36" s="241"/>
      <c r="G36" s="24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189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43" t="str">
        <f>C36</f>
        <v>nebo vybourání otvorů průřezové plochy přes 4 m2 v příčkách, včetně pomocného lešení o výšce podlahy do 1900 mm a pro zatížení do 1,5 kPa  (150 kg/m2),</v>
      </c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5" t="s">
        <v>207</v>
      </c>
      <c r="D37" s="223"/>
      <c r="E37" s="224">
        <v>4.0192500000000004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167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17"/>
      <c r="B38" s="218"/>
      <c r="C38" s="255" t="s">
        <v>208</v>
      </c>
      <c r="D38" s="223"/>
      <c r="E38" s="224">
        <v>-1.64</v>
      </c>
      <c r="F38" s="221"/>
      <c r="G38" s="221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167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">
      <c r="A39" s="217"/>
      <c r="B39" s="218"/>
      <c r="C39" s="255" t="s">
        <v>209</v>
      </c>
      <c r="D39" s="223"/>
      <c r="E39" s="224">
        <v>26.981400000000001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167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2">
      <c r="A40" s="217"/>
      <c r="B40" s="218"/>
      <c r="C40" s="255" t="s">
        <v>210</v>
      </c>
      <c r="D40" s="223"/>
      <c r="E40" s="224">
        <v>-7.1749999999999998</v>
      </c>
      <c r="F40" s="221"/>
      <c r="G40" s="221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167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33">
        <v>11</v>
      </c>
      <c r="B41" s="234" t="s">
        <v>211</v>
      </c>
      <c r="C41" s="254" t="s">
        <v>212</v>
      </c>
      <c r="D41" s="235" t="s">
        <v>185</v>
      </c>
      <c r="E41" s="236">
        <v>7.7252400000000003</v>
      </c>
      <c r="F41" s="237"/>
      <c r="G41" s="238">
        <f>ROUND(E41*F41,2)</f>
        <v>0</v>
      </c>
      <c r="H41" s="237"/>
      <c r="I41" s="238">
        <f>ROUND(E41*H41,2)</f>
        <v>0</v>
      </c>
      <c r="J41" s="237"/>
      <c r="K41" s="238">
        <f>ROUND(E41*J41,2)</f>
        <v>0</v>
      </c>
      <c r="L41" s="238">
        <v>21</v>
      </c>
      <c r="M41" s="238">
        <f>G41*(1+L41/100)</f>
        <v>0</v>
      </c>
      <c r="N41" s="236">
        <v>1.2800000000000001E-3</v>
      </c>
      <c r="O41" s="236">
        <f>ROUND(E41*N41,2)</f>
        <v>0.01</v>
      </c>
      <c r="P41" s="236">
        <v>1.8</v>
      </c>
      <c r="Q41" s="236">
        <f>ROUND(E41*P41,2)</f>
        <v>13.91</v>
      </c>
      <c r="R41" s="238" t="s">
        <v>204</v>
      </c>
      <c r="S41" s="238" t="s">
        <v>187</v>
      </c>
      <c r="T41" s="239" t="s">
        <v>187</v>
      </c>
      <c r="U41" s="221">
        <v>1.52</v>
      </c>
      <c r="V41" s="221">
        <f>ROUND(E41*U41,2)</f>
        <v>11.74</v>
      </c>
      <c r="W41" s="221"/>
      <c r="X41" s="221" t="s">
        <v>163</v>
      </c>
      <c r="Y41" s="221" t="s">
        <v>164</v>
      </c>
      <c r="Z41" s="210"/>
      <c r="AA41" s="210"/>
      <c r="AB41" s="210"/>
      <c r="AC41" s="210"/>
      <c r="AD41" s="210"/>
      <c r="AE41" s="210"/>
      <c r="AF41" s="210"/>
      <c r="AG41" s="210" t="s">
        <v>165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2" x14ac:dyDescent="0.2">
      <c r="A42" s="217"/>
      <c r="B42" s="218"/>
      <c r="C42" s="257" t="s">
        <v>213</v>
      </c>
      <c r="D42" s="241"/>
      <c r="E42" s="241"/>
      <c r="F42" s="241"/>
      <c r="G42" s="241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189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43" t="str">
        <f>C42</f>
        <v>nebo vybourání otvorů průřezové plochy přes 4 m2 ve zdivu nadzákladovém, včetně pomocného lešení o výšce podlahy do 1900 mm a pro zatížení do 1,5 kPa  (150 kg/m2)</v>
      </c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17"/>
      <c r="B43" s="218"/>
      <c r="C43" s="255" t="s">
        <v>214</v>
      </c>
      <c r="D43" s="223"/>
      <c r="E43" s="224">
        <v>0.30260999999999999</v>
      </c>
      <c r="F43" s="221"/>
      <c r="G43" s="221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167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17"/>
      <c r="B44" s="218"/>
      <c r="C44" s="255" t="s">
        <v>215</v>
      </c>
      <c r="D44" s="223"/>
      <c r="E44" s="224">
        <v>1.9626300000000001</v>
      </c>
      <c r="F44" s="221"/>
      <c r="G44" s="221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167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">
      <c r="A45" s="217"/>
      <c r="B45" s="218"/>
      <c r="C45" s="255" t="s">
        <v>216</v>
      </c>
      <c r="D45" s="223"/>
      <c r="E45" s="224">
        <v>0.42</v>
      </c>
      <c r="F45" s="221"/>
      <c r="G45" s="221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167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17"/>
      <c r="B46" s="218"/>
      <c r="C46" s="255" t="s">
        <v>217</v>
      </c>
      <c r="D46" s="223"/>
      <c r="E46" s="224">
        <v>2.4</v>
      </c>
      <c r="F46" s="221"/>
      <c r="G46" s="221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167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17"/>
      <c r="B47" s="218"/>
      <c r="C47" s="255" t="s">
        <v>218</v>
      </c>
      <c r="D47" s="223"/>
      <c r="E47" s="224">
        <v>2.64</v>
      </c>
      <c r="F47" s="221"/>
      <c r="G47" s="221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167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2.5" outlineLevel="1" x14ac:dyDescent="0.2">
      <c r="A48" s="233">
        <v>12</v>
      </c>
      <c r="B48" s="234" t="s">
        <v>219</v>
      </c>
      <c r="C48" s="254" t="s">
        <v>220</v>
      </c>
      <c r="D48" s="235" t="s">
        <v>160</v>
      </c>
      <c r="E48" s="236">
        <v>35.515030000000003</v>
      </c>
      <c r="F48" s="237"/>
      <c r="G48" s="238">
        <f>ROUND(E48*F48,2)</f>
        <v>0</v>
      </c>
      <c r="H48" s="237"/>
      <c r="I48" s="238">
        <f>ROUND(E48*H48,2)</f>
        <v>0</v>
      </c>
      <c r="J48" s="237"/>
      <c r="K48" s="238">
        <f>ROUND(E48*J48,2)</f>
        <v>0</v>
      </c>
      <c r="L48" s="238">
        <v>21</v>
      </c>
      <c r="M48" s="238">
        <f>G48*(1+L48/100)</f>
        <v>0</v>
      </c>
      <c r="N48" s="236">
        <v>6.7000000000000002E-4</v>
      </c>
      <c r="O48" s="236">
        <f>ROUND(E48*N48,2)</f>
        <v>0.02</v>
      </c>
      <c r="P48" s="236">
        <v>0.1</v>
      </c>
      <c r="Q48" s="236">
        <f>ROUND(E48*P48,2)</f>
        <v>3.55</v>
      </c>
      <c r="R48" s="238" t="s">
        <v>204</v>
      </c>
      <c r="S48" s="238" t="s">
        <v>187</v>
      </c>
      <c r="T48" s="239" t="s">
        <v>187</v>
      </c>
      <c r="U48" s="221">
        <v>0.35799999999999998</v>
      </c>
      <c r="V48" s="221">
        <f>ROUND(E48*U48,2)</f>
        <v>12.71</v>
      </c>
      <c r="W48" s="221"/>
      <c r="X48" s="221" t="s">
        <v>163</v>
      </c>
      <c r="Y48" s="221" t="s">
        <v>164</v>
      </c>
      <c r="Z48" s="210"/>
      <c r="AA48" s="210"/>
      <c r="AB48" s="210"/>
      <c r="AC48" s="210"/>
      <c r="AD48" s="210"/>
      <c r="AE48" s="210"/>
      <c r="AF48" s="210"/>
      <c r="AG48" s="210" t="s">
        <v>165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2.5" outlineLevel="2" x14ac:dyDescent="0.2">
      <c r="A49" s="217"/>
      <c r="B49" s="218"/>
      <c r="C49" s="257" t="s">
        <v>221</v>
      </c>
      <c r="D49" s="241"/>
      <c r="E49" s="241"/>
      <c r="F49" s="241"/>
      <c r="G49" s="241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189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43" t="str">
        <f>C49</f>
        <v>nebo vybourání otvorů jakýchkoliv rozměrů, včetně pomocného lešení o výšce podlahy do 1900 mm a pro zatížení do 1,5 kPa  (150 kg/m2),</v>
      </c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17"/>
      <c r="B50" s="218"/>
      <c r="C50" s="255" t="s">
        <v>222</v>
      </c>
      <c r="D50" s="223"/>
      <c r="E50" s="224">
        <v>29.95168</v>
      </c>
      <c r="F50" s="221"/>
      <c r="G50" s="221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167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17"/>
      <c r="B51" s="218"/>
      <c r="C51" s="255" t="s">
        <v>223</v>
      </c>
      <c r="D51" s="223"/>
      <c r="E51" s="224">
        <v>-4.3049999999999997</v>
      </c>
      <c r="F51" s="221"/>
      <c r="G51" s="221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167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17"/>
      <c r="B52" s="218"/>
      <c r="C52" s="255" t="s">
        <v>224</v>
      </c>
      <c r="D52" s="223"/>
      <c r="E52" s="224">
        <v>9.7148500000000002</v>
      </c>
      <c r="F52" s="221"/>
      <c r="G52" s="221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0"/>
      <c r="AA52" s="210"/>
      <c r="AB52" s="210"/>
      <c r="AC52" s="210"/>
      <c r="AD52" s="210"/>
      <c r="AE52" s="210"/>
      <c r="AF52" s="210"/>
      <c r="AG52" s="210" t="s">
        <v>167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17"/>
      <c r="B53" s="218"/>
      <c r="C53" s="255" t="s">
        <v>225</v>
      </c>
      <c r="D53" s="223"/>
      <c r="E53" s="224">
        <v>3.2284999999999999</v>
      </c>
      <c r="F53" s="221"/>
      <c r="G53" s="221"/>
      <c r="H53" s="221"/>
      <c r="I53" s="221"/>
      <c r="J53" s="221"/>
      <c r="K53" s="221"/>
      <c r="L53" s="221"/>
      <c r="M53" s="221"/>
      <c r="N53" s="220"/>
      <c r="O53" s="220"/>
      <c r="P53" s="220"/>
      <c r="Q53" s="220"/>
      <c r="R53" s="221"/>
      <c r="S53" s="221"/>
      <c r="T53" s="221"/>
      <c r="U53" s="221"/>
      <c r="V53" s="221"/>
      <c r="W53" s="221"/>
      <c r="X53" s="221"/>
      <c r="Y53" s="221"/>
      <c r="Z53" s="210"/>
      <c r="AA53" s="210"/>
      <c r="AB53" s="210"/>
      <c r="AC53" s="210"/>
      <c r="AD53" s="210"/>
      <c r="AE53" s="210"/>
      <c r="AF53" s="210"/>
      <c r="AG53" s="210" t="s">
        <v>167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17"/>
      <c r="B54" s="218"/>
      <c r="C54" s="255" t="s">
        <v>226</v>
      </c>
      <c r="D54" s="223"/>
      <c r="E54" s="224">
        <v>-3.0750000000000002</v>
      </c>
      <c r="F54" s="221"/>
      <c r="G54" s="221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0"/>
      <c r="AA54" s="210"/>
      <c r="AB54" s="210"/>
      <c r="AC54" s="210"/>
      <c r="AD54" s="210"/>
      <c r="AE54" s="210"/>
      <c r="AF54" s="210"/>
      <c r="AG54" s="210" t="s">
        <v>167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22.5" outlineLevel="1" x14ac:dyDescent="0.2">
      <c r="A55" s="233">
        <v>13</v>
      </c>
      <c r="B55" s="234" t="s">
        <v>227</v>
      </c>
      <c r="C55" s="254" t="s">
        <v>228</v>
      </c>
      <c r="D55" s="235" t="s">
        <v>185</v>
      </c>
      <c r="E55" s="236">
        <v>9.5380000000000003</v>
      </c>
      <c r="F55" s="237"/>
      <c r="G55" s="238">
        <f>ROUND(E55*F55,2)</f>
        <v>0</v>
      </c>
      <c r="H55" s="237"/>
      <c r="I55" s="238">
        <f>ROUND(E55*H55,2)</f>
        <v>0</v>
      </c>
      <c r="J55" s="237"/>
      <c r="K55" s="238">
        <f>ROUND(E55*J55,2)</f>
        <v>0</v>
      </c>
      <c r="L55" s="238">
        <v>21</v>
      </c>
      <c r="M55" s="238">
        <f>G55*(1+L55/100)</f>
        <v>0</v>
      </c>
      <c r="N55" s="236">
        <v>0</v>
      </c>
      <c r="O55" s="236">
        <f>ROUND(E55*N55,2)</f>
        <v>0</v>
      </c>
      <c r="P55" s="236">
        <v>2.2000000000000002</v>
      </c>
      <c r="Q55" s="236">
        <f>ROUND(E55*P55,2)</f>
        <v>20.98</v>
      </c>
      <c r="R55" s="238" t="s">
        <v>204</v>
      </c>
      <c r="S55" s="238" t="s">
        <v>187</v>
      </c>
      <c r="T55" s="239" t="s">
        <v>187</v>
      </c>
      <c r="U55" s="221">
        <v>7.1950000000000003</v>
      </c>
      <c r="V55" s="221">
        <f>ROUND(E55*U55,2)</f>
        <v>68.63</v>
      </c>
      <c r="W55" s="221"/>
      <c r="X55" s="221" t="s">
        <v>163</v>
      </c>
      <c r="Y55" s="221" t="s">
        <v>164</v>
      </c>
      <c r="Z55" s="210"/>
      <c r="AA55" s="210"/>
      <c r="AB55" s="210"/>
      <c r="AC55" s="210"/>
      <c r="AD55" s="210"/>
      <c r="AE55" s="210"/>
      <c r="AF55" s="210"/>
      <c r="AG55" s="210" t="s">
        <v>165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17"/>
      <c r="B56" s="218"/>
      <c r="C56" s="255" t="s">
        <v>229</v>
      </c>
      <c r="D56" s="223"/>
      <c r="E56" s="224">
        <v>9.5380000000000003</v>
      </c>
      <c r="F56" s="221"/>
      <c r="G56" s="221"/>
      <c r="H56" s="221"/>
      <c r="I56" s="221"/>
      <c r="J56" s="221"/>
      <c r="K56" s="221"/>
      <c r="L56" s="221"/>
      <c r="M56" s="221"/>
      <c r="N56" s="220"/>
      <c r="O56" s="220"/>
      <c r="P56" s="220"/>
      <c r="Q56" s="220"/>
      <c r="R56" s="221"/>
      <c r="S56" s="221"/>
      <c r="T56" s="221"/>
      <c r="U56" s="221"/>
      <c r="V56" s="221"/>
      <c r="W56" s="221"/>
      <c r="X56" s="221"/>
      <c r="Y56" s="221"/>
      <c r="Z56" s="210"/>
      <c r="AA56" s="210"/>
      <c r="AB56" s="210"/>
      <c r="AC56" s="210"/>
      <c r="AD56" s="210"/>
      <c r="AE56" s="210"/>
      <c r="AF56" s="210"/>
      <c r="AG56" s="210" t="s">
        <v>167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ht="22.5" outlineLevel="1" x14ac:dyDescent="0.2">
      <c r="A57" s="233">
        <v>14</v>
      </c>
      <c r="B57" s="234" t="s">
        <v>230</v>
      </c>
      <c r="C57" s="254" t="s">
        <v>231</v>
      </c>
      <c r="D57" s="235" t="s">
        <v>185</v>
      </c>
      <c r="E57" s="236">
        <v>8.9250000000000007</v>
      </c>
      <c r="F57" s="237"/>
      <c r="G57" s="238">
        <f>ROUND(E57*F57,2)</f>
        <v>0</v>
      </c>
      <c r="H57" s="237"/>
      <c r="I57" s="238">
        <f>ROUND(E57*H57,2)</f>
        <v>0</v>
      </c>
      <c r="J57" s="237"/>
      <c r="K57" s="238">
        <f>ROUND(E57*J57,2)</f>
        <v>0</v>
      </c>
      <c r="L57" s="238">
        <v>21</v>
      </c>
      <c r="M57" s="238">
        <f>G57*(1+L57/100)</f>
        <v>0</v>
      </c>
      <c r="N57" s="236">
        <v>0</v>
      </c>
      <c r="O57" s="236">
        <f>ROUND(E57*N57,2)</f>
        <v>0</v>
      </c>
      <c r="P57" s="236">
        <v>2.2000000000000002</v>
      </c>
      <c r="Q57" s="236">
        <f>ROUND(E57*P57,2)</f>
        <v>19.64</v>
      </c>
      <c r="R57" s="238" t="s">
        <v>204</v>
      </c>
      <c r="S57" s="238" t="s">
        <v>187</v>
      </c>
      <c r="T57" s="239" t="s">
        <v>187</v>
      </c>
      <c r="U57" s="221">
        <v>9.07</v>
      </c>
      <c r="V57" s="221">
        <f>ROUND(E57*U57,2)</f>
        <v>80.95</v>
      </c>
      <c r="W57" s="221"/>
      <c r="X57" s="221" t="s">
        <v>163</v>
      </c>
      <c r="Y57" s="221" t="s">
        <v>164</v>
      </c>
      <c r="Z57" s="210"/>
      <c r="AA57" s="210"/>
      <c r="AB57" s="210"/>
      <c r="AC57" s="210"/>
      <c r="AD57" s="210"/>
      <c r="AE57" s="210"/>
      <c r="AF57" s="210"/>
      <c r="AG57" s="210" t="s">
        <v>165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17"/>
      <c r="B58" s="218"/>
      <c r="C58" s="255" t="s">
        <v>232</v>
      </c>
      <c r="D58" s="223"/>
      <c r="E58" s="224">
        <v>8.9250000000000007</v>
      </c>
      <c r="F58" s="221"/>
      <c r="G58" s="221"/>
      <c r="H58" s="221"/>
      <c r="I58" s="221"/>
      <c r="J58" s="221"/>
      <c r="K58" s="221"/>
      <c r="L58" s="221"/>
      <c r="M58" s="221"/>
      <c r="N58" s="220"/>
      <c r="O58" s="220"/>
      <c r="P58" s="220"/>
      <c r="Q58" s="220"/>
      <c r="R58" s="221"/>
      <c r="S58" s="221"/>
      <c r="T58" s="221"/>
      <c r="U58" s="221"/>
      <c r="V58" s="221"/>
      <c r="W58" s="221"/>
      <c r="X58" s="221"/>
      <c r="Y58" s="221"/>
      <c r="Z58" s="210"/>
      <c r="AA58" s="210"/>
      <c r="AB58" s="210"/>
      <c r="AC58" s="210"/>
      <c r="AD58" s="210"/>
      <c r="AE58" s="210"/>
      <c r="AF58" s="210"/>
      <c r="AG58" s="210" t="s">
        <v>167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33">
        <v>15</v>
      </c>
      <c r="B59" s="234" t="s">
        <v>233</v>
      </c>
      <c r="C59" s="254" t="s">
        <v>234</v>
      </c>
      <c r="D59" s="235" t="s">
        <v>160</v>
      </c>
      <c r="E59" s="236">
        <v>59.5</v>
      </c>
      <c r="F59" s="237"/>
      <c r="G59" s="238">
        <f>ROUND(E59*F59,2)</f>
        <v>0</v>
      </c>
      <c r="H59" s="237"/>
      <c r="I59" s="238">
        <f>ROUND(E59*H59,2)</f>
        <v>0</v>
      </c>
      <c r="J59" s="237"/>
      <c r="K59" s="238">
        <f>ROUND(E59*J59,2)</f>
        <v>0</v>
      </c>
      <c r="L59" s="238">
        <v>21</v>
      </c>
      <c r="M59" s="238">
        <f>G59*(1+L59/100)</f>
        <v>0</v>
      </c>
      <c r="N59" s="236">
        <v>0</v>
      </c>
      <c r="O59" s="236">
        <f>ROUND(E59*N59,2)</f>
        <v>0</v>
      </c>
      <c r="P59" s="236">
        <v>0.02</v>
      </c>
      <c r="Q59" s="236">
        <f>ROUND(E59*P59,2)</f>
        <v>1.19</v>
      </c>
      <c r="R59" s="238" t="s">
        <v>204</v>
      </c>
      <c r="S59" s="238" t="s">
        <v>187</v>
      </c>
      <c r="T59" s="239" t="s">
        <v>187</v>
      </c>
      <c r="U59" s="221">
        <v>7.8E-2</v>
      </c>
      <c r="V59" s="221">
        <f>ROUND(E59*U59,2)</f>
        <v>4.6399999999999997</v>
      </c>
      <c r="W59" s="221"/>
      <c r="X59" s="221" t="s">
        <v>163</v>
      </c>
      <c r="Y59" s="221" t="s">
        <v>164</v>
      </c>
      <c r="Z59" s="210"/>
      <c r="AA59" s="210"/>
      <c r="AB59" s="210"/>
      <c r="AC59" s="210"/>
      <c r="AD59" s="210"/>
      <c r="AE59" s="210"/>
      <c r="AF59" s="210"/>
      <c r="AG59" s="210" t="s">
        <v>165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17"/>
      <c r="B60" s="218"/>
      <c r="C60" s="257" t="s">
        <v>235</v>
      </c>
      <c r="D60" s="241"/>
      <c r="E60" s="241"/>
      <c r="F60" s="241"/>
      <c r="G60" s="241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189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17"/>
      <c r="B61" s="218"/>
      <c r="C61" s="255" t="s">
        <v>236</v>
      </c>
      <c r="D61" s="223"/>
      <c r="E61" s="224">
        <v>59.5</v>
      </c>
      <c r="F61" s="221"/>
      <c r="G61" s="221"/>
      <c r="H61" s="221"/>
      <c r="I61" s="221"/>
      <c r="J61" s="221"/>
      <c r="K61" s="221"/>
      <c r="L61" s="221"/>
      <c r="M61" s="221"/>
      <c r="N61" s="220"/>
      <c r="O61" s="220"/>
      <c r="P61" s="220"/>
      <c r="Q61" s="220"/>
      <c r="R61" s="221"/>
      <c r="S61" s="221"/>
      <c r="T61" s="221"/>
      <c r="U61" s="221"/>
      <c r="V61" s="221"/>
      <c r="W61" s="221"/>
      <c r="X61" s="221"/>
      <c r="Y61" s="221"/>
      <c r="Z61" s="210"/>
      <c r="AA61" s="210"/>
      <c r="AB61" s="210"/>
      <c r="AC61" s="210"/>
      <c r="AD61" s="210"/>
      <c r="AE61" s="210"/>
      <c r="AF61" s="210"/>
      <c r="AG61" s="210" t="s">
        <v>167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33">
        <v>16</v>
      </c>
      <c r="B62" s="234" t="s">
        <v>237</v>
      </c>
      <c r="C62" s="254" t="s">
        <v>238</v>
      </c>
      <c r="D62" s="235" t="s">
        <v>239</v>
      </c>
      <c r="E62" s="236">
        <v>13</v>
      </c>
      <c r="F62" s="237"/>
      <c r="G62" s="238">
        <f>ROUND(E62*F62,2)</f>
        <v>0</v>
      </c>
      <c r="H62" s="237"/>
      <c r="I62" s="238">
        <f>ROUND(E62*H62,2)</f>
        <v>0</v>
      </c>
      <c r="J62" s="237"/>
      <c r="K62" s="238">
        <f>ROUND(E62*J62,2)</f>
        <v>0</v>
      </c>
      <c r="L62" s="238">
        <v>21</v>
      </c>
      <c r="M62" s="238">
        <f>G62*(1+L62/100)</f>
        <v>0</v>
      </c>
      <c r="N62" s="236">
        <v>0</v>
      </c>
      <c r="O62" s="236">
        <f>ROUND(E62*N62,2)</f>
        <v>0</v>
      </c>
      <c r="P62" s="236">
        <v>0</v>
      </c>
      <c r="Q62" s="236">
        <f>ROUND(E62*P62,2)</f>
        <v>0</v>
      </c>
      <c r="R62" s="238" t="s">
        <v>204</v>
      </c>
      <c r="S62" s="238" t="s">
        <v>187</v>
      </c>
      <c r="T62" s="239" t="s">
        <v>187</v>
      </c>
      <c r="U62" s="221">
        <v>0.05</v>
      </c>
      <c r="V62" s="221">
        <f>ROUND(E62*U62,2)</f>
        <v>0.65</v>
      </c>
      <c r="W62" s="221"/>
      <c r="X62" s="221" t="s">
        <v>163</v>
      </c>
      <c r="Y62" s="221" t="s">
        <v>164</v>
      </c>
      <c r="Z62" s="210"/>
      <c r="AA62" s="210"/>
      <c r="AB62" s="210"/>
      <c r="AC62" s="210"/>
      <c r="AD62" s="210"/>
      <c r="AE62" s="210"/>
      <c r="AF62" s="210"/>
      <c r="AG62" s="210" t="s">
        <v>165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17"/>
      <c r="B63" s="218"/>
      <c r="C63" s="257" t="s">
        <v>240</v>
      </c>
      <c r="D63" s="241"/>
      <c r="E63" s="241"/>
      <c r="F63" s="241"/>
      <c r="G63" s="241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189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17"/>
      <c r="B64" s="218"/>
      <c r="C64" s="255" t="s">
        <v>241</v>
      </c>
      <c r="D64" s="223"/>
      <c r="E64" s="224">
        <v>13</v>
      </c>
      <c r="F64" s="221"/>
      <c r="G64" s="221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0"/>
      <c r="AA64" s="210"/>
      <c r="AB64" s="210"/>
      <c r="AC64" s="210"/>
      <c r="AD64" s="210"/>
      <c r="AE64" s="210"/>
      <c r="AF64" s="210"/>
      <c r="AG64" s="210" t="s">
        <v>167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33">
        <v>17</v>
      </c>
      <c r="B65" s="234" t="s">
        <v>242</v>
      </c>
      <c r="C65" s="254" t="s">
        <v>243</v>
      </c>
      <c r="D65" s="235" t="s">
        <v>244</v>
      </c>
      <c r="E65" s="236">
        <v>22.4</v>
      </c>
      <c r="F65" s="237"/>
      <c r="G65" s="238">
        <f>ROUND(E65*F65,2)</f>
        <v>0</v>
      </c>
      <c r="H65" s="237"/>
      <c r="I65" s="238">
        <f>ROUND(E65*H65,2)</f>
        <v>0</v>
      </c>
      <c r="J65" s="237"/>
      <c r="K65" s="238">
        <f>ROUND(E65*J65,2)</f>
        <v>0</v>
      </c>
      <c r="L65" s="238">
        <v>21</v>
      </c>
      <c r="M65" s="238">
        <f>G65*(1+L65/100)</f>
        <v>0</v>
      </c>
      <c r="N65" s="236">
        <v>0</v>
      </c>
      <c r="O65" s="236">
        <f>ROUND(E65*N65,2)</f>
        <v>0</v>
      </c>
      <c r="P65" s="236">
        <v>5.0899999999999999E-3</v>
      </c>
      <c r="Q65" s="236">
        <f>ROUND(E65*P65,2)</f>
        <v>0.11</v>
      </c>
      <c r="R65" s="238" t="s">
        <v>204</v>
      </c>
      <c r="S65" s="238" t="s">
        <v>187</v>
      </c>
      <c r="T65" s="239" t="s">
        <v>187</v>
      </c>
      <c r="U65" s="221">
        <v>2.35</v>
      </c>
      <c r="V65" s="221">
        <f>ROUND(E65*U65,2)</f>
        <v>52.64</v>
      </c>
      <c r="W65" s="221"/>
      <c r="X65" s="221" t="s">
        <v>163</v>
      </c>
      <c r="Y65" s="221" t="s">
        <v>164</v>
      </c>
      <c r="Z65" s="210"/>
      <c r="AA65" s="210"/>
      <c r="AB65" s="210"/>
      <c r="AC65" s="210"/>
      <c r="AD65" s="210"/>
      <c r="AE65" s="210"/>
      <c r="AF65" s="210"/>
      <c r="AG65" s="210" t="s">
        <v>165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17"/>
      <c r="B66" s="218"/>
      <c r="C66" s="255" t="s">
        <v>245</v>
      </c>
      <c r="D66" s="223"/>
      <c r="E66" s="224">
        <v>22.4</v>
      </c>
      <c r="F66" s="221"/>
      <c r="G66" s="221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0"/>
      <c r="AA66" s="210"/>
      <c r="AB66" s="210"/>
      <c r="AC66" s="210"/>
      <c r="AD66" s="210"/>
      <c r="AE66" s="210"/>
      <c r="AF66" s="210"/>
      <c r="AG66" s="210" t="s">
        <v>167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33">
        <v>18</v>
      </c>
      <c r="B67" s="234" t="s">
        <v>246</v>
      </c>
      <c r="C67" s="254" t="s">
        <v>247</v>
      </c>
      <c r="D67" s="235" t="s">
        <v>244</v>
      </c>
      <c r="E67" s="236">
        <v>317.74</v>
      </c>
      <c r="F67" s="237"/>
      <c r="G67" s="238">
        <f>ROUND(E67*F67,2)</f>
        <v>0</v>
      </c>
      <c r="H67" s="237"/>
      <c r="I67" s="238">
        <f>ROUND(E67*H67,2)</f>
        <v>0</v>
      </c>
      <c r="J67" s="237"/>
      <c r="K67" s="238">
        <f>ROUND(E67*J67,2)</f>
        <v>0</v>
      </c>
      <c r="L67" s="238">
        <v>21</v>
      </c>
      <c r="M67" s="238">
        <f>G67*(1+L67/100)</f>
        <v>0</v>
      </c>
      <c r="N67" s="236">
        <v>4.8999999999999998E-4</v>
      </c>
      <c r="O67" s="236">
        <f>ROUND(E67*N67,2)</f>
        <v>0.16</v>
      </c>
      <c r="P67" s="236">
        <v>8.0000000000000002E-3</v>
      </c>
      <c r="Q67" s="236">
        <f>ROUND(E67*P67,2)</f>
        <v>2.54</v>
      </c>
      <c r="R67" s="238" t="s">
        <v>204</v>
      </c>
      <c r="S67" s="238" t="s">
        <v>187</v>
      </c>
      <c r="T67" s="239" t="s">
        <v>187</v>
      </c>
      <c r="U67" s="221">
        <v>0.64500000000000002</v>
      </c>
      <c r="V67" s="221">
        <f>ROUND(E67*U67,2)</f>
        <v>204.94</v>
      </c>
      <c r="W67" s="221"/>
      <c r="X67" s="221" t="s">
        <v>163</v>
      </c>
      <c r="Y67" s="221" t="s">
        <v>164</v>
      </c>
      <c r="Z67" s="210"/>
      <c r="AA67" s="210"/>
      <c r="AB67" s="210"/>
      <c r="AC67" s="210"/>
      <c r="AD67" s="210"/>
      <c r="AE67" s="210"/>
      <c r="AF67" s="210"/>
      <c r="AG67" s="210" t="s">
        <v>165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17"/>
      <c r="B68" s="218"/>
      <c r="C68" s="256" t="s">
        <v>248</v>
      </c>
      <c r="D68" s="240"/>
      <c r="E68" s="240"/>
      <c r="F68" s="240"/>
      <c r="G68" s="240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172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17"/>
      <c r="B69" s="218"/>
      <c r="C69" s="255" t="s">
        <v>249</v>
      </c>
      <c r="D69" s="223"/>
      <c r="E69" s="224">
        <v>317.74</v>
      </c>
      <c r="F69" s="221"/>
      <c r="G69" s="221"/>
      <c r="H69" s="221"/>
      <c r="I69" s="221"/>
      <c r="J69" s="221"/>
      <c r="K69" s="221"/>
      <c r="L69" s="221"/>
      <c r="M69" s="221"/>
      <c r="N69" s="220"/>
      <c r="O69" s="220"/>
      <c r="P69" s="220"/>
      <c r="Q69" s="220"/>
      <c r="R69" s="221"/>
      <c r="S69" s="221"/>
      <c r="T69" s="221"/>
      <c r="U69" s="221"/>
      <c r="V69" s="221"/>
      <c r="W69" s="221"/>
      <c r="X69" s="221"/>
      <c r="Y69" s="221"/>
      <c r="Z69" s="210"/>
      <c r="AA69" s="210"/>
      <c r="AB69" s="210"/>
      <c r="AC69" s="210"/>
      <c r="AD69" s="210"/>
      <c r="AE69" s="210"/>
      <c r="AF69" s="210"/>
      <c r="AG69" s="210" t="s">
        <v>167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ht="22.5" outlineLevel="1" x14ac:dyDescent="0.2">
      <c r="A70" s="233">
        <v>19</v>
      </c>
      <c r="B70" s="234" t="s">
        <v>250</v>
      </c>
      <c r="C70" s="254" t="s">
        <v>251</v>
      </c>
      <c r="D70" s="235" t="s">
        <v>160</v>
      </c>
      <c r="E70" s="236">
        <v>133.88</v>
      </c>
      <c r="F70" s="237"/>
      <c r="G70" s="238">
        <f>ROUND(E70*F70,2)</f>
        <v>0</v>
      </c>
      <c r="H70" s="237"/>
      <c r="I70" s="238">
        <f>ROUND(E70*H70,2)</f>
        <v>0</v>
      </c>
      <c r="J70" s="237"/>
      <c r="K70" s="238">
        <f>ROUND(E70*J70,2)</f>
        <v>0</v>
      </c>
      <c r="L70" s="238">
        <v>21</v>
      </c>
      <c r="M70" s="238">
        <f>G70*(1+L70/100)</f>
        <v>0</v>
      </c>
      <c r="N70" s="236">
        <v>0</v>
      </c>
      <c r="O70" s="236">
        <f>ROUND(E70*N70,2)</f>
        <v>0</v>
      </c>
      <c r="P70" s="236">
        <v>6.8000000000000005E-2</v>
      </c>
      <c r="Q70" s="236">
        <f>ROUND(E70*P70,2)</f>
        <v>9.1</v>
      </c>
      <c r="R70" s="238" t="s">
        <v>204</v>
      </c>
      <c r="S70" s="238" t="s">
        <v>187</v>
      </c>
      <c r="T70" s="239" t="s">
        <v>187</v>
      </c>
      <c r="U70" s="221">
        <v>0.3</v>
      </c>
      <c r="V70" s="221">
        <f>ROUND(E70*U70,2)</f>
        <v>40.159999999999997</v>
      </c>
      <c r="W70" s="221"/>
      <c r="X70" s="221" t="s">
        <v>163</v>
      </c>
      <c r="Y70" s="221" t="s">
        <v>164</v>
      </c>
      <c r="Z70" s="210"/>
      <c r="AA70" s="210"/>
      <c r="AB70" s="210"/>
      <c r="AC70" s="210"/>
      <c r="AD70" s="210"/>
      <c r="AE70" s="210"/>
      <c r="AF70" s="210"/>
      <c r="AG70" s="210" t="s">
        <v>165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2">
      <c r="A71" s="217"/>
      <c r="B71" s="218"/>
      <c r="C71" s="257" t="s">
        <v>252</v>
      </c>
      <c r="D71" s="241"/>
      <c r="E71" s="241"/>
      <c r="F71" s="241"/>
      <c r="G71" s="241"/>
      <c r="H71" s="221"/>
      <c r="I71" s="221"/>
      <c r="J71" s="221"/>
      <c r="K71" s="221"/>
      <c r="L71" s="221"/>
      <c r="M71" s="221"/>
      <c r="N71" s="220"/>
      <c r="O71" s="220"/>
      <c r="P71" s="220"/>
      <c r="Q71" s="220"/>
      <c r="R71" s="221"/>
      <c r="S71" s="221"/>
      <c r="T71" s="221"/>
      <c r="U71" s="221"/>
      <c r="V71" s="221"/>
      <c r="W71" s="221"/>
      <c r="X71" s="221"/>
      <c r="Y71" s="221"/>
      <c r="Z71" s="210"/>
      <c r="AA71" s="210"/>
      <c r="AB71" s="210"/>
      <c r="AC71" s="210"/>
      <c r="AD71" s="210"/>
      <c r="AE71" s="210"/>
      <c r="AF71" s="210"/>
      <c r="AG71" s="210" t="s">
        <v>189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17"/>
      <c r="B72" s="218"/>
      <c r="C72" s="255" t="s">
        <v>253</v>
      </c>
      <c r="D72" s="223"/>
      <c r="E72" s="224">
        <v>3.9</v>
      </c>
      <c r="F72" s="221"/>
      <c r="G72" s="221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0"/>
      <c r="AA72" s="210"/>
      <c r="AB72" s="210"/>
      <c r="AC72" s="210"/>
      <c r="AD72" s="210"/>
      <c r="AE72" s="210"/>
      <c r="AF72" s="210"/>
      <c r="AG72" s="210" t="s">
        <v>167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">
      <c r="A73" s="217"/>
      <c r="B73" s="218"/>
      <c r="C73" s="255" t="s">
        <v>254</v>
      </c>
      <c r="D73" s="223"/>
      <c r="E73" s="224">
        <v>129.97999999999999</v>
      </c>
      <c r="F73" s="221"/>
      <c r="G73" s="221"/>
      <c r="H73" s="221"/>
      <c r="I73" s="221"/>
      <c r="J73" s="221"/>
      <c r="K73" s="221"/>
      <c r="L73" s="221"/>
      <c r="M73" s="221"/>
      <c r="N73" s="220"/>
      <c r="O73" s="220"/>
      <c r="P73" s="220"/>
      <c r="Q73" s="220"/>
      <c r="R73" s="221"/>
      <c r="S73" s="221"/>
      <c r="T73" s="221"/>
      <c r="U73" s="221"/>
      <c r="V73" s="221"/>
      <c r="W73" s="221"/>
      <c r="X73" s="221"/>
      <c r="Y73" s="221"/>
      <c r="Z73" s="210"/>
      <c r="AA73" s="210"/>
      <c r="AB73" s="210"/>
      <c r="AC73" s="210"/>
      <c r="AD73" s="210"/>
      <c r="AE73" s="210"/>
      <c r="AF73" s="210"/>
      <c r="AG73" s="210" t="s">
        <v>167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33">
        <v>20</v>
      </c>
      <c r="B74" s="234" t="s">
        <v>255</v>
      </c>
      <c r="C74" s="254" t="s">
        <v>256</v>
      </c>
      <c r="D74" s="235" t="s">
        <v>185</v>
      </c>
      <c r="E74" s="236">
        <v>17.34</v>
      </c>
      <c r="F74" s="237"/>
      <c r="G74" s="238">
        <f>ROUND(E74*F74,2)</f>
        <v>0</v>
      </c>
      <c r="H74" s="237"/>
      <c r="I74" s="238">
        <f>ROUND(E74*H74,2)</f>
        <v>0</v>
      </c>
      <c r="J74" s="237"/>
      <c r="K74" s="238">
        <f>ROUND(E74*J74,2)</f>
        <v>0</v>
      </c>
      <c r="L74" s="238">
        <v>21</v>
      </c>
      <c r="M74" s="238">
        <f>G74*(1+L74/100)</f>
        <v>0</v>
      </c>
      <c r="N74" s="236">
        <v>0</v>
      </c>
      <c r="O74" s="236">
        <f>ROUND(E74*N74,2)</f>
        <v>0</v>
      </c>
      <c r="P74" s="236">
        <v>0</v>
      </c>
      <c r="Q74" s="236">
        <f>ROUND(E74*P74,2)</f>
        <v>0</v>
      </c>
      <c r="R74" s="238" t="s">
        <v>257</v>
      </c>
      <c r="S74" s="238" t="s">
        <v>187</v>
      </c>
      <c r="T74" s="239" t="s">
        <v>187</v>
      </c>
      <c r="U74" s="221">
        <v>8.3849999999999998</v>
      </c>
      <c r="V74" s="221">
        <f>ROUND(E74*U74,2)</f>
        <v>145.4</v>
      </c>
      <c r="W74" s="221"/>
      <c r="X74" s="221" t="s">
        <v>163</v>
      </c>
      <c r="Y74" s="221" t="s">
        <v>164</v>
      </c>
      <c r="Z74" s="210"/>
      <c r="AA74" s="210"/>
      <c r="AB74" s="210"/>
      <c r="AC74" s="210"/>
      <c r="AD74" s="210"/>
      <c r="AE74" s="210"/>
      <c r="AF74" s="210"/>
      <c r="AG74" s="210" t="s">
        <v>165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17"/>
      <c r="B75" s="218"/>
      <c r="C75" s="257" t="s">
        <v>258</v>
      </c>
      <c r="D75" s="241"/>
      <c r="E75" s="241"/>
      <c r="F75" s="241"/>
      <c r="G75" s="241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0"/>
      <c r="AA75" s="210"/>
      <c r="AB75" s="210"/>
      <c r="AC75" s="210"/>
      <c r="AD75" s="210"/>
      <c r="AE75" s="210"/>
      <c r="AF75" s="210"/>
      <c r="AG75" s="210" t="s">
        <v>189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43" t="str">
        <f>C75</f>
        <v>o půdorysné ploše do 15 m2 na vzdálenost do 3 m od okraje vyklízeného prostoru nebo s naložením na dopravní prostředek,</v>
      </c>
      <c r="BB75" s="210"/>
      <c r="BC75" s="210"/>
      <c r="BD75" s="210"/>
      <c r="BE75" s="210"/>
      <c r="BF75" s="210"/>
      <c r="BG75" s="210"/>
      <c r="BH75" s="210"/>
    </row>
    <row r="76" spans="1:60" outlineLevel="2" x14ac:dyDescent="0.2">
      <c r="A76" s="217"/>
      <c r="B76" s="218"/>
      <c r="C76" s="255" t="s">
        <v>259</v>
      </c>
      <c r="D76" s="223"/>
      <c r="E76" s="224">
        <v>17.34</v>
      </c>
      <c r="F76" s="221"/>
      <c r="G76" s="221"/>
      <c r="H76" s="221"/>
      <c r="I76" s="221"/>
      <c r="J76" s="221"/>
      <c r="K76" s="221"/>
      <c r="L76" s="221"/>
      <c r="M76" s="221"/>
      <c r="N76" s="220"/>
      <c r="O76" s="220"/>
      <c r="P76" s="220"/>
      <c r="Q76" s="220"/>
      <c r="R76" s="221"/>
      <c r="S76" s="221"/>
      <c r="T76" s="221"/>
      <c r="U76" s="221"/>
      <c r="V76" s="221"/>
      <c r="W76" s="221"/>
      <c r="X76" s="221"/>
      <c r="Y76" s="221"/>
      <c r="Z76" s="210"/>
      <c r="AA76" s="210"/>
      <c r="AB76" s="210"/>
      <c r="AC76" s="210"/>
      <c r="AD76" s="210"/>
      <c r="AE76" s="210"/>
      <c r="AF76" s="210"/>
      <c r="AG76" s="210" t="s">
        <v>167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x14ac:dyDescent="0.2">
      <c r="A77" s="226" t="s">
        <v>156</v>
      </c>
      <c r="B77" s="227" t="s">
        <v>84</v>
      </c>
      <c r="C77" s="253" t="s">
        <v>85</v>
      </c>
      <c r="D77" s="228"/>
      <c r="E77" s="229"/>
      <c r="F77" s="230"/>
      <c r="G77" s="230">
        <f>SUMIF(AG78:AG82,"&lt;&gt;NOR",G78:G82)</f>
        <v>0</v>
      </c>
      <c r="H77" s="230"/>
      <c r="I77" s="230">
        <f>SUM(I78:I82)</f>
        <v>0</v>
      </c>
      <c r="J77" s="230"/>
      <c r="K77" s="230">
        <f>SUM(K78:K82)</f>
        <v>0</v>
      </c>
      <c r="L77" s="230"/>
      <c r="M77" s="230">
        <f>SUM(M78:M82)</f>
        <v>0</v>
      </c>
      <c r="N77" s="229"/>
      <c r="O77" s="229">
        <f>SUM(O78:O82)</f>
        <v>0</v>
      </c>
      <c r="P77" s="229"/>
      <c r="Q77" s="229">
        <f>SUM(Q78:Q82)</f>
        <v>0</v>
      </c>
      <c r="R77" s="230"/>
      <c r="S77" s="230"/>
      <c r="T77" s="231"/>
      <c r="U77" s="225"/>
      <c r="V77" s="225">
        <f>SUM(V78:V82)</f>
        <v>185.91</v>
      </c>
      <c r="W77" s="225"/>
      <c r="X77" s="225"/>
      <c r="Y77" s="225"/>
      <c r="AG77" t="s">
        <v>157</v>
      </c>
    </row>
    <row r="78" spans="1:60" ht="22.5" outlineLevel="1" x14ac:dyDescent="0.2">
      <c r="A78" s="233">
        <v>21</v>
      </c>
      <c r="B78" s="234" t="s">
        <v>260</v>
      </c>
      <c r="C78" s="254" t="s">
        <v>261</v>
      </c>
      <c r="D78" s="235" t="s">
        <v>262</v>
      </c>
      <c r="E78" s="236">
        <v>59.019849999999998</v>
      </c>
      <c r="F78" s="237"/>
      <c r="G78" s="238">
        <f>ROUND(E78*F78,2)</f>
        <v>0</v>
      </c>
      <c r="H78" s="237"/>
      <c r="I78" s="238">
        <f>ROUND(E78*H78,2)</f>
        <v>0</v>
      </c>
      <c r="J78" s="237"/>
      <c r="K78" s="238">
        <f>ROUND(E78*J78,2)</f>
        <v>0</v>
      </c>
      <c r="L78" s="238">
        <v>21</v>
      </c>
      <c r="M78" s="238">
        <f>G78*(1+L78/100)</f>
        <v>0</v>
      </c>
      <c r="N78" s="236">
        <v>0</v>
      </c>
      <c r="O78" s="236">
        <f>ROUND(E78*N78,2)</f>
        <v>0</v>
      </c>
      <c r="P78" s="236">
        <v>0</v>
      </c>
      <c r="Q78" s="236">
        <f>ROUND(E78*P78,2)</f>
        <v>0</v>
      </c>
      <c r="R78" s="238" t="s">
        <v>263</v>
      </c>
      <c r="S78" s="238" t="s">
        <v>187</v>
      </c>
      <c r="T78" s="239" t="s">
        <v>187</v>
      </c>
      <c r="U78" s="221">
        <v>3.15</v>
      </c>
      <c r="V78" s="221">
        <f>ROUND(E78*U78,2)</f>
        <v>185.91</v>
      </c>
      <c r="W78" s="221"/>
      <c r="X78" s="221" t="s">
        <v>264</v>
      </c>
      <c r="Y78" s="221" t="s">
        <v>164</v>
      </c>
      <c r="Z78" s="210"/>
      <c r="AA78" s="210"/>
      <c r="AB78" s="210"/>
      <c r="AC78" s="210"/>
      <c r="AD78" s="210"/>
      <c r="AE78" s="210"/>
      <c r="AF78" s="210"/>
      <c r="AG78" s="210" t="s">
        <v>265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17"/>
      <c r="B79" s="218"/>
      <c r="C79" s="257" t="s">
        <v>266</v>
      </c>
      <c r="D79" s="241"/>
      <c r="E79" s="241"/>
      <c r="F79" s="241"/>
      <c r="G79" s="241"/>
      <c r="H79" s="221"/>
      <c r="I79" s="221"/>
      <c r="J79" s="221"/>
      <c r="K79" s="221"/>
      <c r="L79" s="221"/>
      <c r="M79" s="221"/>
      <c r="N79" s="220"/>
      <c r="O79" s="220"/>
      <c r="P79" s="220"/>
      <c r="Q79" s="220"/>
      <c r="R79" s="221"/>
      <c r="S79" s="221"/>
      <c r="T79" s="221"/>
      <c r="U79" s="221"/>
      <c r="V79" s="221"/>
      <c r="W79" s="221"/>
      <c r="X79" s="221"/>
      <c r="Y79" s="221"/>
      <c r="Z79" s="210"/>
      <c r="AA79" s="210"/>
      <c r="AB79" s="210"/>
      <c r="AC79" s="210"/>
      <c r="AD79" s="210"/>
      <c r="AE79" s="210"/>
      <c r="AF79" s="210"/>
      <c r="AG79" s="210" t="s">
        <v>189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17"/>
      <c r="B80" s="218"/>
      <c r="C80" s="255" t="s">
        <v>267</v>
      </c>
      <c r="D80" s="223"/>
      <c r="E80" s="224"/>
      <c r="F80" s="221"/>
      <c r="G80" s="221"/>
      <c r="H80" s="221"/>
      <c r="I80" s="221"/>
      <c r="J80" s="221"/>
      <c r="K80" s="221"/>
      <c r="L80" s="221"/>
      <c r="M80" s="221"/>
      <c r="N80" s="220"/>
      <c r="O80" s="220"/>
      <c r="P80" s="220"/>
      <c r="Q80" s="220"/>
      <c r="R80" s="221"/>
      <c r="S80" s="221"/>
      <c r="T80" s="221"/>
      <c r="U80" s="221"/>
      <c r="V80" s="221"/>
      <c r="W80" s="221"/>
      <c r="X80" s="221"/>
      <c r="Y80" s="221"/>
      <c r="Z80" s="210"/>
      <c r="AA80" s="210"/>
      <c r="AB80" s="210"/>
      <c r="AC80" s="210"/>
      <c r="AD80" s="210"/>
      <c r="AE80" s="210"/>
      <c r="AF80" s="210"/>
      <c r="AG80" s="210" t="s">
        <v>167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">
      <c r="A81" s="217"/>
      <c r="B81" s="218"/>
      <c r="C81" s="255" t="s">
        <v>268</v>
      </c>
      <c r="D81" s="223"/>
      <c r="E81" s="224"/>
      <c r="F81" s="221"/>
      <c r="G81" s="221"/>
      <c r="H81" s="221"/>
      <c r="I81" s="221"/>
      <c r="J81" s="221"/>
      <c r="K81" s="221"/>
      <c r="L81" s="221"/>
      <c r="M81" s="221"/>
      <c r="N81" s="220"/>
      <c r="O81" s="220"/>
      <c r="P81" s="220"/>
      <c r="Q81" s="220"/>
      <c r="R81" s="221"/>
      <c r="S81" s="221"/>
      <c r="T81" s="221"/>
      <c r="U81" s="221"/>
      <c r="V81" s="221"/>
      <c r="W81" s="221"/>
      <c r="X81" s="221"/>
      <c r="Y81" s="221"/>
      <c r="Z81" s="210"/>
      <c r="AA81" s="210"/>
      <c r="AB81" s="210"/>
      <c r="AC81" s="210"/>
      <c r="AD81" s="210"/>
      <c r="AE81" s="210"/>
      <c r="AF81" s="210"/>
      <c r="AG81" s="210" t="s">
        <v>167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3" x14ac:dyDescent="0.2">
      <c r="A82" s="217"/>
      <c r="B82" s="218"/>
      <c r="C82" s="255" t="s">
        <v>269</v>
      </c>
      <c r="D82" s="223"/>
      <c r="E82" s="224">
        <v>59.019849999999998</v>
      </c>
      <c r="F82" s="221"/>
      <c r="G82" s="221"/>
      <c r="H82" s="221"/>
      <c r="I82" s="221"/>
      <c r="J82" s="221"/>
      <c r="K82" s="221"/>
      <c r="L82" s="221"/>
      <c r="M82" s="221"/>
      <c r="N82" s="220"/>
      <c r="O82" s="220"/>
      <c r="P82" s="220"/>
      <c r="Q82" s="220"/>
      <c r="R82" s="221"/>
      <c r="S82" s="221"/>
      <c r="T82" s="221"/>
      <c r="U82" s="221"/>
      <c r="V82" s="221"/>
      <c r="W82" s="221"/>
      <c r="X82" s="221"/>
      <c r="Y82" s="221"/>
      <c r="Z82" s="210"/>
      <c r="AA82" s="210"/>
      <c r="AB82" s="210"/>
      <c r="AC82" s="210"/>
      <c r="AD82" s="210"/>
      <c r="AE82" s="210"/>
      <c r="AF82" s="210"/>
      <c r="AG82" s="210" t="s">
        <v>167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x14ac:dyDescent="0.2">
      <c r="A83" s="226" t="s">
        <v>156</v>
      </c>
      <c r="B83" s="227" t="s">
        <v>88</v>
      </c>
      <c r="C83" s="253" t="s">
        <v>89</v>
      </c>
      <c r="D83" s="228"/>
      <c r="E83" s="229"/>
      <c r="F83" s="230"/>
      <c r="G83" s="230">
        <f>SUMIF(AG84:AG89,"&lt;&gt;NOR",G84:G89)</f>
        <v>0</v>
      </c>
      <c r="H83" s="230"/>
      <c r="I83" s="230">
        <f>SUM(I84:I89)</f>
        <v>0</v>
      </c>
      <c r="J83" s="230"/>
      <c r="K83" s="230">
        <f>SUM(K84:K89)</f>
        <v>0</v>
      </c>
      <c r="L83" s="230"/>
      <c r="M83" s="230">
        <f>SUM(M84:M89)</f>
        <v>0</v>
      </c>
      <c r="N83" s="229"/>
      <c r="O83" s="229">
        <f>SUM(O84:O89)</f>
        <v>0.38</v>
      </c>
      <c r="P83" s="229"/>
      <c r="Q83" s="229">
        <f>SUM(Q84:Q89)</f>
        <v>0</v>
      </c>
      <c r="R83" s="230"/>
      <c r="S83" s="230"/>
      <c r="T83" s="231"/>
      <c r="U83" s="225"/>
      <c r="V83" s="225">
        <f>SUM(V84:V89)</f>
        <v>5.09</v>
      </c>
      <c r="W83" s="225"/>
      <c r="X83" s="225"/>
      <c r="Y83" s="225"/>
      <c r="AG83" t="s">
        <v>157</v>
      </c>
    </row>
    <row r="84" spans="1:60" outlineLevel="1" x14ac:dyDescent="0.2">
      <c r="A84" s="233">
        <v>22</v>
      </c>
      <c r="B84" s="234" t="s">
        <v>270</v>
      </c>
      <c r="C84" s="254" t="s">
        <v>271</v>
      </c>
      <c r="D84" s="235" t="s">
        <v>160</v>
      </c>
      <c r="E84" s="236">
        <v>63.6</v>
      </c>
      <c r="F84" s="237"/>
      <c r="G84" s="238">
        <f>ROUND(E84*F84,2)</f>
        <v>0</v>
      </c>
      <c r="H84" s="237"/>
      <c r="I84" s="238">
        <f>ROUND(E84*H84,2)</f>
        <v>0</v>
      </c>
      <c r="J84" s="237"/>
      <c r="K84" s="238">
        <f>ROUND(E84*J84,2)</f>
        <v>0</v>
      </c>
      <c r="L84" s="238">
        <v>21</v>
      </c>
      <c r="M84" s="238">
        <f>G84*(1+L84/100)</f>
        <v>0</v>
      </c>
      <c r="N84" s="236">
        <v>0</v>
      </c>
      <c r="O84" s="236">
        <f>ROUND(E84*N84,2)</f>
        <v>0</v>
      </c>
      <c r="P84" s="236">
        <v>0</v>
      </c>
      <c r="Q84" s="236">
        <f>ROUND(E84*P84,2)</f>
        <v>0</v>
      </c>
      <c r="R84" s="238" t="s">
        <v>272</v>
      </c>
      <c r="S84" s="238" t="s">
        <v>187</v>
      </c>
      <c r="T84" s="239" t="s">
        <v>187</v>
      </c>
      <c r="U84" s="221">
        <v>0.08</v>
      </c>
      <c r="V84" s="221">
        <f>ROUND(E84*U84,2)</f>
        <v>5.09</v>
      </c>
      <c r="W84" s="221"/>
      <c r="X84" s="221" t="s">
        <v>163</v>
      </c>
      <c r="Y84" s="221" t="s">
        <v>164</v>
      </c>
      <c r="Z84" s="210"/>
      <c r="AA84" s="210"/>
      <c r="AB84" s="210"/>
      <c r="AC84" s="210"/>
      <c r="AD84" s="210"/>
      <c r="AE84" s="210"/>
      <c r="AF84" s="210"/>
      <c r="AG84" s="210" t="s">
        <v>165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17"/>
      <c r="B85" s="218"/>
      <c r="C85" s="255" t="s">
        <v>273</v>
      </c>
      <c r="D85" s="223"/>
      <c r="E85" s="224"/>
      <c r="F85" s="221"/>
      <c r="G85" s="221"/>
      <c r="H85" s="221"/>
      <c r="I85" s="221"/>
      <c r="J85" s="221"/>
      <c r="K85" s="221"/>
      <c r="L85" s="221"/>
      <c r="M85" s="221"/>
      <c r="N85" s="220"/>
      <c r="O85" s="220"/>
      <c r="P85" s="220"/>
      <c r="Q85" s="220"/>
      <c r="R85" s="221"/>
      <c r="S85" s="221"/>
      <c r="T85" s="221"/>
      <c r="U85" s="221"/>
      <c r="V85" s="221"/>
      <c r="W85" s="221"/>
      <c r="X85" s="221"/>
      <c r="Y85" s="221"/>
      <c r="Z85" s="210"/>
      <c r="AA85" s="210"/>
      <c r="AB85" s="210"/>
      <c r="AC85" s="210"/>
      <c r="AD85" s="210"/>
      <c r="AE85" s="210"/>
      <c r="AF85" s="210"/>
      <c r="AG85" s="210" t="s">
        <v>167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">
      <c r="A86" s="217"/>
      <c r="B86" s="218"/>
      <c r="C86" s="255" t="s">
        <v>274</v>
      </c>
      <c r="D86" s="223"/>
      <c r="E86" s="224">
        <v>63.6</v>
      </c>
      <c r="F86" s="221"/>
      <c r="G86" s="221"/>
      <c r="H86" s="221"/>
      <c r="I86" s="221"/>
      <c r="J86" s="221"/>
      <c r="K86" s="221"/>
      <c r="L86" s="221"/>
      <c r="M86" s="221"/>
      <c r="N86" s="220"/>
      <c r="O86" s="220"/>
      <c r="P86" s="220"/>
      <c r="Q86" s="220"/>
      <c r="R86" s="221"/>
      <c r="S86" s="221"/>
      <c r="T86" s="221"/>
      <c r="U86" s="221"/>
      <c r="V86" s="221"/>
      <c r="W86" s="221"/>
      <c r="X86" s="221"/>
      <c r="Y86" s="221"/>
      <c r="Z86" s="210"/>
      <c r="AA86" s="210"/>
      <c r="AB86" s="210"/>
      <c r="AC86" s="210"/>
      <c r="AD86" s="210"/>
      <c r="AE86" s="210"/>
      <c r="AF86" s="210"/>
      <c r="AG86" s="210" t="s">
        <v>167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33.75" outlineLevel="1" x14ac:dyDescent="0.2">
      <c r="A87" s="233">
        <v>23</v>
      </c>
      <c r="B87" s="234" t="s">
        <v>275</v>
      </c>
      <c r="C87" s="254" t="s">
        <v>276</v>
      </c>
      <c r="D87" s="235" t="s">
        <v>160</v>
      </c>
      <c r="E87" s="236">
        <v>63.6</v>
      </c>
      <c r="F87" s="237"/>
      <c r="G87" s="238">
        <f>ROUND(E87*F87,2)</f>
        <v>0</v>
      </c>
      <c r="H87" s="237"/>
      <c r="I87" s="238">
        <f>ROUND(E87*H87,2)</f>
        <v>0</v>
      </c>
      <c r="J87" s="237"/>
      <c r="K87" s="238">
        <f>ROUND(E87*J87,2)</f>
        <v>0</v>
      </c>
      <c r="L87" s="238">
        <v>21</v>
      </c>
      <c r="M87" s="238">
        <f>G87*(1+L87/100)</f>
        <v>0</v>
      </c>
      <c r="N87" s="236">
        <v>6.0000000000000001E-3</v>
      </c>
      <c r="O87" s="236">
        <f>ROUND(E87*N87,2)</f>
        <v>0.38</v>
      </c>
      <c r="P87" s="236">
        <v>0</v>
      </c>
      <c r="Q87" s="236">
        <f>ROUND(E87*P87,2)</f>
        <v>0</v>
      </c>
      <c r="R87" s="238" t="s">
        <v>277</v>
      </c>
      <c r="S87" s="238" t="s">
        <v>187</v>
      </c>
      <c r="T87" s="239" t="s">
        <v>187</v>
      </c>
      <c r="U87" s="221">
        <v>0</v>
      </c>
      <c r="V87" s="221">
        <f>ROUND(E87*U87,2)</f>
        <v>0</v>
      </c>
      <c r="W87" s="221"/>
      <c r="X87" s="221" t="s">
        <v>278</v>
      </c>
      <c r="Y87" s="221" t="s">
        <v>164</v>
      </c>
      <c r="Z87" s="210"/>
      <c r="AA87" s="210"/>
      <c r="AB87" s="210"/>
      <c r="AC87" s="210"/>
      <c r="AD87" s="210"/>
      <c r="AE87" s="210"/>
      <c r="AF87" s="210"/>
      <c r="AG87" s="210" t="s">
        <v>279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17"/>
      <c r="B88" s="218"/>
      <c r="C88" s="255" t="s">
        <v>273</v>
      </c>
      <c r="D88" s="223"/>
      <c r="E88" s="224"/>
      <c r="F88" s="221"/>
      <c r="G88" s="221"/>
      <c r="H88" s="221"/>
      <c r="I88" s="221"/>
      <c r="J88" s="221"/>
      <c r="K88" s="221"/>
      <c r="L88" s="221"/>
      <c r="M88" s="221"/>
      <c r="N88" s="220"/>
      <c r="O88" s="220"/>
      <c r="P88" s="220"/>
      <c r="Q88" s="220"/>
      <c r="R88" s="221"/>
      <c r="S88" s="221"/>
      <c r="T88" s="221"/>
      <c r="U88" s="221"/>
      <c r="V88" s="221"/>
      <c r="W88" s="221"/>
      <c r="X88" s="221"/>
      <c r="Y88" s="221"/>
      <c r="Z88" s="210"/>
      <c r="AA88" s="210"/>
      <c r="AB88" s="210"/>
      <c r="AC88" s="210"/>
      <c r="AD88" s="210"/>
      <c r="AE88" s="210"/>
      <c r="AF88" s="210"/>
      <c r="AG88" s="210" t="s">
        <v>167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">
      <c r="A89" s="217"/>
      <c r="B89" s="218"/>
      <c r="C89" s="255" t="s">
        <v>280</v>
      </c>
      <c r="D89" s="223"/>
      <c r="E89" s="224">
        <v>63.6</v>
      </c>
      <c r="F89" s="221"/>
      <c r="G89" s="221"/>
      <c r="H89" s="221"/>
      <c r="I89" s="221"/>
      <c r="J89" s="221"/>
      <c r="K89" s="221"/>
      <c r="L89" s="221"/>
      <c r="M89" s="221"/>
      <c r="N89" s="220"/>
      <c r="O89" s="220"/>
      <c r="P89" s="220"/>
      <c r="Q89" s="220"/>
      <c r="R89" s="221"/>
      <c r="S89" s="221"/>
      <c r="T89" s="221"/>
      <c r="U89" s="221"/>
      <c r="V89" s="221"/>
      <c r="W89" s="221"/>
      <c r="X89" s="221"/>
      <c r="Y89" s="221"/>
      <c r="Z89" s="210"/>
      <c r="AA89" s="210"/>
      <c r="AB89" s="210"/>
      <c r="AC89" s="210"/>
      <c r="AD89" s="210"/>
      <c r="AE89" s="210"/>
      <c r="AF89" s="210"/>
      <c r="AG89" s="210" t="s">
        <v>167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x14ac:dyDescent="0.2">
      <c r="A90" s="226" t="s">
        <v>156</v>
      </c>
      <c r="B90" s="227" t="s">
        <v>90</v>
      </c>
      <c r="C90" s="253" t="s">
        <v>91</v>
      </c>
      <c r="D90" s="228"/>
      <c r="E90" s="229"/>
      <c r="F90" s="230"/>
      <c r="G90" s="230">
        <f>SUMIF(AG91:AG91,"&lt;&gt;NOR",G91:G91)</f>
        <v>0</v>
      </c>
      <c r="H90" s="230"/>
      <c r="I90" s="230">
        <f>SUM(I91:I91)</f>
        <v>0</v>
      </c>
      <c r="J90" s="230"/>
      <c r="K90" s="230">
        <f>SUM(K91:K91)</f>
        <v>0</v>
      </c>
      <c r="L90" s="230"/>
      <c r="M90" s="230">
        <f>SUM(M91:M91)</f>
        <v>0</v>
      </c>
      <c r="N90" s="229"/>
      <c r="O90" s="229">
        <f>SUM(O91:O91)</f>
        <v>0</v>
      </c>
      <c r="P90" s="229"/>
      <c r="Q90" s="229">
        <f>SUM(Q91:Q91)</f>
        <v>0</v>
      </c>
      <c r="R90" s="230"/>
      <c r="S90" s="230"/>
      <c r="T90" s="231"/>
      <c r="U90" s="225"/>
      <c r="V90" s="225">
        <f>SUM(V91:V91)</f>
        <v>0</v>
      </c>
      <c r="W90" s="225"/>
      <c r="X90" s="225"/>
      <c r="Y90" s="225"/>
      <c r="AG90" t="s">
        <v>157</v>
      </c>
    </row>
    <row r="91" spans="1:60" outlineLevel="1" x14ac:dyDescent="0.2">
      <c r="A91" s="244">
        <v>24</v>
      </c>
      <c r="B91" s="245" t="s">
        <v>281</v>
      </c>
      <c r="C91" s="259" t="s">
        <v>282</v>
      </c>
      <c r="D91" s="246" t="s">
        <v>283</v>
      </c>
      <c r="E91" s="247">
        <v>1</v>
      </c>
      <c r="F91" s="248"/>
      <c r="G91" s="249">
        <f>ROUND(E91*F91,2)</f>
        <v>0</v>
      </c>
      <c r="H91" s="248"/>
      <c r="I91" s="249">
        <f>ROUND(E91*H91,2)</f>
        <v>0</v>
      </c>
      <c r="J91" s="248"/>
      <c r="K91" s="249">
        <f>ROUND(E91*J91,2)</f>
        <v>0</v>
      </c>
      <c r="L91" s="249">
        <v>21</v>
      </c>
      <c r="M91" s="249">
        <f>G91*(1+L91/100)</f>
        <v>0</v>
      </c>
      <c r="N91" s="247">
        <v>0</v>
      </c>
      <c r="O91" s="247">
        <f>ROUND(E91*N91,2)</f>
        <v>0</v>
      </c>
      <c r="P91" s="247">
        <v>0</v>
      </c>
      <c r="Q91" s="247">
        <f>ROUND(E91*P91,2)</f>
        <v>0</v>
      </c>
      <c r="R91" s="249"/>
      <c r="S91" s="249" t="s">
        <v>161</v>
      </c>
      <c r="T91" s="250" t="s">
        <v>162</v>
      </c>
      <c r="U91" s="221">
        <v>0</v>
      </c>
      <c r="V91" s="221">
        <f>ROUND(E91*U91,2)</f>
        <v>0</v>
      </c>
      <c r="W91" s="221"/>
      <c r="X91" s="221" t="s">
        <v>163</v>
      </c>
      <c r="Y91" s="221" t="s">
        <v>164</v>
      </c>
      <c r="Z91" s="210"/>
      <c r="AA91" s="210"/>
      <c r="AB91" s="210"/>
      <c r="AC91" s="210"/>
      <c r="AD91" s="210"/>
      <c r="AE91" s="210"/>
      <c r="AF91" s="210"/>
      <c r="AG91" s="210" t="s">
        <v>165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x14ac:dyDescent="0.2">
      <c r="A92" s="226" t="s">
        <v>156</v>
      </c>
      <c r="B92" s="227" t="s">
        <v>100</v>
      </c>
      <c r="C92" s="253" t="s">
        <v>101</v>
      </c>
      <c r="D92" s="228"/>
      <c r="E92" s="229"/>
      <c r="F92" s="230"/>
      <c r="G92" s="230">
        <f>SUMIF(AG93:AG108,"&lt;&gt;NOR",G93:G108)</f>
        <v>0</v>
      </c>
      <c r="H92" s="230"/>
      <c r="I92" s="230">
        <f>SUM(I93:I108)</f>
        <v>0</v>
      </c>
      <c r="J92" s="230"/>
      <c r="K92" s="230">
        <f>SUM(K93:K108)</f>
        <v>0</v>
      </c>
      <c r="L92" s="230"/>
      <c r="M92" s="230">
        <f>SUM(M93:M108)</f>
        <v>0</v>
      </c>
      <c r="N92" s="229"/>
      <c r="O92" s="229">
        <f>SUM(O93:O108)</f>
        <v>1.6</v>
      </c>
      <c r="P92" s="229"/>
      <c r="Q92" s="229">
        <f>SUM(Q93:Q108)</f>
        <v>0</v>
      </c>
      <c r="R92" s="230"/>
      <c r="S92" s="230"/>
      <c r="T92" s="231"/>
      <c r="U92" s="225"/>
      <c r="V92" s="225">
        <f>SUM(V93:V108)</f>
        <v>27.1</v>
      </c>
      <c r="W92" s="225"/>
      <c r="X92" s="225"/>
      <c r="Y92" s="225"/>
      <c r="AG92" t="s">
        <v>157</v>
      </c>
    </row>
    <row r="93" spans="1:60" ht="22.5" outlineLevel="1" x14ac:dyDescent="0.2">
      <c r="A93" s="233">
        <v>25</v>
      </c>
      <c r="B93" s="234" t="s">
        <v>284</v>
      </c>
      <c r="C93" s="254" t="s">
        <v>285</v>
      </c>
      <c r="D93" s="235" t="s">
        <v>160</v>
      </c>
      <c r="E93" s="236">
        <v>63.6</v>
      </c>
      <c r="F93" s="237"/>
      <c r="G93" s="238">
        <f>ROUND(E93*F93,2)</f>
        <v>0</v>
      </c>
      <c r="H93" s="237"/>
      <c r="I93" s="238">
        <f>ROUND(E93*H93,2)</f>
        <v>0</v>
      </c>
      <c r="J93" s="237"/>
      <c r="K93" s="238">
        <f>ROUND(E93*J93,2)</f>
        <v>0</v>
      </c>
      <c r="L93" s="238">
        <v>21</v>
      </c>
      <c r="M93" s="238">
        <f>G93*(1+L93/100)</f>
        <v>0</v>
      </c>
      <c r="N93" s="236">
        <v>0</v>
      </c>
      <c r="O93" s="236">
        <f>ROUND(E93*N93,2)</f>
        <v>0</v>
      </c>
      <c r="P93" s="236">
        <v>0</v>
      </c>
      <c r="Q93" s="236">
        <f>ROUND(E93*P93,2)</f>
        <v>0</v>
      </c>
      <c r="R93" s="238" t="s">
        <v>286</v>
      </c>
      <c r="S93" s="238" t="s">
        <v>187</v>
      </c>
      <c r="T93" s="239" t="s">
        <v>187</v>
      </c>
      <c r="U93" s="221">
        <v>0.19600000000000001</v>
      </c>
      <c r="V93" s="221">
        <f>ROUND(E93*U93,2)</f>
        <v>12.47</v>
      </c>
      <c r="W93" s="221"/>
      <c r="X93" s="221" t="s">
        <v>163</v>
      </c>
      <c r="Y93" s="221" t="s">
        <v>164</v>
      </c>
      <c r="Z93" s="210"/>
      <c r="AA93" s="210"/>
      <c r="AB93" s="210"/>
      <c r="AC93" s="210"/>
      <c r="AD93" s="210"/>
      <c r="AE93" s="210"/>
      <c r="AF93" s="210"/>
      <c r="AG93" s="210" t="s">
        <v>165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">
      <c r="A94" s="217"/>
      <c r="B94" s="218"/>
      <c r="C94" s="255" t="s">
        <v>273</v>
      </c>
      <c r="D94" s="223"/>
      <c r="E94" s="224"/>
      <c r="F94" s="221"/>
      <c r="G94" s="221"/>
      <c r="H94" s="221"/>
      <c r="I94" s="221"/>
      <c r="J94" s="221"/>
      <c r="K94" s="221"/>
      <c r="L94" s="221"/>
      <c r="M94" s="221"/>
      <c r="N94" s="220"/>
      <c r="O94" s="220"/>
      <c r="P94" s="220"/>
      <c r="Q94" s="220"/>
      <c r="R94" s="221"/>
      <c r="S94" s="221"/>
      <c r="T94" s="221"/>
      <c r="U94" s="221"/>
      <c r="V94" s="221"/>
      <c r="W94" s="221"/>
      <c r="X94" s="221"/>
      <c r="Y94" s="221"/>
      <c r="Z94" s="210"/>
      <c r="AA94" s="210"/>
      <c r="AB94" s="210"/>
      <c r="AC94" s="210"/>
      <c r="AD94" s="210"/>
      <c r="AE94" s="210"/>
      <c r="AF94" s="210"/>
      <c r="AG94" s="210" t="s">
        <v>167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2">
      <c r="A95" s="217"/>
      <c r="B95" s="218"/>
      <c r="C95" s="255" t="s">
        <v>274</v>
      </c>
      <c r="D95" s="223"/>
      <c r="E95" s="224">
        <v>63.6</v>
      </c>
      <c r="F95" s="221"/>
      <c r="G95" s="221"/>
      <c r="H95" s="221"/>
      <c r="I95" s="221"/>
      <c r="J95" s="221"/>
      <c r="K95" s="221"/>
      <c r="L95" s="221"/>
      <c r="M95" s="221"/>
      <c r="N95" s="220"/>
      <c r="O95" s="220"/>
      <c r="P95" s="220"/>
      <c r="Q95" s="220"/>
      <c r="R95" s="221"/>
      <c r="S95" s="221"/>
      <c r="T95" s="221"/>
      <c r="U95" s="221"/>
      <c r="V95" s="221"/>
      <c r="W95" s="221"/>
      <c r="X95" s="221"/>
      <c r="Y95" s="221"/>
      <c r="Z95" s="210"/>
      <c r="AA95" s="210"/>
      <c r="AB95" s="210"/>
      <c r="AC95" s="210"/>
      <c r="AD95" s="210"/>
      <c r="AE95" s="210"/>
      <c r="AF95" s="210"/>
      <c r="AG95" s="210" t="s">
        <v>167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">
      <c r="A96" s="233">
        <v>26</v>
      </c>
      <c r="B96" s="234" t="s">
        <v>287</v>
      </c>
      <c r="C96" s="254" t="s">
        <v>288</v>
      </c>
      <c r="D96" s="235" t="s">
        <v>160</v>
      </c>
      <c r="E96" s="236">
        <v>57.8</v>
      </c>
      <c r="F96" s="237"/>
      <c r="G96" s="238">
        <f>ROUND(E96*F96,2)</f>
        <v>0</v>
      </c>
      <c r="H96" s="237"/>
      <c r="I96" s="238">
        <f>ROUND(E96*H96,2)</f>
        <v>0</v>
      </c>
      <c r="J96" s="237"/>
      <c r="K96" s="238">
        <f>ROUND(E96*J96,2)</f>
        <v>0</v>
      </c>
      <c r="L96" s="238">
        <v>21</v>
      </c>
      <c r="M96" s="238">
        <f>G96*(1+L96/100)</f>
        <v>0</v>
      </c>
      <c r="N96" s="236">
        <v>0</v>
      </c>
      <c r="O96" s="236">
        <f>ROUND(E96*N96,2)</f>
        <v>0</v>
      </c>
      <c r="P96" s="236">
        <v>0</v>
      </c>
      <c r="Q96" s="236">
        <f>ROUND(E96*P96,2)</f>
        <v>0</v>
      </c>
      <c r="R96" s="238"/>
      <c r="S96" s="238" t="s">
        <v>161</v>
      </c>
      <c r="T96" s="239" t="s">
        <v>162</v>
      </c>
      <c r="U96" s="221">
        <v>0</v>
      </c>
      <c r="V96" s="221">
        <f>ROUND(E96*U96,2)</f>
        <v>0</v>
      </c>
      <c r="W96" s="221"/>
      <c r="X96" s="221" t="s">
        <v>163</v>
      </c>
      <c r="Y96" s="221" t="s">
        <v>164</v>
      </c>
      <c r="Z96" s="210"/>
      <c r="AA96" s="210"/>
      <c r="AB96" s="210"/>
      <c r="AC96" s="210"/>
      <c r="AD96" s="210"/>
      <c r="AE96" s="210"/>
      <c r="AF96" s="210"/>
      <c r="AG96" s="210" t="s">
        <v>165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2">
      <c r="A97" s="217"/>
      <c r="B97" s="218"/>
      <c r="C97" s="255" t="s">
        <v>289</v>
      </c>
      <c r="D97" s="223"/>
      <c r="E97" s="224">
        <v>57.8</v>
      </c>
      <c r="F97" s="221"/>
      <c r="G97" s="221"/>
      <c r="H97" s="221"/>
      <c r="I97" s="221"/>
      <c r="J97" s="221"/>
      <c r="K97" s="221"/>
      <c r="L97" s="221"/>
      <c r="M97" s="221"/>
      <c r="N97" s="220"/>
      <c r="O97" s="220"/>
      <c r="P97" s="220"/>
      <c r="Q97" s="220"/>
      <c r="R97" s="221"/>
      <c r="S97" s="221"/>
      <c r="T97" s="221"/>
      <c r="U97" s="221"/>
      <c r="V97" s="221"/>
      <c r="W97" s="221"/>
      <c r="X97" s="221"/>
      <c r="Y97" s="221"/>
      <c r="Z97" s="210"/>
      <c r="AA97" s="210"/>
      <c r="AB97" s="210"/>
      <c r="AC97" s="210"/>
      <c r="AD97" s="210"/>
      <c r="AE97" s="210"/>
      <c r="AF97" s="210"/>
      <c r="AG97" s="210" t="s">
        <v>167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33">
        <v>27</v>
      </c>
      <c r="B98" s="234" t="s">
        <v>290</v>
      </c>
      <c r="C98" s="254" t="s">
        <v>291</v>
      </c>
      <c r="D98" s="235" t="s">
        <v>160</v>
      </c>
      <c r="E98" s="236">
        <v>63.6</v>
      </c>
      <c r="F98" s="237"/>
      <c r="G98" s="238">
        <f>ROUND(E98*F98,2)</f>
        <v>0</v>
      </c>
      <c r="H98" s="237"/>
      <c r="I98" s="238">
        <f>ROUND(E98*H98,2)</f>
        <v>0</v>
      </c>
      <c r="J98" s="237"/>
      <c r="K98" s="238">
        <f>ROUND(E98*J98,2)</f>
        <v>0</v>
      </c>
      <c r="L98" s="238">
        <v>21</v>
      </c>
      <c r="M98" s="238">
        <f>G98*(1+L98/100)</f>
        <v>0</v>
      </c>
      <c r="N98" s="236">
        <v>0</v>
      </c>
      <c r="O98" s="236">
        <f>ROUND(E98*N98,2)</f>
        <v>0</v>
      </c>
      <c r="P98" s="236">
        <v>0</v>
      </c>
      <c r="Q98" s="236">
        <f>ROUND(E98*P98,2)</f>
        <v>0</v>
      </c>
      <c r="R98" s="238"/>
      <c r="S98" s="238" t="s">
        <v>161</v>
      </c>
      <c r="T98" s="239" t="s">
        <v>162</v>
      </c>
      <c r="U98" s="221">
        <v>0</v>
      </c>
      <c r="V98" s="221">
        <f>ROUND(E98*U98,2)</f>
        <v>0</v>
      </c>
      <c r="W98" s="221"/>
      <c r="X98" s="221" t="s">
        <v>163</v>
      </c>
      <c r="Y98" s="221" t="s">
        <v>164</v>
      </c>
      <c r="Z98" s="210"/>
      <c r="AA98" s="210"/>
      <c r="AB98" s="210"/>
      <c r="AC98" s="210"/>
      <c r="AD98" s="210"/>
      <c r="AE98" s="210"/>
      <c r="AF98" s="210"/>
      <c r="AG98" s="210" t="s">
        <v>165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17"/>
      <c r="B99" s="218"/>
      <c r="C99" s="255" t="s">
        <v>273</v>
      </c>
      <c r="D99" s="223"/>
      <c r="E99" s="224"/>
      <c r="F99" s="221"/>
      <c r="G99" s="221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0"/>
      <c r="AA99" s="210"/>
      <c r="AB99" s="210"/>
      <c r="AC99" s="210"/>
      <c r="AD99" s="210"/>
      <c r="AE99" s="210"/>
      <c r="AF99" s="210"/>
      <c r="AG99" s="210" t="s">
        <v>167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17"/>
      <c r="B100" s="218"/>
      <c r="C100" s="255" t="s">
        <v>274</v>
      </c>
      <c r="D100" s="223"/>
      <c r="E100" s="224">
        <v>63.6</v>
      </c>
      <c r="F100" s="221"/>
      <c r="G100" s="221"/>
      <c r="H100" s="221"/>
      <c r="I100" s="221"/>
      <c r="J100" s="221"/>
      <c r="K100" s="221"/>
      <c r="L100" s="221"/>
      <c r="M100" s="221"/>
      <c r="N100" s="220"/>
      <c r="O100" s="220"/>
      <c r="P100" s="220"/>
      <c r="Q100" s="220"/>
      <c r="R100" s="221"/>
      <c r="S100" s="221"/>
      <c r="T100" s="221"/>
      <c r="U100" s="221"/>
      <c r="V100" s="221"/>
      <c r="W100" s="221"/>
      <c r="X100" s="221"/>
      <c r="Y100" s="221"/>
      <c r="Z100" s="210"/>
      <c r="AA100" s="210"/>
      <c r="AB100" s="210"/>
      <c r="AC100" s="210"/>
      <c r="AD100" s="210"/>
      <c r="AE100" s="210"/>
      <c r="AF100" s="210"/>
      <c r="AG100" s="210" t="s">
        <v>167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33">
        <v>28</v>
      </c>
      <c r="B101" s="234" t="s">
        <v>292</v>
      </c>
      <c r="C101" s="254" t="s">
        <v>293</v>
      </c>
      <c r="D101" s="235" t="s">
        <v>160</v>
      </c>
      <c r="E101" s="236">
        <v>63.6</v>
      </c>
      <c r="F101" s="237"/>
      <c r="G101" s="238">
        <f>ROUND(E101*F101,2)</f>
        <v>0</v>
      </c>
      <c r="H101" s="237"/>
      <c r="I101" s="238">
        <f>ROUND(E101*H101,2)</f>
        <v>0</v>
      </c>
      <c r="J101" s="237"/>
      <c r="K101" s="238">
        <f>ROUND(E101*J101,2)</f>
        <v>0</v>
      </c>
      <c r="L101" s="238">
        <v>21</v>
      </c>
      <c r="M101" s="238">
        <f>G101*(1+L101/100)</f>
        <v>0</v>
      </c>
      <c r="N101" s="236">
        <v>1.043E-2</v>
      </c>
      <c r="O101" s="236">
        <f>ROUND(E101*N101,2)</f>
        <v>0.66</v>
      </c>
      <c r="P101" s="236">
        <v>0</v>
      </c>
      <c r="Q101" s="236">
        <f>ROUND(E101*P101,2)</f>
        <v>0</v>
      </c>
      <c r="R101" s="238"/>
      <c r="S101" s="238" t="s">
        <v>161</v>
      </c>
      <c r="T101" s="239" t="s">
        <v>162</v>
      </c>
      <c r="U101" s="221">
        <v>0.23</v>
      </c>
      <c r="V101" s="221">
        <f>ROUND(E101*U101,2)</f>
        <v>14.63</v>
      </c>
      <c r="W101" s="221"/>
      <c r="X101" s="221" t="s">
        <v>163</v>
      </c>
      <c r="Y101" s="221" t="s">
        <v>164</v>
      </c>
      <c r="Z101" s="210"/>
      <c r="AA101" s="210"/>
      <c r="AB101" s="210"/>
      <c r="AC101" s="210"/>
      <c r="AD101" s="210"/>
      <c r="AE101" s="210"/>
      <c r="AF101" s="210"/>
      <c r="AG101" s="210" t="s">
        <v>165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17"/>
      <c r="B102" s="218"/>
      <c r="C102" s="255" t="s">
        <v>273</v>
      </c>
      <c r="D102" s="223"/>
      <c r="E102" s="224"/>
      <c r="F102" s="221"/>
      <c r="G102" s="221"/>
      <c r="H102" s="221"/>
      <c r="I102" s="221"/>
      <c r="J102" s="221"/>
      <c r="K102" s="221"/>
      <c r="L102" s="221"/>
      <c r="M102" s="221"/>
      <c r="N102" s="220"/>
      <c r="O102" s="220"/>
      <c r="P102" s="220"/>
      <c r="Q102" s="220"/>
      <c r="R102" s="221"/>
      <c r="S102" s="221"/>
      <c r="T102" s="221"/>
      <c r="U102" s="221"/>
      <c r="V102" s="221"/>
      <c r="W102" s="221"/>
      <c r="X102" s="221"/>
      <c r="Y102" s="221"/>
      <c r="Z102" s="210"/>
      <c r="AA102" s="210"/>
      <c r="AB102" s="210"/>
      <c r="AC102" s="210"/>
      <c r="AD102" s="210"/>
      <c r="AE102" s="210"/>
      <c r="AF102" s="210"/>
      <c r="AG102" s="210" t="s">
        <v>167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17"/>
      <c r="B103" s="218"/>
      <c r="C103" s="255" t="s">
        <v>274</v>
      </c>
      <c r="D103" s="223"/>
      <c r="E103" s="224">
        <v>63.6</v>
      </c>
      <c r="F103" s="221"/>
      <c r="G103" s="221"/>
      <c r="H103" s="221"/>
      <c r="I103" s="221"/>
      <c r="J103" s="221"/>
      <c r="K103" s="221"/>
      <c r="L103" s="221"/>
      <c r="M103" s="221"/>
      <c r="N103" s="220"/>
      <c r="O103" s="220"/>
      <c r="P103" s="220"/>
      <c r="Q103" s="220"/>
      <c r="R103" s="221"/>
      <c r="S103" s="221"/>
      <c r="T103" s="221"/>
      <c r="U103" s="221"/>
      <c r="V103" s="221"/>
      <c r="W103" s="221"/>
      <c r="X103" s="221"/>
      <c r="Y103" s="221"/>
      <c r="Z103" s="210"/>
      <c r="AA103" s="210"/>
      <c r="AB103" s="210"/>
      <c r="AC103" s="210"/>
      <c r="AD103" s="210"/>
      <c r="AE103" s="210"/>
      <c r="AF103" s="210"/>
      <c r="AG103" s="210" t="s">
        <v>167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33">
        <v>29</v>
      </c>
      <c r="B104" s="234" t="s">
        <v>294</v>
      </c>
      <c r="C104" s="254" t="s">
        <v>295</v>
      </c>
      <c r="D104" s="235" t="s">
        <v>185</v>
      </c>
      <c r="E104" s="236">
        <v>1.7172000000000001</v>
      </c>
      <c r="F104" s="237"/>
      <c r="G104" s="238">
        <f>ROUND(E104*F104,2)</f>
        <v>0</v>
      </c>
      <c r="H104" s="237"/>
      <c r="I104" s="238">
        <f>ROUND(E104*H104,2)</f>
        <v>0</v>
      </c>
      <c r="J104" s="237"/>
      <c r="K104" s="238">
        <f>ROUND(E104*J104,2)</f>
        <v>0</v>
      </c>
      <c r="L104" s="238">
        <v>21</v>
      </c>
      <c r="M104" s="238">
        <f>G104*(1+L104/100)</f>
        <v>0</v>
      </c>
      <c r="N104" s="236">
        <v>0.55000000000000004</v>
      </c>
      <c r="O104" s="236">
        <f>ROUND(E104*N104,2)</f>
        <v>0.94</v>
      </c>
      <c r="P104" s="236">
        <v>0</v>
      </c>
      <c r="Q104" s="236">
        <f>ROUND(E104*P104,2)</f>
        <v>0</v>
      </c>
      <c r="R104" s="238" t="s">
        <v>277</v>
      </c>
      <c r="S104" s="238" t="s">
        <v>296</v>
      </c>
      <c r="T104" s="239" t="s">
        <v>296</v>
      </c>
      <c r="U104" s="221">
        <v>0</v>
      </c>
      <c r="V104" s="221">
        <f>ROUND(E104*U104,2)</f>
        <v>0</v>
      </c>
      <c r="W104" s="221"/>
      <c r="X104" s="221" t="s">
        <v>278</v>
      </c>
      <c r="Y104" s="221" t="s">
        <v>164</v>
      </c>
      <c r="Z104" s="210"/>
      <c r="AA104" s="210"/>
      <c r="AB104" s="210"/>
      <c r="AC104" s="210"/>
      <c r="AD104" s="210"/>
      <c r="AE104" s="210"/>
      <c r="AF104" s="210"/>
      <c r="AG104" s="210" t="s">
        <v>279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2">
      <c r="A105" s="217"/>
      <c r="B105" s="218"/>
      <c r="C105" s="255" t="s">
        <v>273</v>
      </c>
      <c r="D105" s="223"/>
      <c r="E105" s="224"/>
      <c r="F105" s="221"/>
      <c r="G105" s="221"/>
      <c r="H105" s="221"/>
      <c r="I105" s="221"/>
      <c r="J105" s="221"/>
      <c r="K105" s="221"/>
      <c r="L105" s="221"/>
      <c r="M105" s="221"/>
      <c r="N105" s="220"/>
      <c r="O105" s="220"/>
      <c r="P105" s="220"/>
      <c r="Q105" s="220"/>
      <c r="R105" s="221"/>
      <c r="S105" s="221"/>
      <c r="T105" s="221"/>
      <c r="U105" s="221"/>
      <c r="V105" s="221"/>
      <c r="W105" s="221"/>
      <c r="X105" s="221"/>
      <c r="Y105" s="221"/>
      <c r="Z105" s="210"/>
      <c r="AA105" s="210"/>
      <c r="AB105" s="210"/>
      <c r="AC105" s="210"/>
      <c r="AD105" s="210"/>
      <c r="AE105" s="210"/>
      <c r="AF105" s="210"/>
      <c r="AG105" s="210" t="s">
        <v>167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">
      <c r="A106" s="217"/>
      <c r="B106" s="218"/>
      <c r="C106" s="255" t="s">
        <v>297</v>
      </c>
      <c r="D106" s="223"/>
      <c r="E106" s="224">
        <v>1.7172000000000001</v>
      </c>
      <c r="F106" s="221"/>
      <c r="G106" s="221"/>
      <c r="H106" s="221"/>
      <c r="I106" s="221"/>
      <c r="J106" s="221"/>
      <c r="K106" s="221"/>
      <c r="L106" s="221"/>
      <c r="M106" s="221"/>
      <c r="N106" s="220"/>
      <c r="O106" s="220"/>
      <c r="P106" s="220"/>
      <c r="Q106" s="220"/>
      <c r="R106" s="221"/>
      <c r="S106" s="221"/>
      <c r="T106" s="221"/>
      <c r="U106" s="221"/>
      <c r="V106" s="221"/>
      <c r="W106" s="221"/>
      <c r="X106" s="221"/>
      <c r="Y106" s="221"/>
      <c r="Z106" s="210"/>
      <c r="AA106" s="210"/>
      <c r="AB106" s="210"/>
      <c r="AC106" s="210"/>
      <c r="AD106" s="210"/>
      <c r="AE106" s="210"/>
      <c r="AF106" s="210"/>
      <c r="AG106" s="210" t="s">
        <v>167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">
      <c r="A107" s="217">
        <v>30</v>
      </c>
      <c r="B107" s="218" t="s">
        <v>298</v>
      </c>
      <c r="C107" s="260" t="s">
        <v>299</v>
      </c>
      <c r="D107" s="219" t="s">
        <v>0</v>
      </c>
      <c r="E107" s="251"/>
      <c r="F107" s="222"/>
      <c r="G107" s="221">
        <f>ROUND(E107*F107,2)</f>
        <v>0</v>
      </c>
      <c r="H107" s="222"/>
      <c r="I107" s="221">
        <f>ROUND(E107*H107,2)</f>
        <v>0</v>
      </c>
      <c r="J107" s="222"/>
      <c r="K107" s="221">
        <f>ROUND(E107*J107,2)</f>
        <v>0</v>
      </c>
      <c r="L107" s="221">
        <v>21</v>
      </c>
      <c r="M107" s="221">
        <f>G107*(1+L107/100)</f>
        <v>0</v>
      </c>
      <c r="N107" s="220">
        <v>0</v>
      </c>
      <c r="O107" s="220">
        <f>ROUND(E107*N107,2)</f>
        <v>0</v>
      </c>
      <c r="P107" s="220">
        <v>0</v>
      </c>
      <c r="Q107" s="220">
        <f>ROUND(E107*P107,2)</f>
        <v>0</v>
      </c>
      <c r="R107" s="221" t="s">
        <v>286</v>
      </c>
      <c r="S107" s="221" t="s">
        <v>187</v>
      </c>
      <c r="T107" s="221" t="s">
        <v>187</v>
      </c>
      <c r="U107" s="221">
        <v>0</v>
      </c>
      <c r="V107" s="221">
        <f>ROUND(E107*U107,2)</f>
        <v>0</v>
      </c>
      <c r="W107" s="221"/>
      <c r="X107" s="221" t="s">
        <v>264</v>
      </c>
      <c r="Y107" s="221" t="s">
        <v>164</v>
      </c>
      <c r="Z107" s="210"/>
      <c r="AA107" s="210"/>
      <c r="AB107" s="210"/>
      <c r="AC107" s="210"/>
      <c r="AD107" s="210"/>
      <c r="AE107" s="210"/>
      <c r="AF107" s="210"/>
      <c r="AG107" s="210" t="s">
        <v>265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">
      <c r="A108" s="217"/>
      <c r="B108" s="218"/>
      <c r="C108" s="261" t="s">
        <v>300</v>
      </c>
      <c r="D108" s="252"/>
      <c r="E108" s="252"/>
      <c r="F108" s="252"/>
      <c r="G108" s="252"/>
      <c r="H108" s="221"/>
      <c r="I108" s="221"/>
      <c r="J108" s="221"/>
      <c r="K108" s="221"/>
      <c r="L108" s="221"/>
      <c r="M108" s="221"/>
      <c r="N108" s="220"/>
      <c r="O108" s="220"/>
      <c r="P108" s="220"/>
      <c r="Q108" s="220"/>
      <c r="R108" s="221"/>
      <c r="S108" s="221"/>
      <c r="T108" s="221"/>
      <c r="U108" s="221"/>
      <c r="V108" s="221"/>
      <c r="W108" s="221"/>
      <c r="X108" s="221"/>
      <c r="Y108" s="221"/>
      <c r="Z108" s="210"/>
      <c r="AA108" s="210"/>
      <c r="AB108" s="210"/>
      <c r="AC108" s="210"/>
      <c r="AD108" s="210"/>
      <c r="AE108" s="210"/>
      <c r="AF108" s="210"/>
      <c r="AG108" s="210" t="s">
        <v>189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x14ac:dyDescent="0.2">
      <c r="A109" s="226" t="s">
        <v>156</v>
      </c>
      <c r="B109" s="227" t="s">
        <v>102</v>
      </c>
      <c r="C109" s="253" t="s">
        <v>103</v>
      </c>
      <c r="D109" s="228"/>
      <c r="E109" s="229"/>
      <c r="F109" s="230"/>
      <c r="G109" s="230">
        <f>SUMIF(AG110:AG133,"&lt;&gt;NOR",G110:G133)</f>
        <v>0</v>
      </c>
      <c r="H109" s="230"/>
      <c r="I109" s="230">
        <f>SUM(I110:I133)</f>
        <v>0</v>
      </c>
      <c r="J109" s="230"/>
      <c r="K109" s="230">
        <f>SUM(K110:K133)</f>
        <v>0</v>
      </c>
      <c r="L109" s="230"/>
      <c r="M109" s="230">
        <f>SUM(M110:M133)</f>
        <v>0</v>
      </c>
      <c r="N109" s="229"/>
      <c r="O109" s="229">
        <f>SUM(O110:O133)</f>
        <v>0</v>
      </c>
      <c r="P109" s="229"/>
      <c r="Q109" s="229">
        <f>SUM(Q110:Q133)</f>
        <v>0</v>
      </c>
      <c r="R109" s="230"/>
      <c r="S109" s="230"/>
      <c r="T109" s="231"/>
      <c r="U109" s="225"/>
      <c r="V109" s="225">
        <f>SUM(V110:V133)</f>
        <v>0</v>
      </c>
      <c r="W109" s="225"/>
      <c r="X109" s="225"/>
      <c r="Y109" s="225"/>
      <c r="AG109" t="s">
        <v>157</v>
      </c>
    </row>
    <row r="110" spans="1:60" outlineLevel="1" x14ac:dyDescent="0.2">
      <c r="A110" s="244">
        <v>31</v>
      </c>
      <c r="B110" s="245" t="s">
        <v>301</v>
      </c>
      <c r="C110" s="259" t="s">
        <v>302</v>
      </c>
      <c r="D110" s="246" t="s">
        <v>170</v>
      </c>
      <c r="E110" s="247">
        <v>1</v>
      </c>
      <c r="F110" s="248"/>
      <c r="G110" s="249">
        <f>ROUND(E110*F110,2)</f>
        <v>0</v>
      </c>
      <c r="H110" s="248"/>
      <c r="I110" s="249">
        <f>ROUND(E110*H110,2)</f>
        <v>0</v>
      </c>
      <c r="J110" s="248"/>
      <c r="K110" s="249">
        <f>ROUND(E110*J110,2)</f>
        <v>0</v>
      </c>
      <c r="L110" s="249">
        <v>21</v>
      </c>
      <c r="M110" s="249">
        <f>G110*(1+L110/100)</f>
        <v>0</v>
      </c>
      <c r="N110" s="247">
        <v>0</v>
      </c>
      <c r="O110" s="247">
        <f>ROUND(E110*N110,2)</f>
        <v>0</v>
      </c>
      <c r="P110" s="247">
        <v>0</v>
      </c>
      <c r="Q110" s="247">
        <f>ROUND(E110*P110,2)</f>
        <v>0</v>
      </c>
      <c r="R110" s="249"/>
      <c r="S110" s="249" t="s">
        <v>161</v>
      </c>
      <c r="T110" s="250" t="s">
        <v>303</v>
      </c>
      <c r="U110" s="221">
        <v>0</v>
      </c>
      <c r="V110" s="221">
        <f>ROUND(E110*U110,2)</f>
        <v>0</v>
      </c>
      <c r="W110" s="221"/>
      <c r="X110" s="221" t="s">
        <v>163</v>
      </c>
      <c r="Y110" s="221" t="s">
        <v>164</v>
      </c>
      <c r="Z110" s="210"/>
      <c r="AA110" s="210"/>
      <c r="AB110" s="210"/>
      <c r="AC110" s="210"/>
      <c r="AD110" s="210"/>
      <c r="AE110" s="210"/>
      <c r="AF110" s="210"/>
      <c r="AG110" s="210" t="s">
        <v>165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44">
        <v>32</v>
      </c>
      <c r="B111" s="245" t="s">
        <v>304</v>
      </c>
      <c r="C111" s="259" t="s">
        <v>305</v>
      </c>
      <c r="D111" s="246" t="s">
        <v>306</v>
      </c>
      <c r="E111" s="247">
        <v>1</v>
      </c>
      <c r="F111" s="248"/>
      <c r="G111" s="249">
        <f>ROUND(E111*F111,2)</f>
        <v>0</v>
      </c>
      <c r="H111" s="248"/>
      <c r="I111" s="249">
        <f>ROUND(E111*H111,2)</f>
        <v>0</v>
      </c>
      <c r="J111" s="248"/>
      <c r="K111" s="249">
        <f>ROUND(E111*J111,2)</f>
        <v>0</v>
      </c>
      <c r="L111" s="249">
        <v>21</v>
      </c>
      <c r="M111" s="249">
        <f>G111*(1+L111/100)</f>
        <v>0</v>
      </c>
      <c r="N111" s="247">
        <v>0</v>
      </c>
      <c r="O111" s="247">
        <f>ROUND(E111*N111,2)</f>
        <v>0</v>
      </c>
      <c r="P111" s="247">
        <v>0</v>
      </c>
      <c r="Q111" s="247">
        <f>ROUND(E111*P111,2)</f>
        <v>0</v>
      </c>
      <c r="R111" s="249"/>
      <c r="S111" s="249" t="s">
        <v>161</v>
      </c>
      <c r="T111" s="250" t="s">
        <v>303</v>
      </c>
      <c r="U111" s="221">
        <v>0</v>
      </c>
      <c r="V111" s="221">
        <f>ROUND(E111*U111,2)</f>
        <v>0</v>
      </c>
      <c r="W111" s="221"/>
      <c r="X111" s="221" t="s">
        <v>163</v>
      </c>
      <c r="Y111" s="221" t="s">
        <v>164</v>
      </c>
      <c r="Z111" s="210"/>
      <c r="AA111" s="210"/>
      <c r="AB111" s="210"/>
      <c r="AC111" s="210"/>
      <c r="AD111" s="210"/>
      <c r="AE111" s="210"/>
      <c r="AF111" s="210"/>
      <c r="AG111" s="210" t="s">
        <v>165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1" x14ac:dyDescent="0.2">
      <c r="A112" s="244">
        <v>33</v>
      </c>
      <c r="B112" s="245" t="s">
        <v>307</v>
      </c>
      <c r="C112" s="259" t="s">
        <v>308</v>
      </c>
      <c r="D112" s="246" t="s">
        <v>306</v>
      </c>
      <c r="E112" s="247">
        <v>1</v>
      </c>
      <c r="F112" s="248"/>
      <c r="G112" s="249">
        <f>ROUND(E112*F112,2)</f>
        <v>0</v>
      </c>
      <c r="H112" s="248"/>
      <c r="I112" s="249">
        <f>ROUND(E112*H112,2)</f>
        <v>0</v>
      </c>
      <c r="J112" s="248"/>
      <c r="K112" s="249">
        <f>ROUND(E112*J112,2)</f>
        <v>0</v>
      </c>
      <c r="L112" s="249">
        <v>21</v>
      </c>
      <c r="M112" s="249">
        <f>G112*(1+L112/100)</f>
        <v>0</v>
      </c>
      <c r="N112" s="247">
        <v>0</v>
      </c>
      <c r="O112" s="247">
        <f>ROUND(E112*N112,2)</f>
        <v>0</v>
      </c>
      <c r="P112" s="247">
        <v>0</v>
      </c>
      <c r="Q112" s="247">
        <f>ROUND(E112*P112,2)</f>
        <v>0</v>
      </c>
      <c r="R112" s="249"/>
      <c r="S112" s="249" t="s">
        <v>161</v>
      </c>
      <c r="T112" s="250" t="s">
        <v>303</v>
      </c>
      <c r="U112" s="221">
        <v>0</v>
      </c>
      <c r="V112" s="221">
        <f>ROUND(E112*U112,2)</f>
        <v>0</v>
      </c>
      <c r="W112" s="221"/>
      <c r="X112" s="221" t="s">
        <v>163</v>
      </c>
      <c r="Y112" s="221" t="s">
        <v>164</v>
      </c>
      <c r="Z112" s="210"/>
      <c r="AA112" s="210"/>
      <c r="AB112" s="210"/>
      <c r="AC112" s="210"/>
      <c r="AD112" s="210"/>
      <c r="AE112" s="210"/>
      <c r="AF112" s="210"/>
      <c r="AG112" s="210" t="s">
        <v>165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1" x14ac:dyDescent="0.2">
      <c r="A113" s="244">
        <v>34</v>
      </c>
      <c r="B113" s="245" t="s">
        <v>309</v>
      </c>
      <c r="C113" s="259" t="s">
        <v>310</v>
      </c>
      <c r="D113" s="246" t="s">
        <v>306</v>
      </c>
      <c r="E113" s="247">
        <v>1</v>
      </c>
      <c r="F113" s="248"/>
      <c r="G113" s="249">
        <f>ROUND(E113*F113,2)</f>
        <v>0</v>
      </c>
      <c r="H113" s="248"/>
      <c r="I113" s="249">
        <f>ROUND(E113*H113,2)</f>
        <v>0</v>
      </c>
      <c r="J113" s="248"/>
      <c r="K113" s="249">
        <f>ROUND(E113*J113,2)</f>
        <v>0</v>
      </c>
      <c r="L113" s="249">
        <v>21</v>
      </c>
      <c r="M113" s="249">
        <f>G113*(1+L113/100)</f>
        <v>0</v>
      </c>
      <c r="N113" s="247">
        <v>0</v>
      </c>
      <c r="O113" s="247">
        <f>ROUND(E113*N113,2)</f>
        <v>0</v>
      </c>
      <c r="P113" s="247">
        <v>0</v>
      </c>
      <c r="Q113" s="247">
        <f>ROUND(E113*P113,2)</f>
        <v>0</v>
      </c>
      <c r="R113" s="249"/>
      <c r="S113" s="249" t="s">
        <v>161</v>
      </c>
      <c r="T113" s="250" t="s">
        <v>303</v>
      </c>
      <c r="U113" s="221">
        <v>0</v>
      </c>
      <c r="V113" s="221">
        <f>ROUND(E113*U113,2)</f>
        <v>0</v>
      </c>
      <c r="W113" s="221"/>
      <c r="X113" s="221" t="s">
        <v>163</v>
      </c>
      <c r="Y113" s="221" t="s">
        <v>164</v>
      </c>
      <c r="Z113" s="210"/>
      <c r="AA113" s="210"/>
      <c r="AB113" s="210"/>
      <c r="AC113" s="210"/>
      <c r="AD113" s="210"/>
      <c r="AE113" s="210"/>
      <c r="AF113" s="210"/>
      <c r="AG113" s="210" t="s">
        <v>165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44">
        <v>35</v>
      </c>
      <c r="B114" s="245" t="s">
        <v>311</v>
      </c>
      <c r="C114" s="259" t="s">
        <v>312</v>
      </c>
      <c r="D114" s="246" t="s">
        <v>306</v>
      </c>
      <c r="E114" s="247">
        <v>1</v>
      </c>
      <c r="F114" s="248"/>
      <c r="G114" s="249">
        <f>ROUND(E114*F114,2)</f>
        <v>0</v>
      </c>
      <c r="H114" s="248"/>
      <c r="I114" s="249">
        <f>ROUND(E114*H114,2)</f>
        <v>0</v>
      </c>
      <c r="J114" s="248"/>
      <c r="K114" s="249">
        <f>ROUND(E114*J114,2)</f>
        <v>0</v>
      </c>
      <c r="L114" s="249">
        <v>21</v>
      </c>
      <c r="M114" s="249">
        <f>G114*(1+L114/100)</f>
        <v>0</v>
      </c>
      <c r="N114" s="247">
        <v>0</v>
      </c>
      <c r="O114" s="247">
        <f>ROUND(E114*N114,2)</f>
        <v>0</v>
      </c>
      <c r="P114" s="247">
        <v>0</v>
      </c>
      <c r="Q114" s="247">
        <f>ROUND(E114*P114,2)</f>
        <v>0</v>
      </c>
      <c r="R114" s="249"/>
      <c r="S114" s="249" t="s">
        <v>161</v>
      </c>
      <c r="T114" s="250" t="s">
        <v>303</v>
      </c>
      <c r="U114" s="221">
        <v>0</v>
      </c>
      <c r="V114" s="221">
        <f>ROUND(E114*U114,2)</f>
        <v>0</v>
      </c>
      <c r="W114" s="221"/>
      <c r="X114" s="221" t="s">
        <v>163</v>
      </c>
      <c r="Y114" s="221" t="s">
        <v>164</v>
      </c>
      <c r="Z114" s="210"/>
      <c r="AA114" s="210"/>
      <c r="AB114" s="210"/>
      <c r="AC114" s="210"/>
      <c r="AD114" s="210"/>
      <c r="AE114" s="210"/>
      <c r="AF114" s="210"/>
      <c r="AG114" s="210" t="s">
        <v>165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">
      <c r="A115" s="244">
        <v>36</v>
      </c>
      <c r="B115" s="245" t="s">
        <v>313</v>
      </c>
      <c r="C115" s="259" t="s">
        <v>314</v>
      </c>
      <c r="D115" s="246" t="s">
        <v>306</v>
      </c>
      <c r="E115" s="247">
        <v>1</v>
      </c>
      <c r="F115" s="248"/>
      <c r="G115" s="249">
        <f>ROUND(E115*F115,2)</f>
        <v>0</v>
      </c>
      <c r="H115" s="248"/>
      <c r="I115" s="249">
        <f>ROUND(E115*H115,2)</f>
        <v>0</v>
      </c>
      <c r="J115" s="248"/>
      <c r="K115" s="249">
        <f>ROUND(E115*J115,2)</f>
        <v>0</v>
      </c>
      <c r="L115" s="249">
        <v>21</v>
      </c>
      <c r="M115" s="249">
        <f>G115*(1+L115/100)</f>
        <v>0</v>
      </c>
      <c r="N115" s="247">
        <v>0</v>
      </c>
      <c r="O115" s="247">
        <f>ROUND(E115*N115,2)</f>
        <v>0</v>
      </c>
      <c r="P115" s="247">
        <v>0</v>
      </c>
      <c r="Q115" s="247">
        <f>ROUND(E115*P115,2)</f>
        <v>0</v>
      </c>
      <c r="R115" s="249"/>
      <c r="S115" s="249" t="s">
        <v>161</v>
      </c>
      <c r="T115" s="250" t="s">
        <v>303</v>
      </c>
      <c r="U115" s="221">
        <v>0</v>
      </c>
      <c r="V115" s="221">
        <f>ROUND(E115*U115,2)</f>
        <v>0</v>
      </c>
      <c r="W115" s="221"/>
      <c r="X115" s="221" t="s">
        <v>163</v>
      </c>
      <c r="Y115" s="221" t="s">
        <v>164</v>
      </c>
      <c r="Z115" s="210"/>
      <c r="AA115" s="210"/>
      <c r="AB115" s="210"/>
      <c r="AC115" s="210"/>
      <c r="AD115" s="210"/>
      <c r="AE115" s="210"/>
      <c r="AF115" s="210"/>
      <c r="AG115" s="210" t="s">
        <v>165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">
      <c r="A116" s="244">
        <v>37</v>
      </c>
      <c r="B116" s="245" t="s">
        <v>315</v>
      </c>
      <c r="C116" s="259" t="s">
        <v>316</v>
      </c>
      <c r="D116" s="246" t="s">
        <v>306</v>
      </c>
      <c r="E116" s="247">
        <v>1</v>
      </c>
      <c r="F116" s="248"/>
      <c r="G116" s="249">
        <f>ROUND(E116*F116,2)</f>
        <v>0</v>
      </c>
      <c r="H116" s="248"/>
      <c r="I116" s="249">
        <f>ROUND(E116*H116,2)</f>
        <v>0</v>
      </c>
      <c r="J116" s="248"/>
      <c r="K116" s="249">
        <f>ROUND(E116*J116,2)</f>
        <v>0</v>
      </c>
      <c r="L116" s="249">
        <v>21</v>
      </c>
      <c r="M116" s="249">
        <f>G116*(1+L116/100)</f>
        <v>0</v>
      </c>
      <c r="N116" s="247">
        <v>0</v>
      </c>
      <c r="O116" s="247">
        <f>ROUND(E116*N116,2)</f>
        <v>0</v>
      </c>
      <c r="P116" s="247">
        <v>0</v>
      </c>
      <c r="Q116" s="247">
        <f>ROUND(E116*P116,2)</f>
        <v>0</v>
      </c>
      <c r="R116" s="249"/>
      <c r="S116" s="249" t="s">
        <v>161</v>
      </c>
      <c r="T116" s="250" t="s">
        <v>303</v>
      </c>
      <c r="U116" s="221">
        <v>0</v>
      </c>
      <c r="V116" s="221">
        <f>ROUND(E116*U116,2)</f>
        <v>0</v>
      </c>
      <c r="W116" s="221"/>
      <c r="X116" s="221" t="s">
        <v>163</v>
      </c>
      <c r="Y116" s="221" t="s">
        <v>164</v>
      </c>
      <c r="Z116" s="210"/>
      <c r="AA116" s="210"/>
      <c r="AB116" s="210"/>
      <c r="AC116" s="210"/>
      <c r="AD116" s="210"/>
      <c r="AE116" s="210"/>
      <c r="AF116" s="210"/>
      <c r="AG116" s="210" t="s">
        <v>165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44">
        <v>38</v>
      </c>
      <c r="B117" s="245" t="s">
        <v>317</v>
      </c>
      <c r="C117" s="259" t="s">
        <v>318</v>
      </c>
      <c r="D117" s="246" t="s">
        <v>306</v>
      </c>
      <c r="E117" s="247">
        <v>1</v>
      </c>
      <c r="F117" s="248"/>
      <c r="G117" s="249">
        <f>ROUND(E117*F117,2)</f>
        <v>0</v>
      </c>
      <c r="H117" s="248"/>
      <c r="I117" s="249">
        <f>ROUND(E117*H117,2)</f>
        <v>0</v>
      </c>
      <c r="J117" s="248"/>
      <c r="K117" s="249">
        <f>ROUND(E117*J117,2)</f>
        <v>0</v>
      </c>
      <c r="L117" s="249">
        <v>21</v>
      </c>
      <c r="M117" s="249">
        <f>G117*(1+L117/100)</f>
        <v>0</v>
      </c>
      <c r="N117" s="247">
        <v>0</v>
      </c>
      <c r="O117" s="247">
        <f>ROUND(E117*N117,2)</f>
        <v>0</v>
      </c>
      <c r="P117" s="247">
        <v>0</v>
      </c>
      <c r="Q117" s="247">
        <f>ROUND(E117*P117,2)</f>
        <v>0</v>
      </c>
      <c r="R117" s="249"/>
      <c r="S117" s="249" t="s">
        <v>161</v>
      </c>
      <c r="T117" s="250" t="s">
        <v>303</v>
      </c>
      <c r="U117" s="221">
        <v>0</v>
      </c>
      <c r="V117" s="221">
        <f>ROUND(E117*U117,2)</f>
        <v>0</v>
      </c>
      <c r="W117" s="221"/>
      <c r="X117" s="221" t="s">
        <v>163</v>
      </c>
      <c r="Y117" s="221" t="s">
        <v>164</v>
      </c>
      <c r="Z117" s="210"/>
      <c r="AA117" s="210"/>
      <c r="AB117" s="210"/>
      <c r="AC117" s="210"/>
      <c r="AD117" s="210"/>
      <c r="AE117" s="210"/>
      <c r="AF117" s="210"/>
      <c r="AG117" s="210" t="s">
        <v>165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1" x14ac:dyDescent="0.2">
      <c r="A118" s="244">
        <v>39</v>
      </c>
      <c r="B118" s="245" t="s">
        <v>319</v>
      </c>
      <c r="C118" s="259" t="s">
        <v>320</v>
      </c>
      <c r="D118" s="246" t="s">
        <v>306</v>
      </c>
      <c r="E118" s="247">
        <v>1</v>
      </c>
      <c r="F118" s="248"/>
      <c r="G118" s="249">
        <f>ROUND(E118*F118,2)</f>
        <v>0</v>
      </c>
      <c r="H118" s="248"/>
      <c r="I118" s="249">
        <f>ROUND(E118*H118,2)</f>
        <v>0</v>
      </c>
      <c r="J118" s="248"/>
      <c r="K118" s="249">
        <f>ROUND(E118*J118,2)</f>
        <v>0</v>
      </c>
      <c r="L118" s="249">
        <v>21</v>
      </c>
      <c r="M118" s="249">
        <f>G118*(1+L118/100)</f>
        <v>0</v>
      </c>
      <c r="N118" s="247">
        <v>0</v>
      </c>
      <c r="O118" s="247">
        <f>ROUND(E118*N118,2)</f>
        <v>0</v>
      </c>
      <c r="P118" s="247">
        <v>0</v>
      </c>
      <c r="Q118" s="247">
        <f>ROUND(E118*P118,2)</f>
        <v>0</v>
      </c>
      <c r="R118" s="249"/>
      <c r="S118" s="249" t="s">
        <v>161</v>
      </c>
      <c r="T118" s="250" t="s">
        <v>303</v>
      </c>
      <c r="U118" s="221">
        <v>0</v>
      </c>
      <c r="V118" s="221">
        <f>ROUND(E118*U118,2)</f>
        <v>0</v>
      </c>
      <c r="W118" s="221"/>
      <c r="X118" s="221" t="s">
        <v>163</v>
      </c>
      <c r="Y118" s="221" t="s">
        <v>164</v>
      </c>
      <c r="Z118" s="210"/>
      <c r="AA118" s="210"/>
      <c r="AB118" s="210"/>
      <c r="AC118" s="210"/>
      <c r="AD118" s="210"/>
      <c r="AE118" s="210"/>
      <c r="AF118" s="210"/>
      <c r="AG118" s="210" t="s">
        <v>165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2">
      <c r="A119" s="244">
        <v>40</v>
      </c>
      <c r="B119" s="245" t="s">
        <v>321</v>
      </c>
      <c r="C119" s="259" t="s">
        <v>322</v>
      </c>
      <c r="D119" s="246" t="s">
        <v>306</v>
      </c>
      <c r="E119" s="247">
        <v>1</v>
      </c>
      <c r="F119" s="248"/>
      <c r="G119" s="249">
        <f>ROUND(E119*F119,2)</f>
        <v>0</v>
      </c>
      <c r="H119" s="248"/>
      <c r="I119" s="249">
        <f>ROUND(E119*H119,2)</f>
        <v>0</v>
      </c>
      <c r="J119" s="248"/>
      <c r="K119" s="249">
        <f>ROUND(E119*J119,2)</f>
        <v>0</v>
      </c>
      <c r="L119" s="249">
        <v>21</v>
      </c>
      <c r="M119" s="249">
        <f>G119*(1+L119/100)</f>
        <v>0</v>
      </c>
      <c r="N119" s="247">
        <v>0</v>
      </c>
      <c r="O119" s="247">
        <f>ROUND(E119*N119,2)</f>
        <v>0</v>
      </c>
      <c r="P119" s="247">
        <v>0</v>
      </c>
      <c r="Q119" s="247">
        <f>ROUND(E119*P119,2)</f>
        <v>0</v>
      </c>
      <c r="R119" s="249"/>
      <c r="S119" s="249" t="s">
        <v>161</v>
      </c>
      <c r="T119" s="250" t="s">
        <v>303</v>
      </c>
      <c r="U119" s="221">
        <v>0</v>
      </c>
      <c r="V119" s="221">
        <f>ROUND(E119*U119,2)</f>
        <v>0</v>
      </c>
      <c r="W119" s="221"/>
      <c r="X119" s="221" t="s">
        <v>163</v>
      </c>
      <c r="Y119" s="221" t="s">
        <v>164</v>
      </c>
      <c r="Z119" s="210"/>
      <c r="AA119" s="210"/>
      <c r="AB119" s="210"/>
      <c r="AC119" s="210"/>
      <c r="AD119" s="210"/>
      <c r="AE119" s="210"/>
      <c r="AF119" s="210"/>
      <c r="AG119" s="210" t="s">
        <v>165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1" x14ac:dyDescent="0.2">
      <c r="A120" s="244">
        <v>41</v>
      </c>
      <c r="B120" s="245" t="s">
        <v>323</v>
      </c>
      <c r="C120" s="259" t="s">
        <v>324</v>
      </c>
      <c r="D120" s="246" t="s">
        <v>306</v>
      </c>
      <c r="E120" s="247">
        <v>1</v>
      </c>
      <c r="F120" s="248"/>
      <c r="G120" s="249">
        <f>ROUND(E120*F120,2)</f>
        <v>0</v>
      </c>
      <c r="H120" s="248"/>
      <c r="I120" s="249">
        <f>ROUND(E120*H120,2)</f>
        <v>0</v>
      </c>
      <c r="J120" s="248"/>
      <c r="K120" s="249">
        <f>ROUND(E120*J120,2)</f>
        <v>0</v>
      </c>
      <c r="L120" s="249">
        <v>21</v>
      </c>
      <c r="M120" s="249">
        <f>G120*(1+L120/100)</f>
        <v>0</v>
      </c>
      <c r="N120" s="247">
        <v>0</v>
      </c>
      <c r="O120" s="247">
        <f>ROUND(E120*N120,2)</f>
        <v>0</v>
      </c>
      <c r="P120" s="247">
        <v>0</v>
      </c>
      <c r="Q120" s="247">
        <f>ROUND(E120*P120,2)</f>
        <v>0</v>
      </c>
      <c r="R120" s="249"/>
      <c r="S120" s="249" t="s">
        <v>161</v>
      </c>
      <c r="T120" s="250" t="s">
        <v>303</v>
      </c>
      <c r="U120" s="221">
        <v>0</v>
      </c>
      <c r="V120" s="221">
        <f>ROUND(E120*U120,2)</f>
        <v>0</v>
      </c>
      <c r="W120" s="221"/>
      <c r="X120" s="221" t="s">
        <v>163</v>
      </c>
      <c r="Y120" s="221" t="s">
        <v>164</v>
      </c>
      <c r="Z120" s="210"/>
      <c r="AA120" s="210"/>
      <c r="AB120" s="210"/>
      <c r="AC120" s="210"/>
      <c r="AD120" s="210"/>
      <c r="AE120" s="210"/>
      <c r="AF120" s="210"/>
      <c r="AG120" s="210" t="s">
        <v>165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44">
        <v>42</v>
      </c>
      <c r="B121" s="245" t="s">
        <v>325</v>
      </c>
      <c r="C121" s="259" t="s">
        <v>326</v>
      </c>
      <c r="D121" s="246" t="s">
        <v>306</v>
      </c>
      <c r="E121" s="247">
        <v>1</v>
      </c>
      <c r="F121" s="248"/>
      <c r="G121" s="249">
        <f>ROUND(E121*F121,2)</f>
        <v>0</v>
      </c>
      <c r="H121" s="248"/>
      <c r="I121" s="249">
        <f>ROUND(E121*H121,2)</f>
        <v>0</v>
      </c>
      <c r="J121" s="248"/>
      <c r="K121" s="249">
        <f>ROUND(E121*J121,2)</f>
        <v>0</v>
      </c>
      <c r="L121" s="249">
        <v>21</v>
      </c>
      <c r="M121" s="249">
        <f>G121*(1+L121/100)</f>
        <v>0</v>
      </c>
      <c r="N121" s="247">
        <v>0</v>
      </c>
      <c r="O121" s="247">
        <f>ROUND(E121*N121,2)</f>
        <v>0</v>
      </c>
      <c r="P121" s="247">
        <v>0</v>
      </c>
      <c r="Q121" s="247">
        <f>ROUND(E121*P121,2)</f>
        <v>0</v>
      </c>
      <c r="R121" s="249"/>
      <c r="S121" s="249" t="s">
        <v>161</v>
      </c>
      <c r="T121" s="250" t="s">
        <v>303</v>
      </c>
      <c r="U121" s="221">
        <v>0</v>
      </c>
      <c r="V121" s="221">
        <f>ROUND(E121*U121,2)</f>
        <v>0</v>
      </c>
      <c r="W121" s="221"/>
      <c r="X121" s="221" t="s">
        <v>163</v>
      </c>
      <c r="Y121" s="221" t="s">
        <v>164</v>
      </c>
      <c r="Z121" s="210"/>
      <c r="AA121" s="210"/>
      <c r="AB121" s="210"/>
      <c r="AC121" s="210"/>
      <c r="AD121" s="210"/>
      <c r="AE121" s="210"/>
      <c r="AF121" s="210"/>
      <c r="AG121" s="210" t="s">
        <v>165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1" x14ac:dyDescent="0.2">
      <c r="A122" s="244">
        <v>43</v>
      </c>
      <c r="B122" s="245" t="s">
        <v>327</v>
      </c>
      <c r="C122" s="259" t="s">
        <v>328</v>
      </c>
      <c r="D122" s="246" t="s">
        <v>306</v>
      </c>
      <c r="E122" s="247">
        <v>1</v>
      </c>
      <c r="F122" s="248"/>
      <c r="G122" s="249">
        <f>ROUND(E122*F122,2)</f>
        <v>0</v>
      </c>
      <c r="H122" s="248"/>
      <c r="I122" s="249">
        <f>ROUND(E122*H122,2)</f>
        <v>0</v>
      </c>
      <c r="J122" s="248"/>
      <c r="K122" s="249">
        <f>ROUND(E122*J122,2)</f>
        <v>0</v>
      </c>
      <c r="L122" s="249">
        <v>21</v>
      </c>
      <c r="M122" s="249">
        <f>G122*(1+L122/100)</f>
        <v>0</v>
      </c>
      <c r="N122" s="247">
        <v>0</v>
      </c>
      <c r="O122" s="247">
        <f>ROUND(E122*N122,2)</f>
        <v>0</v>
      </c>
      <c r="P122" s="247">
        <v>0</v>
      </c>
      <c r="Q122" s="247">
        <f>ROUND(E122*P122,2)</f>
        <v>0</v>
      </c>
      <c r="R122" s="249"/>
      <c r="S122" s="249" t="s">
        <v>161</v>
      </c>
      <c r="T122" s="250" t="s">
        <v>303</v>
      </c>
      <c r="U122" s="221">
        <v>0</v>
      </c>
      <c r="V122" s="221">
        <f>ROUND(E122*U122,2)</f>
        <v>0</v>
      </c>
      <c r="W122" s="221"/>
      <c r="X122" s="221" t="s">
        <v>163</v>
      </c>
      <c r="Y122" s="221" t="s">
        <v>164</v>
      </c>
      <c r="Z122" s="210"/>
      <c r="AA122" s="210"/>
      <c r="AB122" s="210"/>
      <c r="AC122" s="210"/>
      <c r="AD122" s="210"/>
      <c r="AE122" s="210"/>
      <c r="AF122" s="210"/>
      <c r="AG122" s="210" t="s">
        <v>165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1" x14ac:dyDescent="0.2">
      <c r="A123" s="244">
        <v>44</v>
      </c>
      <c r="B123" s="245" t="s">
        <v>329</v>
      </c>
      <c r="C123" s="259" t="s">
        <v>330</v>
      </c>
      <c r="D123" s="246" t="s">
        <v>306</v>
      </c>
      <c r="E123" s="247">
        <v>1</v>
      </c>
      <c r="F123" s="248"/>
      <c r="G123" s="249">
        <f>ROUND(E123*F123,2)</f>
        <v>0</v>
      </c>
      <c r="H123" s="248"/>
      <c r="I123" s="249">
        <f>ROUND(E123*H123,2)</f>
        <v>0</v>
      </c>
      <c r="J123" s="248"/>
      <c r="K123" s="249">
        <f>ROUND(E123*J123,2)</f>
        <v>0</v>
      </c>
      <c r="L123" s="249">
        <v>21</v>
      </c>
      <c r="M123" s="249">
        <f>G123*(1+L123/100)</f>
        <v>0</v>
      </c>
      <c r="N123" s="247">
        <v>0</v>
      </c>
      <c r="O123" s="247">
        <f>ROUND(E123*N123,2)</f>
        <v>0</v>
      </c>
      <c r="P123" s="247">
        <v>0</v>
      </c>
      <c r="Q123" s="247">
        <f>ROUND(E123*P123,2)</f>
        <v>0</v>
      </c>
      <c r="R123" s="249"/>
      <c r="S123" s="249" t="s">
        <v>161</v>
      </c>
      <c r="T123" s="250" t="s">
        <v>303</v>
      </c>
      <c r="U123" s="221">
        <v>0</v>
      </c>
      <c r="V123" s="221">
        <f>ROUND(E123*U123,2)</f>
        <v>0</v>
      </c>
      <c r="W123" s="221"/>
      <c r="X123" s="221" t="s">
        <v>163</v>
      </c>
      <c r="Y123" s="221" t="s">
        <v>164</v>
      </c>
      <c r="Z123" s="210"/>
      <c r="AA123" s="210"/>
      <c r="AB123" s="210"/>
      <c r="AC123" s="210"/>
      <c r="AD123" s="210"/>
      <c r="AE123" s="210"/>
      <c r="AF123" s="210"/>
      <c r="AG123" s="210" t="s">
        <v>165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1" x14ac:dyDescent="0.2">
      <c r="A124" s="244">
        <v>45</v>
      </c>
      <c r="B124" s="245" t="s">
        <v>331</v>
      </c>
      <c r="C124" s="259" t="s">
        <v>332</v>
      </c>
      <c r="D124" s="246" t="s">
        <v>306</v>
      </c>
      <c r="E124" s="247">
        <v>1</v>
      </c>
      <c r="F124" s="248"/>
      <c r="G124" s="249">
        <f>ROUND(E124*F124,2)</f>
        <v>0</v>
      </c>
      <c r="H124" s="248"/>
      <c r="I124" s="249">
        <f>ROUND(E124*H124,2)</f>
        <v>0</v>
      </c>
      <c r="J124" s="248"/>
      <c r="K124" s="249">
        <f>ROUND(E124*J124,2)</f>
        <v>0</v>
      </c>
      <c r="L124" s="249">
        <v>21</v>
      </c>
      <c r="M124" s="249">
        <f>G124*(1+L124/100)</f>
        <v>0</v>
      </c>
      <c r="N124" s="247">
        <v>0</v>
      </c>
      <c r="O124" s="247">
        <f>ROUND(E124*N124,2)</f>
        <v>0</v>
      </c>
      <c r="P124" s="247">
        <v>0</v>
      </c>
      <c r="Q124" s="247">
        <f>ROUND(E124*P124,2)</f>
        <v>0</v>
      </c>
      <c r="R124" s="249"/>
      <c r="S124" s="249" t="s">
        <v>161</v>
      </c>
      <c r="T124" s="250" t="s">
        <v>303</v>
      </c>
      <c r="U124" s="221">
        <v>0</v>
      </c>
      <c r="V124" s="221">
        <f>ROUND(E124*U124,2)</f>
        <v>0</v>
      </c>
      <c r="W124" s="221"/>
      <c r="X124" s="221" t="s">
        <v>163</v>
      </c>
      <c r="Y124" s="221" t="s">
        <v>164</v>
      </c>
      <c r="Z124" s="210"/>
      <c r="AA124" s="210"/>
      <c r="AB124" s="210"/>
      <c r="AC124" s="210"/>
      <c r="AD124" s="210"/>
      <c r="AE124" s="210"/>
      <c r="AF124" s="210"/>
      <c r="AG124" s="210" t="s">
        <v>165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44">
        <v>46</v>
      </c>
      <c r="B125" s="245" t="s">
        <v>333</v>
      </c>
      <c r="C125" s="259" t="s">
        <v>334</v>
      </c>
      <c r="D125" s="246" t="s">
        <v>306</v>
      </c>
      <c r="E125" s="247">
        <v>1</v>
      </c>
      <c r="F125" s="248"/>
      <c r="G125" s="249">
        <f>ROUND(E125*F125,2)</f>
        <v>0</v>
      </c>
      <c r="H125" s="248"/>
      <c r="I125" s="249">
        <f>ROUND(E125*H125,2)</f>
        <v>0</v>
      </c>
      <c r="J125" s="248"/>
      <c r="K125" s="249">
        <f>ROUND(E125*J125,2)</f>
        <v>0</v>
      </c>
      <c r="L125" s="249">
        <v>21</v>
      </c>
      <c r="M125" s="249">
        <f>G125*(1+L125/100)</f>
        <v>0</v>
      </c>
      <c r="N125" s="247">
        <v>0</v>
      </c>
      <c r="O125" s="247">
        <f>ROUND(E125*N125,2)</f>
        <v>0</v>
      </c>
      <c r="P125" s="247">
        <v>0</v>
      </c>
      <c r="Q125" s="247">
        <f>ROUND(E125*P125,2)</f>
        <v>0</v>
      </c>
      <c r="R125" s="249"/>
      <c r="S125" s="249" t="s">
        <v>161</v>
      </c>
      <c r="T125" s="250" t="s">
        <v>303</v>
      </c>
      <c r="U125" s="221">
        <v>0</v>
      </c>
      <c r="V125" s="221">
        <f>ROUND(E125*U125,2)</f>
        <v>0</v>
      </c>
      <c r="W125" s="221"/>
      <c r="X125" s="221" t="s">
        <v>163</v>
      </c>
      <c r="Y125" s="221" t="s">
        <v>164</v>
      </c>
      <c r="Z125" s="210"/>
      <c r="AA125" s="210"/>
      <c r="AB125" s="210"/>
      <c r="AC125" s="210"/>
      <c r="AD125" s="210"/>
      <c r="AE125" s="210"/>
      <c r="AF125" s="210"/>
      <c r="AG125" s="210" t="s">
        <v>165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1" x14ac:dyDescent="0.2">
      <c r="A126" s="244">
        <v>47</v>
      </c>
      <c r="B126" s="245" t="s">
        <v>335</v>
      </c>
      <c r="C126" s="259" t="s">
        <v>336</v>
      </c>
      <c r="D126" s="246" t="s">
        <v>306</v>
      </c>
      <c r="E126" s="247">
        <v>1</v>
      </c>
      <c r="F126" s="248"/>
      <c r="G126" s="249">
        <f>ROUND(E126*F126,2)</f>
        <v>0</v>
      </c>
      <c r="H126" s="248"/>
      <c r="I126" s="249">
        <f>ROUND(E126*H126,2)</f>
        <v>0</v>
      </c>
      <c r="J126" s="248"/>
      <c r="K126" s="249">
        <f>ROUND(E126*J126,2)</f>
        <v>0</v>
      </c>
      <c r="L126" s="249">
        <v>21</v>
      </c>
      <c r="M126" s="249">
        <f>G126*(1+L126/100)</f>
        <v>0</v>
      </c>
      <c r="N126" s="247">
        <v>0</v>
      </c>
      <c r="O126" s="247">
        <f>ROUND(E126*N126,2)</f>
        <v>0</v>
      </c>
      <c r="P126" s="247">
        <v>0</v>
      </c>
      <c r="Q126" s="247">
        <f>ROUND(E126*P126,2)</f>
        <v>0</v>
      </c>
      <c r="R126" s="249"/>
      <c r="S126" s="249" t="s">
        <v>161</v>
      </c>
      <c r="T126" s="250" t="s">
        <v>303</v>
      </c>
      <c r="U126" s="221">
        <v>0</v>
      </c>
      <c r="V126" s="221">
        <f>ROUND(E126*U126,2)</f>
        <v>0</v>
      </c>
      <c r="W126" s="221"/>
      <c r="X126" s="221" t="s">
        <v>163</v>
      </c>
      <c r="Y126" s="221" t="s">
        <v>164</v>
      </c>
      <c r="Z126" s="210"/>
      <c r="AA126" s="210"/>
      <c r="AB126" s="210"/>
      <c r="AC126" s="210"/>
      <c r="AD126" s="210"/>
      <c r="AE126" s="210"/>
      <c r="AF126" s="210"/>
      <c r="AG126" s="210" t="s">
        <v>165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44">
        <v>48</v>
      </c>
      <c r="B127" s="245" t="s">
        <v>337</v>
      </c>
      <c r="C127" s="259" t="s">
        <v>338</v>
      </c>
      <c r="D127" s="246" t="s">
        <v>306</v>
      </c>
      <c r="E127" s="247">
        <v>1</v>
      </c>
      <c r="F127" s="248"/>
      <c r="G127" s="249">
        <f>ROUND(E127*F127,2)</f>
        <v>0</v>
      </c>
      <c r="H127" s="248"/>
      <c r="I127" s="249">
        <f>ROUND(E127*H127,2)</f>
        <v>0</v>
      </c>
      <c r="J127" s="248"/>
      <c r="K127" s="249">
        <f>ROUND(E127*J127,2)</f>
        <v>0</v>
      </c>
      <c r="L127" s="249">
        <v>21</v>
      </c>
      <c r="M127" s="249">
        <f>G127*(1+L127/100)</f>
        <v>0</v>
      </c>
      <c r="N127" s="247">
        <v>0</v>
      </c>
      <c r="O127" s="247">
        <f>ROUND(E127*N127,2)</f>
        <v>0</v>
      </c>
      <c r="P127" s="247">
        <v>0</v>
      </c>
      <c r="Q127" s="247">
        <f>ROUND(E127*P127,2)</f>
        <v>0</v>
      </c>
      <c r="R127" s="249"/>
      <c r="S127" s="249" t="s">
        <v>161</v>
      </c>
      <c r="T127" s="250" t="s">
        <v>303</v>
      </c>
      <c r="U127" s="221">
        <v>0</v>
      </c>
      <c r="V127" s="221">
        <f>ROUND(E127*U127,2)</f>
        <v>0</v>
      </c>
      <c r="W127" s="221"/>
      <c r="X127" s="221" t="s">
        <v>163</v>
      </c>
      <c r="Y127" s="221" t="s">
        <v>164</v>
      </c>
      <c r="Z127" s="210"/>
      <c r="AA127" s="210"/>
      <c r="AB127" s="210"/>
      <c r="AC127" s="210"/>
      <c r="AD127" s="210"/>
      <c r="AE127" s="210"/>
      <c r="AF127" s="210"/>
      <c r="AG127" s="210" t="s">
        <v>165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1" x14ac:dyDescent="0.2">
      <c r="A128" s="244">
        <v>49</v>
      </c>
      <c r="B128" s="245" t="s">
        <v>339</v>
      </c>
      <c r="C128" s="259" t="s">
        <v>340</v>
      </c>
      <c r="D128" s="246" t="s">
        <v>306</v>
      </c>
      <c r="E128" s="247">
        <v>1</v>
      </c>
      <c r="F128" s="248"/>
      <c r="G128" s="249">
        <f>ROUND(E128*F128,2)</f>
        <v>0</v>
      </c>
      <c r="H128" s="248"/>
      <c r="I128" s="249">
        <f>ROUND(E128*H128,2)</f>
        <v>0</v>
      </c>
      <c r="J128" s="248"/>
      <c r="K128" s="249">
        <f>ROUND(E128*J128,2)</f>
        <v>0</v>
      </c>
      <c r="L128" s="249">
        <v>21</v>
      </c>
      <c r="M128" s="249">
        <f>G128*(1+L128/100)</f>
        <v>0</v>
      </c>
      <c r="N128" s="247">
        <v>0</v>
      </c>
      <c r="O128" s="247">
        <f>ROUND(E128*N128,2)</f>
        <v>0</v>
      </c>
      <c r="P128" s="247">
        <v>0</v>
      </c>
      <c r="Q128" s="247">
        <f>ROUND(E128*P128,2)</f>
        <v>0</v>
      </c>
      <c r="R128" s="249"/>
      <c r="S128" s="249" t="s">
        <v>161</v>
      </c>
      <c r="T128" s="250" t="s">
        <v>303</v>
      </c>
      <c r="U128" s="221">
        <v>0</v>
      </c>
      <c r="V128" s="221">
        <f>ROUND(E128*U128,2)</f>
        <v>0</v>
      </c>
      <c r="W128" s="221"/>
      <c r="X128" s="221" t="s">
        <v>163</v>
      </c>
      <c r="Y128" s="221" t="s">
        <v>164</v>
      </c>
      <c r="Z128" s="210"/>
      <c r="AA128" s="210"/>
      <c r="AB128" s="210"/>
      <c r="AC128" s="210"/>
      <c r="AD128" s="210"/>
      <c r="AE128" s="210"/>
      <c r="AF128" s="210"/>
      <c r="AG128" s="210" t="s">
        <v>165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44">
        <v>50</v>
      </c>
      <c r="B129" s="245" t="s">
        <v>341</v>
      </c>
      <c r="C129" s="259" t="s">
        <v>342</v>
      </c>
      <c r="D129" s="246" t="s">
        <v>306</v>
      </c>
      <c r="E129" s="247">
        <v>1</v>
      </c>
      <c r="F129" s="248"/>
      <c r="G129" s="249">
        <f>ROUND(E129*F129,2)</f>
        <v>0</v>
      </c>
      <c r="H129" s="248"/>
      <c r="I129" s="249">
        <f>ROUND(E129*H129,2)</f>
        <v>0</v>
      </c>
      <c r="J129" s="248"/>
      <c r="K129" s="249">
        <f>ROUND(E129*J129,2)</f>
        <v>0</v>
      </c>
      <c r="L129" s="249">
        <v>21</v>
      </c>
      <c r="M129" s="249">
        <f>G129*(1+L129/100)</f>
        <v>0</v>
      </c>
      <c r="N129" s="247">
        <v>0</v>
      </c>
      <c r="O129" s="247">
        <f>ROUND(E129*N129,2)</f>
        <v>0</v>
      </c>
      <c r="P129" s="247">
        <v>0</v>
      </c>
      <c r="Q129" s="247">
        <f>ROUND(E129*P129,2)</f>
        <v>0</v>
      </c>
      <c r="R129" s="249"/>
      <c r="S129" s="249" t="s">
        <v>161</v>
      </c>
      <c r="T129" s="250" t="s">
        <v>303</v>
      </c>
      <c r="U129" s="221">
        <v>0</v>
      </c>
      <c r="V129" s="221">
        <f>ROUND(E129*U129,2)</f>
        <v>0</v>
      </c>
      <c r="W129" s="221"/>
      <c r="X129" s="221" t="s">
        <v>163</v>
      </c>
      <c r="Y129" s="221" t="s">
        <v>164</v>
      </c>
      <c r="Z129" s="210"/>
      <c r="AA129" s="210"/>
      <c r="AB129" s="210"/>
      <c r="AC129" s="210"/>
      <c r="AD129" s="210"/>
      <c r="AE129" s="210"/>
      <c r="AF129" s="210"/>
      <c r="AG129" s="210" t="s">
        <v>165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1" x14ac:dyDescent="0.2">
      <c r="A130" s="244">
        <v>51</v>
      </c>
      <c r="B130" s="245" t="s">
        <v>343</v>
      </c>
      <c r="C130" s="259" t="s">
        <v>344</v>
      </c>
      <c r="D130" s="246" t="s">
        <v>306</v>
      </c>
      <c r="E130" s="247">
        <v>10</v>
      </c>
      <c r="F130" s="248"/>
      <c r="G130" s="249">
        <f>ROUND(E130*F130,2)</f>
        <v>0</v>
      </c>
      <c r="H130" s="248"/>
      <c r="I130" s="249">
        <f>ROUND(E130*H130,2)</f>
        <v>0</v>
      </c>
      <c r="J130" s="248"/>
      <c r="K130" s="249">
        <f>ROUND(E130*J130,2)</f>
        <v>0</v>
      </c>
      <c r="L130" s="249">
        <v>21</v>
      </c>
      <c r="M130" s="249">
        <f>G130*(1+L130/100)</f>
        <v>0</v>
      </c>
      <c r="N130" s="247">
        <v>0</v>
      </c>
      <c r="O130" s="247">
        <f>ROUND(E130*N130,2)</f>
        <v>0</v>
      </c>
      <c r="P130" s="247">
        <v>0</v>
      </c>
      <c r="Q130" s="247">
        <f>ROUND(E130*P130,2)</f>
        <v>0</v>
      </c>
      <c r="R130" s="249"/>
      <c r="S130" s="249" t="s">
        <v>161</v>
      </c>
      <c r="T130" s="250" t="s">
        <v>303</v>
      </c>
      <c r="U130" s="221">
        <v>0</v>
      </c>
      <c r="V130" s="221">
        <f>ROUND(E130*U130,2)</f>
        <v>0</v>
      </c>
      <c r="W130" s="221"/>
      <c r="X130" s="221" t="s">
        <v>163</v>
      </c>
      <c r="Y130" s="221" t="s">
        <v>164</v>
      </c>
      <c r="Z130" s="210"/>
      <c r="AA130" s="210"/>
      <c r="AB130" s="210"/>
      <c r="AC130" s="210"/>
      <c r="AD130" s="210"/>
      <c r="AE130" s="210"/>
      <c r="AF130" s="210"/>
      <c r="AG130" s="210" t="s">
        <v>165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1" x14ac:dyDescent="0.2">
      <c r="A131" s="233">
        <v>52</v>
      </c>
      <c r="B131" s="234" t="s">
        <v>345</v>
      </c>
      <c r="C131" s="254" t="s">
        <v>346</v>
      </c>
      <c r="D131" s="235" t="s">
        <v>306</v>
      </c>
      <c r="E131" s="236">
        <v>1</v>
      </c>
      <c r="F131" s="237"/>
      <c r="G131" s="238">
        <f>ROUND(E131*F131,2)</f>
        <v>0</v>
      </c>
      <c r="H131" s="237"/>
      <c r="I131" s="238">
        <f>ROUND(E131*H131,2)</f>
        <v>0</v>
      </c>
      <c r="J131" s="237"/>
      <c r="K131" s="238">
        <f>ROUND(E131*J131,2)</f>
        <v>0</v>
      </c>
      <c r="L131" s="238">
        <v>21</v>
      </c>
      <c r="M131" s="238">
        <f>G131*(1+L131/100)</f>
        <v>0</v>
      </c>
      <c r="N131" s="236">
        <v>0</v>
      </c>
      <c r="O131" s="236">
        <f>ROUND(E131*N131,2)</f>
        <v>0</v>
      </c>
      <c r="P131" s="236">
        <v>0</v>
      </c>
      <c r="Q131" s="236">
        <f>ROUND(E131*P131,2)</f>
        <v>0</v>
      </c>
      <c r="R131" s="238"/>
      <c r="S131" s="238" t="s">
        <v>161</v>
      </c>
      <c r="T131" s="239" t="s">
        <v>303</v>
      </c>
      <c r="U131" s="221">
        <v>0</v>
      </c>
      <c r="V131" s="221">
        <f>ROUND(E131*U131,2)</f>
        <v>0</v>
      </c>
      <c r="W131" s="221"/>
      <c r="X131" s="221" t="s">
        <v>163</v>
      </c>
      <c r="Y131" s="221" t="s">
        <v>164</v>
      </c>
      <c r="Z131" s="210"/>
      <c r="AA131" s="210"/>
      <c r="AB131" s="210"/>
      <c r="AC131" s="210"/>
      <c r="AD131" s="210"/>
      <c r="AE131" s="210"/>
      <c r="AF131" s="210"/>
      <c r="AG131" s="210" t="s">
        <v>165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1" x14ac:dyDescent="0.2">
      <c r="A132" s="217">
        <v>53</v>
      </c>
      <c r="B132" s="218" t="s">
        <v>347</v>
      </c>
      <c r="C132" s="260" t="s">
        <v>348</v>
      </c>
      <c r="D132" s="219" t="s">
        <v>0</v>
      </c>
      <c r="E132" s="251"/>
      <c r="F132" s="222"/>
      <c r="G132" s="221">
        <f>ROUND(E132*F132,2)</f>
        <v>0</v>
      </c>
      <c r="H132" s="222"/>
      <c r="I132" s="221">
        <f>ROUND(E132*H132,2)</f>
        <v>0</v>
      </c>
      <c r="J132" s="222"/>
      <c r="K132" s="221">
        <f>ROUND(E132*J132,2)</f>
        <v>0</v>
      </c>
      <c r="L132" s="221">
        <v>21</v>
      </c>
      <c r="M132" s="221">
        <f>G132*(1+L132/100)</f>
        <v>0</v>
      </c>
      <c r="N132" s="220">
        <v>0</v>
      </c>
      <c r="O132" s="220">
        <f>ROUND(E132*N132,2)</f>
        <v>0</v>
      </c>
      <c r="P132" s="220">
        <v>0</v>
      </c>
      <c r="Q132" s="220">
        <f>ROUND(E132*P132,2)</f>
        <v>0</v>
      </c>
      <c r="R132" s="221" t="s">
        <v>349</v>
      </c>
      <c r="S132" s="221" t="s">
        <v>187</v>
      </c>
      <c r="T132" s="221" t="s">
        <v>187</v>
      </c>
      <c r="U132" s="221">
        <v>0</v>
      </c>
      <c r="V132" s="221">
        <f>ROUND(E132*U132,2)</f>
        <v>0</v>
      </c>
      <c r="W132" s="221"/>
      <c r="X132" s="221" t="s">
        <v>264</v>
      </c>
      <c r="Y132" s="221" t="s">
        <v>164</v>
      </c>
      <c r="Z132" s="210"/>
      <c r="AA132" s="210"/>
      <c r="AB132" s="210"/>
      <c r="AC132" s="210"/>
      <c r="AD132" s="210"/>
      <c r="AE132" s="210"/>
      <c r="AF132" s="210"/>
      <c r="AG132" s="210" t="s">
        <v>265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2">
      <c r="A133" s="217"/>
      <c r="B133" s="218"/>
      <c r="C133" s="261" t="s">
        <v>300</v>
      </c>
      <c r="D133" s="252"/>
      <c r="E133" s="252"/>
      <c r="F133" s="252"/>
      <c r="G133" s="252"/>
      <c r="H133" s="221"/>
      <c r="I133" s="221"/>
      <c r="J133" s="221"/>
      <c r="K133" s="221"/>
      <c r="L133" s="221"/>
      <c r="M133" s="221"/>
      <c r="N133" s="220"/>
      <c r="O133" s="220"/>
      <c r="P133" s="220"/>
      <c r="Q133" s="220"/>
      <c r="R133" s="221"/>
      <c r="S133" s="221"/>
      <c r="T133" s="221"/>
      <c r="U133" s="221"/>
      <c r="V133" s="221"/>
      <c r="W133" s="221"/>
      <c r="X133" s="221"/>
      <c r="Y133" s="221"/>
      <c r="Z133" s="210"/>
      <c r="AA133" s="210"/>
      <c r="AB133" s="210"/>
      <c r="AC133" s="210"/>
      <c r="AD133" s="210"/>
      <c r="AE133" s="210"/>
      <c r="AF133" s="210"/>
      <c r="AG133" s="210" t="s">
        <v>189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x14ac:dyDescent="0.2">
      <c r="A134" s="226" t="s">
        <v>156</v>
      </c>
      <c r="B134" s="227" t="s">
        <v>104</v>
      </c>
      <c r="C134" s="253" t="s">
        <v>105</v>
      </c>
      <c r="D134" s="228"/>
      <c r="E134" s="229"/>
      <c r="F134" s="230"/>
      <c r="G134" s="230">
        <f>SUMIF(AG135:AG141,"&lt;&gt;NOR",G135:G141)</f>
        <v>0</v>
      </c>
      <c r="H134" s="230"/>
      <c r="I134" s="230">
        <f>SUM(I135:I141)</f>
        <v>0</v>
      </c>
      <c r="J134" s="230"/>
      <c r="K134" s="230">
        <f>SUM(K135:K141)</f>
        <v>0</v>
      </c>
      <c r="L134" s="230"/>
      <c r="M134" s="230">
        <f>SUM(M135:M141)</f>
        <v>0</v>
      </c>
      <c r="N134" s="229"/>
      <c r="O134" s="229">
        <f>SUM(O135:O141)</f>
        <v>0</v>
      </c>
      <c r="P134" s="229"/>
      <c r="Q134" s="229">
        <f>SUM(Q135:Q141)</f>
        <v>0</v>
      </c>
      <c r="R134" s="230"/>
      <c r="S134" s="230"/>
      <c r="T134" s="231"/>
      <c r="U134" s="225"/>
      <c r="V134" s="225">
        <f>SUM(V135:V141)</f>
        <v>0</v>
      </c>
      <c r="W134" s="225"/>
      <c r="X134" s="225"/>
      <c r="Y134" s="225"/>
      <c r="AG134" t="s">
        <v>157</v>
      </c>
    </row>
    <row r="135" spans="1:60" outlineLevel="1" x14ac:dyDescent="0.2">
      <c r="A135" s="244">
        <v>54</v>
      </c>
      <c r="B135" s="245" t="s">
        <v>350</v>
      </c>
      <c r="C135" s="259" t="s">
        <v>351</v>
      </c>
      <c r="D135" s="246" t="s">
        <v>306</v>
      </c>
      <c r="E135" s="247">
        <v>1</v>
      </c>
      <c r="F135" s="248"/>
      <c r="G135" s="249">
        <f>ROUND(E135*F135,2)</f>
        <v>0</v>
      </c>
      <c r="H135" s="248"/>
      <c r="I135" s="249">
        <f>ROUND(E135*H135,2)</f>
        <v>0</v>
      </c>
      <c r="J135" s="248"/>
      <c r="K135" s="249">
        <f>ROUND(E135*J135,2)</f>
        <v>0</v>
      </c>
      <c r="L135" s="249">
        <v>21</v>
      </c>
      <c r="M135" s="249">
        <f>G135*(1+L135/100)</f>
        <v>0</v>
      </c>
      <c r="N135" s="247">
        <v>0</v>
      </c>
      <c r="O135" s="247">
        <f>ROUND(E135*N135,2)</f>
        <v>0</v>
      </c>
      <c r="P135" s="247">
        <v>0</v>
      </c>
      <c r="Q135" s="247">
        <f>ROUND(E135*P135,2)</f>
        <v>0</v>
      </c>
      <c r="R135" s="249"/>
      <c r="S135" s="249" t="s">
        <v>161</v>
      </c>
      <c r="T135" s="250" t="s">
        <v>303</v>
      </c>
      <c r="U135" s="221">
        <v>0</v>
      </c>
      <c r="V135" s="221">
        <f>ROUND(E135*U135,2)</f>
        <v>0</v>
      </c>
      <c r="W135" s="221"/>
      <c r="X135" s="221" t="s">
        <v>163</v>
      </c>
      <c r="Y135" s="221" t="s">
        <v>164</v>
      </c>
      <c r="Z135" s="210"/>
      <c r="AA135" s="210"/>
      <c r="AB135" s="210"/>
      <c r="AC135" s="210"/>
      <c r="AD135" s="210"/>
      <c r="AE135" s="210"/>
      <c r="AF135" s="210"/>
      <c r="AG135" s="210" t="s">
        <v>165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2">
      <c r="A136" s="244">
        <v>55</v>
      </c>
      <c r="B136" s="245" t="s">
        <v>352</v>
      </c>
      <c r="C136" s="259" t="s">
        <v>353</v>
      </c>
      <c r="D136" s="246" t="s">
        <v>306</v>
      </c>
      <c r="E136" s="247">
        <v>1</v>
      </c>
      <c r="F136" s="248"/>
      <c r="G136" s="249">
        <f>ROUND(E136*F136,2)</f>
        <v>0</v>
      </c>
      <c r="H136" s="248"/>
      <c r="I136" s="249">
        <f>ROUND(E136*H136,2)</f>
        <v>0</v>
      </c>
      <c r="J136" s="248"/>
      <c r="K136" s="249">
        <f>ROUND(E136*J136,2)</f>
        <v>0</v>
      </c>
      <c r="L136" s="249">
        <v>21</v>
      </c>
      <c r="M136" s="249">
        <f>G136*(1+L136/100)</f>
        <v>0</v>
      </c>
      <c r="N136" s="247">
        <v>0</v>
      </c>
      <c r="O136" s="247">
        <f>ROUND(E136*N136,2)</f>
        <v>0</v>
      </c>
      <c r="P136" s="247">
        <v>0</v>
      </c>
      <c r="Q136" s="247">
        <f>ROUND(E136*P136,2)</f>
        <v>0</v>
      </c>
      <c r="R136" s="249"/>
      <c r="S136" s="249" t="s">
        <v>161</v>
      </c>
      <c r="T136" s="250" t="s">
        <v>303</v>
      </c>
      <c r="U136" s="221">
        <v>0</v>
      </c>
      <c r="V136" s="221">
        <f>ROUND(E136*U136,2)</f>
        <v>0</v>
      </c>
      <c r="W136" s="221"/>
      <c r="X136" s="221" t="s">
        <v>163</v>
      </c>
      <c r="Y136" s="221" t="s">
        <v>164</v>
      </c>
      <c r="Z136" s="210"/>
      <c r="AA136" s="210"/>
      <c r="AB136" s="210"/>
      <c r="AC136" s="210"/>
      <c r="AD136" s="210"/>
      <c r="AE136" s="210"/>
      <c r="AF136" s="210"/>
      <c r="AG136" s="210" t="s">
        <v>165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1" x14ac:dyDescent="0.2">
      <c r="A137" s="244">
        <v>56</v>
      </c>
      <c r="B137" s="245" t="s">
        <v>354</v>
      </c>
      <c r="C137" s="259" t="s">
        <v>355</v>
      </c>
      <c r="D137" s="246" t="s">
        <v>306</v>
      </c>
      <c r="E137" s="247">
        <v>6</v>
      </c>
      <c r="F137" s="248"/>
      <c r="G137" s="249">
        <f>ROUND(E137*F137,2)</f>
        <v>0</v>
      </c>
      <c r="H137" s="248"/>
      <c r="I137" s="249">
        <f>ROUND(E137*H137,2)</f>
        <v>0</v>
      </c>
      <c r="J137" s="248"/>
      <c r="K137" s="249">
        <f>ROUND(E137*J137,2)</f>
        <v>0</v>
      </c>
      <c r="L137" s="249">
        <v>21</v>
      </c>
      <c r="M137" s="249">
        <f>G137*(1+L137/100)</f>
        <v>0</v>
      </c>
      <c r="N137" s="247">
        <v>0</v>
      </c>
      <c r="O137" s="247">
        <f>ROUND(E137*N137,2)</f>
        <v>0</v>
      </c>
      <c r="P137" s="247">
        <v>0</v>
      </c>
      <c r="Q137" s="247">
        <f>ROUND(E137*P137,2)</f>
        <v>0</v>
      </c>
      <c r="R137" s="249"/>
      <c r="S137" s="249" t="s">
        <v>161</v>
      </c>
      <c r="T137" s="250" t="s">
        <v>303</v>
      </c>
      <c r="U137" s="221">
        <v>0</v>
      </c>
      <c r="V137" s="221">
        <f>ROUND(E137*U137,2)</f>
        <v>0</v>
      </c>
      <c r="W137" s="221"/>
      <c r="X137" s="221" t="s">
        <v>163</v>
      </c>
      <c r="Y137" s="221" t="s">
        <v>164</v>
      </c>
      <c r="Z137" s="210"/>
      <c r="AA137" s="210"/>
      <c r="AB137" s="210"/>
      <c r="AC137" s="210"/>
      <c r="AD137" s="210"/>
      <c r="AE137" s="210"/>
      <c r="AF137" s="210"/>
      <c r="AG137" s="210" t="s">
        <v>165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1" x14ac:dyDescent="0.2">
      <c r="A138" s="244">
        <v>57</v>
      </c>
      <c r="B138" s="245" t="s">
        <v>356</v>
      </c>
      <c r="C138" s="259" t="s">
        <v>357</v>
      </c>
      <c r="D138" s="246" t="s">
        <v>306</v>
      </c>
      <c r="E138" s="247">
        <v>1</v>
      </c>
      <c r="F138" s="248"/>
      <c r="G138" s="249">
        <f>ROUND(E138*F138,2)</f>
        <v>0</v>
      </c>
      <c r="H138" s="248"/>
      <c r="I138" s="249">
        <f>ROUND(E138*H138,2)</f>
        <v>0</v>
      </c>
      <c r="J138" s="248"/>
      <c r="K138" s="249">
        <f>ROUND(E138*J138,2)</f>
        <v>0</v>
      </c>
      <c r="L138" s="249">
        <v>21</v>
      </c>
      <c r="M138" s="249">
        <f>G138*(1+L138/100)</f>
        <v>0</v>
      </c>
      <c r="N138" s="247">
        <v>0</v>
      </c>
      <c r="O138" s="247">
        <f>ROUND(E138*N138,2)</f>
        <v>0</v>
      </c>
      <c r="P138" s="247">
        <v>0</v>
      </c>
      <c r="Q138" s="247">
        <f>ROUND(E138*P138,2)</f>
        <v>0</v>
      </c>
      <c r="R138" s="249"/>
      <c r="S138" s="249" t="s">
        <v>161</v>
      </c>
      <c r="T138" s="250" t="s">
        <v>303</v>
      </c>
      <c r="U138" s="221">
        <v>0</v>
      </c>
      <c r="V138" s="221">
        <f>ROUND(E138*U138,2)</f>
        <v>0</v>
      </c>
      <c r="W138" s="221"/>
      <c r="X138" s="221" t="s">
        <v>163</v>
      </c>
      <c r="Y138" s="221" t="s">
        <v>164</v>
      </c>
      <c r="Z138" s="210"/>
      <c r="AA138" s="210"/>
      <c r="AB138" s="210"/>
      <c r="AC138" s="210"/>
      <c r="AD138" s="210"/>
      <c r="AE138" s="210"/>
      <c r="AF138" s="210"/>
      <c r="AG138" s="210" t="s">
        <v>165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1" x14ac:dyDescent="0.2">
      <c r="A139" s="233">
        <v>58</v>
      </c>
      <c r="B139" s="234" t="s">
        <v>358</v>
      </c>
      <c r="C139" s="254" t="s">
        <v>359</v>
      </c>
      <c r="D139" s="235" t="s">
        <v>170</v>
      </c>
      <c r="E139" s="236">
        <v>1</v>
      </c>
      <c r="F139" s="237"/>
      <c r="G139" s="238">
        <f>ROUND(E139*F139,2)</f>
        <v>0</v>
      </c>
      <c r="H139" s="237"/>
      <c r="I139" s="238">
        <f>ROUND(E139*H139,2)</f>
        <v>0</v>
      </c>
      <c r="J139" s="237"/>
      <c r="K139" s="238">
        <f>ROUND(E139*J139,2)</f>
        <v>0</v>
      </c>
      <c r="L139" s="238">
        <v>21</v>
      </c>
      <c r="M139" s="238">
        <f>G139*(1+L139/100)</f>
        <v>0</v>
      </c>
      <c r="N139" s="236">
        <v>0</v>
      </c>
      <c r="O139" s="236">
        <f>ROUND(E139*N139,2)</f>
        <v>0</v>
      </c>
      <c r="P139" s="236">
        <v>0</v>
      </c>
      <c r="Q139" s="236">
        <f>ROUND(E139*P139,2)</f>
        <v>0</v>
      </c>
      <c r="R139" s="238"/>
      <c r="S139" s="238" t="s">
        <v>161</v>
      </c>
      <c r="T139" s="239" t="s">
        <v>303</v>
      </c>
      <c r="U139" s="221">
        <v>0</v>
      </c>
      <c r="V139" s="221">
        <f>ROUND(E139*U139,2)</f>
        <v>0</v>
      </c>
      <c r="W139" s="221"/>
      <c r="X139" s="221" t="s">
        <v>163</v>
      </c>
      <c r="Y139" s="221" t="s">
        <v>164</v>
      </c>
      <c r="Z139" s="210"/>
      <c r="AA139" s="210"/>
      <c r="AB139" s="210"/>
      <c r="AC139" s="210"/>
      <c r="AD139" s="210"/>
      <c r="AE139" s="210"/>
      <c r="AF139" s="210"/>
      <c r="AG139" s="210" t="s">
        <v>165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1" x14ac:dyDescent="0.2">
      <c r="A140" s="217">
        <v>59</v>
      </c>
      <c r="B140" s="218" t="s">
        <v>360</v>
      </c>
      <c r="C140" s="260" t="s">
        <v>361</v>
      </c>
      <c r="D140" s="219" t="s">
        <v>0</v>
      </c>
      <c r="E140" s="251"/>
      <c r="F140" s="222"/>
      <c r="G140" s="221">
        <f>ROUND(E140*F140,2)</f>
        <v>0</v>
      </c>
      <c r="H140" s="222"/>
      <c r="I140" s="221">
        <f>ROUND(E140*H140,2)</f>
        <v>0</v>
      </c>
      <c r="J140" s="222"/>
      <c r="K140" s="221">
        <f>ROUND(E140*J140,2)</f>
        <v>0</v>
      </c>
      <c r="L140" s="221">
        <v>21</v>
      </c>
      <c r="M140" s="221">
        <f>G140*(1+L140/100)</f>
        <v>0</v>
      </c>
      <c r="N140" s="220">
        <v>0</v>
      </c>
      <c r="O140" s="220">
        <f>ROUND(E140*N140,2)</f>
        <v>0</v>
      </c>
      <c r="P140" s="220">
        <v>0</v>
      </c>
      <c r="Q140" s="220">
        <f>ROUND(E140*P140,2)</f>
        <v>0</v>
      </c>
      <c r="R140" s="221" t="s">
        <v>362</v>
      </c>
      <c r="S140" s="221" t="s">
        <v>187</v>
      </c>
      <c r="T140" s="221" t="s">
        <v>187</v>
      </c>
      <c r="U140" s="221">
        <v>0</v>
      </c>
      <c r="V140" s="221">
        <f>ROUND(E140*U140,2)</f>
        <v>0</v>
      </c>
      <c r="W140" s="221"/>
      <c r="X140" s="221" t="s">
        <v>264</v>
      </c>
      <c r="Y140" s="221" t="s">
        <v>164</v>
      </c>
      <c r="Z140" s="210"/>
      <c r="AA140" s="210"/>
      <c r="AB140" s="210"/>
      <c r="AC140" s="210"/>
      <c r="AD140" s="210"/>
      <c r="AE140" s="210"/>
      <c r="AF140" s="210"/>
      <c r="AG140" s="210" t="s">
        <v>265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2" x14ac:dyDescent="0.2">
      <c r="A141" s="217"/>
      <c r="B141" s="218"/>
      <c r="C141" s="261" t="s">
        <v>300</v>
      </c>
      <c r="D141" s="252"/>
      <c r="E141" s="252"/>
      <c r="F141" s="252"/>
      <c r="G141" s="252"/>
      <c r="H141" s="221"/>
      <c r="I141" s="221"/>
      <c r="J141" s="221"/>
      <c r="K141" s="221"/>
      <c r="L141" s="221"/>
      <c r="M141" s="221"/>
      <c r="N141" s="220"/>
      <c r="O141" s="220"/>
      <c r="P141" s="220"/>
      <c r="Q141" s="220"/>
      <c r="R141" s="221"/>
      <c r="S141" s="221"/>
      <c r="T141" s="221"/>
      <c r="U141" s="221"/>
      <c r="V141" s="221"/>
      <c r="W141" s="221"/>
      <c r="X141" s="221"/>
      <c r="Y141" s="221"/>
      <c r="Z141" s="210"/>
      <c r="AA141" s="210"/>
      <c r="AB141" s="210"/>
      <c r="AC141" s="210"/>
      <c r="AD141" s="210"/>
      <c r="AE141" s="210"/>
      <c r="AF141" s="210"/>
      <c r="AG141" s="210" t="s">
        <v>189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x14ac:dyDescent="0.2">
      <c r="A142" s="226" t="s">
        <v>156</v>
      </c>
      <c r="B142" s="227" t="s">
        <v>106</v>
      </c>
      <c r="C142" s="253" t="s">
        <v>107</v>
      </c>
      <c r="D142" s="228"/>
      <c r="E142" s="229"/>
      <c r="F142" s="230"/>
      <c r="G142" s="230">
        <f>SUMIF(AG143:AG146,"&lt;&gt;NOR",G143:G146)</f>
        <v>0</v>
      </c>
      <c r="H142" s="230"/>
      <c r="I142" s="230">
        <f>SUM(I143:I146)</f>
        <v>0</v>
      </c>
      <c r="J142" s="230"/>
      <c r="K142" s="230">
        <f>SUM(K143:K146)</f>
        <v>0</v>
      </c>
      <c r="L142" s="230"/>
      <c r="M142" s="230">
        <f>SUM(M143:M146)</f>
        <v>0</v>
      </c>
      <c r="N142" s="229"/>
      <c r="O142" s="229">
        <f>SUM(O143:O146)</f>
        <v>0</v>
      </c>
      <c r="P142" s="229"/>
      <c r="Q142" s="229">
        <f>SUM(Q143:Q146)</f>
        <v>0.09</v>
      </c>
      <c r="R142" s="230"/>
      <c r="S142" s="230"/>
      <c r="T142" s="231"/>
      <c r="U142" s="225"/>
      <c r="V142" s="225">
        <f>SUM(V143:V146)</f>
        <v>23.95</v>
      </c>
      <c r="W142" s="225"/>
      <c r="X142" s="225"/>
      <c r="Y142" s="225"/>
      <c r="AG142" t="s">
        <v>157</v>
      </c>
    </row>
    <row r="143" spans="1:60" ht="22.5" outlineLevel="1" x14ac:dyDescent="0.2">
      <c r="A143" s="233">
        <v>60</v>
      </c>
      <c r="B143" s="234" t="s">
        <v>363</v>
      </c>
      <c r="C143" s="254" t="s">
        <v>364</v>
      </c>
      <c r="D143" s="235" t="s">
        <v>160</v>
      </c>
      <c r="E143" s="236">
        <v>93.92</v>
      </c>
      <c r="F143" s="237"/>
      <c r="G143" s="238">
        <f>ROUND(E143*F143,2)</f>
        <v>0</v>
      </c>
      <c r="H143" s="237"/>
      <c r="I143" s="238">
        <f>ROUND(E143*H143,2)</f>
        <v>0</v>
      </c>
      <c r="J143" s="237"/>
      <c r="K143" s="238">
        <f>ROUND(E143*J143,2)</f>
        <v>0</v>
      </c>
      <c r="L143" s="238">
        <v>21</v>
      </c>
      <c r="M143" s="238">
        <f>G143*(1+L143/100)</f>
        <v>0</v>
      </c>
      <c r="N143" s="236">
        <v>0</v>
      </c>
      <c r="O143" s="236">
        <f>ROUND(E143*N143,2)</f>
        <v>0</v>
      </c>
      <c r="P143" s="236">
        <v>1E-3</v>
      </c>
      <c r="Q143" s="236">
        <f>ROUND(E143*P143,2)</f>
        <v>0.09</v>
      </c>
      <c r="R143" s="238" t="s">
        <v>365</v>
      </c>
      <c r="S143" s="238" t="s">
        <v>187</v>
      </c>
      <c r="T143" s="239" t="s">
        <v>187</v>
      </c>
      <c r="U143" s="221">
        <v>0.255</v>
      </c>
      <c r="V143" s="221">
        <f>ROUND(E143*U143,2)</f>
        <v>23.95</v>
      </c>
      <c r="W143" s="221"/>
      <c r="X143" s="221" t="s">
        <v>163</v>
      </c>
      <c r="Y143" s="221" t="s">
        <v>164</v>
      </c>
      <c r="Z143" s="210"/>
      <c r="AA143" s="210"/>
      <c r="AB143" s="210"/>
      <c r="AC143" s="210"/>
      <c r="AD143" s="210"/>
      <c r="AE143" s="210"/>
      <c r="AF143" s="210"/>
      <c r="AG143" s="210" t="s">
        <v>165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2">
      <c r="A144" s="217"/>
      <c r="B144" s="218"/>
      <c r="C144" s="255" t="s">
        <v>366</v>
      </c>
      <c r="D144" s="223"/>
      <c r="E144" s="224">
        <v>93.92</v>
      </c>
      <c r="F144" s="221"/>
      <c r="G144" s="221"/>
      <c r="H144" s="221"/>
      <c r="I144" s="221"/>
      <c r="J144" s="221"/>
      <c r="K144" s="221"/>
      <c r="L144" s="221"/>
      <c r="M144" s="221"/>
      <c r="N144" s="220"/>
      <c r="O144" s="220"/>
      <c r="P144" s="220"/>
      <c r="Q144" s="220"/>
      <c r="R144" s="221"/>
      <c r="S144" s="221"/>
      <c r="T144" s="221"/>
      <c r="U144" s="221"/>
      <c r="V144" s="221"/>
      <c r="W144" s="221"/>
      <c r="X144" s="221"/>
      <c r="Y144" s="221"/>
      <c r="Z144" s="210"/>
      <c r="AA144" s="210"/>
      <c r="AB144" s="210"/>
      <c r="AC144" s="210"/>
      <c r="AD144" s="210"/>
      <c r="AE144" s="210"/>
      <c r="AF144" s="210"/>
      <c r="AG144" s="210" t="s">
        <v>167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1" x14ac:dyDescent="0.2">
      <c r="A145" s="217">
        <v>61</v>
      </c>
      <c r="B145" s="218" t="s">
        <v>367</v>
      </c>
      <c r="C145" s="260" t="s">
        <v>368</v>
      </c>
      <c r="D145" s="219" t="s">
        <v>0</v>
      </c>
      <c r="E145" s="251"/>
      <c r="F145" s="222"/>
      <c r="G145" s="221">
        <f>ROUND(E145*F145,2)</f>
        <v>0</v>
      </c>
      <c r="H145" s="222"/>
      <c r="I145" s="221">
        <f>ROUND(E145*H145,2)</f>
        <v>0</v>
      </c>
      <c r="J145" s="222"/>
      <c r="K145" s="221">
        <f>ROUND(E145*J145,2)</f>
        <v>0</v>
      </c>
      <c r="L145" s="221">
        <v>21</v>
      </c>
      <c r="M145" s="221">
        <f>G145*(1+L145/100)</f>
        <v>0</v>
      </c>
      <c r="N145" s="220">
        <v>0</v>
      </c>
      <c r="O145" s="220">
        <f>ROUND(E145*N145,2)</f>
        <v>0</v>
      </c>
      <c r="P145" s="220">
        <v>0</v>
      </c>
      <c r="Q145" s="220">
        <f>ROUND(E145*P145,2)</f>
        <v>0</v>
      </c>
      <c r="R145" s="221" t="s">
        <v>365</v>
      </c>
      <c r="S145" s="221" t="s">
        <v>187</v>
      </c>
      <c r="T145" s="221" t="s">
        <v>187</v>
      </c>
      <c r="U145" s="221">
        <v>0</v>
      </c>
      <c r="V145" s="221">
        <f>ROUND(E145*U145,2)</f>
        <v>0</v>
      </c>
      <c r="W145" s="221"/>
      <c r="X145" s="221" t="s">
        <v>264</v>
      </c>
      <c r="Y145" s="221" t="s">
        <v>164</v>
      </c>
      <c r="Z145" s="210"/>
      <c r="AA145" s="210"/>
      <c r="AB145" s="210"/>
      <c r="AC145" s="210"/>
      <c r="AD145" s="210"/>
      <c r="AE145" s="210"/>
      <c r="AF145" s="210"/>
      <c r="AG145" s="210" t="s">
        <v>265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2" x14ac:dyDescent="0.2">
      <c r="A146" s="217"/>
      <c r="B146" s="218"/>
      <c r="C146" s="261" t="s">
        <v>369</v>
      </c>
      <c r="D146" s="252"/>
      <c r="E146" s="252"/>
      <c r="F146" s="252"/>
      <c r="G146" s="252"/>
      <c r="H146" s="221"/>
      <c r="I146" s="221"/>
      <c r="J146" s="221"/>
      <c r="K146" s="221"/>
      <c r="L146" s="221"/>
      <c r="M146" s="221"/>
      <c r="N146" s="220"/>
      <c r="O146" s="220"/>
      <c r="P146" s="220"/>
      <c r="Q146" s="220"/>
      <c r="R146" s="221"/>
      <c r="S146" s="221"/>
      <c r="T146" s="221"/>
      <c r="U146" s="221"/>
      <c r="V146" s="221"/>
      <c r="W146" s="221"/>
      <c r="X146" s="221"/>
      <c r="Y146" s="221"/>
      <c r="Z146" s="210"/>
      <c r="AA146" s="210"/>
      <c r="AB146" s="210"/>
      <c r="AC146" s="210"/>
      <c r="AD146" s="210"/>
      <c r="AE146" s="210"/>
      <c r="AF146" s="210"/>
      <c r="AG146" s="210" t="s">
        <v>189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x14ac:dyDescent="0.2">
      <c r="A147" s="226" t="s">
        <v>156</v>
      </c>
      <c r="B147" s="227" t="s">
        <v>108</v>
      </c>
      <c r="C147" s="253" t="s">
        <v>109</v>
      </c>
      <c r="D147" s="228"/>
      <c r="E147" s="229"/>
      <c r="F147" s="230"/>
      <c r="G147" s="230">
        <f>SUMIF(AG148:AG149,"&lt;&gt;NOR",G148:G149)</f>
        <v>0</v>
      </c>
      <c r="H147" s="230"/>
      <c r="I147" s="230">
        <f>SUM(I148:I149)</f>
        <v>0</v>
      </c>
      <c r="J147" s="230"/>
      <c r="K147" s="230">
        <f>SUM(K148:K149)</f>
        <v>0</v>
      </c>
      <c r="L147" s="230"/>
      <c r="M147" s="230">
        <f>SUM(M148:M149)</f>
        <v>0</v>
      </c>
      <c r="N147" s="229"/>
      <c r="O147" s="229">
        <f>SUM(O148:O149)</f>
        <v>0.01</v>
      </c>
      <c r="P147" s="229"/>
      <c r="Q147" s="229">
        <f>SUM(Q148:Q149)</f>
        <v>0</v>
      </c>
      <c r="R147" s="230"/>
      <c r="S147" s="230"/>
      <c r="T147" s="231"/>
      <c r="U147" s="225"/>
      <c r="V147" s="225">
        <f>SUM(V148:V149)</f>
        <v>2.08</v>
      </c>
      <c r="W147" s="225"/>
      <c r="X147" s="225"/>
      <c r="Y147" s="225"/>
      <c r="AG147" t="s">
        <v>157</v>
      </c>
    </row>
    <row r="148" spans="1:60" ht="22.5" outlineLevel="1" x14ac:dyDescent="0.2">
      <c r="A148" s="233">
        <v>62</v>
      </c>
      <c r="B148" s="234" t="s">
        <v>370</v>
      </c>
      <c r="C148" s="254" t="s">
        <v>371</v>
      </c>
      <c r="D148" s="235" t="s">
        <v>160</v>
      </c>
      <c r="E148" s="236">
        <v>24.13</v>
      </c>
      <c r="F148" s="237"/>
      <c r="G148" s="238">
        <f>ROUND(E148*F148,2)</f>
        <v>0</v>
      </c>
      <c r="H148" s="237"/>
      <c r="I148" s="238">
        <f>ROUND(E148*H148,2)</f>
        <v>0</v>
      </c>
      <c r="J148" s="237"/>
      <c r="K148" s="238">
        <f>ROUND(E148*J148,2)</f>
        <v>0</v>
      </c>
      <c r="L148" s="238">
        <v>21</v>
      </c>
      <c r="M148" s="238">
        <f>G148*(1+L148/100)</f>
        <v>0</v>
      </c>
      <c r="N148" s="236">
        <v>2.2000000000000001E-4</v>
      </c>
      <c r="O148" s="236">
        <f>ROUND(E148*N148,2)</f>
        <v>0.01</v>
      </c>
      <c r="P148" s="236">
        <v>0</v>
      </c>
      <c r="Q148" s="236">
        <f>ROUND(E148*P148,2)</f>
        <v>0</v>
      </c>
      <c r="R148" s="238" t="s">
        <v>372</v>
      </c>
      <c r="S148" s="238" t="s">
        <v>187</v>
      </c>
      <c r="T148" s="239" t="s">
        <v>187</v>
      </c>
      <c r="U148" s="221">
        <v>8.5999999999999993E-2</v>
      </c>
      <c r="V148" s="221">
        <f>ROUND(E148*U148,2)</f>
        <v>2.08</v>
      </c>
      <c r="W148" s="221"/>
      <c r="X148" s="221" t="s">
        <v>163</v>
      </c>
      <c r="Y148" s="221" t="s">
        <v>164</v>
      </c>
      <c r="Z148" s="210"/>
      <c r="AA148" s="210"/>
      <c r="AB148" s="210"/>
      <c r="AC148" s="210"/>
      <c r="AD148" s="210"/>
      <c r="AE148" s="210"/>
      <c r="AF148" s="210"/>
      <c r="AG148" s="210" t="s">
        <v>165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2" x14ac:dyDescent="0.2">
      <c r="A149" s="217"/>
      <c r="B149" s="218"/>
      <c r="C149" s="255" t="s">
        <v>373</v>
      </c>
      <c r="D149" s="223"/>
      <c r="E149" s="224">
        <v>24.13</v>
      </c>
      <c r="F149" s="221"/>
      <c r="G149" s="221"/>
      <c r="H149" s="221"/>
      <c r="I149" s="221"/>
      <c r="J149" s="221"/>
      <c r="K149" s="221"/>
      <c r="L149" s="221"/>
      <c r="M149" s="221"/>
      <c r="N149" s="220"/>
      <c r="O149" s="220"/>
      <c r="P149" s="220"/>
      <c r="Q149" s="220"/>
      <c r="R149" s="221"/>
      <c r="S149" s="221"/>
      <c r="T149" s="221"/>
      <c r="U149" s="221"/>
      <c r="V149" s="221"/>
      <c r="W149" s="221"/>
      <c r="X149" s="221"/>
      <c r="Y149" s="221"/>
      <c r="Z149" s="210"/>
      <c r="AA149" s="210"/>
      <c r="AB149" s="210"/>
      <c r="AC149" s="210"/>
      <c r="AD149" s="210"/>
      <c r="AE149" s="210"/>
      <c r="AF149" s="210"/>
      <c r="AG149" s="210" t="s">
        <v>167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x14ac:dyDescent="0.2">
      <c r="A150" s="226" t="s">
        <v>156</v>
      </c>
      <c r="B150" s="227" t="s">
        <v>124</v>
      </c>
      <c r="C150" s="253" t="s">
        <v>125</v>
      </c>
      <c r="D150" s="228"/>
      <c r="E150" s="229"/>
      <c r="F150" s="230"/>
      <c r="G150" s="230">
        <f>SUMIF(AG151:AG180,"&lt;&gt;NOR",G151:G180)</f>
        <v>0</v>
      </c>
      <c r="H150" s="230"/>
      <c r="I150" s="230">
        <f>SUM(I151:I180)</f>
        <v>0</v>
      </c>
      <c r="J150" s="230"/>
      <c r="K150" s="230">
        <f>SUM(K151:K180)</f>
        <v>0</v>
      </c>
      <c r="L150" s="230"/>
      <c r="M150" s="230">
        <f>SUM(M151:M180)</f>
        <v>0</v>
      </c>
      <c r="N150" s="229"/>
      <c r="O150" s="229">
        <f>SUM(O151:O180)</f>
        <v>0</v>
      </c>
      <c r="P150" s="229"/>
      <c r="Q150" s="229">
        <f>SUM(Q151:Q180)</f>
        <v>0</v>
      </c>
      <c r="R150" s="230"/>
      <c r="S150" s="230"/>
      <c r="T150" s="231"/>
      <c r="U150" s="225"/>
      <c r="V150" s="225">
        <f>SUM(V151:V180)</f>
        <v>369.38</v>
      </c>
      <c r="W150" s="225"/>
      <c r="X150" s="225"/>
      <c r="Y150" s="225"/>
      <c r="AG150" t="s">
        <v>157</v>
      </c>
    </row>
    <row r="151" spans="1:60" ht="22.5" outlineLevel="1" x14ac:dyDescent="0.2">
      <c r="A151" s="233">
        <v>63</v>
      </c>
      <c r="B151" s="234" t="s">
        <v>374</v>
      </c>
      <c r="C151" s="254" t="s">
        <v>375</v>
      </c>
      <c r="D151" s="235" t="s">
        <v>262</v>
      </c>
      <c r="E151" s="236">
        <v>73.493099999999998</v>
      </c>
      <c r="F151" s="237"/>
      <c r="G151" s="238">
        <f>ROUND(E151*F151,2)</f>
        <v>0</v>
      </c>
      <c r="H151" s="237"/>
      <c r="I151" s="238">
        <f>ROUND(E151*H151,2)</f>
        <v>0</v>
      </c>
      <c r="J151" s="237"/>
      <c r="K151" s="238">
        <f>ROUND(E151*J151,2)</f>
        <v>0</v>
      </c>
      <c r="L151" s="238">
        <v>21</v>
      </c>
      <c r="M151" s="238">
        <f>G151*(1+L151/100)</f>
        <v>0</v>
      </c>
      <c r="N151" s="236">
        <v>0</v>
      </c>
      <c r="O151" s="236">
        <f>ROUND(E151*N151,2)</f>
        <v>0</v>
      </c>
      <c r="P151" s="236">
        <v>0</v>
      </c>
      <c r="Q151" s="236">
        <f>ROUND(E151*P151,2)</f>
        <v>0</v>
      </c>
      <c r="R151" s="238" t="s">
        <v>376</v>
      </c>
      <c r="S151" s="238" t="s">
        <v>187</v>
      </c>
      <c r="T151" s="239" t="s">
        <v>187</v>
      </c>
      <c r="U151" s="221">
        <v>0.72599999999999998</v>
      </c>
      <c r="V151" s="221">
        <f>ROUND(E151*U151,2)</f>
        <v>53.36</v>
      </c>
      <c r="W151" s="221"/>
      <c r="X151" s="221" t="s">
        <v>377</v>
      </c>
      <c r="Y151" s="221" t="s">
        <v>164</v>
      </c>
      <c r="Z151" s="210"/>
      <c r="AA151" s="210"/>
      <c r="AB151" s="210"/>
      <c r="AC151" s="210"/>
      <c r="AD151" s="210"/>
      <c r="AE151" s="210"/>
      <c r="AF151" s="210"/>
      <c r="AG151" s="210" t="s">
        <v>378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ht="22.5" outlineLevel="2" x14ac:dyDescent="0.2">
      <c r="A152" s="217"/>
      <c r="B152" s="218"/>
      <c r="C152" s="257" t="s">
        <v>379</v>
      </c>
      <c r="D152" s="241"/>
      <c r="E152" s="241"/>
      <c r="F152" s="241"/>
      <c r="G152" s="241"/>
      <c r="H152" s="221"/>
      <c r="I152" s="221"/>
      <c r="J152" s="221"/>
      <c r="K152" s="221"/>
      <c r="L152" s="221"/>
      <c r="M152" s="221"/>
      <c r="N152" s="220"/>
      <c r="O152" s="220"/>
      <c r="P152" s="220"/>
      <c r="Q152" s="220"/>
      <c r="R152" s="221"/>
      <c r="S152" s="221"/>
      <c r="T152" s="221"/>
      <c r="U152" s="221"/>
      <c r="V152" s="221"/>
      <c r="W152" s="221"/>
      <c r="X152" s="221"/>
      <c r="Y152" s="221"/>
      <c r="Z152" s="210"/>
      <c r="AA152" s="210"/>
      <c r="AB152" s="210"/>
      <c r="AC152" s="210"/>
      <c r="AD152" s="210"/>
      <c r="AE152" s="210"/>
      <c r="AF152" s="210"/>
      <c r="AG152" s="210" t="s">
        <v>189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43" t="str">
        <f>C152</f>
        <v>s popřípadným nutným naložením do dopravního zařízení, s vyprázdněním dopravního zařízení na hromadu nebo do dopravního prostředku, vč. příplatku za každých dalších i započatých 3,5 m výšky nad 3,5 m,</v>
      </c>
      <c r="BB152" s="210"/>
      <c r="BC152" s="210"/>
      <c r="BD152" s="210"/>
      <c r="BE152" s="210"/>
      <c r="BF152" s="210"/>
      <c r="BG152" s="210"/>
      <c r="BH152" s="210"/>
    </row>
    <row r="153" spans="1:60" outlineLevel="2" x14ac:dyDescent="0.2">
      <c r="A153" s="217"/>
      <c r="B153" s="218"/>
      <c r="C153" s="255" t="s">
        <v>380</v>
      </c>
      <c r="D153" s="223"/>
      <c r="E153" s="224"/>
      <c r="F153" s="221"/>
      <c r="G153" s="221"/>
      <c r="H153" s="221"/>
      <c r="I153" s="221"/>
      <c r="J153" s="221"/>
      <c r="K153" s="221"/>
      <c r="L153" s="221"/>
      <c r="M153" s="221"/>
      <c r="N153" s="220"/>
      <c r="O153" s="220"/>
      <c r="P153" s="220"/>
      <c r="Q153" s="220"/>
      <c r="R153" s="221"/>
      <c r="S153" s="221"/>
      <c r="T153" s="221"/>
      <c r="U153" s="221"/>
      <c r="V153" s="221"/>
      <c r="W153" s="221"/>
      <c r="X153" s="221"/>
      <c r="Y153" s="221"/>
      <c r="Z153" s="210"/>
      <c r="AA153" s="210"/>
      <c r="AB153" s="210"/>
      <c r="AC153" s="210"/>
      <c r="AD153" s="210"/>
      <c r="AE153" s="210"/>
      <c r="AF153" s="210"/>
      <c r="AG153" s="210" t="s">
        <v>167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3" x14ac:dyDescent="0.2">
      <c r="A154" s="217"/>
      <c r="B154" s="218"/>
      <c r="C154" s="255" t="s">
        <v>381</v>
      </c>
      <c r="D154" s="223"/>
      <c r="E154" s="224"/>
      <c r="F154" s="221"/>
      <c r="G154" s="221"/>
      <c r="H154" s="221"/>
      <c r="I154" s="221"/>
      <c r="J154" s="221"/>
      <c r="K154" s="221"/>
      <c r="L154" s="221"/>
      <c r="M154" s="221"/>
      <c r="N154" s="220"/>
      <c r="O154" s="220"/>
      <c r="P154" s="220"/>
      <c r="Q154" s="220"/>
      <c r="R154" s="221"/>
      <c r="S154" s="221"/>
      <c r="T154" s="221"/>
      <c r="U154" s="221"/>
      <c r="V154" s="221"/>
      <c r="W154" s="221"/>
      <c r="X154" s="221"/>
      <c r="Y154" s="221"/>
      <c r="Z154" s="210"/>
      <c r="AA154" s="210"/>
      <c r="AB154" s="210"/>
      <c r="AC154" s="210"/>
      <c r="AD154" s="210"/>
      <c r="AE154" s="210"/>
      <c r="AF154" s="210"/>
      <c r="AG154" s="210" t="s">
        <v>167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3" x14ac:dyDescent="0.2">
      <c r="A155" s="217"/>
      <c r="B155" s="218"/>
      <c r="C155" s="255" t="s">
        <v>382</v>
      </c>
      <c r="D155" s="223"/>
      <c r="E155" s="224">
        <v>73.493099999999998</v>
      </c>
      <c r="F155" s="221"/>
      <c r="G155" s="221"/>
      <c r="H155" s="221"/>
      <c r="I155" s="221"/>
      <c r="J155" s="221"/>
      <c r="K155" s="221"/>
      <c r="L155" s="221"/>
      <c r="M155" s="221"/>
      <c r="N155" s="220"/>
      <c r="O155" s="220"/>
      <c r="P155" s="220"/>
      <c r="Q155" s="220"/>
      <c r="R155" s="221"/>
      <c r="S155" s="221"/>
      <c r="T155" s="221"/>
      <c r="U155" s="221"/>
      <c r="V155" s="221"/>
      <c r="W155" s="221"/>
      <c r="X155" s="221"/>
      <c r="Y155" s="221"/>
      <c r="Z155" s="210"/>
      <c r="AA155" s="210"/>
      <c r="AB155" s="210"/>
      <c r="AC155" s="210"/>
      <c r="AD155" s="210"/>
      <c r="AE155" s="210"/>
      <c r="AF155" s="210"/>
      <c r="AG155" s="210" t="s">
        <v>167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ht="22.5" outlineLevel="1" x14ac:dyDescent="0.2">
      <c r="A156" s="233">
        <v>64</v>
      </c>
      <c r="B156" s="234" t="s">
        <v>383</v>
      </c>
      <c r="C156" s="254" t="s">
        <v>384</v>
      </c>
      <c r="D156" s="235" t="s">
        <v>262</v>
      </c>
      <c r="E156" s="236">
        <v>146.98618999999999</v>
      </c>
      <c r="F156" s="237"/>
      <c r="G156" s="238">
        <f>ROUND(E156*F156,2)</f>
        <v>0</v>
      </c>
      <c r="H156" s="237"/>
      <c r="I156" s="238">
        <f>ROUND(E156*H156,2)</f>
        <v>0</v>
      </c>
      <c r="J156" s="237"/>
      <c r="K156" s="238">
        <f>ROUND(E156*J156,2)</f>
        <v>0</v>
      </c>
      <c r="L156" s="238">
        <v>21</v>
      </c>
      <c r="M156" s="238">
        <f>G156*(1+L156/100)</f>
        <v>0</v>
      </c>
      <c r="N156" s="236">
        <v>0</v>
      </c>
      <c r="O156" s="236">
        <f>ROUND(E156*N156,2)</f>
        <v>0</v>
      </c>
      <c r="P156" s="236">
        <v>0</v>
      </c>
      <c r="Q156" s="236">
        <f>ROUND(E156*P156,2)</f>
        <v>0</v>
      </c>
      <c r="R156" s="238" t="s">
        <v>257</v>
      </c>
      <c r="S156" s="238" t="s">
        <v>187</v>
      </c>
      <c r="T156" s="239" t="s">
        <v>187</v>
      </c>
      <c r="U156" s="221">
        <v>0.72</v>
      </c>
      <c r="V156" s="221">
        <f>ROUND(E156*U156,2)</f>
        <v>105.83</v>
      </c>
      <c r="W156" s="221"/>
      <c r="X156" s="221" t="s">
        <v>377</v>
      </c>
      <c r="Y156" s="221" t="s">
        <v>164</v>
      </c>
      <c r="Z156" s="210"/>
      <c r="AA156" s="210"/>
      <c r="AB156" s="210"/>
      <c r="AC156" s="210"/>
      <c r="AD156" s="210"/>
      <c r="AE156" s="210"/>
      <c r="AF156" s="210"/>
      <c r="AG156" s="210" t="s">
        <v>378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2" x14ac:dyDescent="0.2">
      <c r="A157" s="217"/>
      <c r="B157" s="218"/>
      <c r="C157" s="257" t="s">
        <v>385</v>
      </c>
      <c r="D157" s="241"/>
      <c r="E157" s="241"/>
      <c r="F157" s="241"/>
      <c r="G157" s="241"/>
      <c r="H157" s="221"/>
      <c r="I157" s="221"/>
      <c r="J157" s="221"/>
      <c r="K157" s="221"/>
      <c r="L157" s="221"/>
      <c r="M157" s="221"/>
      <c r="N157" s="220"/>
      <c r="O157" s="220"/>
      <c r="P157" s="220"/>
      <c r="Q157" s="220"/>
      <c r="R157" s="221"/>
      <c r="S157" s="221"/>
      <c r="T157" s="221"/>
      <c r="U157" s="221"/>
      <c r="V157" s="221"/>
      <c r="W157" s="221"/>
      <c r="X157" s="221"/>
      <c r="Y157" s="221"/>
      <c r="Z157" s="210"/>
      <c r="AA157" s="210"/>
      <c r="AB157" s="210"/>
      <c r="AC157" s="210"/>
      <c r="AD157" s="210"/>
      <c r="AE157" s="210"/>
      <c r="AF157" s="210"/>
      <c r="AG157" s="210" t="s">
        <v>189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43" t="str">
        <f>C157</f>
        <v>nebo vybouraných hmot nošením nebo přehazováním k místu nakládky přístupnému normálním dopravním prostředkům,</v>
      </c>
      <c r="BB157" s="210"/>
      <c r="BC157" s="210"/>
      <c r="BD157" s="210"/>
      <c r="BE157" s="210"/>
      <c r="BF157" s="210"/>
      <c r="BG157" s="210"/>
      <c r="BH157" s="210"/>
    </row>
    <row r="158" spans="1:60" outlineLevel="2" x14ac:dyDescent="0.2">
      <c r="A158" s="217"/>
      <c r="B158" s="218"/>
      <c r="C158" s="255" t="s">
        <v>380</v>
      </c>
      <c r="D158" s="223"/>
      <c r="E158" s="224"/>
      <c r="F158" s="221"/>
      <c r="G158" s="221"/>
      <c r="H158" s="221"/>
      <c r="I158" s="221"/>
      <c r="J158" s="221"/>
      <c r="K158" s="221"/>
      <c r="L158" s="221"/>
      <c r="M158" s="221"/>
      <c r="N158" s="220"/>
      <c r="O158" s="220"/>
      <c r="P158" s="220"/>
      <c r="Q158" s="220"/>
      <c r="R158" s="221"/>
      <c r="S158" s="221"/>
      <c r="T158" s="221"/>
      <c r="U158" s="221"/>
      <c r="V158" s="221"/>
      <c r="W158" s="221"/>
      <c r="X158" s="221"/>
      <c r="Y158" s="221"/>
      <c r="Z158" s="210"/>
      <c r="AA158" s="210"/>
      <c r="AB158" s="210"/>
      <c r="AC158" s="210"/>
      <c r="AD158" s="210"/>
      <c r="AE158" s="210"/>
      <c r="AF158" s="210"/>
      <c r="AG158" s="210" t="s">
        <v>167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3" x14ac:dyDescent="0.2">
      <c r="A159" s="217"/>
      <c r="B159" s="218"/>
      <c r="C159" s="255" t="s">
        <v>381</v>
      </c>
      <c r="D159" s="223"/>
      <c r="E159" s="224"/>
      <c r="F159" s="221"/>
      <c r="G159" s="221"/>
      <c r="H159" s="221"/>
      <c r="I159" s="221"/>
      <c r="J159" s="221"/>
      <c r="K159" s="221"/>
      <c r="L159" s="221"/>
      <c r="M159" s="221"/>
      <c r="N159" s="220"/>
      <c r="O159" s="220"/>
      <c r="P159" s="220"/>
      <c r="Q159" s="220"/>
      <c r="R159" s="221"/>
      <c r="S159" s="221"/>
      <c r="T159" s="221"/>
      <c r="U159" s="221"/>
      <c r="V159" s="221"/>
      <c r="W159" s="221"/>
      <c r="X159" s="221"/>
      <c r="Y159" s="221"/>
      <c r="Z159" s="210"/>
      <c r="AA159" s="210"/>
      <c r="AB159" s="210"/>
      <c r="AC159" s="210"/>
      <c r="AD159" s="210"/>
      <c r="AE159" s="210"/>
      <c r="AF159" s="210"/>
      <c r="AG159" s="210" t="s">
        <v>167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3" x14ac:dyDescent="0.2">
      <c r="A160" s="217"/>
      <c r="B160" s="218"/>
      <c r="C160" s="255" t="s">
        <v>386</v>
      </c>
      <c r="D160" s="223"/>
      <c r="E160" s="224">
        <v>146.98618999999999</v>
      </c>
      <c r="F160" s="221"/>
      <c r="G160" s="221"/>
      <c r="H160" s="221"/>
      <c r="I160" s="221"/>
      <c r="J160" s="221"/>
      <c r="K160" s="221"/>
      <c r="L160" s="221"/>
      <c r="M160" s="221"/>
      <c r="N160" s="220"/>
      <c r="O160" s="220"/>
      <c r="P160" s="220"/>
      <c r="Q160" s="220"/>
      <c r="R160" s="221"/>
      <c r="S160" s="221"/>
      <c r="T160" s="221"/>
      <c r="U160" s="221"/>
      <c r="V160" s="221"/>
      <c r="W160" s="221"/>
      <c r="X160" s="221"/>
      <c r="Y160" s="221"/>
      <c r="Z160" s="210"/>
      <c r="AA160" s="210"/>
      <c r="AB160" s="210"/>
      <c r="AC160" s="210"/>
      <c r="AD160" s="210"/>
      <c r="AE160" s="210"/>
      <c r="AF160" s="210"/>
      <c r="AG160" s="210" t="s">
        <v>167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1" x14ac:dyDescent="0.2">
      <c r="A161" s="233">
        <v>65</v>
      </c>
      <c r="B161" s="234" t="s">
        <v>387</v>
      </c>
      <c r="C161" s="254" t="s">
        <v>388</v>
      </c>
      <c r="D161" s="235" t="s">
        <v>262</v>
      </c>
      <c r="E161" s="236">
        <v>73.493099999999998</v>
      </c>
      <c r="F161" s="237"/>
      <c r="G161" s="238">
        <f>ROUND(E161*F161,2)</f>
        <v>0</v>
      </c>
      <c r="H161" s="237"/>
      <c r="I161" s="238">
        <f>ROUND(E161*H161,2)</f>
        <v>0</v>
      </c>
      <c r="J161" s="237"/>
      <c r="K161" s="238">
        <f>ROUND(E161*J161,2)</f>
        <v>0</v>
      </c>
      <c r="L161" s="238">
        <v>21</v>
      </c>
      <c r="M161" s="238">
        <f>G161*(1+L161/100)</f>
        <v>0</v>
      </c>
      <c r="N161" s="236">
        <v>0</v>
      </c>
      <c r="O161" s="236">
        <f>ROUND(E161*N161,2)</f>
        <v>0</v>
      </c>
      <c r="P161" s="236">
        <v>0</v>
      </c>
      <c r="Q161" s="236">
        <f>ROUND(E161*P161,2)</f>
        <v>0</v>
      </c>
      <c r="R161" s="238" t="s">
        <v>204</v>
      </c>
      <c r="S161" s="238" t="s">
        <v>187</v>
      </c>
      <c r="T161" s="239" t="s">
        <v>187</v>
      </c>
      <c r="U161" s="221">
        <v>0.49</v>
      </c>
      <c r="V161" s="221">
        <f>ROUND(E161*U161,2)</f>
        <v>36.01</v>
      </c>
      <c r="W161" s="221"/>
      <c r="X161" s="221" t="s">
        <v>377</v>
      </c>
      <c r="Y161" s="221" t="s">
        <v>164</v>
      </c>
      <c r="Z161" s="210"/>
      <c r="AA161" s="210"/>
      <c r="AB161" s="210"/>
      <c r="AC161" s="210"/>
      <c r="AD161" s="210"/>
      <c r="AE161" s="210"/>
      <c r="AF161" s="210"/>
      <c r="AG161" s="210" t="s">
        <v>378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2" x14ac:dyDescent="0.2">
      <c r="A162" s="217"/>
      <c r="B162" s="218"/>
      <c r="C162" s="255" t="s">
        <v>380</v>
      </c>
      <c r="D162" s="223"/>
      <c r="E162" s="224"/>
      <c r="F162" s="221"/>
      <c r="G162" s="221"/>
      <c r="H162" s="221"/>
      <c r="I162" s="221"/>
      <c r="J162" s="221"/>
      <c r="K162" s="221"/>
      <c r="L162" s="221"/>
      <c r="M162" s="221"/>
      <c r="N162" s="220"/>
      <c r="O162" s="220"/>
      <c r="P162" s="220"/>
      <c r="Q162" s="220"/>
      <c r="R162" s="221"/>
      <c r="S162" s="221"/>
      <c r="T162" s="221"/>
      <c r="U162" s="221"/>
      <c r="V162" s="221"/>
      <c r="W162" s="221"/>
      <c r="X162" s="221"/>
      <c r="Y162" s="221"/>
      <c r="Z162" s="210"/>
      <c r="AA162" s="210"/>
      <c r="AB162" s="210"/>
      <c r="AC162" s="210"/>
      <c r="AD162" s="210"/>
      <c r="AE162" s="210"/>
      <c r="AF162" s="210"/>
      <c r="AG162" s="210" t="s">
        <v>167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3" x14ac:dyDescent="0.2">
      <c r="A163" s="217"/>
      <c r="B163" s="218"/>
      <c r="C163" s="255" t="s">
        <v>381</v>
      </c>
      <c r="D163" s="223"/>
      <c r="E163" s="224"/>
      <c r="F163" s="221"/>
      <c r="G163" s="221"/>
      <c r="H163" s="221"/>
      <c r="I163" s="221"/>
      <c r="J163" s="221"/>
      <c r="K163" s="221"/>
      <c r="L163" s="221"/>
      <c r="M163" s="221"/>
      <c r="N163" s="220"/>
      <c r="O163" s="220"/>
      <c r="P163" s="220"/>
      <c r="Q163" s="220"/>
      <c r="R163" s="221"/>
      <c r="S163" s="221"/>
      <c r="T163" s="221"/>
      <c r="U163" s="221"/>
      <c r="V163" s="221"/>
      <c r="W163" s="221"/>
      <c r="X163" s="221"/>
      <c r="Y163" s="221"/>
      <c r="Z163" s="210"/>
      <c r="AA163" s="210"/>
      <c r="AB163" s="210"/>
      <c r="AC163" s="210"/>
      <c r="AD163" s="210"/>
      <c r="AE163" s="210"/>
      <c r="AF163" s="210"/>
      <c r="AG163" s="210" t="s">
        <v>167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3" x14ac:dyDescent="0.2">
      <c r="A164" s="217"/>
      <c r="B164" s="218"/>
      <c r="C164" s="255" t="s">
        <v>382</v>
      </c>
      <c r="D164" s="223"/>
      <c r="E164" s="224">
        <v>73.493099999999998</v>
      </c>
      <c r="F164" s="221"/>
      <c r="G164" s="221"/>
      <c r="H164" s="221"/>
      <c r="I164" s="221"/>
      <c r="J164" s="221"/>
      <c r="K164" s="221"/>
      <c r="L164" s="221"/>
      <c r="M164" s="221"/>
      <c r="N164" s="220"/>
      <c r="O164" s="220"/>
      <c r="P164" s="220"/>
      <c r="Q164" s="220"/>
      <c r="R164" s="221"/>
      <c r="S164" s="221"/>
      <c r="T164" s="221"/>
      <c r="U164" s="221"/>
      <c r="V164" s="221"/>
      <c r="W164" s="221"/>
      <c r="X164" s="221"/>
      <c r="Y164" s="221"/>
      <c r="Z164" s="210"/>
      <c r="AA164" s="210"/>
      <c r="AB164" s="210"/>
      <c r="AC164" s="210"/>
      <c r="AD164" s="210"/>
      <c r="AE164" s="210"/>
      <c r="AF164" s="210"/>
      <c r="AG164" s="210" t="s">
        <v>167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1" x14ac:dyDescent="0.2">
      <c r="A165" s="233">
        <v>66</v>
      </c>
      <c r="B165" s="234" t="s">
        <v>389</v>
      </c>
      <c r="C165" s="254" t="s">
        <v>390</v>
      </c>
      <c r="D165" s="235" t="s">
        <v>262</v>
      </c>
      <c r="E165" s="236">
        <v>881.91714999999999</v>
      </c>
      <c r="F165" s="237"/>
      <c r="G165" s="238">
        <f>ROUND(E165*F165,2)</f>
        <v>0</v>
      </c>
      <c r="H165" s="237"/>
      <c r="I165" s="238">
        <f>ROUND(E165*H165,2)</f>
        <v>0</v>
      </c>
      <c r="J165" s="237"/>
      <c r="K165" s="238">
        <f>ROUND(E165*J165,2)</f>
        <v>0</v>
      </c>
      <c r="L165" s="238">
        <v>21</v>
      </c>
      <c r="M165" s="238">
        <f>G165*(1+L165/100)</f>
        <v>0</v>
      </c>
      <c r="N165" s="236">
        <v>0</v>
      </c>
      <c r="O165" s="236">
        <f>ROUND(E165*N165,2)</f>
        <v>0</v>
      </c>
      <c r="P165" s="236">
        <v>0</v>
      </c>
      <c r="Q165" s="236">
        <f>ROUND(E165*P165,2)</f>
        <v>0</v>
      </c>
      <c r="R165" s="238" t="s">
        <v>204</v>
      </c>
      <c r="S165" s="238" t="s">
        <v>187</v>
      </c>
      <c r="T165" s="239" t="s">
        <v>187</v>
      </c>
      <c r="U165" s="221">
        <v>0</v>
      </c>
      <c r="V165" s="221">
        <f>ROUND(E165*U165,2)</f>
        <v>0</v>
      </c>
      <c r="W165" s="221"/>
      <c r="X165" s="221" t="s">
        <v>377</v>
      </c>
      <c r="Y165" s="221" t="s">
        <v>164</v>
      </c>
      <c r="Z165" s="210"/>
      <c r="AA165" s="210"/>
      <c r="AB165" s="210"/>
      <c r="AC165" s="210"/>
      <c r="AD165" s="210"/>
      <c r="AE165" s="210"/>
      <c r="AF165" s="210"/>
      <c r="AG165" s="210" t="s">
        <v>378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2" x14ac:dyDescent="0.2">
      <c r="A166" s="217"/>
      <c r="B166" s="218"/>
      <c r="C166" s="255" t="s">
        <v>380</v>
      </c>
      <c r="D166" s="223"/>
      <c r="E166" s="224"/>
      <c r="F166" s="221"/>
      <c r="G166" s="221"/>
      <c r="H166" s="221"/>
      <c r="I166" s="221"/>
      <c r="J166" s="221"/>
      <c r="K166" s="221"/>
      <c r="L166" s="221"/>
      <c r="M166" s="221"/>
      <c r="N166" s="220"/>
      <c r="O166" s="220"/>
      <c r="P166" s="220"/>
      <c r="Q166" s="220"/>
      <c r="R166" s="221"/>
      <c r="S166" s="221"/>
      <c r="T166" s="221"/>
      <c r="U166" s="221"/>
      <c r="V166" s="221"/>
      <c r="W166" s="221"/>
      <c r="X166" s="221"/>
      <c r="Y166" s="221"/>
      <c r="Z166" s="210"/>
      <c r="AA166" s="210"/>
      <c r="AB166" s="210"/>
      <c r="AC166" s="210"/>
      <c r="AD166" s="210"/>
      <c r="AE166" s="210"/>
      <c r="AF166" s="210"/>
      <c r="AG166" s="210" t="s">
        <v>167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3" x14ac:dyDescent="0.2">
      <c r="A167" s="217"/>
      <c r="B167" s="218"/>
      <c r="C167" s="255" t="s">
        <v>381</v>
      </c>
      <c r="D167" s="223"/>
      <c r="E167" s="224"/>
      <c r="F167" s="221"/>
      <c r="G167" s="221"/>
      <c r="H167" s="221"/>
      <c r="I167" s="221"/>
      <c r="J167" s="221"/>
      <c r="K167" s="221"/>
      <c r="L167" s="221"/>
      <c r="M167" s="221"/>
      <c r="N167" s="220"/>
      <c r="O167" s="220"/>
      <c r="P167" s="220"/>
      <c r="Q167" s="220"/>
      <c r="R167" s="221"/>
      <c r="S167" s="221"/>
      <c r="T167" s="221"/>
      <c r="U167" s="221"/>
      <c r="V167" s="221"/>
      <c r="W167" s="221"/>
      <c r="X167" s="221"/>
      <c r="Y167" s="221"/>
      <c r="Z167" s="210"/>
      <c r="AA167" s="210"/>
      <c r="AB167" s="210"/>
      <c r="AC167" s="210"/>
      <c r="AD167" s="210"/>
      <c r="AE167" s="210"/>
      <c r="AF167" s="210"/>
      <c r="AG167" s="210" t="s">
        <v>167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3" x14ac:dyDescent="0.2">
      <c r="A168" s="217"/>
      <c r="B168" s="218"/>
      <c r="C168" s="255" t="s">
        <v>391</v>
      </c>
      <c r="D168" s="223"/>
      <c r="E168" s="224">
        <v>881.91714999999999</v>
      </c>
      <c r="F168" s="221"/>
      <c r="G168" s="221"/>
      <c r="H168" s="221"/>
      <c r="I168" s="221"/>
      <c r="J168" s="221"/>
      <c r="K168" s="221"/>
      <c r="L168" s="221"/>
      <c r="M168" s="221"/>
      <c r="N168" s="220"/>
      <c r="O168" s="220"/>
      <c r="P168" s="220"/>
      <c r="Q168" s="220"/>
      <c r="R168" s="221"/>
      <c r="S168" s="221"/>
      <c r="T168" s="221"/>
      <c r="U168" s="221"/>
      <c r="V168" s="221"/>
      <c r="W168" s="221"/>
      <c r="X168" s="221"/>
      <c r="Y168" s="221"/>
      <c r="Z168" s="210"/>
      <c r="AA168" s="210"/>
      <c r="AB168" s="210"/>
      <c r="AC168" s="210"/>
      <c r="AD168" s="210"/>
      <c r="AE168" s="210"/>
      <c r="AF168" s="210"/>
      <c r="AG168" s="210" t="s">
        <v>167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1" x14ac:dyDescent="0.2">
      <c r="A169" s="233">
        <v>67</v>
      </c>
      <c r="B169" s="234" t="s">
        <v>392</v>
      </c>
      <c r="C169" s="254" t="s">
        <v>393</v>
      </c>
      <c r="D169" s="235" t="s">
        <v>262</v>
      </c>
      <c r="E169" s="236">
        <v>73.493099999999998</v>
      </c>
      <c r="F169" s="237"/>
      <c r="G169" s="238">
        <f>ROUND(E169*F169,2)</f>
        <v>0</v>
      </c>
      <c r="H169" s="237"/>
      <c r="I169" s="238">
        <f>ROUND(E169*H169,2)</f>
        <v>0</v>
      </c>
      <c r="J169" s="237"/>
      <c r="K169" s="238">
        <f>ROUND(E169*J169,2)</f>
        <v>0</v>
      </c>
      <c r="L169" s="238">
        <v>21</v>
      </c>
      <c r="M169" s="238">
        <f>G169*(1+L169/100)</f>
        <v>0</v>
      </c>
      <c r="N169" s="236">
        <v>0</v>
      </c>
      <c r="O169" s="236">
        <f>ROUND(E169*N169,2)</f>
        <v>0</v>
      </c>
      <c r="P169" s="236">
        <v>0</v>
      </c>
      <c r="Q169" s="236">
        <f>ROUND(E169*P169,2)</f>
        <v>0</v>
      </c>
      <c r="R169" s="238" t="s">
        <v>204</v>
      </c>
      <c r="S169" s="238" t="s">
        <v>187</v>
      </c>
      <c r="T169" s="239" t="s">
        <v>187</v>
      </c>
      <c r="U169" s="221">
        <v>0.94</v>
      </c>
      <c r="V169" s="221">
        <f>ROUND(E169*U169,2)</f>
        <v>69.08</v>
      </c>
      <c r="W169" s="221"/>
      <c r="X169" s="221" t="s">
        <v>377</v>
      </c>
      <c r="Y169" s="221" t="s">
        <v>164</v>
      </c>
      <c r="Z169" s="210"/>
      <c r="AA169" s="210"/>
      <c r="AB169" s="210"/>
      <c r="AC169" s="210"/>
      <c r="AD169" s="210"/>
      <c r="AE169" s="210"/>
      <c r="AF169" s="210"/>
      <c r="AG169" s="210" t="s">
        <v>378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2" x14ac:dyDescent="0.2">
      <c r="A170" s="217"/>
      <c r="B170" s="218"/>
      <c r="C170" s="255" t="s">
        <v>380</v>
      </c>
      <c r="D170" s="223"/>
      <c r="E170" s="224"/>
      <c r="F170" s="221"/>
      <c r="G170" s="221"/>
      <c r="H170" s="221"/>
      <c r="I170" s="221"/>
      <c r="J170" s="221"/>
      <c r="K170" s="221"/>
      <c r="L170" s="221"/>
      <c r="M170" s="221"/>
      <c r="N170" s="220"/>
      <c r="O170" s="220"/>
      <c r="P170" s="220"/>
      <c r="Q170" s="220"/>
      <c r="R170" s="221"/>
      <c r="S170" s="221"/>
      <c r="T170" s="221"/>
      <c r="U170" s="221"/>
      <c r="V170" s="221"/>
      <c r="W170" s="221"/>
      <c r="X170" s="221"/>
      <c r="Y170" s="221"/>
      <c r="Z170" s="210"/>
      <c r="AA170" s="210"/>
      <c r="AB170" s="210"/>
      <c r="AC170" s="210"/>
      <c r="AD170" s="210"/>
      <c r="AE170" s="210"/>
      <c r="AF170" s="210"/>
      <c r="AG170" s="210" t="s">
        <v>167</v>
      </c>
      <c r="AH170" s="210">
        <v>0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3" x14ac:dyDescent="0.2">
      <c r="A171" s="217"/>
      <c r="B171" s="218"/>
      <c r="C171" s="255" t="s">
        <v>381</v>
      </c>
      <c r="D171" s="223"/>
      <c r="E171" s="224"/>
      <c r="F171" s="221"/>
      <c r="G171" s="221"/>
      <c r="H171" s="221"/>
      <c r="I171" s="221"/>
      <c r="J171" s="221"/>
      <c r="K171" s="221"/>
      <c r="L171" s="221"/>
      <c r="M171" s="221"/>
      <c r="N171" s="220"/>
      <c r="O171" s="220"/>
      <c r="P171" s="220"/>
      <c r="Q171" s="220"/>
      <c r="R171" s="221"/>
      <c r="S171" s="221"/>
      <c r="T171" s="221"/>
      <c r="U171" s="221"/>
      <c r="V171" s="221"/>
      <c r="W171" s="221"/>
      <c r="X171" s="221"/>
      <c r="Y171" s="221"/>
      <c r="Z171" s="210"/>
      <c r="AA171" s="210"/>
      <c r="AB171" s="210"/>
      <c r="AC171" s="210"/>
      <c r="AD171" s="210"/>
      <c r="AE171" s="210"/>
      <c r="AF171" s="210"/>
      <c r="AG171" s="210" t="s">
        <v>167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3" x14ac:dyDescent="0.2">
      <c r="A172" s="217"/>
      <c r="B172" s="218"/>
      <c r="C172" s="255" t="s">
        <v>382</v>
      </c>
      <c r="D172" s="223"/>
      <c r="E172" s="224">
        <v>73.493099999999998</v>
      </c>
      <c r="F172" s="221"/>
      <c r="G172" s="221"/>
      <c r="H172" s="221"/>
      <c r="I172" s="221"/>
      <c r="J172" s="221"/>
      <c r="K172" s="221"/>
      <c r="L172" s="221"/>
      <c r="M172" s="221"/>
      <c r="N172" s="220"/>
      <c r="O172" s="220"/>
      <c r="P172" s="220"/>
      <c r="Q172" s="220"/>
      <c r="R172" s="221"/>
      <c r="S172" s="221"/>
      <c r="T172" s="221"/>
      <c r="U172" s="221"/>
      <c r="V172" s="221"/>
      <c r="W172" s="221"/>
      <c r="X172" s="221"/>
      <c r="Y172" s="221"/>
      <c r="Z172" s="210"/>
      <c r="AA172" s="210"/>
      <c r="AB172" s="210"/>
      <c r="AC172" s="210"/>
      <c r="AD172" s="210"/>
      <c r="AE172" s="210"/>
      <c r="AF172" s="210"/>
      <c r="AG172" s="210" t="s">
        <v>167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ht="22.5" outlineLevel="1" x14ac:dyDescent="0.2">
      <c r="A173" s="233">
        <v>68</v>
      </c>
      <c r="B173" s="234" t="s">
        <v>394</v>
      </c>
      <c r="C173" s="254" t="s">
        <v>395</v>
      </c>
      <c r="D173" s="235" t="s">
        <v>262</v>
      </c>
      <c r="E173" s="236">
        <v>955.41024000000004</v>
      </c>
      <c r="F173" s="237"/>
      <c r="G173" s="238">
        <f>ROUND(E173*F173,2)</f>
        <v>0</v>
      </c>
      <c r="H173" s="237"/>
      <c r="I173" s="238">
        <f>ROUND(E173*H173,2)</f>
        <v>0</v>
      </c>
      <c r="J173" s="237"/>
      <c r="K173" s="238">
        <f>ROUND(E173*J173,2)</f>
        <v>0</v>
      </c>
      <c r="L173" s="238">
        <v>21</v>
      </c>
      <c r="M173" s="238">
        <f>G173*(1+L173/100)</f>
        <v>0</v>
      </c>
      <c r="N173" s="236">
        <v>0</v>
      </c>
      <c r="O173" s="236">
        <f>ROUND(E173*N173,2)</f>
        <v>0</v>
      </c>
      <c r="P173" s="236">
        <v>0</v>
      </c>
      <c r="Q173" s="236">
        <f>ROUND(E173*P173,2)</f>
        <v>0</v>
      </c>
      <c r="R173" s="238" t="s">
        <v>204</v>
      </c>
      <c r="S173" s="238" t="s">
        <v>187</v>
      </c>
      <c r="T173" s="239" t="s">
        <v>187</v>
      </c>
      <c r="U173" s="221">
        <v>0.11</v>
      </c>
      <c r="V173" s="221">
        <f>ROUND(E173*U173,2)</f>
        <v>105.1</v>
      </c>
      <c r="W173" s="221"/>
      <c r="X173" s="221" t="s">
        <v>377</v>
      </c>
      <c r="Y173" s="221" t="s">
        <v>164</v>
      </c>
      <c r="Z173" s="210"/>
      <c r="AA173" s="210"/>
      <c r="AB173" s="210"/>
      <c r="AC173" s="210"/>
      <c r="AD173" s="210"/>
      <c r="AE173" s="210"/>
      <c r="AF173" s="210"/>
      <c r="AG173" s="210" t="s">
        <v>378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2" x14ac:dyDescent="0.2">
      <c r="A174" s="217"/>
      <c r="B174" s="218"/>
      <c r="C174" s="255" t="s">
        <v>380</v>
      </c>
      <c r="D174" s="223"/>
      <c r="E174" s="224"/>
      <c r="F174" s="221"/>
      <c r="G174" s="221"/>
      <c r="H174" s="221"/>
      <c r="I174" s="221"/>
      <c r="J174" s="221"/>
      <c r="K174" s="221"/>
      <c r="L174" s="221"/>
      <c r="M174" s="221"/>
      <c r="N174" s="220"/>
      <c r="O174" s="220"/>
      <c r="P174" s="220"/>
      <c r="Q174" s="220"/>
      <c r="R174" s="221"/>
      <c r="S174" s="221"/>
      <c r="T174" s="221"/>
      <c r="U174" s="221"/>
      <c r="V174" s="221"/>
      <c r="W174" s="221"/>
      <c r="X174" s="221"/>
      <c r="Y174" s="221"/>
      <c r="Z174" s="210"/>
      <c r="AA174" s="210"/>
      <c r="AB174" s="210"/>
      <c r="AC174" s="210"/>
      <c r="AD174" s="210"/>
      <c r="AE174" s="210"/>
      <c r="AF174" s="210"/>
      <c r="AG174" s="210" t="s">
        <v>167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3" x14ac:dyDescent="0.2">
      <c r="A175" s="217"/>
      <c r="B175" s="218"/>
      <c r="C175" s="255" t="s">
        <v>381</v>
      </c>
      <c r="D175" s="223"/>
      <c r="E175" s="224"/>
      <c r="F175" s="221"/>
      <c r="G175" s="221"/>
      <c r="H175" s="221"/>
      <c r="I175" s="221"/>
      <c r="J175" s="221"/>
      <c r="K175" s="221"/>
      <c r="L175" s="221"/>
      <c r="M175" s="221"/>
      <c r="N175" s="220"/>
      <c r="O175" s="220"/>
      <c r="P175" s="220"/>
      <c r="Q175" s="220"/>
      <c r="R175" s="221"/>
      <c r="S175" s="221"/>
      <c r="T175" s="221"/>
      <c r="U175" s="221"/>
      <c r="V175" s="221"/>
      <c r="W175" s="221"/>
      <c r="X175" s="221"/>
      <c r="Y175" s="221"/>
      <c r="Z175" s="210"/>
      <c r="AA175" s="210"/>
      <c r="AB175" s="210"/>
      <c r="AC175" s="210"/>
      <c r="AD175" s="210"/>
      <c r="AE175" s="210"/>
      <c r="AF175" s="210"/>
      <c r="AG175" s="210" t="s">
        <v>167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3" x14ac:dyDescent="0.2">
      <c r="A176" s="217"/>
      <c r="B176" s="218"/>
      <c r="C176" s="255" t="s">
        <v>396</v>
      </c>
      <c r="D176" s="223"/>
      <c r="E176" s="224">
        <v>955.41024000000004</v>
      </c>
      <c r="F176" s="221"/>
      <c r="G176" s="221"/>
      <c r="H176" s="221"/>
      <c r="I176" s="221"/>
      <c r="J176" s="221"/>
      <c r="K176" s="221"/>
      <c r="L176" s="221"/>
      <c r="M176" s="221"/>
      <c r="N176" s="220"/>
      <c r="O176" s="220"/>
      <c r="P176" s="220"/>
      <c r="Q176" s="220"/>
      <c r="R176" s="221"/>
      <c r="S176" s="221"/>
      <c r="T176" s="221"/>
      <c r="U176" s="221"/>
      <c r="V176" s="221"/>
      <c r="W176" s="221"/>
      <c r="X176" s="221"/>
      <c r="Y176" s="221"/>
      <c r="Z176" s="210"/>
      <c r="AA176" s="210"/>
      <c r="AB176" s="210"/>
      <c r="AC176" s="210"/>
      <c r="AD176" s="210"/>
      <c r="AE176" s="210"/>
      <c r="AF176" s="210"/>
      <c r="AG176" s="210" t="s">
        <v>167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1" x14ac:dyDescent="0.2">
      <c r="A177" s="233">
        <v>69</v>
      </c>
      <c r="B177" s="234" t="s">
        <v>397</v>
      </c>
      <c r="C177" s="254" t="s">
        <v>398</v>
      </c>
      <c r="D177" s="235" t="s">
        <v>262</v>
      </c>
      <c r="E177" s="236">
        <v>73.493099999999998</v>
      </c>
      <c r="F177" s="237"/>
      <c r="G177" s="238">
        <f>ROUND(E177*F177,2)</f>
        <v>0</v>
      </c>
      <c r="H177" s="237"/>
      <c r="I177" s="238">
        <f>ROUND(E177*H177,2)</f>
        <v>0</v>
      </c>
      <c r="J177" s="237"/>
      <c r="K177" s="238">
        <f>ROUND(E177*J177,2)</f>
        <v>0</v>
      </c>
      <c r="L177" s="238">
        <v>21</v>
      </c>
      <c r="M177" s="238">
        <f>G177*(1+L177/100)</f>
        <v>0</v>
      </c>
      <c r="N177" s="236">
        <v>0</v>
      </c>
      <c r="O177" s="236">
        <f>ROUND(E177*N177,2)</f>
        <v>0</v>
      </c>
      <c r="P177" s="236">
        <v>0</v>
      </c>
      <c r="Q177" s="236">
        <f>ROUND(E177*P177,2)</f>
        <v>0</v>
      </c>
      <c r="R177" s="238" t="s">
        <v>204</v>
      </c>
      <c r="S177" s="238" t="s">
        <v>399</v>
      </c>
      <c r="T177" s="239" t="s">
        <v>399</v>
      </c>
      <c r="U177" s="221">
        <v>0</v>
      </c>
      <c r="V177" s="221">
        <f>ROUND(E177*U177,2)</f>
        <v>0</v>
      </c>
      <c r="W177" s="221"/>
      <c r="X177" s="221" t="s">
        <v>377</v>
      </c>
      <c r="Y177" s="221" t="s">
        <v>164</v>
      </c>
      <c r="Z177" s="210"/>
      <c r="AA177" s="210"/>
      <c r="AB177" s="210"/>
      <c r="AC177" s="210"/>
      <c r="AD177" s="210"/>
      <c r="AE177" s="210"/>
      <c r="AF177" s="210"/>
      <c r="AG177" s="210" t="s">
        <v>378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2" x14ac:dyDescent="0.2">
      <c r="A178" s="217"/>
      <c r="B178" s="218"/>
      <c r="C178" s="255" t="s">
        <v>380</v>
      </c>
      <c r="D178" s="223"/>
      <c r="E178" s="224"/>
      <c r="F178" s="221"/>
      <c r="G178" s="221"/>
      <c r="H178" s="221"/>
      <c r="I178" s="221"/>
      <c r="J178" s="221"/>
      <c r="K178" s="221"/>
      <c r="L178" s="221"/>
      <c r="M178" s="221"/>
      <c r="N178" s="220"/>
      <c r="O178" s="220"/>
      <c r="P178" s="220"/>
      <c r="Q178" s="220"/>
      <c r="R178" s="221"/>
      <c r="S178" s="221"/>
      <c r="T178" s="221"/>
      <c r="U178" s="221"/>
      <c r="V178" s="221"/>
      <c r="W178" s="221"/>
      <c r="X178" s="221"/>
      <c r="Y178" s="221"/>
      <c r="Z178" s="210"/>
      <c r="AA178" s="210"/>
      <c r="AB178" s="210"/>
      <c r="AC178" s="210"/>
      <c r="AD178" s="210"/>
      <c r="AE178" s="210"/>
      <c r="AF178" s="210"/>
      <c r="AG178" s="210" t="s">
        <v>167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3" x14ac:dyDescent="0.2">
      <c r="A179" s="217"/>
      <c r="B179" s="218"/>
      <c r="C179" s="255" t="s">
        <v>381</v>
      </c>
      <c r="D179" s="223"/>
      <c r="E179" s="224"/>
      <c r="F179" s="221"/>
      <c r="G179" s="221"/>
      <c r="H179" s="221"/>
      <c r="I179" s="221"/>
      <c r="J179" s="221"/>
      <c r="K179" s="221"/>
      <c r="L179" s="221"/>
      <c r="M179" s="221"/>
      <c r="N179" s="220"/>
      <c r="O179" s="220"/>
      <c r="P179" s="220"/>
      <c r="Q179" s="220"/>
      <c r="R179" s="221"/>
      <c r="S179" s="221"/>
      <c r="T179" s="221"/>
      <c r="U179" s="221"/>
      <c r="V179" s="221"/>
      <c r="W179" s="221"/>
      <c r="X179" s="221"/>
      <c r="Y179" s="221"/>
      <c r="Z179" s="210"/>
      <c r="AA179" s="210"/>
      <c r="AB179" s="210"/>
      <c r="AC179" s="210"/>
      <c r="AD179" s="210"/>
      <c r="AE179" s="210"/>
      <c r="AF179" s="210"/>
      <c r="AG179" s="210" t="s">
        <v>167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3" x14ac:dyDescent="0.2">
      <c r="A180" s="217"/>
      <c r="B180" s="218"/>
      <c r="C180" s="255" t="s">
        <v>382</v>
      </c>
      <c r="D180" s="223"/>
      <c r="E180" s="224">
        <v>73.493099999999998</v>
      </c>
      <c r="F180" s="221"/>
      <c r="G180" s="221"/>
      <c r="H180" s="221"/>
      <c r="I180" s="221"/>
      <c r="J180" s="221"/>
      <c r="K180" s="221"/>
      <c r="L180" s="221"/>
      <c r="M180" s="221"/>
      <c r="N180" s="220"/>
      <c r="O180" s="220"/>
      <c r="P180" s="220"/>
      <c r="Q180" s="220"/>
      <c r="R180" s="221"/>
      <c r="S180" s="221"/>
      <c r="T180" s="221"/>
      <c r="U180" s="221"/>
      <c r="V180" s="221"/>
      <c r="W180" s="221"/>
      <c r="X180" s="221"/>
      <c r="Y180" s="221"/>
      <c r="Z180" s="210"/>
      <c r="AA180" s="210"/>
      <c r="AB180" s="210"/>
      <c r="AC180" s="210"/>
      <c r="AD180" s="210"/>
      <c r="AE180" s="210"/>
      <c r="AF180" s="210"/>
      <c r="AG180" s="210" t="s">
        <v>167</v>
      </c>
      <c r="AH180" s="210">
        <v>0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x14ac:dyDescent="0.2">
      <c r="A181" s="3"/>
      <c r="B181" s="4"/>
      <c r="C181" s="262"/>
      <c r="D181" s="6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AE181">
        <v>15</v>
      </c>
      <c r="AF181">
        <v>21</v>
      </c>
      <c r="AG181" t="s">
        <v>142</v>
      </c>
    </row>
    <row r="182" spans="1:60" x14ac:dyDescent="0.2">
      <c r="A182" s="213"/>
      <c r="B182" s="214" t="s">
        <v>29</v>
      </c>
      <c r="C182" s="263"/>
      <c r="D182" s="215"/>
      <c r="E182" s="216"/>
      <c r="F182" s="216"/>
      <c r="G182" s="232">
        <f>G8+G21+G30+G34+G77+G83+G90+G92+G109+G134+G142+G147+G150</f>
        <v>0</v>
      </c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AE182">
        <f>SUMIF(L7:L180,AE181,G7:G180)</f>
        <v>0</v>
      </c>
      <c r="AF182">
        <f>SUMIF(L7:L180,AF181,G7:G180)</f>
        <v>0</v>
      </c>
      <c r="AG182" t="s">
        <v>400</v>
      </c>
    </row>
    <row r="183" spans="1:60" x14ac:dyDescent="0.2">
      <c r="C183" s="264"/>
      <c r="D183" s="10"/>
      <c r="AG183" t="s">
        <v>401</v>
      </c>
    </row>
    <row r="184" spans="1:60" x14ac:dyDescent="0.2">
      <c r="D184" s="10"/>
    </row>
    <row r="185" spans="1:60" x14ac:dyDescent="0.2">
      <c r="D185" s="10"/>
    </row>
    <row r="186" spans="1:60" x14ac:dyDescent="0.2">
      <c r="D186" s="10"/>
    </row>
    <row r="187" spans="1:60" x14ac:dyDescent="0.2">
      <c r="D187" s="10"/>
    </row>
    <row r="188" spans="1:60" x14ac:dyDescent="0.2">
      <c r="D188" s="10"/>
    </row>
    <row r="189" spans="1:60" x14ac:dyDescent="0.2">
      <c r="D189" s="10"/>
    </row>
    <row r="190" spans="1:60" x14ac:dyDescent="0.2">
      <c r="D190" s="10"/>
    </row>
    <row r="191" spans="1:60" x14ac:dyDescent="0.2">
      <c r="D191" s="10"/>
    </row>
    <row r="192" spans="1:60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HlqLwyUirfWA2lZ1IieIo/4CLuqkhKXPOFsZZSm7zCIC9FTkR/racHgLjgkieXQc28hmtuybdOfQkPZHG99MBw==" saltValue="UKyGTHtxFYdtvd1ROBwqfg==" spinCount="100000" sheet="1" formatRows="0"/>
  <mergeCells count="22">
    <mergeCell ref="C141:G141"/>
    <mergeCell ref="C146:G146"/>
    <mergeCell ref="C152:G152"/>
    <mergeCell ref="C157:G157"/>
    <mergeCell ref="C68:G68"/>
    <mergeCell ref="C71:G71"/>
    <mergeCell ref="C75:G75"/>
    <mergeCell ref="C79:G79"/>
    <mergeCell ref="C108:G108"/>
    <mergeCell ref="C133:G133"/>
    <mergeCell ref="C24:G24"/>
    <mergeCell ref="C36:G36"/>
    <mergeCell ref="C42:G42"/>
    <mergeCell ref="C49:G49"/>
    <mergeCell ref="C60:G60"/>
    <mergeCell ref="C63:G63"/>
    <mergeCell ref="A1:G1"/>
    <mergeCell ref="C2:G2"/>
    <mergeCell ref="C3:G3"/>
    <mergeCell ref="C4:G4"/>
    <mergeCell ref="C12:G12"/>
    <mergeCell ref="C23:G2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413860-83AE-4540-9651-9E1134188AF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129</v>
      </c>
      <c r="B1" s="195"/>
      <c r="C1" s="195"/>
      <c r="D1" s="195"/>
      <c r="E1" s="195"/>
      <c r="F1" s="195"/>
      <c r="G1" s="195"/>
      <c r="AG1" t="s">
        <v>130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131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131</v>
      </c>
      <c r="AG3" t="s">
        <v>132</v>
      </c>
    </row>
    <row r="4" spans="1:60" ht="24.95" customHeight="1" x14ac:dyDescent="0.2">
      <c r="A4" s="200" t="s">
        <v>9</v>
      </c>
      <c r="B4" s="201" t="s">
        <v>49</v>
      </c>
      <c r="C4" s="202" t="s">
        <v>50</v>
      </c>
      <c r="D4" s="203"/>
      <c r="E4" s="203"/>
      <c r="F4" s="203"/>
      <c r="G4" s="204"/>
      <c r="AG4" t="s">
        <v>133</v>
      </c>
    </row>
    <row r="5" spans="1:60" x14ac:dyDescent="0.2">
      <c r="D5" s="10"/>
    </row>
    <row r="6" spans="1:60" ht="38.25" x14ac:dyDescent="0.2">
      <c r="A6" s="206" t="s">
        <v>134</v>
      </c>
      <c r="B6" s="208" t="s">
        <v>135</v>
      </c>
      <c r="C6" s="208" t="s">
        <v>136</v>
      </c>
      <c r="D6" s="207" t="s">
        <v>137</v>
      </c>
      <c r="E6" s="206" t="s">
        <v>138</v>
      </c>
      <c r="F6" s="205" t="s">
        <v>139</v>
      </c>
      <c r="G6" s="206" t="s">
        <v>29</v>
      </c>
      <c r="H6" s="209" t="s">
        <v>30</v>
      </c>
      <c r="I6" s="209" t="s">
        <v>140</v>
      </c>
      <c r="J6" s="209" t="s">
        <v>31</v>
      </c>
      <c r="K6" s="209" t="s">
        <v>141</v>
      </c>
      <c r="L6" s="209" t="s">
        <v>142</v>
      </c>
      <c r="M6" s="209" t="s">
        <v>143</v>
      </c>
      <c r="N6" s="209" t="s">
        <v>144</v>
      </c>
      <c r="O6" s="209" t="s">
        <v>145</v>
      </c>
      <c r="P6" s="209" t="s">
        <v>146</v>
      </c>
      <c r="Q6" s="209" t="s">
        <v>147</v>
      </c>
      <c r="R6" s="209" t="s">
        <v>148</v>
      </c>
      <c r="S6" s="209" t="s">
        <v>149</v>
      </c>
      <c r="T6" s="209" t="s">
        <v>150</v>
      </c>
      <c r="U6" s="209" t="s">
        <v>151</v>
      </c>
      <c r="V6" s="209" t="s">
        <v>152</v>
      </c>
      <c r="W6" s="209" t="s">
        <v>153</v>
      </c>
      <c r="X6" s="209" t="s">
        <v>154</v>
      </c>
      <c r="Y6" s="209" t="s">
        <v>155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156</v>
      </c>
      <c r="B8" s="227" t="s">
        <v>74</v>
      </c>
      <c r="C8" s="253" t="s">
        <v>75</v>
      </c>
      <c r="D8" s="228"/>
      <c r="E8" s="229"/>
      <c r="F8" s="230"/>
      <c r="G8" s="230">
        <f>SUMIF(AG9:AG12,"&lt;&gt;NOR",G9:G12)</f>
        <v>0</v>
      </c>
      <c r="H8" s="230"/>
      <c r="I8" s="230">
        <f>SUM(I9:I12)</f>
        <v>0</v>
      </c>
      <c r="J8" s="230"/>
      <c r="K8" s="230">
        <f>SUM(K9:K12)</f>
        <v>0</v>
      </c>
      <c r="L8" s="230"/>
      <c r="M8" s="230">
        <f>SUM(M9:M12)</f>
        <v>0</v>
      </c>
      <c r="N8" s="229"/>
      <c r="O8" s="229">
        <f>SUM(O9:O12)</f>
        <v>0</v>
      </c>
      <c r="P8" s="229"/>
      <c r="Q8" s="229">
        <f>SUM(Q9:Q12)</f>
        <v>0</v>
      </c>
      <c r="R8" s="230"/>
      <c r="S8" s="230"/>
      <c r="T8" s="231"/>
      <c r="U8" s="225"/>
      <c r="V8" s="225">
        <f>SUM(V9:V12)</f>
        <v>0</v>
      </c>
      <c r="W8" s="225"/>
      <c r="X8" s="225"/>
      <c r="Y8" s="225"/>
      <c r="AG8" t="s">
        <v>157</v>
      </c>
    </row>
    <row r="9" spans="1:60" outlineLevel="1" x14ac:dyDescent="0.2">
      <c r="A9" s="244">
        <v>1</v>
      </c>
      <c r="B9" s="245" t="s">
        <v>402</v>
      </c>
      <c r="C9" s="259" t="s">
        <v>403</v>
      </c>
      <c r="D9" s="246" t="s">
        <v>404</v>
      </c>
      <c r="E9" s="247">
        <v>1</v>
      </c>
      <c r="F9" s="248"/>
      <c r="G9" s="249">
        <f>ROUND(E9*F9,2)</f>
        <v>0</v>
      </c>
      <c r="H9" s="248"/>
      <c r="I9" s="249">
        <f>ROUND(E9*H9,2)</f>
        <v>0</v>
      </c>
      <c r="J9" s="248"/>
      <c r="K9" s="249">
        <f>ROUND(E9*J9,2)</f>
        <v>0</v>
      </c>
      <c r="L9" s="249">
        <v>21</v>
      </c>
      <c r="M9" s="249">
        <f>G9*(1+L9/100)</f>
        <v>0</v>
      </c>
      <c r="N9" s="247">
        <v>0</v>
      </c>
      <c r="O9" s="247">
        <f>ROUND(E9*N9,2)</f>
        <v>0</v>
      </c>
      <c r="P9" s="247">
        <v>0</v>
      </c>
      <c r="Q9" s="247">
        <f>ROUND(E9*P9,2)</f>
        <v>0</v>
      </c>
      <c r="R9" s="249"/>
      <c r="S9" s="249" t="s">
        <v>161</v>
      </c>
      <c r="T9" s="250" t="s">
        <v>162</v>
      </c>
      <c r="U9" s="221">
        <v>0</v>
      </c>
      <c r="V9" s="221">
        <f>ROUND(E9*U9,2)</f>
        <v>0</v>
      </c>
      <c r="W9" s="221"/>
      <c r="X9" s="221" t="s">
        <v>405</v>
      </c>
      <c r="Y9" s="221" t="s">
        <v>164</v>
      </c>
      <c r="Z9" s="210"/>
      <c r="AA9" s="210"/>
      <c r="AB9" s="210"/>
      <c r="AC9" s="210"/>
      <c r="AD9" s="210"/>
      <c r="AE9" s="210"/>
      <c r="AF9" s="210"/>
      <c r="AG9" s="210" t="s">
        <v>406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44">
        <v>2</v>
      </c>
      <c r="B10" s="245" t="s">
        <v>407</v>
      </c>
      <c r="C10" s="259" t="s">
        <v>408</v>
      </c>
      <c r="D10" s="246" t="s">
        <v>404</v>
      </c>
      <c r="E10" s="247">
        <v>1</v>
      </c>
      <c r="F10" s="248"/>
      <c r="G10" s="249">
        <f>ROUND(E10*F10,2)</f>
        <v>0</v>
      </c>
      <c r="H10" s="248"/>
      <c r="I10" s="249">
        <f>ROUND(E10*H10,2)</f>
        <v>0</v>
      </c>
      <c r="J10" s="248"/>
      <c r="K10" s="249">
        <f>ROUND(E10*J10,2)</f>
        <v>0</v>
      </c>
      <c r="L10" s="249">
        <v>21</v>
      </c>
      <c r="M10" s="249">
        <f>G10*(1+L10/100)</f>
        <v>0</v>
      </c>
      <c r="N10" s="247">
        <v>0</v>
      </c>
      <c r="O10" s="247">
        <f>ROUND(E10*N10,2)</f>
        <v>0</v>
      </c>
      <c r="P10" s="247">
        <v>0</v>
      </c>
      <c r="Q10" s="247">
        <f>ROUND(E10*P10,2)</f>
        <v>0</v>
      </c>
      <c r="R10" s="249"/>
      <c r="S10" s="249" t="s">
        <v>161</v>
      </c>
      <c r="T10" s="250" t="s">
        <v>162</v>
      </c>
      <c r="U10" s="221">
        <v>0</v>
      </c>
      <c r="V10" s="221">
        <f>ROUND(E10*U10,2)</f>
        <v>0</v>
      </c>
      <c r="W10" s="221"/>
      <c r="X10" s="221" t="s">
        <v>405</v>
      </c>
      <c r="Y10" s="221" t="s">
        <v>164</v>
      </c>
      <c r="Z10" s="210"/>
      <c r="AA10" s="210"/>
      <c r="AB10" s="210"/>
      <c r="AC10" s="210"/>
      <c r="AD10" s="210"/>
      <c r="AE10" s="210"/>
      <c r="AF10" s="210"/>
      <c r="AG10" s="210" t="s">
        <v>406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4">
        <v>3</v>
      </c>
      <c r="B11" s="245" t="s">
        <v>409</v>
      </c>
      <c r="C11" s="259" t="s">
        <v>410</v>
      </c>
      <c r="D11" s="246" t="s">
        <v>404</v>
      </c>
      <c r="E11" s="247">
        <v>1</v>
      </c>
      <c r="F11" s="248"/>
      <c r="G11" s="249">
        <f>ROUND(E11*F11,2)</f>
        <v>0</v>
      </c>
      <c r="H11" s="248"/>
      <c r="I11" s="249">
        <f>ROUND(E11*H11,2)</f>
        <v>0</v>
      </c>
      <c r="J11" s="248"/>
      <c r="K11" s="249">
        <f>ROUND(E11*J11,2)</f>
        <v>0</v>
      </c>
      <c r="L11" s="249">
        <v>21</v>
      </c>
      <c r="M11" s="249">
        <f>G11*(1+L11/100)</f>
        <v>0</v>
      </c>
      <c r="N11" s="247">
        <v>0</v>
      </c>
      <c r="O11" s="247">
        <f>ROUND(E11*N11,2)</f>
        <v>0</v>
      </c>
      <c r="P11" s="247">
        <v>0</v>
      </c>
      <c r="Q11" s="247">
        <f>ROUND(E11*P11,2)</f>
        <v>0</v>
      </c>
      <c r="R11" s="249"/>
      <c r="S11" s="249" t="s">
        <v>161</v>
      </c>
      <c r="T11" s="250" t="s">
        <v>162</v>
      </c>
      <c r="U11" s="221">
        <v>0</v>
      </c>
      <c r="V11" s="221">
        <f>ROUND(E11*U11,2)</f>
        <v>0</v>
      </c>
      <c r="W11" s="221"/>
      <c r="X11" s="221" t="s">
        <v>405</v>
      </c>
      <c r="Y11" s="221" t="s">
        <v>164</v>
      </c>
      <c r="Z11" s="210"/>
      <c r="AA11" s="210"/>
      <c r="AB11" s="210"/>
      <c r="AC11" s="210"/>
      <c r="AD11" s="210"/>
      <c r="AE11" s="210"/>
      <c r="AF11" s="210"/>
      <c r="AG11" s="210" t="s">
        <v>406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4">
        <v>4</v>
      </c>
      <c r="B12" s="245" t="s">
        <v>411</v>
      </c>
      <c r="C12" s="259" t="s">
        <v>412</v>
      </c>
      <c r="D12" s="246" t="s">
        <v>404</v>
      </c>
      <c r="E12" s="247">
        <v>1</v>
      </c>
      <c r="F12" s="248"/>
      <c r="G12" s="249">
        <f>ROUND(E12*F12,2)</f>
        <v>0</v>
      </c>
      <c r="H12" s="248"/>
      <c r="I12" s="249">
        <f>ROUND(E12*H12,2)</f>
        <v>0</v>
      </c>
      <c r="J12" s="248"/>
      <c r="K12" s="249">
        <f>ROUND(E12*J12,2)</f>
        <v>0</v>
      </c>
      <c r="L12" s="249">
        <v>21</v>
      </c>
      <c r="M12" s="249">
        <f>G12*(1+L12/100)</f>
        <v>0</v>
      </c>
      <c r="N12" s="247">
        <v>0</v>
      </c>
      <c r="O12" s="247">
        <f>ROUND(E12*N12,2)</f>
        <v>0</v>
      </c>
      <c r="P12" s="247">
        <v>0</v>
      </c>
      <c r="Q12" s="247">
        <f>ROUND(E12*P12,2)</f>
        <v>0</v>
      </c>
      <c r="R12" s="249"/>
      <c r="S12" s="249" t="s">
        <v>161</v>
      </c>
      <c r="T12" s="250" t="s">
        <v>162</v>
      </c>
      <c r="U12" s="221">
        <v>0</v>
      </c>
      <c r="V12" s="221">
        <f>ROUND(E12*U12,2)</f>
        <v>0</v>
      </c>
      <c r="W12" s="221"/>
      <c r="X12" s="221" t="s">
        <v>405</v>
      </c>
      <c r="Y12" s="221" t="s">
        <v>164</v>
      </c>
      <c r="Z12" s="210"/>
      <c r="AA12" s="210"/>
      <c r="AB12" s="210"/>
      <c r="AC12" s="210"/>
      <c r="AD12" s="210"/>
      <c r="AE12" s="210"/>
      <c r="AF12" s="210"/>
      <c r="AG12" s="210" t="s">
        <v>406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x14ac:dyDescent="0.2">
      <c r="A13" s="226" t="s">
        <v>156</v>
      </c>
      <c r="B13" s="227" t="s">
        <v>127</v>
      </c>
      <c r="C13" s="253" t="s">
        <v>27</v>
      </c>
      <c r="D13" s="228"/>
      <c r="E13" s="229"/>
      <c r="F13" s="230"/>
      <c r="G13" s="230">
        <f>SUMIF(AG14:AG19,"&lt;&gt;NOR",G14:G19)</f>
        <v>0</v>
      </c>
      <c r="H13" s="230"/>
      <c r="I13" s="230">
        <f>SUM(I14:I19)</f>
        <v>0</v>
      </c>
      <c r="J13" s="230"/>
      <c r="K13" s="230">
        <f>SUM(K14:K19)</f>
        <v>0</v>
      </c>
      <c r="L13" s="230"/>
      <c r="M13" s="230">
        <f>SUM(M14:M19)</f>
        <v>0</v>
      </c>
      <c r="N13" s="229"/>
      <c r="O13" s="229">
        <f>SUM(O14:O19)</f>
        <v>0</v>
      </c>
      <c r="P13" s="229"/>
      <c r="Q13" s="229">
        <f>SUM(Q14:Q19)</f>
        <v>0</v>
      </c>
      <c r="R13" s="230"/>
      <c r="S13" s="230"/>
      <c r="T13" s="231"/>
      <c r="U13" s="225"/>
      <c r="V13" s="225">
        <f>SUM(V14:V19)</f>
        <v>0</v>
      </c>
      <c r="W13" s="225"/>
      <c r="X13" s="225"/>
      <c r="Y13" s="225"/>
      <c r="AG13" t="s">
        <v>157</v>
      </c>
    </row>
    <row r="14" spans="1:60" outlineLevel="1" x14ac:dyDescent="0.2">
      <c r="A14" s="244">
        <v>5</v>
      </c>
      <c r="B14" s="245" t="s">
        <v>413</v>
      </c>
      <c r="C14" s="259" t="s">
        <v>414</v>
      </c>
      <c r="D14" s="246" t="s">
        <v>404</v>
      </c>
      <c r="E14" s="247">
        <v>1</v>
      </c>
      <c r="F14" s="248"/>
      <c r="G14" s="249">
        <f>ROUND(E14*F14,2)</f>
        <v>0</v>
      </c>
      <c r="H14" s="248"/>
      <c r="I14" s="249">
        <f>ROUND(E14*H14,2)</f>
        <v>0</v>
      </c>
      <c r="J14" s="248"/>
      <c r="K14" s="249">
        <f>ROUND(E14*J14,2)</f>
        <v>0</v>
      </c>
      <c r="L14" s="249">
        <v>21</v>
      </c>
      <c r="M14" s="249">
        <f>G14*(1+L14/100)</f>
        <v>0</v>
      </c>
      <c r="N14" s="247">
        <v>0</v>
      </c>
      <c r="O14" s="247">
        <f>ROUND(E14*N14,2)</f>
        <v>0</v>
      </c>
      <c r="P14" s="247">
        <v>0</v>
      </c>
      <c r="Q14" s="247">
        <f>ROUND(E14*P14,2)</f>
        <v>0</v>
      </c>
      <c r="R14" s="249"/>
      <c r="S14" s="249" t="s">
        <v>161</v>
      </c>
      <c r="T14" s="250" t="s">
        <v>162</v>
      </c>
      <c r="U14" s="221">
        <v>0</v>
      </c>
      <c r="V14" s="221">
        <f>ROUND(E14*U14,2)</f>
        <v>0</v>
      </c>
      <c r="W14" s="221"/>
      <c r="X14" s="221" t="s">
        <v>405</v>
      </c>
      <c r="Y14" s="221" t="s">
        <v>164</v>
      </c>
      <c r="Z14" s="210"/>
      <c r="AA14" s="210"/>
      <c r="AB14" s="210"/>
      <c r="AC14" s="210"/>
      <c r="AD14" s="210"/>
      <c r="AE14" s="210"/>
      <c r="AF14" s="210"/>
      <c r="AG14" s="210" t="s">
        <v>406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4">
        <v>6</v>
      </c>
      <c r="B15" s="245" t="s">
        <v>415</v>
      </c>
      <c r="C15" s="259" t="s">
        <v>416</v>
      </c>
      <c r="D15" s="246" t="s">
        <v>404</v>
      </c>
      <c r="E15" s="247">
        <v>1</v>
      </c>
      <c r="F15" s="248"/>
      <c r="G15" s="249">
        <f>ROUND(E15*F15,2)</f>
        <v>0</v>
      </c>
      <c r="H15" s="248"/>
      <c r="I15" s="249">
        <f>ROUND(E15*H15,2)</f>
        <v>0</v>
      </c>
      <c r="J15" s="248"/>
      <c r="K15" s="249">
        <f>ROUND(E15*J15,2)</f>
        <v>0</v>
      </c>
      <c r="L15" s="249">
        <v>21</v>
      </c>
      <c r="M15" s="249">
        <f>G15*(1+L15/100)</f>
        <v>0</v>
      </c>
      <c r="N15" s="247">
        <v>0</v>
      </c>
      <c r="O15" s="247">
        <f>ROUND(E15*N15,2)</f>
        <v>0</v>
      </c>
      <c r="P15" s="247">
        <v>0</v>
      </c>
      <c r="Q15" s="247">
        <f>ROUND(E15*P15,2)</f>
        <v>0</v>
      </c>
      <c r="R15" s="249"/>
      <c r="S15" s="249" t="s">
        <v>161</v>
      </c>
      <c r="T15" s="250" t="s">
        <v>162</v>
      </c>
      <c r="U15" s="221">
        <v>0</v>
      </c>
      <c r="V15" s="221">
        <f>ROUND(E15*U15,2)</f>
        <v>0</v>
      </c>
      <c r="W15" s="221"/>
      <c r="X15" s="221" t="s">
        <v>405</v>
      </c>
      <c r="Y15" s="221" t="s">
        <v>164</v>
      </c>
      <c r="Z15" s="210"/>
      <c r="AA15" s="210"/>
      <c r="AB15" s="210"/>
      <c r="AC15" s="210"/>
      <c r="AD15" s="210"/>
      <c r="AE15" s="210"/>
      <c r="AF15" s="210"/>
      <c r="AG15" s="210" t="s">
        <v>406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4">
        <v>7</v>
      </c>
      <c r="B16" s="245" t="s">
        <v>417</v>
      </c>
      <c r="C16" s="259" t="s">
        <v>418</v>
      </c>
      <c r="D16" s="246" t="s">
        <v>404</v>
      </c>
      <c r="E16" s="247">
        <v>1</v>
      </c>
      <c r="F16" s="248"/>
      <c r="G16" s="249">
        <f>ROUND(E16*F16,2)</f>
        <v>0</v>
      </c>
      <c r="H16" s="248"/>
      <c r="I16" s="249">
        <f>ROUND(E16*H16,2)</f>
        <v>0</v>
      </c>
      <c r="J16" s="248"/>
      <c r="K16" s="249">
        <f>ROUND(E16*J16,2)</f>
        <v>0</v>
      </c>
      <c r="L16" s="249">
        <v>21</v>
      </c>
      <c r="M16" s="249">
        <f>G16*(1+L16/100)</f>
        <v>0</v>
      </c>
      <c r="N16" s="247">
        <v>0</v>
      </c>
      <c r="O16" s="247">
        <f>ROUND(E16*N16,2)</f>
        <v>0</v>
      </c>
      <c r="P16" s="247">
        <v>0</v>
      </c>
      <c r="Q16" s="247">
        <f>ROUND(E16*P16,2)</f>
        <v>0</v>
      </c>
      <c r="R16" s="249"/>
      <c r="S16" s="249" t="s">
        <v>161</v>
      </c>
      <c r="T16" s="250" t="s">
        <v>162</v>
      </c>
      <c r="U16" s="221">
        <v>0</v>
      </c>
      <c r="V16" s="221">
        <f>ROUND(E16*U16,2)</f>
        <v>0</v>
      </c>
      <c r="W16" s="221"/>
      <c r="X16" s="221" t="s">
        <v>405</v>
      </c>
      <c r="Y16" s="221" t="s">
        <v>164</v>
      </c>
      <c r="Z16" s="210"/>
      <c r="AA16" s="210"/>
      <c r="AB16" s="210"/>
      <c r="AC16" s="210"/>
      <c r="AD16" s="210"/>
      <c r="AE16" s="210"/>
      <c r="AF16" s="210"/>
      <c r="AG16" s="210" t="s">
        <v>406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4">
        <v>8</v>
      </c>
      <c r="B17" s="245" t="s">
        <v>419</v>
      </c>
      <c r="C17" s="259" t="s">
        <v>420</v>
      </c>
      <c r="D17" s="246" t="s">
        <v>404</v>
      </c>
      <c r="E17" s="247">
        <v>1</v>
      </c>
      <c r="F17" s="248"/>
      <c r="G17" s="249">
        <f>ROUND(E17*F17,2)</f>
        <v>0</v>
      </c>
      <c r="H17" s="248"/>
      <c r="I17" s="249">
        <f>ROUND(E17*H17,2)</f>
        <v>0</v>
      </c>
      <c r="J17" s="248"/>
      <c r="K17" s="249">
        <f>ROUND(E17*J17,2)</f>
        <v>0</v>
      </c>
      <c r="L17" s="249">
        <v>21</v>
      </c>
      <c r="M17" s="249">
        <f>G17*(1+L17/100)</f>
        <v>0</v>
      </c>
      <c r="N17" s="247">
        <v>0</v>
      </c>
      <c r="O17" s="247">
        <f>ROUND(E17*N17,2)</f>
        <v>0</v>
      </c>
      <c r="P17" s="247">
        <v>0</v>
      </c>
      <c r="Q17" s="247">
        <f>ROUND(E17*P17,2)</f>
        <v>0</v>
      </c>
      <c r="R17" s="249"/>
      <c r="S17" s="249" t="s">
        <v>161</v>
      </c>
      <c r="T17" s="250" t="s">
        <v>162</v>
      </c>
      <c r="U17" s="221">
        <v>0</v>
      </c>
      <c r="V17" s="221">
        <f>ROUND(E17*U17,2)</f>
        <v>0</v>
      </c>
      <c r="W17" s="221"/>
      <c r="X17" s="221" t="s">
        <v>405</v>
      </c>
      <c r="Y17" s="221" t="s">
        <v>164</v>
      </c>
      <c r="Z17" s="210"/>
      <c r="AA17" s="210"/>
      <c r="AB17" s="210"/>
      <c r="AC17" s="210"/>
      <c r="AD17" s="210"/>
      <c r="AE17" s="210"/>
      <c r="AF17" s="210"/>
      <c r="AG17" s="210" t="s">
        <v>406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4">
        <v>9</v>
      </c>
      <c r="B18" s="245" t="s">
        <v>421</v>
      </c>
      <c r="C18" s="259" t="s">
        <v>422</v>
      </c>
      <c r="D18" s="246" t="s">
        <v>404</v>
      </c>
      <c r="E18" s="247">
        <v>1</v>
      </c>
      <c r="F18" s="248"/>
      <c r="G18" s="249">
        <f>ROUND(E18*F18,2)</f>
        <v>0</v>
      </c>
      <c r="H18" s="248"/>
      <c r="I18" s="249">
        <f>ROUND(E18*H18,2)</f>
        <v>0</v>
      </c>
      <c r="J18" s="248"/>
      <c r="K18" s="249">
        <f>ROUND(E18*J18,2)</f>
        <v>0</v>
      </c>
      <c r="L18" s="249">
        <v>21</v>
      </c>
      <c r="M18" s="249">
        <f>G18*(1+L18/100)</f>
        <v>0</v>
      </c>
      <c r="N18" s="247">
        <v>0</v>
      </c>
      <c r="O18" s="247">
        <f>ROUND(E18*N18,2)</f>
        <v>0</v>
      </c>
      <c r="P18" s="247">
        <v>0</v>
      </c>
      <c r="Q18" s="247">
        <f>ROUND(E18*P18,2)</f>
        <v>0</v>
      </c>
      <c r="R18" s="249"/>
      <c r="S18" s="249" t="s">
        <v>161</v>
      </c>
      <c r="T18" s="250" t="s">
        <v>162</v>
      </c>
      <c r="U18" s="221">
        <v>0</v>
      </c>
      <c r="V18" s="221">
        <f>ROUND(E18*U18,2)</f>
        <v>0</v>
      </c>
      <c r="W18" s="221"/>
      <c r="X18" s="221" t="s">
        <v>405</v>
      </c>
      <c r="Y18" s="221" t="s">
        <v>164</v>
      </c>
      <c r="Z18" s="210"/>
      <c r="AA18" s="210"/>
      <c r="AB18" s="210"/>
      <c r="AC18" s="210"/>
      <c r="AD18" s="210"/>
      <c r="AE18" s="210"/>
      <c r="AF18" s="210"/>
      <c r="AG18" s="210" t="s">
        <v>406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4">
        <v>10</v>
      </c>
      <c r="B19" s="245" t="s">
        <v>423</v>
      </c>
      <c r="C19" s="259" t="s">
        <v>424</v>
      </c>
      <c r="D19" s="246" t="s">
        <v>404</v>
      </c>
      <c r="E19" s="247">
        <v>1</v>
      </c>
      <c r="F19" s="248"/>
      <c r="G19" s="249">
        <f>ROUND(E19*F19,2)</f>
        <v>0</v>
      </c>
      <c r="H19" s="248"/>
      <c r="I19" s="249">
        <f>ROUND(E19*H19,2)</f>
        <v>0</v>
      </c>
      <c r="J19" s="248"/>
      <c r="K19" s="249">
        <f>ROUND(E19*J19,2)</f>
        <v>0</v>
      </c>
      <c r="L19" s="249">
        <v>21</v>
      </c>
      <c r="M19" s="249">
        <f>G19*(1+L19/100)</f>
        <v>0</v>
      </c>
      <c r="N19" s="247">
        <v>0</v>
      </c>
      <c r="O19" s="247">
        <f>ROUND(E19*N19,2)</f>
        <v>0</v>
      </c>
      <c r="P19" s="247">
        <v>0</v>
      </c>
      <c r="Q19" s="247">
        <f>ROUND(E19*P19,2)</f>
        <v>0</v>
      </c>
      <c r="R19" s="249"/>
      <c r="S19" s="249" t="s">
        <v>161</v>
      </c>
      <c r="T19" s="250" t="s">
        <v>162</v>
      </c>
      <c r="U19" s="221">
        <v>0</v>
      </c>
      <c r="V19" s="221">
        <f>ROUND(E19*U19,2)</f>
        <v>0</v>
      </c>
      <c r="W19" s="221"/>
      <c r="X19" s="221" t="s">
        <v>405</v>
      </c>
      <c r="Y19" s="221" t="s">
        <v>164</v>
      </c>
      <c r="Z19" s="210"/>
      <c r="AA19" s="210"/>
      <c r="AB19" s="210"/>
      <c r="AC19" s="210"/>
      <c r="AD19" s="210"/>
      <c r="AE19" s="210"/>
      <c r="AF19" s="210"/>
      <c r="AG19" s="210" t="s">
        <v>406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x14ac:dyDescent="0.2">
      <c r="A20" s="226" t="s">
        <v>156</v>
      </c>
      <c r="B20" s="227" t="s">
        <v>128</v>
      </c>
      <c r="C20" s="253" t="s">
        <v>28</v>
      </c>
      <c r="D20" s="228"/>
      <c r="E20" s="229"/>
      <c r="F20" s="230"/>
      <c r="G20" s="230">
        <f>SUMIF(AG21:AG31,"&lt;&gt;NOR",G21:G31)</f>
        <v>0</v>
      </c>
      <c r="H20" s="230"/>
      <c r="I20" s="230">
        <f>SUM(I21:I31)</f>
        <v>0</v>
      </c>
      <c r="J20" s="230"/>
      <c r="K20" s="230">
        <f>SUM(K21:K31)</f>
        <v>0</v>
      </c>
      <c r="L20" s="230"/>
      <c r="M20" s="230">
        <f>SUM(M21:M31)</f>
        <v>0</v>
      </c>
      <c r="N20" s="229"/>
      <c r="O20" s="229">
        <f>SUM(O21:O31)</f>
        <v>0</v>
      </c>
      <c r="P20" s="229"/>
      <c r="Q20" s="229">
        <f>SUM(Q21:Q31)</f>
        <v>0</v>
      </c>
      <c r="R20" s="230"/>
      <c r="S20" s="230"/>
      <c r="T20" s="231"/>
      <c r="U20" s="225"/>
      <c r="V20" s="225">
        <f>SUM(V21:V31)</f>
        <v>0</v>
      </c>
      <c r="W20" s="225"/>
      <c r="X20" s="225"/>
      <c r="Y20" s="225"/>
      <c r="AG20" t="s">
        <v>157</v>
      </c>
    </row>
    <row r="21" spans="1:60" outlineLevel="1" x14ac:dyDescent="0.2">
      <c r="A21" s="244">
        <v>11</v>
      </c>
      <c r="B21" s="245" t="s">
        <v>425</v>
      </c>
      <c r="C21" s="259" t="s">
        <v>426</v>
      </c>
      <c r="D21" s="246" t="s">
        <v>404</v>
      </c>
      <c r="E21" s="247">
        <v>1</v>
      </c>
      <c r="F21" s="248"/>
      <c r="G21" s="249">
        <f>ROUND(E21*F21,2)</f>
        <v>0</v>
      </c>
      <c r="H21" s="248"/>
      <c r="I21" s="249">
        <f>ROUND(E21*H21,2)</f>
        <v>0</v>
      </c>
      <c r="J21" s="248"/>
      <c r="K21" s="249">
        <f>ROUND(E21*J21,2)</f>
        <v>0</v>
      </c>
      <c r="L21" s="249">
        <v>21</v>
      </c>
      <c r="M21" s="249">
        <f>G21*(1+L21/100)</f>
        <v>0</v>
      </c>
      <c r="N21" s="247">
        <v>0</v>
      </c>
      <c r="O21" s="247">
        <f>ROUND(E21*N21,2)</f>
        <v>0</v>
      </c>
      <c r="P21" s="247">
        <v>0</v>
      </c>
      <c r="Q21" s="247">
        <f>ROUND(E21*P21,2)</f>
        <v>0</v>
      </c>
      <c r="R21" s="249"/>
      <c r="S21" s="249" t="s">
        <v>161</v>
      </c>
      <c r="T21" s="250" t="s">
        <v>162</v>
      </c>
      <c r="U21" s="221">
        <v>0</v>
      </c>
      <c r="V21" s="221">
        <f>ROUND(E21*U21,2)</f>
        <v>0</v>
      </c>
      <c r="W21" s="221"/>
      <c r="X21" s="221" t="s">
        <v>405</v>
      </c>
      <c r="Y21" s="221" t="s">
        <v>164</v>
      </c>
      <c r="Z21" s="210"/>
      <c r="AA21" s="210"/>
      <c r="AB21" s="210"/>
      <c r="AC21" s="210"/>
      <c r="AD21" s="210"/>
      <c r="AE21" s="210"/>
      <c r="AF21" s="210"/>
      <c r="AG21" s="210" t="s">
        <v>406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4">
        <v>12</v>
      </c>
      <c r="B22" s="245" t="s">
        <v>427</v>
      </c>
      <c r="C22" s="259" t="s">
        <v>428</v>
      </c>
      <c r="D22" s="246" t="s">
        <v>404</v>
      </c>
      <c r="E22" s="247">
        <v>1</v>
      </c>
      <c r="F22" s="248"/>
      <c r="G22" s="249">
        <f>ROUND(E22*F22,2)</f>
        <v>0</v>
      </c>
      <c r="H22" s="248"/>
      <c r="I22" s="249">
        <f>ROUND(E22*H22,2)</f>
        <v>0</v>
      </c>
      <c r="J22" s="248"/>
      <c r="K22" s="249">
        <f>ROUND(E22*J22,2)</f>
        <v>0</v>
      </c>
      <c r="L22" s="249">
        <v>21</v>
      </c>
      <c r="M22" s="249">
        <f>G22*(1+L22/100)</f>
        <v>0</v>
      </c>
      <c r="N22" s="247">
        <v>0</v>
      </c>
      <c r="O22" s="247">
        <f>ROUND(E22*N22,2)</f>
        <v>0</v>
      </c>
      <c r="P22" s="247">
        <v>0</v>
      </c>
      <c r="Q22" s="247">
        <f>ROUND(E22*P22,2)</f>
        <v>0</v>
      </c>
      <c r="R22" s="249"/>
      <c r="S22" s="249" t="s">
        <v>161</v>
      </c>
      <c r="T22" s="250" t="s">
        <v>162</v>
      </c>
      <c r="U22" s="221">
        <v>0</v>
      </c>
      <c r="V22" s="221">
        <f>ROUND(E22*U22,2)</f>
        <v>0</v>
      </c>
      <c r="W22" s="221"/>
      <c r="X22" s="221" t="s">
        <v>405</v>
      </c>
      <c r="Y22" s="221" t="s">
        <v>164</v>
      </c>
      <c r="Z22" s="210"/>
      <c r="AA22" s="210"/>
      <c r="AB22" s="210"/>
      <c r="AC22" s="210"/>
      <c r="AD22" s="210"/>
      <c r="AE22" s="210"/>
      <c r="AF22" s="210"/>
      <c r="AG22" s="210" t="s">
        <v>406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4">
        <v>13</v>
      </c>
      <c r="B23" s="245" t="s">
        <v>429</v>
      </c>
      <c r="C23" s="259" t="s">
        <v>430</v>
      </c>
      <c r="D23" s="246" t="s">
        <v>404</v>
      </c>
      <c r="E23" s="247">
        <v>1</v>
      </c>
      <c r="F23" s="248"/>
      <c r="G23" s="249">
        <f>ROUND(E23*F23,2)</f>
        <v>0</v>
      </c>
      <c r="H23" s="248"/>
      <c r="I23" s="249">
        <f>ROUND(E23*H23,2)</f>
        <v>0</v>
      </c>
      <c r="J23" s="248"/>
      <c r="K23" s="249">
        <f>ROUND(E23*J23,2)</f>
        <v>0</v>
      </c>
      <c r="L23" s="249">
        <v>21</v>
      </c>
      <c r="M23" s="249">
        <f>G23*(1+L23/100)</f>
        <v>0</v>
      </c>
      <c r="N23" s="247">
        <v>0</v>
      </c>
      <c r="O23" s="247">
        <f>ROUND(E23*N23,2)</f>
        <v>0</v>
      </c>
      <c r="P23" s="247">
        <v>0</v>
      </c>
      <c r="Q23" s="247">
        <f>ROUND(E23*P23,2)</f>
        <v>0</v>
      </c>
      <c r="R23" s="249"/>
      <c r="S23" s="249" t="s">
        <v>161</v>
      </c>
      <c r="T23" s="250" t="s">
        <v>162</v>
      </c>
      <c r="U23" s="221">
        <v>0</v>
      </c>
      <c r="V23" s="221">
        <f>ROUND(E23*U23,2)</f>
        <v>0</v>
      </c>
      <c r="W23" s="221"/>
      <c r="X23" s="221" t="s">
        <v>405</v>
      </c>
      <c r="Y23" s="221" t="s">
        <v>164</v>
      </c>
      <c r="Z23" s="210"/>
      <c r="AA23" s="210"/>
      <c r="AB23" s="210"/>
      <c r="AC23" s="210"/>
      <c r="AD23" s="210"/>
      <c r="AE23" s="210"/>
      <c r="AF23" s="210"/>
      <c r="AG23" s="210" t="s">
        <v>406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4">
        <v>14</v>
      </c>
      <c r="B24" s="245" t="s">
        <v>431</v>
      </c>
      <c r="C24" s="259" t="s">
        <v>432</v>
      </c>
      <c r="D24" s="246" t="s">
        <v>404</v>
      </c>
      <c r="E24" s="247">
        <v>1</v>
      </c>
      <c r="F24" s="248"/>
      <c r="G24" s="249">
        <f>ROUND(E24*F24,2)</f>
        <v>0</v>
      </c>
      <c r="H24" s="248"/>
      <c r="I24" s="249">
        <f>ROUND(E24*H24,2)</f>
        <v>0</v>
      </c>
      <c r="J24" s="248"/>
      <c r="K24" s="249">
        <f>ROUND(E24*J24,2)</f>
        <v>0</v>
      </c>
      <c r="L24" s="249">
        <v>21</v>
      </c>
      <c r="M24" s="249">
        <f>G24*(1+L24/100)</f>
        <v>0</v>
      </c>
      <c r="N24" s="247">
        <v>0</v>
      </c>
      <c r="O24" s="247">
        <f>ROUND(E24*N24,2)</f>
        <v>0</v>
      </c>
      <c r="P24" s="247">
        <v>0</v>
      </c>
      <c r="Q24" s="247">
        <f>ROUND(E24*P24,2)</f>
        <v>0</v>
      </c>
      <c r="R24" s="249"/>
      <c r="S24" s="249" t="s">
        <v>161</v>
      </c>
      <c r="T24" s="250" t="s">
        <v>162</v>
      </c>
      <c r="U24" s="221">
        <v>0</v>
      </c>
      <c r="V24" s="221">
        <f>ROUND(E24*U24,2)</f>
        <v>0</v>
      </c>
      <c r="W24" s="221"/>
      <c r="X24" s="221" t="s">
        <v>405</v>
      </c>
      <c r="Y24" s="221" t="s">
        <v>164</v>
      </c>
      <c r="Z24" s="210"/>
      <c r="AA24" s="210"/>
      <c r="AB24" s="210"/>
      <c r="AC24" s="210"/>
      <c r="AD24" s="210"/>
      <c r="AE24" s="210"/>
      <c r="AF24" s="210"/>
      <c r="AG24" s="210" t="s">
        <v>406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4">
        <v>15</v>
      </c>
      <c r="B25" s="245" t="s">
        <v>433</v>
      </c>
      <c r="C25" s="259" t="s">
        <v>434</v>
      </c>
      <c r="D25" s="246" t="s">
        <v>404</v>
      </c>
      <c r="E25" s="247">
        <v>1</v>
      </c>
      <c r="F25" s="248"/>
      <c r="G25" s="249">
        <f>ROUND(E25*F25,2)</f>
        <v>0</v>
      </c>
      <c r="H25" s="248"/>
      <c r="I25" s="249">
        <f>ROUND(E25*H25,2)</f>
        <v>0</v>
      </c>
      <c r="J25" s="248"/>
      <c r="K25" s="249">
        <f>ROUND(E25*J25,2)</f>
        <v>0</v>
      </c>
      <c r="L25" s="249">
        <v>21</v>
      </c>
      <c r="M25" s="249">
        <f>G25*(1+L25/100)</f>
        <v>0</v>
      </c>
      <c r="N25" s="247">
        <v>0</v>
      </c>
      <c r="O25" s="247">
        <f>ROUND(E25*N25,2)</f>
        <v>0</v>
      </c>
      <c r="P25" s="247">
        <v>0</v>
      </c>
      <c r="Q25" s="247">
        <f>ROUND(E25*P25,2)</f>
        <v>0</v>
      </c>
      <c r="R25" s="249"/>
      <c r="S25" s="249" t="s">
        <v>161</v>
      </c>
      <c r="T25" s="250" t="s">
        <v>162</v>
      </c>
      <c r="U25" s="221">
        <v>0</v>
      </c>
      <c r="V25" s="221">
        <f>ROUND(E25*U25,2)</f>
        <v>0</v>
      </c>
      <c r="W25" s="221"/>
      <c r="X25" s="221" t="s">
        <v>405</v>
      </c>
      <c r="Y25" s="221" t="s">
        <v>164</v>
      </c>
      <c r="Z25" s="210"/>
      <c r="AA25" s="210"/>
      <c r="AB25" s="210"/>
      <c r="AC25" s="210"/>
      <c r="AD25" s="210"/>
      <c r="AE25" s="210"/>
      <c r="AF25" s="210"/>
      <c r="AG25" s="210" t="s">
        <v>406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4">
        <v>16</v>
      </c>
      <c r="B26" s="245" t="s">
        <v>435</v>
      </c>
      <c r="C26" s="259" t="s">
        <v>436</v>
      </c>
      <c r="D26" s="246" t="s">
        <v>404</v>
      </c>
      <c r="E26" s="247">
        <v>1</v>
      </c>
      <c r="F26" s="248"/>
      <c r="G26" s="249">
        <f>ROUND(E26*F26,2)</f>
        <v>0</v>
      </c>
      <c r="H26" s="248"/>
      <c r="I26" s="249">
        <f>ROUND(E26*H26,2)</f>
        <v>0</v>
      </c>
      <c r="J26" s="248"/>
      <c r="K26" s="249">
        <f>ROUND(E26*J26,2)</f>
        <v>0</v>
      </c>
      <c r="L26" s="249">
        <v>21</v>
      </c>
      <c r="M26" s="249">
        <f>G26*(1+L26/100)</f>
        <v>0</v>
      </c>
      <c r="N26" s="247">
        <v>0</v>
      </c>
      <c r="O26" s="247">
        <f>ROUND(E26*N26,2)</f>
        <v>0</v>
      </c>
      <c r="P26" s="247">
        <v>0</v>
      </c>
      <c r="Q26" s="247">
        <f>ROUND(E26*P26,2)</f>
        <v>0</v>
      </c>
      <c r="R26" s="249"/>
      <c r="S26" s="249" t="s">
        <v>161</v>
      </c>
      <c r="T26" s="250" t="s">
        <v>162</v>
      </c>
      <c r="U26" s="221">
        <v>0</v>
      </c>
      <c r="V26" s="221">
        <f>ROUND(E26*U26,2)</f>
        <v>0</v>
      </c>
      <c r="W26" s="221"/>
      <c r="X26" s="221" t="s">
        <v>405</v>
      </c>
      <c r="Y26" s="221" t="s">
        <v>164</v>
      </c>
      <c r="Z26" s="210"/>
      <c r="AA26" s="210"/>
      <c r="AB26" s="210"/>
      <c r="AC26" s="210"/>
      <c r="AD26" s="210"/>
      <c r="AE26" s="210"/>
      <c r="AF26" s="210"/>
      <c r="AG26" s="210" t="s">
        <v>406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4">
        <v>17</v>
      </c>
      <c r="B27" s="245" t="s">
        <v>437</v>
      </c>
      <c r="C27" s="259" t="s">
        <v>438</v>
      </c>
      <c r="D27" s="246" t="s">
        <v>404</v>
      </c>
      <c r="E27" s="247">
        <v>1</v>
      </c>
      <c r="F27" s="248"/>
      <c r="G27" s="249">
        <f>ROUND(E27*F27,2)</f>
        <v>0</v>
      </c>
      <c r="H27" s="248"/>
      <c r="I27" s="249">
        <f>ROUND(E27*H27,2)</f>
        <v>0</v>
      </c>
      <c r="J27" s="248"/>
      <c r="K27" s="249">
        <f>ROUND(E27*J27,2)</f>
        <v>0</v>
      </c>
      <c r="L27" s="249">
        <v>21</v>
      </c>
      <c r="M27" s="249">
        <f>G27*(1+L27/100)</f>
        <v>0</v>
      </c>
      <c r="N27" s="247">
        <v>0</v>
      </c>
      <c r="O27" s="247">
        <f>ROUND(E27*N27,2)</f>
        <v>0</v>
      </c>
      <c r="P27" s="247">
        <v>0</v>
      </c>
      <c r="Q27" s="247">
        <f>ROUND(E27*P27,2)</f>
        <v>0</v>
      </c>
      <c r="R27" s="249"/>
      <c r="S27" s="249" t="s">
        <v>161</v>
      </c>
      <c r="T27" s="250" t="s">
        <v>162</v>
      </c>
      <c r="U27" s="221">
        <v>0</v>
      </c>
      <c r="V27" s="221">
        <f>ROUND(E27*U27,2)</f>
        <v>0</v>
      </c>
      <c r="W27" s="221"/>
      <c r="X27" s="221" t="s">
        <v>405</v>
      </c>
      <c r="Y27" s="221" t="s">
        <v>164</v>
      </c>
      <c r="Z27" s="210"/>
      <c r="AA27" s="210"/>
      <c r="AB27" s="210"/>
      <c r="AC27" s="210"/>
      <c r="AD27" s="210"/>
      <c r="AE27" s="210"/>
      <c r="AF27" s="210"/>
      <c r="AG27" s="210" t="s">
        <v>406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4">
        <v>18</v>
      </c>
      <c r="B28" s="245" t="s">
        <v>439</v>
      </c>
      <c r="C28" s="259" t="s">
        <v>440</v>
      </c>
      <c r="D28" s="246" t="s">
        <v>283</v>
      </c>
      <c r="E28" s="247">
        <v>1</v>
      </c>
      <c r="F28" s="248"/>
      <c r="G28" s="249">
        <f>ROUND(E28*F28,2)</f>
        <v>0</v>
      </c>
      <c r="H28" s="248"/>
      <c r="I28" s="249">
        <f>ROUND(E28*H28,2)</f>
        <v>0</v>
      </c>
      <c r="J28" s="248"/>
      <c r="K28" s="249">
        <f>ROUND(E28*J28,2)</f>
        <v>0</v>
      </c>
      <c r="L28" s="249">
        <v>21</v>
      </c>
      <c r="M28" s="249">
        <f>G28*(1+L28/100)</f>
        <v>0</v>
      </c>
      <c r="N28" s="247">
        <v>0</v>
      </c>
      <c r="O28" s="247">
        <f>ROUND(E28*N28,2)</f>
        <v>0</v>
      </c>
      <c r="P28" s="247">
        <v>0</v>
      </c>
      <c r="Q28" s="247">
        <f>ROUND(E28*P28,2)</f>
        <v>0</v>
      </c>
      <c r="R28" s="249"/>
      <c r="S28" s="249" t="s">
        <v>161</v>
      </c>
      <c r="T28" s="250" t="s">
        <v>162</v>
      </c>
      <c r="U28" s="221">
        <v>0</v>
      </c>
      <c r="V28" s="221">
        <f>ROUND(E28*U28,2)</f>
        <v>0</v>
      </c>
      <c r="W28" s="221"/>
      <c r="X28" s="221" t="s">
        <v>405</v>
      </c>
      <c r="Y28" s="221" t="s">
        <v>164</v>
      </c>
      <c r="Z28" s="210"/>
      <c r="AA28" s="210"/>
      <c r="AB28" s="210"/>
      <c r="AC28" s="210"/>
      <c r="AD28" s="210"/>
      <c r="AE28" s="210"/>
      <c r="AF28" s="210"/>
      <c r="AG28" s="210" t="s">
        <v>406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4">
        <v>19</v>
      </c>
      <c r="B29" s="245" t="s">
        <v>441</v>
      </c>
      <c r="C29" s="259" t="s">
        <v>442</v>
      </c>
      <c r="D29" s="246" t="s">
        <v>283</v>
      </c>
      <c r="E29" s="247">
        <v>1</v>
      </c>
      <c r="F29" s="248"/>
      <c r="G29" s="249">
        <f>ROUND(E29*F29,2)</f>
        <v>0</v>
      </c>
      <c r="H29" s="248"/>
      <c r="I29" s="249">
        <f>ROUND(E29*H29,2)</f>
        <v>0</v>
      </c>
      <c r="J29" s="248"/>
      <c r="K29" s="249">
        <f>ROUND(E29*J29,2)</f>
        <v>0</v>
      </c>
      <c r="L29" s="249">
        <v>21</v>
      </c>
      <c r="M29" s="249">
        <f>G29*(1+L29/100)</f>
        <v>0</v>
      </c>
      <c r="N29" s="247">
        <v>0</v>
      </c>
      <c r="O29" s="247">
        <f>ROUND(E29*N29,2)</f>
        <v>0</v>
      </c>
      <c r="P29" s="247">
        <v>0</v>
      </c>
      <c r="Q29" s="247">
        <f>ROUND(E29*P29,2)</f>
        <v>0</v>
      </c>
      <c r="R29" s="249"/>
      <c r="S29" s="249" t="s">
        <v>161</v>
      </c>
      <c r="T29" s="250" t="s">
        <v>162</v>
      </c>
      <c r="U29" s="221">
        <v>0</v>
      </c>
      <c r="V29" s="221">
        <f>ROUND(E29*U29,2)</f>
        <v>0</v>
      </c>
      <c r="W29" s="221"/>
      <c r="X29" s="221" t="s">
        <v>405</v>
      </c>
      <c r="Y29" s="221" t="s">
        <v>164</v>
      </c>
      <c r="Z29" s="210"/>
      <c r="AA29" s="210"/>
      <c r="AB29" s="210"/>
      <c r="AC29" s="210"/>
      <c r="AD29" s="210"/>
      <c r="AE29" s="210"/>
      <c r="AF29" s="210"/>
      <c r="AG29" s="210" t="s">
        <v>406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4">
        <v>20</v>
      </c>
      <c r="B30" s="245" t="s">
        <v>443</v>
      </c>
      <c r="C30" s="259" t="s">
        <v>444</v>
      </c>
      <c r="D30" s="246" t="s">
        <v>283</v>
      </c>
      <c r="E30" s="247">
        <v>1</v>
      </c>
      <c r="F30" s="248"/>
      <c r="G30" s="249">
        <f>ROUND(E30*F30,2)</f>
        <v>0</v>
      </c>
      <c r="H30" s="248"/>
      <c r="I30" s="249">
        <f>ROUND(E30*H30,2)</f>
        <v>0</v>
      </c>
      <c r="J30" s="248"/>
      <c r="K30" s="249">
        <f>ROUND(E30*J30,2)</f>
        <v>0</v>
      </c>
      <c r="L30" s="249">
        <v>21</v>
      </c>
      <c r="M30" s="249">
        <f>G30*(1+L30/100)</f>
        <v>0</v>
      </c>
      <c r="N30" s="247">
        <v>0</v>
      </c>
      <c r="O30" s="247">
        <f>ROUND(E30*N30,2)</f>
        <v>0</v>
      </c>
      <c r="P30" s="247">
        <v>0</v>
      </c>
      <c r="Q30" s="247">
        <f>ROUND(E30*P30,2)</f>
        <v>0</v>
      </c>
      <c r="R30" s="249"/>
      <c r="S30" s="249" t="s">
        <v>161</v>
      </c>
      <c r="T30" s="250" t="s">
        <v>162</v>
      </c>
      <c r="U30" s="221">
        <v>0</v>
      </c>
      <c r="V30" s="221">
        <f>ROUND(E30*U30,2)</f>
        <v>0</v>
      </c>
      <c r="W30" s="221"/>
      <c r="X30" s="221" t="s">
        <v>405</v>
      </c>
      <c r="Y30" s="221" t="s">
        <v>164</v>
      </c>
      <c r="Z30" s="210"/>
      <c r="AA30" s="210"/>
      <c r="AB30" s="210"/>
      <c r="AC30" s="210"/>
      <c r="AD30" s="210"/>
      <c r="AE30" s="210"/>
      <c r="AF30" s="210"/>
      <c r="AG30" s="210" t="s">
        <v>406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3">
        <v>21</v>
      </c>
      <c r="B31" s="234" t="s">
        <v>445</v>
      </c>
      <c r="C31" s="254" t="s">
        <v>446</v>
      </c>
      <c r="D31" s="235" t="s">
        <v>283</v>
      </c>
      <c r="E31" s="236">
        <v>1</v>
      </c>
      <c r="F31" s="237"/>
      <c r="G31" s="238">
        <f>ROUND(E31*F31,2)</f>
        <v>0</v>
      </c>
      <c r="H31" s="237"/>
      <c r="I31" s="238">
        <f>ROUND(E31*H31,2)</f>
        <v>0</v>
      </c>
      <c r="J31" s="237"/>
      <c r="K31" s="238">
        <f>ROUND(E31*J31,2)</f>
        <v>0</v>
      </c>
      <c r="L31" s="238">
        <v>21</v>
      </c>
      <c r="M31" s="238">
        <f>G31*(1+L31/100)</f>
        <v>0</v>
      </c>
      <c r="N31" s="236">
        <v>0</v>
      </c>
      <c r="O31" s="236">
        <f>ROUND(E31*N31,2)</f>
        <v>0</v>
      </c>
      <c r="P31" s="236">
        <v>0</v>
      </c>
      <c r="Q31" s="236">
        <f>ROUND(E31*P31,2)</f>
        <v>0</v>
      </c>
      <c r="R31" s="238"/>
      <c r="S31" s="238" t="s">
        <v>161</v>
      </c>
      <c r="T31" s="239" t="s">
        <v>162</v>
      </c>
      <c r="U31" s="221">
        <v>0</v>
      </c>
      <c r="V31" s="221">
        <f>ROUND(E31*U31,2)</f>
        <v>0</v>
      </c>
      <c r="W31" s="221"/>
      <c r="X31" s="221" t="s">
        <v>405</v>
      </c>
      <c r="Y31" s="221" t="s">
        <v>164</v>
      </c>
      <c r="Z31" s="210"/>
      <c r="AA31" s="210"/>
      <c r="AB31" s="210"/>
      <c r="AC31" s="210"/>
      <c r="AD31" s="210"/>
      <c r="AE31" s="210"/>
      <c r="AF31" s="210"/>
      <c r="AG31" s="210" t="s">
        <v>406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x14ac:dyDescent="0.2">
      <c r="A32" s="3"/>
      <c r="B32" s="4"/>
      <c r="C32" s="262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E32">
        <v>15</v>
      </c>
      <c r="AF32">
        <v>21</v>
      </c>
      <c r="AG32" t="s">
        <v>142</v>
      </c>
    </row>
    <row r="33" spans="1:33" x14ac:dyDescent="0.2">
      <c r="A33" s="213"/>
      <c r="B33" s="214" t="s">
        <v>29</v>
      </c>
      <c r="C33" s="263"/>
      <c r="D33" s="215"/>
      <c r="E33" s="216"/>
      <c r="F33" s="216"/>
      <c r="G33" s="232">
        <f>G8+G13+G20</f>
        <v>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f>SUMIF(L7:L31,AE32,G7:G31)</f>
        <v>0</v>
      </c>
      <c r="AF33">
        <f>SUMIF(L7:L31,AF32,G7:G31)</f>
        <v>0</v>
      </c>
      <c r="AG33" t="s">
        <v>400</v>
      </c>
    </row>
    <row r="34" spans="1:33" x14ac:dyDescent="0.2">
      <c r="C34" s="264"/>
      <c r="D34" s="10"/>
      <c r="AG34" t="s">
        <v>401</v>
      </c>
    </row>
    <row r="35" spans="1:33" x14ac:dyDescent="0.2">
      <c r="D35" s="10"/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gAQl421Bvf4Pr/MCoXVMg8+pJAO7rlWTw+gZ0fHDoMiPld6DsGjeY2ab62tGz0yK6/gAcatTowjB1WF/18zpA==" saltValue="KT3ePO8GAp8g2hHt4sVmZw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1F056-426D-4247-AB21-61A462A6E16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129</v>
      </c>
      <c r="B1" s="195"/>
      <c r="C1" s="195"/>
      <c r="D1" s="195"/>
      <c r="E1" s="195"/>
      <c r="F1" s="195"/>
      <c r="G1" s="195"/>
      <c r="AG1" t="s">
        <v>130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131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131</v>
      </c>
      <c r="AG3" t="s">
        <v>132</v>
      </c>
    </row>
    <row r="4" spans="1:60" ht="24.95" customHeight="1" x14ac:dyDescent="0.2">
      <c r="A4" s="200" t="s">
        <v>9</v>
      </c>
      <c r="B4" s="201" t="s">
        <v>51</v>
      </c>
      <c r="C4" s="202" t="s">
        <v>52</v>
      </c>
      <c r="D4" s="203"/>
      <c r="E4" s="203"/>
      <c r="F4" s="203"/>
      <c r="G4" s="204"/>
      <c r="AG4" t="s">
        <v>133</v>
      </c>
    </row>
    <row r="5" spans="1:60" x14ac:dyDescent="0.2">
      <c r="D5" s="10"/>
    </row>
    <row r="6" spans="1:60" ht="38.25" x14ac:dyDescent="0.2">
      <c r="A6" s="206" t="s">
        <v>134</v>
      </c>
      <c r="B6" s="208" t="s">
        <v>135</v>
      </c>
      <c r="C6" s="208" t="s">
        <v>136</v>
      </c>
      <c r="D6" s="207" t="s">
        <v>137</v>
      </c>
      <c r="E6" s="206" t="s">
        <v>138</v>
      </c>
      <c r="F6" s="205" t="s">
        <v>139</v>
      </c>
      <c r="G6" s="206" t="s">
        <v>29</v>
      </c>
      <c r="H6" s="209" t="s">
        <v>30</v>
      </c>
      <c r="I6" s="209" t="s">
        <v>140</v>
      </c>
      <c r="J6" s="209" t="s">
        <v>31</v>
      </c>
      <c r="K6" s="209" t="s">
        <v>141</v>
      </c>
      <c r="L6" s="209" t="s">
        <v>142</v>
      </c>
      <c r="M6" s="209" t="s">
        <v>143</v>
      </c>
      <c r="N6" s="209" t="s">
        <v>144</v>
      </c>
      <c r="O6" s="209" t="s">
        <v>145</v>
      </c>
      <c r="P6" s="209" t="s">
        <v>146</v>
      </c>
      <c r="Q6" s="209" t="s">
        <v>147</v>
      </c>
      <c r="R6" s="209" t="s">
        <v>148</v>
      </c>
      <c r="S6" s="209" t="s">
        <v>149</v>
      </c>
      <c r="T6" s="209" t="s">
        <v>150</v>
      </c>
      <c r="U6" s="209" t="s">
        <v>151</v>
      </c>
      <c r="V6" s="209" t="s">
        <v>152</v>
      </c>
      <c r="W6" s="209" t="s">
        <v>153</v>
      </c>
      <c r="X6" s="209" t="s">
        <v>154</v>
      </c>
      <c r="Y6" s="209" t="s">
        <v>155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156</v>
      </c>
      <c r="B8" s="227" t="s">
        <v>86</v>
      </c>
      <c r="C8" s="253" t="s">
        <v>87</v>
      </c>
      <c r="D8" s="228"/>
      <c r="E8" s="229"/>
      <c r="F8" s="230"/>
      <c r="G8" s="230">
        <f>SUMIF(AG9:AG9,"&lt;&gt;NOR",G9:G9)</f>
        <v>0</v>
      </c>
      <c r="H8" s="230"/>
      <c r="I8" s="230">
        <f>SUM(I9:I9)</f>
        <v>0</v>
      </c>
      <c r="J8" s="230"/>
      <c r="K8" s="230">
        <f>SUM(K9:K9)</f>
        <v>0</v>
      </c>
      <c r="L8" s="230"/>
      <c r="M8" s="230">
        <f>SUM(M9:M9)</f>
        <v>0</v>
      </c>
      <c r="N8" s="229"/>
      <c r="O8" s="229">
        <f>SUM(O9:O9)</f>
        <v>0</v>
      </c>
      <c r="P8" s="229"/>
      <c r="Q8" s="229">
        <f>SUM(Q9:Q9)</f>
        <v>0</v>
      </c>
      <c r="R8" s="230"/>
      <c r="S8" s="230"/>
      <c r="T8" s="231"/>
      <c r="U8" s="225"/>
      <c r="V8" s="225">
        <f>SUM(V9:V9)</f>
        <v>0</v>
      </c>
      <c r="W8" s="225"/>
      <c r="X8" s="225"/>
      <c r="Y8" s="225"/>
      <c r="AG8" t="s">
        <v>157</v>
      </c>
    </row>
    <row r="9" spans="1:60" outlineLevel="1" x14ac:dyDescent="0.2">
      <c r="A9" s="244">
        <v>1</v>
      </c>
      <c r="B9" s="245" t="s">
        <v>447</v>
      </c>
      <c r="C9" s="259" t="s">
        <v>448</v>
      </c>
      <c r="D9" s="246" t="s">
        <v>449</v>
      </c>
      <c r="E9" s="247">
        <v>72</v>
      </c>
      <c r="F9" s="248"/>
      <c r="G9" s="249">
        <f>ROUND(E9*F9,2)</f>
        <v>0</v>
      </c>
      <c r="H9" s="248"/>
      <c r="I9" s="249">
        <f>ROUND(E9*H9,2)</f>
        <v>0</v>
      </c>
      <c r="J9" s="248"/>
      <c r="K9" s="249">
        <f>ROUND(E9*J9,2)</f>
        <v>0</v>
      </c>
      <c r="L9" s="249">
        <v>21</v>
      </c>
      <c r="M9" s="249">
        <f>G9*(1+L9/100)</f>
        <v>0</v>
      </c>
      <c r="N9" s="247">
        <v>0</v>
      </c>
      <c r="O9" s="247">
        <f>ROUND(E9*N9,2)</f>
        <v>0</v>
      </c>
      <c r="P9" s="247">
        <v>0</v>
      </c>
      <c r="Q9" s="247">
        <f>ROUND(E9*P9,2)</f>
        <v>0</v>
      </c>
      <c r="R9" s="249"/>
      <c r="S9" s="249" t="s">
        <v>161</v>
      </c>
      <c r="T9" s="250" t="s">
        <v>162</v>
      </c>
      <c r="U9" s="221">
        <v>0</v>
      </c>
      <c r="V9" s="221">
        <f>ROUND(E9*U9,2)</f>
        <v>0</v>
      </c>
      <c r="W9" s="221"/>
      <c r="X9" s="221" t="s">
        <v>163</v>
      </c>
      <c r="Y9" s="221" t="s">
        <v>164</v>
      </c>
      <c r="Z9" s="210"/>
      <c r="AA9" s="210"/>
      <c r="AB9" s="210"/>
      <c r="AC9" s="210"/>
      <c r="AD9" s="210"/>
      <c r="AE9" s="210"/>
      <c r="AF9" s="210"/>
      <c r="AG9" s="210" t="s">
        <v>450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x14ac:dyDescent="0.2">
      <c r="A10" s="226" t="s">
        <v>156</v>
      </c>
      <c r="B10" s="227" t="s">
        <v>88</v>
      </c>
      <c r="C10" s="253" t="s">
        <v>89</v>
      </c>
      <c r="D10" s="228"/>
      <c r="E10" s="229"/>
      <c r="F10" s="230"/>
      <c r="G10" s="230">
        <f>SUMIF(AG11:AG13,"&lt;&gt;NOR",G11:G13)</f>
        <v>0</v>
      </c>
      <c r="H10" s="230"/>
      <c r="I10" s="230">
        <f>SUM(I11:I13)</f>
        <v>0</v>
      </c>
      <c r="J10" s="230"/>
      <c r="K10" s="230">
        <f>SUM(K11:K13)</f>
        <v>0</v>
      </c>
      <c r="L10" s="230"/>
      <c r="M10" s="230">
        <f>SUM(M11:M13)</f>
        <v>0</v>
      </c>
      <c r="N10" s="229"/>
      <c r="O10" s="229">
        <f>SUM(O11:O13)</f>
        <v>0</v>
      </c>
      <c r="P10" s="229"/>
      <c r="Q10" s="229">
        <f>SUM(Q11:Q13)</f>
        <v>0</v>
      </c>
      <c r="R10" s="230"/>
      <c r="S10" s="230"/>
      <c r="T10" s="231"/>
      <c r="U10" s="225"/>
      <c r="V10" s="225">
        <f>SUM(V11:V13)</f>
        <v>0</v>
      </c>
      <c r="W10" s="225"/>
      <c r="X10" s="225"/>
      <c r="Y10" s="225"/>
      <c r="AG10" t="s">
        <v>157</v>
      </c>
    </row>
    <row r="11" spans="1:60" outlineLevel="1" x14ac:dyDescent="0.2">
      <c r="A11" s="244">
        <v>2</v>
      </c>
      <c r="B11" s="245" t="s">
        <v>451</v>
      </c>
      <c r="C11" s="259" t="s">
        <v>452</v>
      </c>
      <c r="D11" s="246" t="s">
        <v>244</v>
      </c>
      <c r="E11" s="247">
        <v>24</v>
      </c>
      <c r="F11" s="248"/>
      <c r="G11" s="249">
        <f>ROUND(E11*F11,2)</f>
        <v>0</v>
      </c>
      <c r="H11" s="248"/>
      <c r="I11" s="249">
        <f>ROUND(E11*H11,2)</f>
        <v>0</v>
      </c>
      <c r="J11" s="248"/>
      <c r="K11" s="249">
        <f>ROUND(E11*J11,2)</f>
        <v>0</v>
      </c>
      <c r="L11" s="249">
        <v>21</v>
      </c>
      <c r="M11" s="249">
        <f>G11*(1+L11/100)</f>
        <v>0</v>
      </c>
      <c r="N11" s="247">
        <v>0</v>
      </c>
      <c r="O11" s="247">
        <f>ROUND(E11*N11,2)</f>
        <v>0</v>
      </c>
      <c r="P11" s="247">
        <v>0</v>
      </c>
      <c r="Q11" s="247">
        <f>ROUND(E11*P11,2)</f>
        <v>0</v>
      </c>
      <c r="R11" s="249"/>
      <c r="S11" s="249" t="s">
        <v>161</v>
      </c>
      <c r="T11" s="250" t="s">
        <v>162</v>
      </c>
      <c r="U11" s="221">
        <v>0</v>
      </c>
      <c r="V11" s="221">
        <f>ROUND(E11*U11,2)</f>
        <v>0</v>
      </c>
      <c r="W11" s="221"/>
      <c r="X11" s="221" t="s">
        <v>163</v>
      </c>
      <c r="Y11" s="221" t="s">
        <v>164</v>
      </c>
      <c r="Z11" s="210"/>
      <c r="AA11" s="210"/>
      <c r="AB11" s="210"/>
      <c r="AC11" s="210"/>
      <c r="AD11" s="210"/>
      <c r="AE11" s="210"/>
      <c r="AF11" s="210"/>
      <c r="AG11" s="210" t="s">
        <v>453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4">
        <v>3</v>
      </c>
      <c r="B12" s="245" t="s">
        <v>454</v>
      </c>
      <c r="C12" s="259" t="s">
        <v>455</v>
      </c>
      <c r="D12" s="246" t="s">
        <v>244</v>
      </c>
      <c r="E12" s="247">
        <v>180</v>
      </c>
      <c r="F12" s="248"/>
      <c r="G12" s="249">
        <f>ROUND(E12*F12,2)</f>
        <v>0</v>
      </c>
      <c r="H12" s="248"/>
      <c r="I12" s="249">
        <f>ROUND(E12*H12,2)</f>
        <v>0</v>
      </c>
      <c r="J12" s="248"/>
      <c r="K12" s="249">
        <f>ROUND(E12*J12,2)</f>
        <v>0</v>
      </c>
      <c r="L12" s="249">
        <v>21</v>
      </c>
      <c r="M12" s="249">
        <f>G12*(1+L12/100)</f>
        <v>0</v>
      </c>
      <c r="N12" s="247">
        <v>0</v>
      </c>
      <c r="O12" s="247">
        <f>ROUND(E12*N12,2)</f>
        <v>0</v>
      </c>
      <c r="P12" s="247">
        <v>0</v>
      </c>
      <c r="Q12" s="247">
        <f>ROUND(E12*P12,2)</f>
        <v>0</v>
      </c>
      <c r="R12" s="249"/>
      <c r="S12" s="249" t="s">
        <v>161</v>
      </c>
      <c r="T12" s="250" t="s">
        <v>162</v>
      </c>
      <c r="U12" s="221">
        <v>0</v>
      </c>
      <c r="V12" s="221">
        <f>ROUND(E12*U12,2)</f>
        <v>0</v>
      </c>
      <c r="W12" s="221"/>
      <c r="X12" s="221" t="s">
        <v>163</v>
      </c>
      <c r="Y12" s="221" t="s">
        <v>164</v>
      </c>
      <c r="Z12" s="210"/>
      <c r="AA12" s="210"/>
      <c r="AB12" s="210"/>
      <c r="AC12" s="210"/>
      <c r="AD12" s="210"/>
      <c r="AE12" s="210"/>
      <c r="AF12" s="210"/>
      <c r="AG12" s="210" t="s">
        <v>453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4">
        <v>4</v>
      </c>
      <c r="B13" s="245" t="s">
        <v>456</v>
      </c>
      <c r="C13" s="259" t="s">
        <v>457</v>
      </c>
      <c r="D13" s="246" t="s">
        <v>458</v>
      </c>
      <c r="E13" s="247">
        <v>2</v>
      </c>
      <c r="F13" s="248"/>
      <c r="G13" s="249">
        <f>ROUND(E13*F13,2)</f>
        <v>0</v>
      </c>
      <c r="H13" s="248"/>
      <c r="I13" s="249">
        <f>ROUND(E13*H13,2)</f>
        <v>0</v>
      </c>
      <c r="J13" s="248"/>
      <c r="K13" s="249">
        <f>ROUND(E13*J13,2)</f>
        <v>0</v>
      </c>
      <c r="L13" s="249">
        <v>21</v>
      </c>
      <c r="M13" s="249">
        <f>G13*(1+L13/100)</f>
        <v>0</v>
      </c>
      <c r="N13" s="247">
        <v>0</v>
      </c>
      <c r="O13" s="247">
        <f>ROUND(E13*N13,2)</f>
        <v>0</v>
      </c>
      <c r="P13" s="247">
        <v>0</v>
      </c>
      <c r="Q13" s="247">
        <f>ROUND(E13*P13,2)</f>
        <v>0</v>
      </c>
      <c r="R13" s="249"/>
      <c r="S13" s="249" t="s">
        <v>161</v>
      </c>
      <c r="T13" s="250" t="s">
        <v>162</v>
      </c>
      <c r="U13" s="221">
        <v>0</v>
      </c>
      <c r="V13" s="221">
        <f>ROUND(E13*U13,2)</f>
        <v>0</v>
      </c>
      <c r="W13" s="221"/>
      <c r="X13" s="221" t="s">
        <v>278</v>
      </c>
      <c r="Y13" s="221" t="s">
        <v>164</v>
      </c>
      <c r="Z13" s="210"/>
      <c r="AA13" s="210"/>
      <c r="AB13" s="210"/>
      <c r="AC13" s="210"/>
      <c r="AD13" s="210"/>
      <c r="AE13" s="210"/>
      <c r="AF13" s="210"/>
      <c r="AG13" s="210" t="s">
        <v>459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x14ac:dyDescent="0.2">
      <c r="A14" s="226" t="s">
        <v>156</v>
      </c>
      <c r="B14" s="227" t="s">
        <v>92</v>
      </c>
      <c r="C14" s="253" t="s">
        <v>93</v>
      </c>
      <c r="D14" s="228"/>
      <c r="E14" s="229"/>
      <c r="F14" s="230"/>
      <c r="G14" s="230">
        <f>SUMIF(AG15:AG20,"&lt;&gt;NOR",G15:G20)</f>
        <v>0</v>
      </c>
      <c r="H14" s="230"/>
      <c r="I14" s="230">
        <f>SUM(I15:I20)</f>
        <v>0</v>
      </c>
      <c r="J14" s="230"/>
      <c r="K14" s="230">
        <f>SUM(K15:K20)</f>
        <v>0</v>
      </c>
      <c r="L14" s="230"/>
      <c r="M14" s="230">
        <f>SUM(M15:M20)</f>
        <v>0</v>
      </c>
      <c r="N14" s="229"/>
      <c r="O14" s="229">
        <f>SUM(O15:O20)</f>
        <v>0</v>
      </c>
      <c r="P14" s="229"/>
      <c r="Q14" s="229">
        <f>SUM(Q15:Q20)</f>
        <v>0</v>
      </c>
      <c r="R14" s="230"/>
      <c r="S14" s="230"/>
      <c r="T14" s="231"/>
      <c r="U14" s="225"/>
      <c r="V14" s="225">
        <f>SUM(V15:V20)</f>
        <v>0</v>
      </c>
      <c r="W14" s="225"/>
      <c r="X14" s="225"/>
      <c r="Y14" s="225"/>
      <c r="AG14" t="s">
        <v>157</v>
      </c>
    </row>
    <row r="15" spans="1:60" outlineLevel="1" x14ac:dyDescent="0.2">
      <c r="A15" s="244">
        <v>5</v>
      </c>
      <c r="B15" s="245" t="s">
        <v>460</v>
      </c>
      <c r="C15" s="259" t="s">
        <v>461</v>
      </c>
      <c r="D15" s="246" t="s">
        <v>244</v>
      </c>
      <c r="E15" s="247">
        <v>1</v>
      </c>
      <c r="F15" s="248"/>
      <c r="G15" s="249">
        <f>ROUND(E15*F15,2)</f>
        <v>0</v>
      </c>
      <c r="H15" s="248"/>
      <c r="I15" s="249">
        <f>ROUND(E15*H15,2)</f>
        <v>0</v>
      </c>
      <c r="J15" s="248"/>
      <c r="K15" s="249">
        <f>ROUND(E15*J15,2)</f>
        <v>0</v>
      </c>
      <c r="L15" s="249">
        <v>21</v>
      </c>
      <c r="M15" s="249">
        <f>G15*(1+L15/100)</f>
        <v>0</v>
      </c>
      <c r="N15" s="247">
        <v>0</v>
      </c>
      <c r="O15" s="247">
        <f>ROUND(E15*N15,2)</f>
        <v>0</v>
      </c>
      <c r="P15" s="247">
        <v>0</v>
      </c>
      <c r="Q15" s="247">
        <f>ROUND(E15*P15,2)</f>
        <v>0</v>
      </c>
      <c r="R15" s="249"/>
      <c r="S15" s="249" t="s">
        <v>161</v>
      </c>
      <c r="T15" s="250" t="s">
        <v>162</v>
      </c>
      <c r="U15" s="221">
        <v>0</v>
      </c>
      <c r="V15" s="221">
        <f>ROUND(E15*U15,2)</f>
        <v>0</v>
      </c>
      <c r="W15" s="221"/>
      <c r="X15" s="221" t="s">
        <v>163</v>
      </c>
      <c r="Y15" s="221" t="s">
        <v>164</v>
      </c>
      <c r="Z15" s="210"/>
      <c r="AA15" s="210"/>
      <c r="AB15" s="210"/>
      <c r="AC15" s="210"/>
      <c r="AD15" s="210"/>
      <c r="AE15" s="210"/>
      <c r="AF15" s="210"/>
      <c r="AG15" s="210" t="s">
        <v>453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4">
        <v>6</v>
      </c>
      <c r="B16" s="245" t="s">
        <v>462</v>
      </c>
      <c r="C16" s="259" t="s">
        <v>463</v>
      </c>
      <c r="D16" s="246" t="s">
        <v>306</v>
      </c>
      <c r="E16" s="247">
        <v>1</v>
      </c>
      <c r="F16" s="248"/>
      <c r="G16" s="249">
        <f>ROUND(E16*F16,2)</f>
        <v>0</v>
      </c>
      <c r="H16" s="248"/>
      <c r="I16" s="249">
        <f>ROUND(E16*H16,2)</f>
        <v>0</v>
      </c>
      <c r="J16" s="248"/>
      <c r="K16" s="249">
        <f>ROUND(E16*J16,2)</f>
        <v>0</v>
      </c>
      <c r="L16" s="249">
        <v>21</v>
      </c>
      <c r="M16" s="249">
        <f>G16*(1+L16/100)</f>
        <v>0</v>
      </c>
      <c r="N16" s="247">
        <v>0</v>
      </c>
      <c r="O16" s="247">
        <f>ROUND(E16*N16,2)</f>
        <v>0</v>
      </c>
      <c r="P16" s="247">
        <v>0</v>
      </c>
      <c r="Q16" s="247">
        <f>ROUND(E16*P16,2)</f>
        <v>0</v>
      </c>
      <c r="R16" s="249"/>
      <c r="S16" s="249" t="s">
        <v>161</v>
      </c>
      <c r="T16" s="250" t="s">
        <v>162</v>
      </c>
      <c r="U16" s="221">
        <v>0</v>
      </c>
      <c r="V16" s="221">
        <f>ROUND(E16*U16,2)</f>
        <v>0</v>
      </c>
      <c r="W16" s="221"/>
      <c r="X16" s="221" t="s">
        <v>163</v>
      </c>
      <c r="Y16" s="221" t="s">
        <v>164</v>
      </c>
      <c r="Z16" s="210"/>
      <c r="AA16" s="210"/>
      <c r="AB16" s="210"/>
      <c r="AC16" s="210"/>
      <c r="AD16" s="210"/>
      <c r="AE16" s="210"/>
      <c r="AF16" s="210"/>
      <c r="AG16" s="210" t="s">
        <v>453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44">
        <v>7</v>
      </c>
      <c r="B17" s="245" t="s">
        <v>464</v>
      </c>
      <c r="C17" s="259" t="s">
        <v>465</v>
      </c>
      <c r="D17" s="246" t="s">
        <v>306</v>
      </c>
      <c r="E17" s="247">
        <v>1</v>
      </c>
      <c r="F17" s="248"/>
      <c r="G17" s="249">
        <f>ROUND(E17*F17,2)</f>
        <v>0</v>
      </c>
      <c r="H17" s="248"/>
      <c r="I17" s="249">
        <f>ROUND(E17*H17,2)</f>
        <v>0</v>
      </c>
      <c r="J17" s="248"/>
      <c r="K17" s="249">
        <f>ROUND(E17*J17,2)</f>
        <v>0</v>
      </c>
      <c r="L17" s="249">
        <v>21</v>
      </c>
      <c r="M17" s="249">
        <f>G17*(1+L17/100)</f>
        <v>0</v>
      </c>
      <c r="N17" s="247">
        <v>0</v>
      </c>
      <c r="O17" s="247">
        <f>ROUND(E17*N17,2)</f>
        <v>0</v>
      </c>
      <c r="P17" s="247">
        <v>0</v>
      </c>
      <c r="Q17" s="247">
        <f>ROUND(E17*P17,2)</f>
        <v>0</v>
      </c>
      <c r="R17" s="249"/>
      <c r="S17" s="249" t="s">
        <v>161</v>
      </c>
      <c r="T17" s="250" t="s">
        <v>162</v>
      </c>
      <c r="U17" s="221">
        <v>0</v>
      </c>
      <c r="V17" s="221">
        <f>ROUND(E17*U17,2)</f>
        <v>0</v>
      </c>
      <c r="W17" s="221"/>
      <c r="X17" s="221" t="s">
        <v>278</v>
      </c>
      <c r="Y17" s="221" t="s">
        <v>164</v>
      </c>
      <c r="Z17" s="210"/>
      <c r="AA17" s="210"/>
      <c r="AB17" s="210"/>
      <c r="AC17" s="210"/>
      <c r="AD17" s="210"/>
      <c r="AE17" s="210"/>
      <c r="AF17" s="210"/>
      <c r="AG17" s="210" t="s">
        <v>459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4">
        <v>8</v>
      </c>
      <c r="B18" s="245" t="s">
        <v>466</v>
      </c>
      <c r="C18" s="259" t="s">
        <v>467</v>
      </c>
      <c r="D18" s="246" t="s">
        <v>306</v>
      </c>
      <c r="E18" s="247">
        <v>1</v>
      </c>
      <c r="F18" s="248"/>
      <c r="G18" s="249">
        <f>ROUND(E18*F18,2)</f>
        <v>0</v>
      </c>
      <c r="H18" s="248"/>
      <c r="I18" s="249">
        <f>ROUND(E18*H18,2)</f>
        <v>0</v>
      </c>
      <c r="J18" s="248"/>
      <c r="K18" s="249">
        <f>ROUND(E18*J18,2)</f>
        <v>0</v>
      </c>
      <c r="L18" s="249">
        <v>21</v>
      </c>
      <c r="M18" s="249">
        <f>G18*(1+L18/100)</f>
        <v>0</v>
      </c>
      <c r="N18" s="247">
        <v>0</v>
      </c>
      <c r="O18" s="247">
        <f>ROUND(E18*N18,2)</f>
        <v>0</v>
      </c>
      <c r="P18" s="247">
        <v>0</v>
      </c>
      <c r="Q18" s="247">
        <f>ROUND(E18*P18,2)</f>
        <v>0</v>
      </c>
      <c r="R18" s="249"/>
      <c r="S18" s="249" t="s">
        <v>161</v>
      </c>
      <c r="T18" s="250" t="s">
        <v>162</v>
      </c>
      <c r="U18" s="221">
        <v>0</v>
      </c>
      <c r="V18" s="221">
        <f>ROUND(E18*U18,2)</f>
        <v>0</v>
      </c>
      <c r="W18" s="221"/>
      <c r="X18" s="221" t="s">
        <v>278</v>
      </c>
      <c r="Y18" s="221" t="s">
        <v>164</v>
      </c>
      <c r="Z18" s="210"/>
      <c r="AA18" s="210"/>
      <c r="AB18" s="210"/>
      <c r="AC18" s="210"/>
      <c r="AD18" s="210"/>
      <c r="AE18" s="210"/>
      <c r="AF18" s="210"/>
      <c r="AG18" s="210" t="s">
        <v>459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4">
        <v>9</v>
      </c>
      <c r="B19" s="245" t="s">
        <v>468</v>
      </c>
      <c r="C19" s="259" t="s">
        <v>469</v>
      </c>
      <c r="D19" s="246" t="s">
        <v>470</v>
      </c>
      <c r="E19" s="247">
        <v>1</v>
      </c>
      <c r="F19" s="248"/>
      <c r="G19" s="249">
        <f>ROUND(E19*F19,2)</f>
        <v>0</v>
      </c>
      <c r="H19" s="248"/>
      <c r="I19" s="249">
        <f>ROUND(E19*H19,2)</f>
        <v>0</v>
      </c>
      <c r="J19" s="248"/>
      <c r="K19" s="249">
        <f>ROUND(E19*J19,2)</f>
        <v>0</v>
      </c>
      <c r="L19" s="249">
        <v>21</v>
      </c>
      <c r="M19" s="249">
        <f>G19*(1+L19/100)</f>
        <v>0</v>
      </c>
      <c r="N19" s="247">
        <v>0</v>
      </c>
      <c r="O19" s="247">
        <f>ROUND(E19*N19,2)</f>
        <v>0</v>
      </c>
      <c r="P19" s="247">
        <v>0</v>
      </c>
      <c r="Q19" s="247">
        <f>ROUND(E19*P19,2)</f>
        <v>0</v>
      </c>
      <c r="R19" s="249"/>
      <c r="S19" s="249" t="s">
        <v>161</v>
      </c>
      <c r="T19" s="250" t="s">
        <v>162</v>
      </c>
      <c r="U19" s="221">
        <v>0</v>
      </c>
      <c r="V19" s="221">
        <f>ROUND(E19*U19,2)</f>
        <v>0</v>
      </c>
      <c r="W19" s="221"/>
      <c r="X19" s="221" t="s">
        <v>278</v>
      </c>
      <c r="Y19" s="221" t="s">
        <v>164</v>
      </c>
      <c r="Z19" s="210"/>
      <c r="AA19" s="210"/>
      <c r="AB19" s="210"/>
      <c r="AC19" s="210"/>
      <c r="AD19" s="210"/>
      <c r="AE19" s="210"/>
      <c r="AF19" s="210"/>
      <c r="AG19" s="210" t="s">
        <v>459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44">
        <v>10</v>
      </c>
      <c r="B20" s="245" t="s">
        <v>471</v>
      </c>
      <c r="C20" s="259" t="s">
        <v>472</v>
      </c>
      <c r="D20" s="246" t="s">
        <v>244</v>
      </c>
      <c r="E20" s="247">
        <v>8</v>
      </c>
      <c r="F20" s="248"/>
      <c r="G20" s="249">
        <f>ROUND(E20*F20,2)</f>
        <v>0</v>
      </c>
      <c r="H20" s="248"/>
      <c r="I20" s="249">
        <f>ROUND(E20*H20,2)</f>
        <v>0</v>
      </c>
      <c r="J20" s="248"/>
      <c r="K20" s="249">
        <f>ROUND(E20*J20,2)</f>
        <v>0</v>
      </c>
      <c r="L20" s="249">
        <v>21</v>
      </c>
      <c r="M20" s="249">
        <f>G20*(1+L20/100)</f>
        <v>0</v>
      </c>
      <c r="N20" s="247">
        <v>0</v>
      </c>
      <c r="O20" s="247">
        <f>ROUND(E20*N20,2)</f>
        <v>0</v>
      </c>
      <c r="P20" s="247">
        <v>0</v>
      </c>
      <c r="Q20" s="247">
        <f>ROUND(E20*P20,2)</f>
        <v>0</v>
      </c>
      <c r="R20" s="249"/>
      <c r="S20" s="249" t="s">
        <v>161</v>
      </c>
      <c r="T20" s="250" t="s">
        <v>162</v>
      </c>
      <c r="U20" s="221">
        <v>0</v>
      </c>
      <c r="V20" s="221">
        <f>ROUND(E20*U20,2)</f>
        <v>0</v>
      </c>
      <c r="W20" s="221"/>
      <c r="X20" s="221" t="s">
        <v>278</v>
      </c>
      <c r="Y20" s="221" t="s">
        <v>164</v>
      </c>
      <c r="Z20" s="210"/>
      <c r="AA20" s="210"/>
      <c r="AB20" s="210"/>
      <c r="AC20" s="210"/>
      <c r="AD20" s="210"/>
      <c r="AE20" s="210"/>
      <c r="AF20" s="210"/>
      <c r="AG20" s="210" t="s">
        <v>459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6" t="s">
        <v>156</v>
      </c>
      <c r="B21" s="227" t="s">
        <v>94</v>
      </c>
      <c r="C21" s="253" t="s">
        <v>95</v>
      </c>
      <c r="D21" s="228"/>
      <c r="E21" s="229"/>
      <c r="F21" s="230"/>
      <c r="G21" s="230">
        <f>SUMIF(AG22:AG25,"&lt;&gt;NOR",G22:G25)</f>
        <v>0</v>
      </c>
      <c r="H21" s="230"/>
      <c r="I21" s="230">
        <f>SUM(I22:I25)</f>
        <v>0</v>
      </c>
      <c r="J21" s="230"/>
      <c r="K21" s="230">
        <f>SUM(K22:K25)</f>
        <v>0</v>
      </c>
      <c r="L21" s="230"/>
      <c r="M21" s="230">
        <f>SUM(M22:M25)</f>
        <v>0</v>
      </c>
      <c r="N21" s="229"/>
      <c r="O21" s="229">
        <f>SUM(O22:O25)</f>
        <v>0</v>
      </c>
      <c r="P21" s="229"/>
      <c r="Q21" s="229">
        <f>SUM(Q22:Q25)</f>
        <v>0</v>
      </c>
      <c r="R21" s="230"/>
      <c r="S21" s="230"/>
      <c r="T21" s="231"/>
      <c r="U21" s="225"/>
      <c r="V21" s="225">
        <f>SUM(V22:V25)</f>
        <v>0</v>
      </c>
      <c r="W21" s="225"/>
      <c r="X21" s="225"/>
      <c r="Y21" s="225"/>
      <c r="AG21" t="s">
        <v>157</v>
      </c>
    </row>
    <row r="22" spans="1:60" outlineLevel="1" x14ac:dyDescent="0.2">
      <c r="A22" s="244">
        <v>11</v>
      </c>
      <c r="B22" s="245" t="s">
        <v>473</v>
      </c>
      <c r="C22" s="259" t="s">
        <v>474</v>
      </c>
      <c r="D22" s="246" t="s">
        <v>244</v>
      </c>
      <c r="E22" s="247">
        <v>204</v>
      </c>
      <c r="F22" s="248"/>
      <c r="G22" s="249">
        <f>ROUND(E22*F22,2)</f>
        <v>0</v>
      </c>
      <c r="H22" s="248"/>
      <c r="I22" s="249">
        <f>ROUND(E22*H22,2)</f>
        <v>0</v>
      </c>
      <c r="J22" s="248"/>
      <c r="K22" s="249">
        <f>ROUND(E22*J22,2)</f>
        <v>0</v>
      </c>
      <c r="L22" s="249">
        <v>21</v>
      </c>
      <c r="M22" s="249">
        <f>G22*(1+L22/100)</f>
        <v>0</v>
      </c>
      <c r="N22" s="247">
        <v>0</v>
      </c>
      <c r="O22" s="247">
        <f>ROUND(E22*N22,2)</f>
        <v>0</v>
      </c>
      <c r="P22" s="247">
        <v>0</v>
      </c>
      <c r="Q22" s="247">
        <f>ROUND(E22*P22,2)</f>
        <v>0</v>
      </c>
      <c r="R22" s="249"/>
      <c r="S22" s="249" t="s">
        <v>161</v>
      </c>
      <c r="T22" s="250" t="s">
        <v>162</v>
      </c>
      <c r="U22" s="221">
        <v>0</v>
      </c>
      <c r="V22" s="221">
        <f>ROUND(E22*U22,2)</f>
        <v>0</v>
      </c>
      <c r="W22" s="221"/>
      <c r="X22" s="221" t="s">
        <v>163</v>
      </c>
      <c r="Y22" s="221" t="s">
        <v>164</v>
      </c>
      <c r="Z22" s="210"/>
      <c r="AA22" s="210"/>
      <c r="AB22" s="210"/>
      <c r="AC22" s="210"/>
      <c r="AD22" s="210"/>
      <c r="AE22" s="210"/>
      <c r="AF22" s="210"/>
      <c r="AG22" s="210" t="s">
        <v>453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4">
        <v>12</v>
      </c>
      <c r="B23" s="245" t="s">
        <v>475</v>
      </c>
      <c r="C23" s="259" t="s">
        <v>476</v>
      </c>
      <c r="D23" s="246" t="s">
        <v>244</v>
      </c>
      <c r="E23" s="247">
        <v>28</v>
      </c>
      <c r="F23" s="248"/>
      <c r="G23" s="249">
        <f>ROUND(E23*F23,2)</f>
        <v>0</v>
      </c>
      <c r="H23" s="248"/>
      <c r="I23" s="249">
        <f>ROUND(E23*H23,2)</f>
        <v>0</v>
      </c>
      <c r="J23" s="248"/>
      <c r="K23" s="249">
        <f>ROUND(E23*J23,2)</f>
        <v>0</v>
      </c>
      <c r="L23" s="249">
        <v>21</v>
      </c>
      <c r="M23" s="249">
        <f>G23*(1+L23/100)</f>
        <v>0</v>
      </c>
      <c r="N23" s="247">
        <v>0</v>
      </c>
      <c r="O23" s="247">
        <f>ROUND(E23*N23,2)</f>
        <v>0</v>
      </c>
      <c r="P23" s="247">
        <v>0</v>
      </c>
      <c r="Q23" s="247">
        <f>ROUND(E23*P23,2)</f>
        <v>0</v>
      </c>
      <c r="R23" s="249"/>
      <c r="S23" s="249" t="s">
        <v>161</v>
      </c>
      <c r="T23" s="250" t="s">
        <v>162</v>
      </c>
      <c r="U23" s="221">
        <v>0</v>
      </c>
      <c r="V23" s="221">
        <f>ROUND(E23*U23,2)</f>
        <v>0</v>
      </c>
      <c r="W23" s="221"/>
      <c r="X23" s="221" t="s">
        <v>163</v>
      </c>
      <c r="Y23" s="221" t="s">
        <v>164</v>
      </c>
      <c r="Z23" s="210"/>
      <c r="AA23" s="210"/>
      <c r="AB23" s="210"/>
      <c r="AC23" s="210"/>
      <c r="AD23" s="210"/>
      <c r="AE23" s="210"/>
      <c r="AF23" s="210"/>
      <c r="AG23" s="210" t="s">
        <v>453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4">
        <v>13</v>
      </c>
      <c r="B24" s="245" t="s">
        <v>477</v>
      </c>
      <c r="C24" s="259" t="s">
        <v>478</v>
      </c>
      <c r="D24" s="246" t="s">
        <v>244</v>
      </c>
      <c r="E24" s="247">
        <v>180</v>
      </c>
      <c r="F24" s="248"/>
      <c r="G24" s="249">
        <f>ROUND(E24*F24,2)</f>
        <v>0</v>
      </c>
      <c r="H24" s="248"/>
      <c r="I24" s="249">
        <f>ROUND(E24*H24,2)</f>
        <v>0</v>
      </c>
      <c r="J24" s="248"/>
      <c r="K24" s="249">
        <f>ROUND(E24*J24,2)</f>
        <v>0</v>
      </c>
      <c r="L24" s="249">
        <v>21</v>
      </c>
      <c r="M24" s="249">
        <f>G24*(1+L24/100)</f>
        <v>0</v>
      </c>
      <c r="N24" s="247">
        <v>0</v>
      </c>
      <c r="O24" s="247">
        <f>ROUND(E24*N24,2)</f>
        <v>0</v>
      </c>
      <c r="P24" s="247">
        <v>0</v>
      </c>
      <c r="Q24" s="247">
        <f>ROUND(E24*P24,2)</f>
        <v>0</v>
      </c>
      <c r="R24" s="249"/>
      <c r="S24" s="249" t="s">
        <v>161</v>
      </c>
      <c r="T24" s="250" t="s">
        <v>162</v>
      </c>
      <c r="U24" s="221">
        <v>0</v>
      </c>
      <c r="V24" s="221">
        <f>ROUND(E24*U24,2)</f>
        <v>0</v>
      </c>
      <c r="W24" s="221"/>
      <c r="X24" s="221" t="s">
        <v>163</v>
      </c>
      <c r="Y24" s="221" t="s">
        <v>164</v>
      </c>
      <c r="Z24" s="210"/>
      <c r="AA24" s="210"/>
      <c r="AB24" s="210"/>
      <c r="AC24" s="210"/>
      <c r="AD24" s="210"/>
      <c r="AE24" s="210"/>
      <c r="AF24" s="210"/>
      <c r="AG24" s="210" t="s">
        <v>453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4">
        <v>14</v>
      </c>
      <c r="B25" s="245" t="s">
        <v>477</v>
      </c>
      <c r="C25" s="259" t="s">
        <v>479</v>
      </c>
      <c r="D25" s="246" t="s">
        <v>244</v>
      </c>
      <c r="E25" s="247">
        <v>24</v>
      </c>
      <c r="F25" s="248"/>
      <c r="G25" s="249">
        <f>ROUND(E25*F25,2)</f>
        <v>0</v>
      </c>
      <c r="H25" s="248"/>
      <c r="I25" s="249">
        <f>ROUND(E25*H25,2)</f>
        <v>0</v>
      </c>
      <c r="J25" s="248"/>
      <c r="K25" s="249">
        <f>ROUND(E25*J25,2)</f>
        <v>0</v>
      </c>
      <c r="L25" s="249">
        <v>21</v>
      </c>
      <c r="M25" s="249">
        <f>G25*(1+L25/100)</f>
        <v>0</v>
      </c>
      <c r="N25" s="247">
        <v>0</v>
      </c>
      <c r="O25" s="247">
        <f>ROUND(E25*N25,2)</f>
        <v>0</v>
      </c>
      <c r="P25" s="247">
        <v>0</v>
      </c>
      <c r="Q25" s="247">
        <f>ROUND(E25*P25,2)</f>
        <v>0</v>
      </c>
      <c r="R25" s="249"/>
      <c r="S25" s="249" t="s">
        <v>161</v>
      </c>
      <c r="T25" s="250" t="s">
        <v>162</v>
      </c>
      <c r="U25" s="221">
        <v>0</v>
      </c>
      <c r="V25" s="221">
        <f>ROUND(E25*U25,2)</f>
        <v>0</v>
      </c>
      <c r="W25" s="221"/>
      <c r="X25" s="221" t="s">
        <v>480</v>
      </c>
      <c r="Y25" s="221" t="s">
        <v>164</v>
      </c>
      <c r="Z25" s="210"/>
      <c r="AA25" s="210"/>
      <c r="AB25" s="210"/>
      <c r="AC25" s="210"/>
      <c r="AD25" s="210"/>
      <c r="AE25" s="210"/>
      <c r="AF25" s="210"/>
      <c r="AG25" s="210" t="s">
        <v>481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26" t="s">
        <v>156</v>
      </c>
      <c r="B26" s="227" t="s">
        <v>96</v>
      </c>
      <c r="C26" s="253" t="s">
        <v>97</v>
      </c>
      <c r="D26" s="228"/>
      <c r="E26" s="229"/>
      <c r="F26" s="230"/>
      <c r="G26" s="230">
        <f>SUMIF(AG27:AG35,"&lt;&gt;NOR",G27:G35)</f>
        <v>0</v>
      </c>
      <c r="H26" s="230"/>
      <c r="I26" s="230">
        <f>SUM(I27:I35)</f>
        <v>0</v>
      </c>
      <c r="J26" s="230"/>
      <c r="K26" s="230">
        <f>SUM(K27:K35)</f>
        <v>0</v>
      </c>
      <c r="L26" s="230"/>
      <c r="M26" s="230">
        <f>SUM(M27:M35)</f>
        <v>0</v>
      </c>
      <c r="N26" s="229"/>
      <c r="O26" s="229">
        <f>SUM(O27:O35)</f>
        <v>0</v>
      </c>
      <c r="P26" s="229"/>
      <c r="Q26" s="229">
        <f>SUM(Q27:Q35)</f>
        <v>0</v>
      </c>
      <c r="R26" s="230"/>
      <c r="S26" s="230"/>
      <c r="T26" s="231"/>
      <c r="U26" s="225"/>
      <c r="V26" s="225">
        <f>SUM(V27:V35)</f>
        <v>0</v>
      </c>
      <c r="W26" s="225"/>
      <c r="X26" s="225"/>
      <c r="Y26" s="225"/>
      <c r="AG26" t="s">
        <v>157</v>
      </c>
    </row>
    <row r="27" spans="1:60" outlineLevel="1" x14ac:dyDescent="0.2">
      <c r="A27" s="244">
        <v>15</v>
      </c>
      <c r="B27" s="245" t="s">
        <v>482</v>
      </c>
      <c r="C27" s="259" t="s">
        <v>483</v>
      </c>
      <c r="D27" s="246" t="s">
        <v>306</v>
      </c>
      <c r="E27" s="247">
        <v>1</v>
      </c>
      <c r="F27" s="248"/>
      <c r="G27" s="249">
        <f>ROUND(E27*F27,2)</f>
        <v>0</v>
      </c>
      <c r="H27" s="248"/>
      <c r="I27" s="249">
        <f>ROUND(E27*H27,2)</f>
        <v>0</v>
      </c>
      <c r="J27" s="248"/>
      <c r="K27" s="249">
        <f>ROUND(E27*J27,2)</f>
        <v>0</v>
      </c>
      <c r="L27" s="249">
        <v>21</v>
      </c>
      <c r="M27" s="249">
        <f>G27*(1+L27/100)</f>
        <v>0</v>
      </c>
      <c r="N27" s="247">
        <v>0</v>
      </c>
      <c r="O27" s="247">
        <f>ROUND(E27*N27,2)</f>
        <v>0</v>
      </c>
      <c r="P27" s="247">
        <v>0</v>
      </c>
      <c r="Q27" s="247">
        <f>ROUND(E27*P27,2)</f>
        <v>0</v>
      </c>
      <c r="R27" s="249"/>
      <c r="S27" s="249" t="s">
        <v>161</v>
      </c>
      <c r="T27" s="250" t="s">
        <v>162</v>
      </c>
      <c r="U27" s="221">
        <v>0</v>
      </c>
      <c r="V27" s="221">
        <f>ROUND(E27*U27,2)</f>
        <v>0</v>
      </c>
      <c r="W27" s="221"/>
      <c r="X27" s="221" t="s">
        <v>163</v>
      </c>
      <c r="Y27" s="221" t="s">
        <v>164</v>
      </c>
      <c r="Z27" s="210"/>
      <c r="AA27" s="210"/>
      <c r="AB27" s="210"/>
      <c r="AC27" s="210"/>
      <c r="AD27" s="210"/>
      <c r="AE27" s="210"/>
      <c r="AF27" s="210"/>
      <c r="AG27" s="210" t="s">
        <v>453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4">
        <v>16</v>
      </c>
      <c r="B28" s="245" t="s">
        <v>484</v>
      </c>
      <c r="C28" s="259" t="s">
        <v>485</v>
      </c>
      <c r="D28" s="246" t="s">
        <v>306</v>
      </c>
      <c r="E28" s="247">
        <v>2</v>
      </c>
      <c r="F28" s="248"/>
      <c r="G28" s="249">
        <f>ROUND(E28*F28,2)</f>
        <v>0</v>
      </c>
      <c r="H28" s="248"/>
      <c r="I28" s="249">
        <f>ROUND(E28*H28,2)</f>
        <v>0</v>
      </c>
      <c r="J28" s="248"/>
      <c r="K28" s="249">
        <f>ROUND(E28*J28,2)</f>
        <v>0</v>
      </c>
      <c r="L28" s="249">
        <v>21</v>
      </c>
      <c r="M28" s="249">
        <f>G28*(1+L28/100)</f>
        <v>0</v>
      </c>
      <c r="N28" s="247">
        <v>0</v>
      </c>
      <c r="O28" s="247">
        <f>ROUND(E28*N28,2)</f>
        <v>0</v>
      </c>
      <c r="P28" s="247">
        <v>0</v>
      </c>
      <c r="Q28" s="247">
        <f>ROUND(E28*P28,2)</f>
        <v>0</v>
      </c>
      <c r="R28" s="249"/>
      <c r="S28" s="249" t="s">
        <v>161</v>
      </c>
      <c r="T28" s="250" t="s">
        <v>162</v>
      </c>
      <c r="U28" s="221">
        <v>0</v>
      </c>
      <c r="V28" s="221">
        <f>ROUND(E28*U28,2)</f>
        <v>0</v>
      </c>
      <c r="W28" s="221"/>
      <c r="X28" s="221" t="s">
        <v>163</v>
      </c>
      <c r="Y28" s="221" t="s">
        <v>164</v>
      </c>
      <c r="Z28" s="210"/>
      <c r="AA28" s="210"/>
      <c r="AB28" s="210"/>
      <c r="AC28" s="210"/>
      <c r="AD28" s="210"/>
      <c r="AE28" s="210"/>
      <c r="AF28" s="210"/>
      <c r="AG28" s="210" t="s">
        <v>453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4">
        <v>17</v>
      </c>
      <c r="B29" s="245" t="s">
        <v>486</v>
      </c>
      <c r="C29" s="259" t="s">
        <v>487</v>
      </c>
      <c r="D29" s="246" t="s">
        <v>306</v>
      </c>
      <c r="E29" s="247">
        <v>1</v>
      </c>
      <c r="F29" s="248"/>
      <c r="G29" s="249">
        <f>ROUND(E29*F29,2)</f>
        <v>0</v>
      </c>
      <c r="H29" s="248"/>
      <c r="I29" s="249">
        <f>ROUND(E29*H29,2)</f>
        <v>0</v>
      </c>
      <c r="J29" s="248"/>
      <c r="K29" s="249">
        <f>ROUND(E29*J29,2)</f>
        <v>0</v>
      </c>
      <c r="L29" s="249">
        <v>21</v>
      </c>
      <c r="M29" s="249">
        <f>G29*(1+L29/100)</f>
        <v>0</v>
      </c>
      <c r="N29" s="247">
        <v>0</v>
      </c>
      <c r="O29" s="247">
        <f>ROUND(E29*N29,2)</f>
        <v>0</v>
      </c>
      <c r="P29" s="247">
        <v>0</v>
      </c>
      <c r="Q29" s="247">
        <f>ROUND(E29*P29,2)</f>
        <v>0</v>
      </c>
      <c r="R29" s="249"/>
      <c r="S29" s="249" t="s">
        <v>161</v>
      </c>
      <c r="T29" s="250" t="s">
        <v>162</v>
      </c>
      <c r="U29" s="221">
        <v>0</v>
      </c>
      <c r="V29" s="221">
        <f>ROUND(E29*U29,2)</f>
        <v>0</v>
      </c>
      <c r="W29" s="221"/>
      <c r="X29" s="221" t="s">
        <v>163</v>
      </c>
      <c r="Y29" s="221" t="s">
        <v>164</v>
      </c>
      <c r="Z29" s="210"/>
      <c r="AA29" s="210"/>
      <c r="AB29" s="210"/>
      <c r="AC29" s="210"/>
      <c r="AD29" s="210"/>
      <c r="AE29" s="210"/>
      <c r="AF29" s="210"/>
      <c r="AG29" s="210" t="s">
        <v>453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4">
        <v>18</v>
      </c>
      <c r="B30" s="245" t="s">
        <v>488</v>
      </c>
      <c r="C30" s="259" t="s">
        <v>489</v>
      </c>
      <c r="D30" s="246" t="s">
        <v>306</v>
      </c>
      <c r="E30" s="247">
        <v>14</v>
      </c>
      <c r="F30" s="248"/>
      <c r="G30" s="249">
        <f>ROUND(E30*F30,2)</f>
        <v>0</v>
      </c>
      <c r="H30" s="248"/>
      <c r="I30" s="249">
        <f>ROUND(E30*H30,2)</f>
        <v>0</v>
      </c>
      <c r="J30" s="248"/>
      <c r="K30" s="249">
        <f>ROUND(E30*J30,2)</f>
        <v>0</v>
      </c>
      <c r="L30" s="249">
        <v>21</v>
      </c>
      <c r="M30" s="249">
        <f>G30*(1+L30/100)</f>
        <v>0</v>
      </c>
      <c r="N30" s="247">
        <v>0</v>
      </c>
      <c r="O30" s="247">
        <f>ROUND(E30*N30,2)</f>
        <v>0</v>
      </c>
      <c r="P30" s="247">
        <v>0</v>
      </c>
      <c r="Q30" s="247">
        <f>ROUND(E30*P30,2)</f>
        <v>0</v>
      </c>
      <c r="R30" s="249"/>
      <c r="S30" s="249" t="s">
        <v>161</v>
      </c>
      <c r="T30" s="250" t="s">
        <v>162</v>
      </c>
      <c r="U30" s="221">
        <v>0</v>
      </c>
      <c r="V30" s="221">
        <f>ROUND(E30*U30,2)</f>
        <v>0</v>
      </c>
      <c r="W30" s="221"/>
      <c r="X30" s="221" t="s">
        <v>278</v>
      </c>
      <c r="Y30" s="221" t="s">
        <v>164</v>
      </c>
      <c r="Z30" s="210"/>
      <c r="AA30" s="210"/>
      <c r="AB30" s="210"/>
      <c r="AC30" s="210"/>
      <c r="AD30" s="210"/>
      <c r="AE30" s="210"/>
      <c r="AF30" s="210"/>
      <c r="AG30" s="210" t="s">
        <v>459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4">
        <v>19</v>
      </c>
      <c r="B31" s="245" t="s">
        <v>490</v>
      </c>
      <c r="C31" s="259" t="s">
        <v>491</v>
      </c>
      <c r="D31" s="246" t="s">
        <v>306</v>
      </c>
      <c r="E31" s="247">
        <v>14</v>
      </c>
      <c r="F31" s="248"/>
      <c r="G31" s="249">
        <f>ROUND(E31*F31,2)</f>
        <v>0</v>
      </c>
      <c r="H31" s="248"/>
      <c r="I31" s="249">
        <f>ROUND(E31*H31,2)</f>
        <v>0</v>
      </c>
      <c r="J31" s="248"/>
      <c r="K31" s="249">
        <f>ROUND(E31*J31,2)</f>
        <v>0</v>
      </c>
      <c r="L31" s="249">
        <v>21</v>
      </c>
      <c r="M31" s="249">
        <f>G31*(1+L31/100)</f>
        <v>0</v>
      </c>
      <c r="N31" s="247">
        <v>0</v>
      </c>
      <c r="O31" s="247">
        <f>ROUND(E31*N31,2)</f>
        <v>0</v>
      </c>
      <c r="P31" s="247">
        <v>0</v>
      </c>
      <c r="Q31" s="247">
        <f>ROUND(E31*P31,2)</f>
        <v>0</v>
      </c>
      <c r="R31" s="249"/>
      <c r="S31" s="249" t="s">
        <v>161</v>
      </c>
      <c r="T31" s="250" t="s">
        <v>162</v>
      </c>
      <c r="U31" s="221">
        <v>0</v>
      </c>
      <c r="V31" s="221">
        <f>ROUND(E31*U31,2)</f>
        <v>0</v>
      </c>
      <c r="W31" s="221"/>
      <c r="X31" s="221" t="s">
        <v>278</v>
      </c>
      <c r="Y31" s="221" t="s">
        <v>164</v>
      </c>
      <c r="Z31" s="210"/>
      <c r="AA31" s="210"/>
      <c r="AB31" s="210"/>
      <c r="AC31" s="210"/>
      <c r="AD31" s="210"/>
      <c r="AE31" s="210"/>
      <c r="AF31" s="210"/>
      <c r="AG31" s="210" t="s">
        <v>459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4">
        <v>20</v>
      </c>
      <c r="B32" s="245" t="s">
        <v>492</v>
      </c>
      <c r="C32" s="259" t="s">
        <v>493</v>
      </c>
      <c r="D32" s="246" t="s">
        <v>306</v>
      </c>
      <c r="E32" s="247">
        <v>14</v>
      </c>
      <c r="F32" s="248"/>
      <c r="G32" s="249">
        <f>ROUND(E32*F32,2)</f>
        <v>0</v>
      </c>
      <c r="H32" s="248"/>
      <c r="I32" s="249">
        <f>ROUND(E32*H32,2)</f>
        <v>0</v>
      </c>
      <c r="J32" s="248"/>
      <c r="K32" s="249">
        <f>ROUND(E32*J32,2)</f>
        <v>0</v>
      </c>
      <c r="L32" s="249">
        <v>21</v>
      </c>
      <c r="M32" s="249">
        <f>G32*(1+L32/100)</f>
        <v>0</v>
      </c>
      <c r="N32" s="247">
        <v>0</v>
      </c>
      <c r="O32" s="247">
        <f>ROUND(E32*N32,2)</f>
        <v>0</v>
      </c>
      <c r="P32" s="247">
        <v>0</v>
      </c>
      <c r="Q32" s="247">
        <f>ROUND(E32*P32,2)</f>
        <v>0</v>
      </c>
      <c r="R32" s="249"/>
      <c r="S32" s="249" t="s">
        <v>161</v>
      </c>
      <c r="T32" s="250" t="s">
        <v>162</v>
      </c>
      <c r="U32" s="221">
        <v>0</v>
      </c>
      <c r="V32" s="221">
        <f>ROUND(E32*U32,2)</f>
        <v>0</v>
      </c>
      <c r="W32" s="221"/>
      <c r="X32" s="221" t="s">
        <v>278</v>
      </c>
      <c r="Y32" s="221" t="s">
        <v>164</v>
      </c>
      <c r="Z32" s="210"/>
      <c r="AA32" s="210"/>
      <c r="AB32" s="210"/>
      <c r="AC32" s="210"/>
      <c r="AD32" s="210"/>
      <c r="AE32" s="210"/>
      <c r="AF32" s="210"/>
      <c r="AG32" s="210" t="s">
        <v>459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4">
        <v>21</v>
      </c>
      <c r="B33" s="245" t="s">
        <v>494</v>
      </c>
      <c r="C33" s="259" t="s">
        <v>495</v>
      </c>
      <c r="D33" s="246" t="s">
        <v>306</v>
      </c>
      <c r="E33" s="247">
        <v>2</v>
      </c>
      <c r="F33" s="248"/>
      <c r="G33" s="249">
        <f>ROUND(E33*F33,2)</f>
        <v>0</v>
      </c>
      <c r="H33" s="248"/>
      <c r="I33" s="249">
        <f>ROUND(E33*H33,2)</f>
        <v>0</v>
      </c>
      <c r="J33" s="248"/>
      <c r="K33" s="249">
        <f>ROUND(E33*J33,2)</f>
        <v>0</v>
      </c>
      <c r="L33" s="249">
        <v>21</v>
      </c>
      <c r="M33" s="249">
        <f>G33*(1+L33/100)</f>
        <v>0</v>
      </c>
      <c r="N33" s="247">
        <v>0</v>
      </c>
      <c r="O33" s="247">
        <f>ROUND(E33*N33,2)</f>
        <v>0</v>
      </c>
      <c r="P33" s="247">
        <v>0</v>
      </c>
      <c r="Q33" s="247">
        <f>ROUND(E33*P33,2)</f>
        <v>0</v>
      </c>
      <c r="R33" s="249"/>
      <c r="S33" s="249" t="s">
        <v>161</v>
      </c>
      <c r="T33" s="250" t="s">
        <v>162</v>
      </c>
      <c r="U33" s="221">
        <v>0</v>
      </c>
      <c r="V33" s="221">
        <f>ROUND(E33*U33,2)</f>
        <v>0</v>
      </c>
      <c r="W33" s="221"/>
      <c r="X33" s="221" t="s">
        <v>278</v>
      </c>
      <c r="Y33" s="221" t="s">
        <v>164</v>
      </c>
      <c r="Z33" s="210"/>
      <c r="AA33" s="210"/>
      <c r="AB33" s="210"/>
      <c r="AC33" s="210"/>
      <c r="AD33" s="210"/>
      <c r="AE33" s="210"/>
      <c r="AF33" s="210"/>
      <c r="AG33" s="210" t="s">
        <v>459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4">
        <v>22</v>
      </c>
      <c r="B34" s="245" t="s">
        <v>496</v>
      </c>
      <c r="C34" s="259" t="s">
        <v>497</v>
      </c>
      <c r="D34" s="246" t="s">
        <v>306</v>
      </c>
      <c r="E34" s="247">
        <v>2</v>
      </c>
      <c r="F34" s="248"/>
      <c r="G34" s="249">
        <f>ROUND(E34*F34,2)</f>
        <v>0</v>
      </c>
      <c r="H34" s="248"/>
      <c r="I34" s="249">
        <f>ROUND(E34*H34,2)</f>
        <v>0</v>
      </c>
      <c r="J34" s="248"/>
      <c r="K34" s="249">
        <f>ROUND(E34*J34,2)</f>
        <v>0</v>
      </c>
      <c r="L34" s="249">
        <v>21</v>
      </c>
      <c r="M34" s="249">
        <f>G34*(1+L34/100)</f>
        <v>0</v>
      </c>
      <c r="N34" s="247">
        <v>0</v>
      </c>
      <c r="O34" s="247">
        <f>ROUND(E34*N34,2)</f>
        <v>0</v>
      </c>
      <c r="P34" s="247">
        <v>0</v>
      </c>
      <c r="Q34" s="247">
        <f>ROUND(E34*P34,2)</f>
        <v>0</v>
      </c>
      <c r="R34" s="249"/>
      <c r="S34" s="249" t="s">
        <v>161</v>
      </c>
      <c r="T34" s="250" t="s">
        <v>162</v>
      </c>
      <c r="U34" s="221">
        <v>0</v>
      </c>
      <c r="V34" s="221">
        <f>ROUND(E34*U34,2)</f>
        <v>0</v>
      </c>
      <c r="W34" s="221"/>
      <c r="X34" s="221" t="s">
        <v>278</v>
      </c>
      <c r="Y34" s="221" t="s">
        <v>164</v>
      </c>
      <c r="Z34" s="210"/>
      <c r="AA34" s="210"/>
      <c r="AB34" s="210"/>
      <c r="AC34" s="210"/>
      <c r="AD34" s="210"/>
      <c r="AE34" s="210"/>
      <c r="AF34" s="210"/>
      <c r="AG34" s="210" t="s">
        <v>459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4">
        <v>23</v>
      </c>
      <c r="B35" s="245" t="s">
        <v>498</v>
      </c>
      <c r="C35" s="259" t="s">
        <v>499</v>
      </c>
      <c r="D35" s="246" t="s">
        <v>306</v>
      </c>
      <c r="E35" s="247">
        <v>2</v>
      </c>
      <c r="F35" s="248"/>
      <c r="G35" s="249">
        <f>ROUND(E35*F35,2)</f>
        <v>0</v>
      </c>
      <c r="H35" s="248"/>
      <c r="I35" s="249">
        <f>ROUND(E35*H35,2)</f>
        <v>0</v>
      </c>
      <c r="J35" s="248"/>
      <c r="K35" s="249">
        <f>ROUND(E35*J35,2)</f>
        <v>0</v>
      </c>
      <c r="L35" s="249">
        <v>21</v>
      </c>
      <c r="M35" s="249">
        <f>G35*(1+L35/100)</f>
        <v>0</v>
      </c>
      <c r="N35" s="247">
        <v>0</v>
      </c>
      <c r="O35" s="247">
        <f>ROUND(E35*N35,2)</f>
        <v>0</v>
      </c>
      <c r="P35" s="247">
        <v>0</v>
      </c>
      <c r="Q35" s="247">
        <f>ROUND(E35*P35,2)</f>
        <v>0</v>
      </c>
      <c r="R35" s="249"/>
      <c r="S35" s="249" t="s">
        <v>161</v>
      </c>
      <c r="T35" s="250" t="s">
        <v>162</v>
      </c>
      <c r="U35" s="221">
        <v>0</v>
      </c>
      <c r="V35" s="221">
        <f>ROUND(E35*U35,2)</f>
        <v>0</v>
      </c>
      <c r="W35" s="221"/>
      <c r="X35" s="221" t="s">
        <v>278</v>
      </c>
      <c r="Y35" s="221" t="s">
        <v>164</v>
      </c>
      <c r="Z35" s="210"/>
      <c r="AA35" s="210"/>
      <c r="AB35" s="210"/>
      <c r="AC35" s="210"/>
      <c r="AD35" s="210"/>
      <c r="AE35" s="210"/>
      <c r="AF35" s="210"/>
      <c r="AG35" s="210" t="s">
        <v>459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226" t="s">
        <v>156</v>
      </c>
      <c r="B36" s="227" t="s">
        <v>98</v>
      </c>
      <c r="C36" s="253" t="s">
        <v>99</v>
      </c>
      <c r="D36" s="228"/>
      <c r="E36" s="229"/>
      <c r="F36" s="230"/>
      <c r="G36" s="230">
        <f>SUMIF(AG37:AG54,"&lt;&gt;NOR",G37:G54)</f>
        <v>0</v>
      </c>
      <c r="H36" s="230"/>
      <c r="I36" s="230">
        <f>SUM(I37:I54)</f>
        <v>0</v>
      </c>
      <c r="J36" s="230"/>
      <c r="K36" s="230">
        <f>SUM(K37:K54)</f>
        <v>0</v>
      </c>
      <c r="L36" s="230"/>
      <c r="M36" s="230">
        <f>SUM(M37:M54)</f>
        <v>0</v>
      </c>
      <c r="N36" s="229"/>
      <c r="O36" s="229">
        <f>SUM(O37:O54)</f>
        <v>0</v>
      </c>
      <c r="P36" s="229"/>
      <c r="Q36" s="229">
        <f>SUM(Q37:Q54)</f>
        <v>0</v>
      </c>
      <c r="R36" s="230"/>
      <c r="S36" s="230"/>
      <c r="T36" s="231"/>
      <c r="U36" s="225"/>
      <c r="V36" s="225">
        <f>SUM(V37:V54)</f>
        <v>0</v>
      </c>
      <c r="W36" s="225"/>
      <c r="X36" s="225"/>
      <c r="Y36" s="225"/>
      <c r="AG36" t="s">
        <v>157</v>
      </c>
    </row>
    <row r="37" spans="1:60" outlineLevel="1" x14ac:dyDescent="0.2">
      <c r="A37" s="244">
        <v>24</v>
      </c>
      <c r="B37" s="245" t="s">
        <v>500</v>
      </c>
      <c r="C37" s="259" t="s">
        <v>501</v>
      </c>
      <c r="D37" s="246" t="s">
        <v>244</v>
      </c>
      <c r="E37" s="247">
        <v>120</v>
      </c>
      <c r="F37" s="248"/>
      <c r="G37" s="249">
        <f>ROUND(E37*F37,2)</f>
        <v>0</v>
      </c>
      <c r="H37" s="248"/>
      <c r="I37" s="249">
        <f>ROUND(E37*H37,2)</f>
        <v>0</v>
      </c>
      <c r="J37" s="248"/>
      <c r="K37" s="249">
        <f>ROUND(E37*J37,2)</f>
        <v>0</v>
      </c>
      <c r="L37" s="249">
        <v>21</v>
      </c>
      <c r="M37" s="249">
        <f>G37*(1+L37/100)</f>
        <v>0</v>
      </c>
      <c r="N37" s="247">
        <v>0</v>
      </c>
      <c r="O37" s="247">
        <f>ROUND(E37*N37,2)</f>
        <v>0</v>
      </c>
      <c r="P37" s="247">
        <v>0</v>
      </c>
      <c r="Q37" s="247">
        <f>ROUND(E37*P37,2)</f>
        <v>0</v>
      </c>
      <c r="R37" s="249"/>
      <c r="S37" s="249" t="s">
        <v>161</v>
      </c>
      <c r="T37" s="250" t="s">
        <v>162</v>
      </c>
      <c r="U37" s="221">
        <v>0</v>
      </c>
      <c r="V37" s="221">
        <f>ROUND(E37*U37,2)</f>
        <v>0</v>
      </c>
      <c r="W37" s="221"/>
      <c r="X37" s="221" t="s">
        <v>163</v>
      </c>
      <c r="Y37" s="221" t="s">
        <v>164</v>
      </c>
      <c r="Z37" s="210"/>
      <c r="AA37" s="210"/>
      <c r="AB37" s="210"/>
      <c r="AC37" s="210"/>
      <c r="AD37" s="210"/>
      <c r="AE37" s="210"/>
      <c r="AF37" s="210"/>
      <c r="AG37" s="210" t="s">
        <v>453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4">
        <v>25</v>
      </c>
      <c r="B38" s="245" t="s">
        <v>502</v>
      </c>
      <c r="C38" s="259" t="s">
        <v>503</v>
      </c>
      <c r="D38" s="246" t="s">
        <v>306</v>
      </c>
      <c r="E38" s="247">
        <v>3</v>
      </c>
      <c r="F38" s="248"/>
      <c r="G38" s="249">
        <f>ROUND(E38*F38,2)</f>
        <v>0</v>
      </c>
      <c r="H38" s="248"/>
      <c r="I38" s="249">
        <f>ROUND(E38*H38,2)</f>
        <v>0</v>
      </c>
      <c r="J38" s="248"/>
      <c r="K38" s="249">
        <f>ROUND(E38*J38,2)</f>
        <v>0</v>
      </c>
      <c r="L38" s="249">
        <v>21</v>
      </c>
      <c r="M38" s="249">
        <f>G38*(1+L38/100)</f>
        <v>0</v>
      </c>
      <c r="N38" s="247">
        <v>0</v>
      </c>
      <c r="O38" s="247">
        <f>ROUND(E38*N38,2)</f>
        <v>0</v>
      </c>
      <c r="P38" s="247">
        <v>0</v>
      </c>
      <c r="Q38" s="247">
        <f>ROUND(E38*P38,2)</f>
        <v>0</v>
      </c>
      <c r="R38" s="249"/>
      <c r="S38" s="249" t="s">
        <v>161</v>
      </c>
      <c r="T38" s="250" t="s">
        <v>162</v>
      </c>
      <c r="U38" s="221">
        <v>0</v>
      </c>
      <c r="V38" s="221">
        <f>ROUND(E38*U38,2)</f>
        <v>0</v>
      </c>
      <c r="W38" s="221"/>
      <c r="X38" s="221" t="s">
        <v>163</v>
      </c>
      <c r="Y38" s="221" t="s">
        <v>164</v>
      </c>
      <c r="Z38" s="210"/>
      <c r="AA38" s="210"/>
      <c r="AB38" s="210"/>
      <c r="AC38" s="210"/>
      <c r="AD38" s="210"/>
      <c r="AE38" s="210"/>
      <c r="AF38" s="210"/>
      <c r="AG38" s="210" t="s">
        <v>453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4">
        <v>26</v>
      </c>
      <c r="B39" s="245" t="s">
        <v>504</v>
      </c>
      <c r="C39" s="259" t="s">
        <v>505</v>
      </c>
      <c r="D39" s="246" t="s">
        <v>306</v>
      </c>
      <c r="E39" s="247">
        <v>12</v>
      </c>
      <c r="F39" s="248"/>
      <c r="G39" s="249">
        <f>ROUND(E39*F39,2)</f>
        <v>0</v>
      </c>
      <c r="H39" s="248"/>
      <c r="I39" s="249">
        <f>ROUND(E39*H39,2)</f>
        <v>0</v>
      </c>
      <c r="J39" s="248"/>
      <c r="K39" s="249">
        <f>ROUND(E39*J39,2)</f>
        <v>0</v>
      </c>
      <c r="L39" s="249">
        <v>21</v>
      </c>
      <c r="M39" s="249">
        <f>G39*(1+L39/100)</f>
        <v>0</v>
      </c>
      <c r="N39" s="247">
        <v>0</v>
      </c>
      <c r="O39" s="247">
        <f>ROUND(E39*N39,2)</f>
        <v>0</v>
      </c>
      <c r="P39" s="247">
        <v>0</v>
      </c>
      <c r="Q39" s="247">
        <f>ROUND(E39*P39,2)</f>
        <v>0</v>
      </c>
      <c r="R39" s="249"/>
      <c r="S39" s="249" t="s">
        <v>161</v>
      </c>
      <c r="T39" s="250" t="s">
        <v>162</v>
      </c>
      <c r="U39" s="221">
        <v>0</v>
      </c>
      <c r="V39" s="221">
        <f>ROUND(E39*U39,2)</f>
        <v>0</v>
      </c>
      <c r="W39" s="221"/>
      <c r="X39" s="221" t="s">
        <v>163</v>
      </c>
      <c r="Y39" s="221" t="s">
        <v>164</v>
      </c>
      <c r="Z39" s="210"/>
      <c r="AA39" s="210"/>
      <c r="AB39" s="210"/>
      <c r="AC39" s="210"/>
      <c r="AD39" s="210"/>
      <c r="AE39" s="210"/>
      <c r="AF39" s="210"/>
      <c r="AG39" s="210" t="s">
        <v>453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4">
        <v>27</v>
      </c>
      <c r="B40" s="245" t="s">
        <v>506</v>
      </c>
      <c r="C40" s="259" t="s">
        <v>507</v>
      </c>
      <c r="D40" s="246" t="s">
        <v>306</v>
      </c>
      <c r="E40" s="247">
        <v>13</v>
      </c>
      <c r="F40" s="248"/>
      <c r="G40" s="249">
        <f>ROUND(E40*F40,2)</f>
        <v>0</v>
      </c>
      <c r="H40" s="248"/>
      <c r="I40" s="249">
        <f>ROUND(E40*H40,2)</f>
        <v>0</v>
      </c>
      <c r="J40" s="248"/>
      <c r="K40" s="249">
        <f>ROUND(E40*J40,2)</f>
        <v>0</v>
      </c>
      <c r="L40" s="249">
        <v>21</v>
      </c>
      <c r="M40" s="249">
        <f>G40*(1+L40/100)</f>
        <v>0</v>
      </c>
      <c r="N40" s="247">
        <v>0</v>
      </c>
      <c r="O40" s="247">
        <f>ROUND(E40*N40,2)</f>
        <v>0</v>
      </c>
      <c r="P40" s="247">
        <v>0</v>
      </c>
      <c r="Q40" s="247">
        <f>ROUND(E40*P40,2)</f>
        <v>0</v>
      </c>
      <c r="R40" s="249"/>
      <c r="S40" s="249" t="s">
        <v>161</v>
      </c>
      <c r="T40" s="250" t="s">
        <v>162</v>
      </c>
      <c r="U40" s="221">
        <v>0</v>
      </c>
      <c r="V40" s="221">
        <f>ROUND(E40*U40,2)</f>
        <v>0</v>
      </c>
      <c r="W40" s="221"/>
      <c r="X40" s="221" t="s">
        <v>163</v>
      </c>
      <c r="Y40" s="221" t="s">
        <v>164</v>
      </c>
      <c r="Z40" s="210"/>
      <c r="AA40" s="210"/>
      <c r="AB40" s="210"/>
      <c r="AC40" s="210"/>
      <c r="AD40" s="210"/>
      <c r="AE40" s="210"/>
      <c r="AF40" s="210"/>
      <c r="AG40" s="210" t="s">
        <v>453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4">
        <v>28</v>
      </c>
      <c r="B41" s="245" t="s">
        <v>508</v>
      </c>
      <c r="C41" s="259" t="s">
        <v>509</v>
      </c>
      <c r="D41" s="246" t="s">
        <v>306</v>
      </c>
      <c r="E41" s="247">
        <v>10</v>
      </c>
      <c r="F41" s="248"/>
      <c r="G41" s="249">
        <f>ROUND(E41*F41,2)</f>
        <v>0</v>
      </c>
      <c r="H41" s="248"/>
      <c r="I41" s="249">
        <f>ROUND(E41*H41,2)</f>
        <v>0</v>
      </c>
      <c r="J41" s="248"/>
      <c r="K41" s="249">
        <f>ROUND(E41*J41,2)</f>
        <v>0</v>
      </c>
      <c r="L41" s="249">
        <v>21</v>
      </c>
      <c r="M41" s="249">
        <f>G41*(1+L41/100)</f>
        <v>0</v>
      </c>
      <c r="N41" s="247">
        <v>0</v>
      </c>
      <c r="O41" s="247">
        <f>ROUND(E41*N41,2)</f>
        <v>0</v>
      </c>
      <c r="P41" s="247">
        <v>0</v>
      </c>
      <c r="Q41" s="247">
        <f>ROUND(E41*P41,2)</f>
        <v>0</v>
      </c>
      <c r="R41" s="249"/>
      <c r="S41" s="249" t="s">
        <v>161</v>
      </c>
      <c r="T41" s="250" t="s">
        <v>162</v>
      </c>
      <c r="U41" s="221">
        <v>0</v>
      </c>
      <c r="V41" s="221">
        <f>ROUND(E41*U41,2)</f>
        <v>0</v>
      </c>
      <c r="W41" s="221"/>
      <c r="X41" s="221" t="s">
        <v>163</v>
      </c>
      <c r="Y41" s="221" t="s">
        <v>164</v>
      </c>
      <c r="Z41" s="210"/>
      <c r="AA41" s="210"/>
      <c r="AB41" s="210"/>
      <c r="AC41" s="210"/>
      <c r="AD41" s="210"/>
      <c r="AE41" s="210"/>
      <c r="AF41" s="210"/>
      <c r="AG41" s="210" t="s">
        <v>453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4">
        <v>29</v>
      </c>
      <c r="B42" s="245" t="s">
        <v>510</v>
      </c>
      <c r="C42" s="259" t="s">
        <v>511</v>
      </c>
      <c r="D42" s="246" t="s">
        <v>306</v>
      </c>
      <c r="E42" s="247">
        <v>14</v>
      </c>
      <c r="F42" s="248"/>
      <c r="G42" s="249">
        <f>ROUND(E42*F42,2)</f>
        <v>0</v>
      </c>
      <c r="H42" s="248"/>
      <c r="I42" s="249">
        <f>ROUND(E42*H42,2)</f>
        <v>0</v>
      </c>
      <c r="J42" s="248"/>
      <c r="K42" s="249">
        <f>ROUND(E42*J42,2)</f>
        <v>0</v>
      </c>
      <c r="L42" s="249">
        <v>21</v>
      </c>
      <c r="M42" s="249">
        <f>G42*(1+L42/100)</f>
        <v>0</v>
      </c>
      <c r="N42" s="247">
        <v>0</v>
      </c>
      <c r="O42" s="247">
        <f>ROUND(E42*N42,2)</f>
        <v>0</v>
      </c>
      <c r="P42" s="247">
        <v>0</v>
      </c>
      <c r="Q42" s="247">
        <f>ROUND(E42*P42,2)</f>
        <v>0</v>
      </c>
      <c r="R42" s="249"/>
      <c r="S42" s="249" t="s">
        <v>161</v>
      </c>
      <c r="T42" s="250" t="s">
        <v>162</v>
      </c>
      <c r="U42" s="221">
        <v>0</v>
      </c>
      <c r="V42" s="221">
        <f>ROUND(E42*U42,2)</f>
        <v>0</v>
      </c>
      <c r="W42" s="221"/>
      <c r="X42" s="221" t="s">
        <v>163</v>
      </c>
      <c r="Y42" s="221" t="s">
        <v>164</v>
      </c>
      <c r="Z42" s="210"/>
      <c r="AA42" s="210"/>
      <c r="AB42" s="210"/>
      <c r="AC42" s="210"/>
      <c r="AD42" s="210"/>
      <c r="AE42" s="210"/>
      <c r="AF42" s="210"/>
      <c r="AG42" s="210" t="s">
        <v>453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4">
        <v>30</v>
      </c>
      <c r="B43" s="245" t="s">
        <v>512</v>
      </c>
      <c r="C43" s="259" t="s">
        <v>513</v>
      </c>
      <c r="D43" s="246" t="s">
        <v>306</v>
      </c>
      <c r="E43" s="247">
        <v>14</v>
      </c>
      <c r="F43" s="248"/>
      <c r="G43" s="249">
        <f>ROUND(E43*F43,2)</f>
        <v>0</v>
      </c>
      <c r="H43" s="248"/>
      <c r="I43" s="249">
        <f>ROUND(E43*H43,2)</f>
        <v>0</v>
      </c>
      <c r="J43" s="248"/>
      <c r="K43" s="249">
        <f>ROUND(E43*J43,2)</f>
        <v>0</v>
      </c>
      <c r="L43" s="249">
        <v>21</v>
      </c>
      <c r="M43" s="249">
        <f>G43*(1+L43/100)</f>
        <v>0</v>
      </c>
      <c r="N43" s="247">
        <v>0</v>
      </c>
      <c r="O43" s="247">
        <f>ROUND(E43*N43,2)</f>
        <v>0</v>
      </c>
      <c r="P43" s="247">
        <v>0</v>
      </c>
      <c r="Q43" s="247">
        <f>ROUND(E43*P43,2)</f>
        <v>0</v>
      </c>
      <c r="R43" s="249"/>
      <c r="S43" s="249" t="s">
        <v>161</v>
      </c>
      <c r="T43" s="250" t="s">
        <v>162</v>
      </c>
      <c r="U43" s="221">
        <v>0</v>
      </c>
      <c r="V43" s="221">
        <f>ROUND(E43*U43,2)</f>
        <v>0</v>
      </c>
      <c r="W43" s="221"/>
      <c r="X43" s="221" t="s">
        <v>163</v>
      </c>
      <c r="Y43" s="221" t="s">
        <v>164</v>
      </c>
      <c r="Z43" s="210"/>
      <c r="AA43" s="210"/>
      <c r="AB43" s="210"/>
      <c r="AC43" s="210"/>
      <c r="AD43" s="210"/>
      <c r="AE43" s="210"/>
      <c r="AF43" s="210"/>
      <c r="AG43" s="210" t="s">
        <v>453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4">
        <v>31</v>
      </c>
      <c r="B44" s="245" t="s">
        <v>514</v>
      </c>
      <c r="C44" s="259" t="s">
        <v>515</v>
      </c>
      <c r="D44" s="246" t="s">
        <v>306</v>
      </c>
      <c r="E44" s="247">
        <v>25</v>
      </c>
      <c r="F44" s="248"/>
      <c r="G44" s="249">
        <f>ROUND(E44*F44,2)</f>
        <v>0</v>
      </c>
      <c r="H44" s="248"/>
      <c r="I44" s="249">
        <f>ROUND(E44*H44,2)</f>
        <v>0</v>
      </c>
      <c r="J44" s="248"/>
      <c r="K44" s="249">
        <f>ROUND(E44*J44,2)</f>
        <v>0</v>
      </c>
      <c r="L44" s="249">
        <v>21</v>
      </c>
      <c r="M44" s="249">
        <f>G44*(1+L44/100)</f>
        <v>0</v>
      </c>
      <c r="N44" s="247">
        <v>0</v>
      </c>
      <c r="O44" s="247">
        <f>ROUND(E44*N44,2)</f>
        <v>0</v>
      </c>
      <c r="P44" s="247">
        <v>0</v>
      </c>
      <c r="Q44" s="247">
        <f>ROUND(E44*P44,2)</f>
        <v>0</v>
      </c>
      <c r="R44" s="249"/>
      <c r="S44" s="249" t="s">
        <v>161</v>
      </c>
      <c r="T44" s="250" t="s">
        <v>162</v>
      </c>
      <c r="U44" s="221">
        <v>0</v>
      </c>
      <c r="V44" s="221">
        <f>ROUND(E44*U44,2)</f>
        <v>0</v>
      </c>
      <c r="W44" s="221"/>
      <c r="X44" s="221" t="s">
        <v>163</v>
      </c>
      <c r="Y44" s="221" t="s">
        <v>164</v>
      </c>
      <c r="Z44" s="210"/>
      <c r="AA44" s="210"/>
      <c r="AB44" s="210"/>
      <c r="AC44" s="210"/>
      <c r="AD44" s="210"/>
      <c r="AE44" s="210"/>
      <c r="AF44" s="210"/>
      <c r="AG44" s="210" t="s">
        <v>453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4">
        <v>32</v>
      </c>
      <c r="B45" s="245" t="s">
        <v>516</v>
      </c>
      <c r="C45" s="259" t="s">
        <v>517</v>
      </c>
      <c r="D45" s="246" t="s">
        <v>306</v>
      </c>
      <c r="E45" s="247">
        <v>1</v>
      </c>
      <c r="F45" s="248"/>
      <c r="G45" s="249">
        <f>ROUND(E45*F45,2)</f>
        <v>0</v>
      </c>
      <c r="H45" s="248"/>
      <c r="I45" s="249">
        <f>ROUND(E45*H45,2)</f>
        <v>0</v>
      </c>
      <c r="J45" s="248"/>
      <c r="K45" s="249">
        <f>ROUND(E45*J45,2)</f>
        <v>0</v>
      </c>
      <c r="L45" s="249">
        <v>21</v>
      </c>
      <c r="M45" s="249">
        <f>G45*(1+L45/100)</f>
        <v>0</v>
      </c>
      <c r="N45" s="247">
        <v>0</v>
      </c>
      <c r="O45" s="247">
        <f>ROUND(E45*N45,2)</f>
        <v>0</v>
      </c>
      <c r="P45" s="247">
        <v>0</v>
      </c>
      <c r="Q45" s="247">
        <f>ROUND(E45*P45,2)</f>
        <v>0</v>
      </c>
      <c r="R45" s="249"/>
      <c r="S45" s="249" t="s">
        <v>161</v>
      </c>
      <c r="T45" s="250" t="s">
        <v>162</v>
      </c>
      <c r="U45" s="221">
        <v>0</v>
      </c>
      <c r="V45" s="221">
        <f>ROUND(E45*U45,2)</f>
        <v>0</v>
      </c>
      <c r="W45" s="221"/>
      <c r="X45" s="221" t="s">
        <v>480</v>
      </c>
      <c r="Y45" s="221" t="s">
        <v>164</v>
      </c>
      <c r="Z45" s="210"/>
      <c r="AA45" s="210"/>
      <c r="AB45" s="210"/>
      <c r="AC45" s="210"/>
      <c r="AD45" s="210"/>
      <c r="AE45" s="210"/>
      <c r="AF45" s="210"/>
      <c r="AG45" s="210" t="s">
        <v>518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4">
        <v>33</v>
      </c>
      <c r="B46" s="245" t="s">
        <v>516</v>
      </c>
      <c r="C46" s="259" t="s">
        <v>519</v>
      </c>
      <c r="D46" s="246" t="s">
        <v>306</v>
      </c>
      <c r="E46" s="247">
        <v>1</v>
      </c>
      <c r="F46" s="248"/>
      <c r="G46" s="249">
        <f>ROUND(E46*F46,2)</f>
        <v>0</v>
      </c>
      <c r="H46" s="248"/>
      <c r="I46" s="249">
        <f>ROUND(E46*H46,2)</f>
        <v>0</v>
      </c>
      <c r="J46" s="248"/>
      <c r="K46" s="249">
        <f>ROUND(E46*J46,2)</f>
        <v>0</v>
      </c>
      <c r="L46" s="249">
        <v>21</v>
      </c>
      <c r="M46" s="249">
        <f>G46*(1+L46/100)</f>
        <v>0</v>
      </c>
      <c r="N46" s="247">
        <v>0</v>
      </c>
      <c r="O46" s="247">
        <f>ROUND(E46*N46,2)</f>
        <v>0</v>
      </c>
      <c r="P46" s="247">
        <v>0</v>
      </c>
      <c r="Q46" s="247">
        <f>ROUND(E46*P46,2)</f>
        <v>0</v>
      </c>
      <c r="R46" s="249"/>
      <c r="S46" s="249" t="s">
        <v>161</v>
      </c>
      <c r="T46" s="250" t="s">
        <v>162</v>
      </c>
      <c r="U46" s="221">
        <v>0</v>
      </c>
      <c r="V46" s="221">
        <f>ROUND(E46*U46,2)</f>
        <v>0</v>
      </c>
      <c r="W46" s="221"/>
      <c r="X46" s="221" t="s">
        <v>480</v>
      </c>
      <c r="Y46" s="221" t="s">
        <v>164</v>
      </c>
      <c r="Z46" s="210"/>
      <c r="AA46" s="210"/>
      <c r="AB46" s="210"/>
      <c r="AC46" s="210"/>
      <c r="AD46" s="210"/>
      <c r="AE46" s="210"/>
      <c r="AF46" s="210"/>
      <c r="AG46" s="210" t="s">
        <v>518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4">
        <v>34</v>
      </c>
      <c r="B47" s="245" t="s">
        <v>516</v>
      </c>
      <c r="C47" s="259" t="s">
        <v>520</v>
      </c>
      <c r="D47" s="246" t="s">
        <v>306</v>
      </c>
      <c r="E47" s="247">
        <v>1</v>
      </c>
      <c r="F47" s="248"/>
      <c r="G47" s="249">
        <f>ROUND(E47*F47,2)</f>
        <v>0</v>
      </c>
      <c r="H47" s="248"/>
      <c r="I47" s="249">
        <f>ROUND(E47*H47,2)</f>
        <v>0</v>
      </c>
      <c r="J47" s="248"/>
      <c r="K47" s="249">
        <f>ROUND(E47*J47,2)</f>
        <v>0</v>
      </c>
      <c r="L47" s="249">
        <v>21</v>
      </c>
      <c r="M47" s="249">
        <f>G47*(1+L47/100)</f>
        <v>0</v>
      </c>
      <c r="N47" s="247">
        <v>0</v>
      </c>
      <c r="O47" s="247">
        <f>ROUND(E47*N47,2)</f>
        <v>0</v>
      </c>
      <c r="P47" s="247">
        <v>0</v>
      </c>
      <c r="Q47" s="247">
        <f>ROUND(E47*P47,2)</f>
        <v>0</v>
      </c>
      <c r="R47" s="249"/>
      <c r="S47" s="249" t="s">
        <v>161</v>
      </c>
      <c r="T47" s="250" t="s">
        <v>162</v>
      </c>
      <c r="U47" s="221">
        <v>0</v>
      </c>
      <c r="V47" s="221">
        <f>ROUND(E47*U47,2)</f>
        <v>0</v>
      </c>
      <c r="W47" s="221"/>
      <c r="X47" s="221" t="s">
        <v>480</v>
      </c>
      <c r="Y47" s="221" t="s">
        <v>164</v>
      </c>
      <c r="Z47" s="210"/>
      <c r="AA47" s="210"/>
      <c r="AB47" s="210"/>
      <c r="AC47" s="210"/>
      <c r="AD47" s="210"/>
      <c r="AE47" s="210"/>
      <c r="AF47" s="210"/>
      <c r="AG47" s="210" t="s">
        <v>518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4">
        <v>35</v>
      </c>
      <c r="B48" s="245" t="s">
        <v>516</v>
      </c>
      <c r="C48" s="259" t="s">
        <v>521</v>
      </c>
      <c r="D48" s="246" t="s">
        <v>306</v>
      </c>
      <c r="E48" s="247">
        <v>2</v>
      </c>
      <c r="F48" s="248"/>
      <c r="G48" s="249">
        <f>ROUND(E48*F48,2)</f>
        <v>0</v>
      </c>
      <c r="H48" s="248"/>
      <c r="I48" s="249">
        <f>ROUND(E48*H48,2)</f>
        <v>0</v>
      </c>
      <c r="J48" s="248"/>
      <c r="K48" s="249">
        <f>ROUND(E48*J48,2)</f>
        <v>0</v>
      </c>
      <c r="L48" s="249">
        <v>21</v>
      </c>
      <c r="M48" s="249">
        <f>G48*(1+L48/100)</f>
        <v>0</v>
      </c>
      <c r="N48" s="247">
        <v>0</v>
      </c>
      <c r="O48" s="247">
        <f>ROUND(E48*N48,2)</f>
        <v>0</v>
      </c>
      <c r="P48" s="247">
        <v>0</v>
      </c>
      <c r="Q48" s="247">
        <f>ROUND(E48*P48,2)</f>
        <v>0</v>
      </c>
      <c r="R48" s="249"/>
      <c r="S48" s="249" t="s">
        <v>161</v>
      </c>
      <c r="T48" s="250" t="s">
        <v>162</v>
      </c>
      <c r="U48" s="221">
        <v>0</v>
      </c>
      <c r="V48" s="221">
        <f>ROUND(E48*U48,2)</f>
        <v>0</v>
      </c>
      <c r="W48" s="221"/>
      <c r="X48" s="221" t="s">
        <v>480</v>
      </c>
      <c r="Y48" s="221" t="s">
        <v>164</v>
      </c>
      <c r="Z48" s="210"/>
      <c r="AA48" s="210"/>
      <c r="AB48" s="210"/>
      <c r="AC48" s="210"/>
      <c r="AD48" s="210"/>
      <c r="AE48" s="210"/>
      <c r="AF48" s="210"/>
      <c r="AG48" s="210" t="s">
        <v>518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4">
        <v>36</v>
      </c>
      <c r="B49" s="245" t="s">
        <v>516</v>
      </c>
      <c r="C49" s="259" t="s">
        <v>522</v>
      </c>
      <c r="D49" s="246" t="s">
        <v>306</v>
      </c>
      <c r="E49" s="247">
        <v>1</v>
      </c>
      <c r="F49" s="248"/>
      <c r="G49" s="249">
        <f>ROUND(E49*F49,2)</f>
        <v>0</v>
      </c>
      <c r="H49" s="248"/>
      <c r="I49" s="249">
        <f>ROUND(E49*H49,2)</f>
        <v>0</v>
      </c>
      <c r="J49" s="248"/>
      <c r="K49" s="249">
        <f>ROUND(E49*J49,2)</f>
        <v>0</v>
      </c>
      <c r="L49" s="249">
        <v>21</v>
      </c>
      <c r="M49" s="249">
        <f>G49*(1+L49/100)</f>
        <v>0</v>
      </c>
      <c r="N49" s="247">
        <v>0</v>
      </c>
      <c r="O49" s="247">
        <f>ROUND(E49*N49,2)</f>
        <v>0</v>
      </c>
      <c r="P49" s="247">
        <v>0</v>
      </c>
      <c r="Q49" s="247">
        <f>ROUND(E49*P49,2)</f>
        <v>0</v>
      </c>
      <c r="R49" s="249"/>
      <c r="S49" s="249" t="s">
        <v>161</v>
      </c>
      <c r="T49" s="250" t="s">
        <v>162</v>
      </c>
      <c r="U49" s="221">
        <v>0</v>
      </c>
      <c r="V49" s="221">
        <f>ROUND(E49*U49,2)</f>
        <v>0</v>
      </c>
      <c r="W49" s="221"/>
      <c r="X49" s="221" t="s">
        <v>480</v>
      </c>
      <c r="Y49" s="221" t="s">
        <v>164</v>
      </c>
      <c r="Z49" s="210"/>
      <c r="AA49" s="210"/>
      <c r="AB49" s="210"/>
      <c r="AC49" s="210"/>
      <c r="AD49" s="210"/>
      <c r="AE49" s="210"/>
      <c r="AF49" s="210"/>
      <c r="AG49" s="210" t="s">
        <v>518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4">
        <v>37</v>
      </c>
      <c r="B50" s="245" t="s">
        <v>516</v>
      </c>
      <c r="C50" s="259" t="s">
        <v>523</v>
      </c>
      <c r="D50" s="246" t="s">
        <v>306</v>
      </c>
      <c r="E50" s="247">
        <v>2</v>
      </c>
      <c r="F50" s="248"/>
      <c r="G50" s="249">
        <f>ROUND(E50*F50,2)</f>
        <v>0</v>
      </c>
      <c r="H50" s="248"/>
      <c r="I50" s="249">
        <f>ROUND(E50*H50,2)</f>
        <v>0</v>
      </c>
      <c r="J50" s="248"/>
      <c r="K50" s="249">
        <f>ROUND(E50*J50,2)</f>
        <v>0</v>
      </c>
      <c r="L50" s="249">
        <v>21</v>
      </c>
      <c r="M50" s="249">
        <f>G50*(1+L50/100)</f>
        <v>0</v>
      </c>
      <c r="N50" s="247">
        <v>0</v>
      </c>
      <c r="O50" s="247">
        <f>ROUND(E50*N50,2)</f>
        <v>0</v>
      </c>
      <c r="P50" s="247">
        <v>0</v>
      </c>
      <c r="Q50" s="247">
        <f>ROUND(E50*P50,2)</f>
        <v>0</v>
      </c>
      <c r="R50" s="249"/>
      <c r="S50" s="249" t="s">
        <v>161</v>
      </c>
      <c r="T50" s="250" t="s">
        <v>162</v>
      </c>
      <c r="U50" s="221">
        <v>0</v>
      </c>
      <c r="V50" s="221">
        <f>ROUND(E50*U50,2)</f>
        <v>0</v>
      </c>
      <c r="W50" s="221"/>
      <c r="X50" s="221" t="s">
        <v>480</v>
      </c>
      <c r="Y50" s="221" t="s">
        <v>164</v>
      </c>
      <c r="Z50" s="210"/>
      <c r="AA50" s="210"/>
      <c r="AB50" s="210"/>
      <c r="AC50" s="210"/>
      <c r="AD50" s="210"/>
      <c r="AE50" s="210"/>
      <c r="AF50" s="210"/>
      <c r="AG50" s="210" t="s">
        <v>518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4">
        <v>38</v>
      </c>
      <c r="B51" s="245" t="s">
        <v>516</v>
      </c>
      <c r="C51" s="259" t="s">
        <v>524</v>
      </c>
      <c r="D51" s="246" t="s">
        <v>306</v>
      </c>
      <c r="E51" s="247">
        <v>1</v>
      </c>
      <c r="F51" s="248"/>
      <c r="G51" s="249">
        <f>ROUND(E51*F51,2)</f>
        <v>0</v>
      </c>
      <c r="H51" s="248"/>
      <c r="I51" s="249">
        <f>ROUND(E51*H51,2)</f>
        <v>0</v>
      </c>
      <c r="J51" s="248"/>
      <c r="K51" s="249">
        <f>ROUND(E51*J51,2)</f>
        <v>0</v>
      </c>
      <c r="L51" s="249">
        <v>21</v>
      </c>
      <c r="M51" s="249">
        <f>G51*(1+L51/100)</f>
        <v>0</v>
      </c>
      <c r="N51" s="247">
        <v>0</v>
      </c>
      <c r="O51" s="247">
        <f>ROUND(E51*N51,2)</f>
        <v>0</v>
      </c>
      <c r="P51" s="247">
        <v>0</v>
      </c>
      <c r="Q51" s="247">
        <f>ROUND(E51*P51,2)</f>
        <v>0</v>
      </c>
      <c r="R51" s="249"/>
      <c r="S51" s="249" t="s">
        <v>161</v>
      </c>
      <c r="T51" s="250" t="s">
        <v>162</v>
      </c>
      <c r="U51" s="221">
        <v>0</v>
      </c>
      <c r="V51" s="221">
        <f>ROUND(E51*U51,2)</f>
        <v>0</v>
      </c>
      <c r="W51" s="221"/>
      <c r="X51" s="221" t="s">
        <v>480</v>
      </c>
      <c r="Y51" s="221" t="s">
        <v>164</v>
      </c>
      <c r="Z51" s="210"/>
      <c r="AA51" s="210"/>
      <c r="AB51" s="210"/>
      <c r="AC51" s="210"/>
      <c r="AD51" s="210"/>
      <c r="AE51" s="210"/>
      <c r="AF51" s="210"/>
      <c r="AG51" s="210" t="s">
        <v>518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4">
        <v>39</v>
      </c>
      <c r="B52" s="245" t="s">
        <v>525</v>
      </c>
      <c r="C52" s="259" t="s">
        <v>526</v>
      </c>
      <c r="D52" s="246" t="s">
        <v>244</v>
      </c>
      <c r="E52" s="247">
        <v>120</v>
      </c>
      <c r="F52" s="248"/>
      <c r="G52" s="249">
        <f>ROUND(E52*F52,2)</f>
        <v>0</v>
      </c>
      <c r="H52" s="248"/>
      <c r="I52" s="249">
        <f>ROUND(E52*H52,2)</f>
        <v>0</v>
      </c>
      <c r="J52" s="248"/>
      <c r="K52" s="249">
        <f>ROUND(E52*J52,2)</f>
        <v>0</v>
      </c>
      <c r="L52" s="249">
        <v>21</v>
      </c>
      <c r="M52" s="249">
        <f>G52*(1+L52/100)</f>
        <v>0</v>
      </c>
      <c r="N52" s="247">
        <v>0</v>
      </c>
      <c r="O52" s="247">
        <f>ROUND(E52*N52,2)</f>
        <v>0</v>
      </c>
      <c r="P52" s="247">
        <v>0</v>
      </c>
      <c r="Q52" s="247">
        <f>ROUND(E52*P52,2)</f>
        <v>0</v>
      </c>
      <c r="R52" s="249"/>
      <c r="S52" s="249" t="s">
        <v>161</v>
      </c>
      <c r="T52" s="250" t="s">
        <v>162</v>
      </c>
      <c r="U52" s="221">
        <v>0</v>
      </c>
      <c r="V52" s="221">
        <f>ROUND(E52*U52,2)</f>
        <v>0</v>
      </c>
      <c r="W52" s="221"/>
      <c r="X52" s="221" t="s">
        <v>278</v>
      </c>
      <c r="Y52" s="221" t="s">
        <v>164</v>
      </c>
      <c r="Z52" s="210"/>
      <c r="AA52" s="210"/>
      <c r="AB52" s="210"/>
      <c r="AC52" s="210"/>
      <c r="AD52" s="210"/>
      <c r="AE52" s="210"/>
      <c r="AF52" s="210"/>
      <c r="AG52" s="210" t="s">
        <v>459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ht="22.5" outlineLevel="1" x14ac:dyDescent="0.2">
      <c r="A53" s="244">
        <v>40</v>
      </c>
      <c r="B53" s="245" t="s">
        <v>527</v>
      </c>
      <c r="C53" s="259" t="s">
        <v>528</v>
      </c>
      <c r="D53" s="246" t="s">
        <v>306</v>
      </c>
      <c r="E53" s="247">
        <v>4</v>
      </c>
      <c r="F53" s="248"/>
      <c r="G53" s="249">
        <f>ROUND(E53*F53,2)</f>
        <v>0</v>
      </c>
      <c r="H53" s="248"/>
      <c r="I53" s="249">
        <f>ROUND(E53*H53,2)</f>
        <v>0</v>
      </c>
      <c r="J53" s="248"/>
      <c r="K53" s="249">
        <f>ROUND(E53*J53,2)</f>
        <v>0</v>
      </c>
      <c r="L53" s="249">
        <v>21</v>
      </c>
      <c r="M53" s="249">
        <f>G53*(1+L53/100)</f>
        <v>0</v>
      </c>
      <c r="N53" s="247">
        <v>0</v>
      </c>
      <c r="O53" s="247">
        <f>ROUND(E53*N53,2)</f>
        <v>0</v>
      </c>
      <c r="P53" s="247">
        <v>0</v>
      </c>
      <c r="Q53" s="247">
        <f>ROUND(E53*P53,2)</f>
        <v>0</v>
      </c>
      <c r="R53" s="249"/>
      <c r="S53" s="249" t="s">
        <v>161</v>
      </c>
      <c r="T53" s="250" t="s">
        <v>162</v>
      </c>
      <c r="U53" s="221">
        <v>0</v>
      </c>
      <c r="V53" s="221">
        <f>ROUND(E53*U53,2)</f>
        <v>0</v>
      </c>
      <c r="W53" s="221"/>
      <c r="X53" s="221" t="s">
        <v>278</v>
      </c>
      <c r="Y53" s="221" t="s">
        <v>164</v>
      </c>
      <c r="Z53" s="210"/>
      <c r="AA53" s="210"/>
      <c r="AB53" s="210"/>
      <c r="AC53" s="210"/>
      <c r="AD53" s="210"/>
      <c r="AE53" s="210"/>
      <c r="AF53" s="210"/>
      <c r="AG53" s="210" t="s">
        <v>459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4">
        <v>41</v>
      </c>
      <c r="B54" s="245" t="s">
        <v>516</v>
      </c>
      <c r="C54" s="259" t="s">
        <v>529</v>
      </c>
      <c r="D54" s="246" t="s">
        <v>306</v>
      </c>
      <c r="E54" s="247">
        <v>1</v>
      </c>
      <c r="F54" s="248"/>
      <c r="G54" s="249">
        <f>ROUND(E54*F54,2)</f>
        <v>0</v>
      </c>
      <c r="H54" s="248"/>
      <c r="I54" s="249">
        <f>ROUND(E54*H54,2)</f>
        <v>0</v>
      </c>
      <c r="J54" s="248"/>
      <c r="K54" s="249">
        <f>ROUND(E54*J54,2)</f>
        <v>0</v>
      </c>
      <c r="L54" s="249">
        <v>21</v>
      </c>
      <c r="M54" s="249">
        <f>G54*(1+L54/100)</f>
        <v>0</v>
      </c>
      <c r="N54" s="247">
        <v>0</v>
      </c>
      <c r="O54" s="247">
        <f>ROUND(E54*N54,2)</f>
        <v>0</v>
      </c>
      <c r="P54" s="247">
        <v>0</v>
      </c>
      <c r="Q54" s="247">
        <f>ROUND(E54*P54,2)</f>
        <v>0</v>
      </c>
      <c r="R54" s="249"/>
      <c r="S54" s="249" t="s">
        <v>161</v>
      </c>
      <c r="T54" s="250" t="s">
        <v>162</v>
      </c>
      <c r="U54" s="221">
        <v>0</v>
      </c>
      <c r="V54" s="221">
        <f>ROUND(E54*U54,2)</f>
        <v>0</v>
      </c>
      <c r="W54" s="221"/>
      <c r="X54" s="221" t="s">
        <v>278</v>
      </c>
      <c r="Y54" s="221" t="s">
        <v>164</v>
      </c>
      <c r="Z54" s="210"/>
      <c r="AA54" s="210"/>
      <c r="AB54" s="210"/>
      <c r="AC54" s="210"/>
      <c r="AD54" s="210"/>
      <c r="AE54" s="210"/>
      <c r="AF54" s="210"/>
      <c r="AG54" s="210" t="s">
        <v>459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x14ac:dyDescent="0.2">
      <c r="A55" s="226" t="s">
        <v>156</v>
      </c>
      <c r="B55" s="227" t="s">
        <v>104</v>
      </c>
      <c r="C55" s="253" t="s">
        <v>105</v>
      </c>
      <c r="D55" s="228"/>
      <c r="E55" s="229"/>
      <c r="F55" s="230"/>
      <c r="G55" s="230">
        <f>SUMIF(AG56:AG58,"&lt;&gt;NOR",G56:G58)</f>
        <v>0</v>
      </c>
      <c r="H55" s="230"/>
      <c r="I55" s="230">
        <f>SUM(I56:I58)</f>
        <v>0</v>
      </c>
      <c r="J55" s="230"/>
      <c r="K55" s="230">
        <f>SUM(K56:K58)</f>
        <v>0</v>
      </c>
      <c r="L55" s="230"/>
      <c r="M55" s="230">
        <f>SUM(M56:M58)</f>
        <v>0</v>
      </c>
      <c r="N55" s="229"/>
      <c r="O55" s="229">
        <f>SUM(O56:O58)</f>
        <v>0</v>
      </c>
      <c r="P55" s="229"/>
      <c r="Q55" s="229">
        <f>SUM(Q56:Q58)</f>
        <v>0</v>
      </c>
      <c r="R55" s="230"/>
      <c r="S55" s="230"/>
      <c r="T55" s="231"/>
      <c r="U55" s="225"/>
      <c r="V55" s="225">
        <f>SUM(V56:V58)</f>
        <v>0</v>
      </c>
      <c r="W55" s="225"/>
      <c r="X55" s="225"/>
      <c r="Y55" s="225"/>
      <c r="AG55" t="s">
        <v>157</v>
      </c>
    </row>
    <row r="56" spans="1:60" outlineLevel="1" x14ac:dyDescent="0.2">
      <c r="A56" s="244">
        <v>42</v>
      </c>
      <c r="B56" s="245" t="s">
        <v>530</v>
      </c>
      <c r="C56" s="259" t="s">
        <v>531</v>
      </c>
      <c r="D56" s="246" t="s">
        <v>532</v>
      </c>
      <c r="E56" s="247">
        <v>65</v>
      </c>
      <c r="F56" s="248"/>
      <c r="G56" s="249">
        <f>ROUND(E56*F56,2)</f>
        <v>0</v>
      </c>
      <c r="H56" s="248"/>
      <c r="I56" s="249">
        <f>ROUND(E56*H56,2)</f>
        <v>0</v>
      </c>
      <c r="J56" s="248"/>
      <c r="K56" s="249">
        <f>ROUND(E56*J56,2)</f>
        <v>0</v>
      </c>
      <c r="L56" s="249">
        <v>21</v>
      </c>
      <c r="M56" s="249">
        <f>G56*(1+L56/100)</f>
        <v>0</v>
      </c>
      <c r="N56" s="247">
        <v>0</v>
      </c>
      <c r="O56" s="247">
        <f>ROUND(E56*N56,2)</f>
        <v>0</v>
      </c>
      <c r="P56" s="247">
        <v>0</v>
      </c>
      <c r="Q56" s="247">
        <f>ROUND(E56*P56,2)</f>
        <v>0</v>
      </c>
      <c r="R56" s="249"/>
      <c r="S56" s="249" t="s">
        <v>161</v>
      </c>
      <c r="T56" s="250" t="s">
        <v>162</v>
      </c>
      <c r="U56" s="221">
        <v>0</v>
      </c>
      <c r="V56" s="221">
        <f>ROUND(E56*U56,2)</f>
        <v>0</v>
      </c>
      <c r="W56" s="221"/>
      <c r="X56" s="221" t="s">
        <v>163</v>
      </c>
      <c r="Y56" s="221" t="s">
        <v>164</v>
      </c>
      <c r="Z56" s="210"/>
      <c r="AA56" s="210"/>
      <c r="AB56" s="210"/>
      <c r="AC56" s="210"/>
      <c r="AD56" s="210"/>
      <c r="AE56" s="210"/>
      <c r="AF56" s="210"/>
      <c r="AG56" s="210" t="s">
        <v>453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4">
        <v>43</v>
      </c>
      <c r="B57" s="245" t="s">
        <v>533</v>
      </c>
      <c r="C57" s="259" t="s">
        <v>534</v>
      </c>
      <c r="D57" s="246" t="s">
        <v>306</v>
      </c>
      <c r="E57" s="247">
        <v>15</v>
      </c>
      <c r="F57" s="248"/>
      <c r="G57" s="249">
        <f>ROUND(E57*F57,2)</f>
        <v>0</v>
      </c>
      <c r="H57" s="248"/>
      <c r="I57" s="249">
        <f>ROUND(E57*H57,2)</f>
        <v>0</v>
      </c>
      <c r="J57" s="248"/>
      <c r="K57" s="249">
        <f>ROUND(E57*J57,2)</f>
        <v>0</v>
      </c>
      <c r="L57" s="249">
        <v>21</v>
      </c>
      <c r="M57" s="249">
        <f>G57*(1+L57/100)</f>
        <v>0</v>
      </c>
      <c r="N57" s="247">
        <v>0</v>
      </c>
      <c r="O57" s="247">
        <f>ROUND(E57*N57,2)</f>
        <v>0</v>
      </c>
      <c r="P57" s="247">
        <v>0</v>
      </c>
      <c r="Q57" s="247">
        <f>ROUND(E57*P57,2)</f>
        <v>0</v>
      </c>
      <c r="R57" s="249"/>
      <c r="S57" s="249" t="s">
        <v>161</v>
      </c>
      <c r="T57" s="250" t="s">
        <v>162</v>
      </c>
      <c r="U57" s="221">
        <v>0</v>
      </c>
      <c r="V57" s="221">
        <f>ROUND(E57*U57,2)</f>
        <v>0</v>
      </c>
      <c r="W57" s="221"/>
      <c r="X57" s="221" t="s">
        <v>163</v>
      </c>
      <c r="Y57" s="221" t="s">
        <v>164</v>
      </c>
      <c r="Z57" s="210"/>
      <c r="AA57" s="210"/>
      <c r="AB57" s="210"/>
      <c r="AC57" s="210"/>
      <c r="AD57" s="210"/>
      <c r="AE57" s="210"/>
      <c r="AF57" s="210"/>
      <c r="AG57" s="210" t="s">
        <v>453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33">
        <v>44</v>
      </c>
      <c r="B58" s="234" t="s">
        <v>535</v>
      </c>
      <c r="C58" s="254" t="s">
        <v>536</v>
      </c>
      <c r="D58" s="235" t="s">
        <v>532</v>
      </c>
      <c r="E58" s="236">
        <v>25</v>
      </c>
      <c r="F58" s="237"/>
      <c r="G58" s="238">
        <f>ROUND(E58*F58,2)</f>
        <v>0</v>
      </c>
      <c r="H58" s="237"/>
      <c r="I58" s="238">
        <f>ROUND(E58*H58,2)</f>
        <v>0</v>
      </c>
      <c r="J58" s="237"/>
      <c r="K58" s="238">
        <f>ROUND(E58*J58,2)</f>
        <v>0</v>
      </c>
      <c r="L58" s="238">
        <v>21</v>
      </c>
      <c r="M58" s="238">
        <f>G58*(1+L58/100)</f>
        <v>0</v>
      </c>
      <c r="N58" s="236">
        <v>0</v>
      </c>
      <c r="O58" s="236">
        <f>ROUND(E58*N58,2)</f>
        <v>0</v>
      </c>
      <c r="P58" s="236">
        <v>0</v>
      </c>
      <c r="Q58" s="236">
        <f>ROUND(E58*P58,2)</f>
        <v>0</v>
      </c>
      <c r="R58" s="238"/>
      <c r="S58" s="238" t="s">
        <v>161</v>
      </c>
      <c r="T58" s="239" t="s">
        <v>162</v>
      </c>
      <c r="U58" s="221">
        <v>0</v>
      </c>
      <c r="V58" s="221">
        <f>ROUND(E58*U58,2)</f>
        <v>0</v>
      </c>
      <c r="W58" s="221"/>
      <c r="X58" s="221" t="s">
        <v>278</v>
      </c>
      <c r="Y58" s="221" t="s">
        <v>164</v>
      </c>
      <c r="Z58" s="210"/>
      <c r="AA58" s="210"/>
      <c r="AB58" s="210"/>
      <c r="AC58" s="210"/>
      <c r="AD58" s="210"/>
      <c r="AE58" s="210"/>
      <c r="AF58" s="210"/>
      <c r="AG58" s="210" t="s">
        <v>459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x14ac:dyDescent="0.2">
      <c r="A59" s="3"/>
      <c r="B59" s="4"/>
      <c r="C59" s="262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AE59">
        <v>15</v>
      </c>
      <c r="AF59">
        <v>21</v>
      </c>
      <c r="AG59" t="s">
        <v>142</v>
      </c>
    </row>
    <row r="60" spans="1:60" x14ac:dyDescent="0.2">
      <c r="A60" s="213"/>
      <c r="B60" s="214" t="s">
        <v>29</v>
      </c>
      <c r="C60" s="263"/>
      <c r="D60" s="215"/>
      <c r="E60" s="216"/>
      <c r="F60" s="216"/>
      <c r="G60" s="232">
        <f>G8+G10+G14+G21+G26+G36+G55</f>
        <v>0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AE60">
        <f>SUMIF(L7:L58,AE59,G7:G58)</f>
        <v>0</v>
      </c>
      <c r="AF60">
        <f>SUMIF(L7:L58,AF59,G7:G58)</f>
        <v>0</v>
      </c>
      <c r="AG60" t="s">
        <v>400</v>
      </c>
    </row>
    <row r="61" spans="1:60" x14ac:dyDescent="0.2">
      <c r="C61" s="264"/>
      <c r="D61" s="10"/>
      <c r="AG61" t="s">
        <v>401</v>
      </c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/FeA8Ov7AqkTTIqbOk+Kz+CzS6BwCPmvATeYxEOgRAAsjDO4DIFUUnBqEFYZ0906Gn9dvghFiJSBij6dlHC0w==" saltValue="mgWA7/0JD8jewIuuOvV+Gg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1B6D6-42FE-4130-BFBE-5694E529942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129</v>
      </c>
      <c r="B1" s="195"/>
      <c r="C1" s="195"/>
      <c r="D1" s="195"/>
      <c r="E1" s="195"/>
      <c r="F1" s="195"/>
      <c r="G1" s="195"/>
      <c r="AG1" t="s">
        <v>130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131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131</v>
      </c>
      <c r="AG3" t="s">
        <v>132</v>
      </c>
    </row>
    <row r="4" spans="1:60" ht="24.95" customHeight="1" x14ac:dyDescent="0.2">
      <c r="A4" s="200" t="s">
        <v>9</v>
      </c>
      <c r="B4" s="201" t="s">
        <v>53</v>
      </c>
      <c r="C4" s="202" t="s">
        <v>54</v>
      </c>
      <c r="D4" s="203"/>
      <c r="E4" s="203"/>
      <c r="F4" s="203"/>
      <c r="G4" s="204"/>
      <c r="AG4" t="s">
        <v>133</v>
      </c>
    </row>
    <row r="5" spans="1:60" x14ac:dyDescent="0.2">
      <c r="D5" s="10"/>
    </row>
    <row r="6" spans="1:60" ht="38.25" x14ac:dyDescent="0.2">
      <c r="A6" s="206" t="s">
        <v>134</v>
      </c>
      <c r="B6" s="208" t="s">
        <v>135</v>
      </c>
      <c r="C6" s="208" t="s">
        <v>136</v>
      </c>
      <c r="D6" s="207" t="s">
        <v>137</v>
      </c>
      <c r="E6" s="206" t="s">
        <v>138</v>
      </c>
      <c r="F6" s="205" t="s">
        <v>139</v>
      </c>
      <c r="G6" s="206" t="s">
        <v>29</v>
      </c>
      <c r="H6" s="209" t="s">
        <v>30</v>
      </c>
      <c r="I6" s="209" t="s">
        <v>140</v>
      </c>
      <c r="J6" s="209" t="s">
        <v>31</v>
      </c>
      <c r="K6" s="209" t="s">
        <v>141</v>
      </c>
      <c r="L6" s="209" t="s">
        <v>142</v>
      </c>
      <c r="M6" s="209" t="s">
        <v>143</v>
      </c>
      <c r="N6" s="209" t="s">
        <v>144</v>
      </c>
      <c r="O6" s="209" t="s">
        <v>145</v>
      </c>
      <c r="P6" s="209" t="s">
        <v>146</v>
      </c>
      <c r="Q6" s="209" t="s">
        <v>147</v>
      </c>
      <c r="R6" s="209" t="s">
        <v>148</v>
      </c>
      <c r="S6" s="209" t="s">
        <v>149</v>
      </c>
      <c r="T6" s="209" t="s">
        <v>150</v>
      </c>
      <c r="U6" s="209" t="s">
        <v>151</v>
      </c>
      <c r="V6" s="209" t="s">
        <v>152</v>
      </c>
      <c r="W6" s="209" t="s">
        <v>153</v>
      </c>
      <c r="X6" s="209" t="s">
        <v>154</v>
      </c>
      <c r="Y6" s="209" t="s">
        <v>155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156</v>
      </c>
      <c r="B8" s="227" t="s">
        <v>110</v>
      </c>
      <c r="C8" s="253" t="s">
        <v>111</v>
      </c>
      <c r="D8" s="228"/>
      <c r="E8" s="229"/>
      <c r="F8" s="230"/>
      <c r="G8" s="230">
        <f>SUMIF(AG9:AG33,"&lt;&gt;NOR",G9:G33)</f>
        <v>0</v>
      </c>
      <c r="H8" s="230"/>
      <c r="I8" s="230">
        <f>SUM(I9:I33)</f>
        <v>0</v>
      </c>
      <c r="J8" s="230"/>
      <c r="K8" s="230">
        <f>SUM(K9:K33)</f>
        <v>0</v>
      </c>
      <c r="L8" s="230"/>
      <c r="M8" s="230">
        <f>SUM(M9:M33)</f>
        <v>0</v>
      </c>
      <c r="N8" s="229"/>
      <c r="O8" s="229">
        <f>SUM(O9:O33)</f>
        <v>0</v>
      </c>
      <c r="P8" s="229"/>
      <c r="Q8" s="229">
        <f>SUM(Q9:Q33)</f>
        <v>0</v>
      </c>
      <c r="R8" s="230"/>
      <c r="S8" s="230"/>
      <c r="T8" s="231"/>
      <c r="U8" s="225"/>
      <c r="V8" s="225">
        <f>SUM(V9:V33)</f>
        <v>0</v>
      </c>
      <c r="W8" s="225"/>
      <c r="X8" s="225"/>
      <c r="Y8" s="225"/>
      <c r="AG8" t="s">
        <v>157</v>
      </c>
    </row>
    <row r="9" spans="1:60" outlineLevel="1" x14ac:dyDescent="0.2">
      <c r="A9" s="244">
        <v>1</v>
      </c>
      <c r="B9" s="245" t="s">
        <v>537</v>
      </c>
      <c r="C9" s="259" t="s">
        <v>538</v>
      </c>
      <c r="D9" s="246" t="s">
        <v>244</v>
      </c>
      <c r="E9" s="247">
        <v>45</v>
      </c>
      <c r="F9" s="248"/>
      <c r="G9" s="249">
        <f>ROUND(E9*F9,2)</f>
        <v>0</v>
      </c>
      <c r="H9" s="248"/>
      <c r="I9" s="249">
        <f>ROUND(E9*H9,2)</f>
        <v>0</v>
      </c>
      <c r="J9" s="248"/>
      <c r="K9" s="249">
        <f>ROUND(E9*J9,2)</f>
        <v>0</v>
      </c>
      <c r="L9" s="249">
        <v>21</v>
      </c>
      <c r="M9" s="249">
        <f>G9*(1+L9/100)</f>
        <v>0</v>
      </c>
      <c r="N9" s="247">
        <v>0</v>
      </c>
      <c r="O9" s="247">
        <f>ROUND(E9*N9,2)</f>
        <v>0</v>
      </c>
      <c r="P9" s="247">
        <v>0</v>
      </c>
      <c r="Q9" s="247">
        <f>ROUND(E9*P9,2)</f>
        <v>0</v>
      </c>
      <c r="R9" s="249"/>
      <c r="S9" s="249" t="s">
        <v>161</v>
      </c>
      <c r="T9" s="250" t="s">
        <v>303</v>
      </c>
      <c r="U9" s="221">
        <v>0</v>
      </c>
      <c r="V9" s="221">
        <f>ROUND(E9*U9,2)</f>
        <v>0</v>
      </c>
      <c r="W9" s="221"/>
      <c r="X9" s="221" t="s">
        <v>163</v>
      </c>
      <c r="Y9" s="221" t="s">
        <v>164</v>
      </c>
      <c r="Z9" s="210"/>
      <c r="AA9" s="210"/>
      <c r="AB9" s="210"/>
      <c r="AC9" s="210"/>
      <c r="AD9" s="210"/>
      <c r="AE9" s="210"/>
      <c r="AF9" s="210"/>
      <c r="AG9" s="210" t="s">
        <v>165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44">
        <v>2</v>
      </c>
      <c r="B10" s="245" t="s">
        <v>539</v>
      </c>
      <c r="C10" s="259" t="s">
        <v>540</v>
      </c>
      <c r="D10" s="246" t="s">
        <v>244</v>
      </c>
      <c r="E10" s="247">
        <v>20</v>
      </c>
      <c r="F10" s="248"/>
      <c r="G10" s="249">
        <f>ROUND(E10*F10,2)</f>
        <v>0</v>
      </c>
      <c r="H10" s="248"/>
      <c r="I10" s="249">
        <f>ROUND(E10*H10,2)</f>
        <v>0</v>
      </c>
      <c r="J10" s="248"/>
      <c r="K10" s="249">
        <f>ROUND(E10*J10,2)</f>
        <v>0</v>
      </c>
      <c r="L10" s="249">
        <v>21</v>
      </c>
      <c r="M10" s="249">
        <f>G10*(1+L10/100)</f>
        <v>0</v>
      </c>
      <c r="N10" s="247">
        <v>0</v>
      </c>
      <c r="O10" s="247">
        <f>ROUND(E10*N10,2)</f>
        <v>0</v>
      </c>
      <c r="P10" s="247">
        <v>0</v>
      </c>
      <c r="Q10" s="247">
        <f>ROUND(E10*P10,2)</f>
        <v>0</v>
      </c>
      <c r="R10" s="249"/>
      <c r="S10" s="249" t="s">
        <v>161</v>
      </c>
      <c r="T10" s="250" t="s">
        <v>303</v>
      </c>
      <c r="U10" s="221">
        <v>0</v>
      </c>
      <c r="V10" s="221">
        <f>ROUND(E10*U10,2)</f>
        <v>0</v>
      </c>
      <c r="W10" s="221"/>
      <c r="X10" s="221" t="s">
        <v>163</v>
      </c>
      <c r="Y10" s="221" t="s">
        <v>164</v>
      </c>
      <c r="Z10" s="210"/>
      <c r="AA10" s="210"/>
      <c r="AB10" s="210"/>
      <c r="AC10" s="210"/>
      <c r="AD10" s="210"/>
      <c r="AE10" s="210"/>
      <c r="AF10" s="210"/>
      <c r="AG10" s="210" t="s">
        <v>165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4">
        <v>3</v>
      </c>
      <c r="B11" s="245" t="s">
        <v>541</v>
      </c>
      <c r="C11" s="259" t="s">
        <v>542</v>
      </c>
      <c r="D11" s="246" t="s">
        <v>306</v>
      </c>
      <c r="E11" s="247">
        <v>40</v>
      </c>
      <c r="F11" s="248"/>
      <c r="G11" s="249">
        <f>ROUND(E11*F11,2)</f>
        <v>0</v>
      </c>
      <c r="H11" s="248"/>
      <c r="I11" s="249">
        <f>ROUND(E11*H11,2)</f>
        <v>0</v>
      </c>
      <c r="J11" s="248"/>
      <c r="K11" s="249">
        <f>ROUND(E11*J11,2)</f>
        <v>0</v>
      </c>
      <c r="L11" s="249">
        <v>21</v>
      </c>
      <c r="M11" s="249">
        <f>G11*(1+L11/100)</f>
        <v>0</v>
      </c>
      <c r="N11" s="247">
        <v>0</v>
      </c>
      <c r="O11" s="247">
        <f>ROUND(E11*N11,2)</f>
        <v>0</v>
      </c>
      <c r="P11" s="247">
        <v>0</v>
      </c>
      <c r="Q11" s="247">
        <f>ROUND(E11*P11,2)</f>
        <v>0</v>
      </c>
      <c r="R11" s="249"/>
      <c r="S11" s="249" t="s">
        <v>161</v>
      </c>
      <c r="T11" s="250" t="s">
        <v>303</v>
      </c>
      <c r="U11" s="221">
        <v>0</v>
      </c>
      <c r="V11" s="221">
        <f>ROUND(E11*U11,2)</f>
        <v>0</v>
      </c>
      <c r="W11" s="221"/>
      <c r="X11" s="221" t="s">
        <v>163</v>
      </c>
      <c r="Y11" s="221" t="s">
        <v>164</v>
      </c>
      <c r="Z11" s="210"/>
      <c r="AA11" s="210"/>
      <c r="AB11" s="210"/>
      <c r="AC11" s="210"/>
      <c r="AD11" s="210"/>
      <c r="AE11" s="210"/>
      <c r="AF11" s="210"/>
      <c r="AG11" s="210" t="s">
        <v>165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4">
        <v>4</v>
      </c>
      <c r="B12" s="245" t="s">
        <v>543</v>
      </c>
      <c r="C12" s="259" t="s">
        <v>544</v>
      </c>
      <c r="D12" s="246" t="s">
        <v>306</v>
      </c>
      <c r="E12" s="247">
        <v>32</v>
      </c>
      <c r="F12" s="248"/>
      <c r="G12" s="249">
        <f>ROUND(E12*F12,2)</f>
        <v>0</v>
      </c>
      <c r="H12" s="248"/>
      <c r="I12" s="249">
        <f>ROUND(E12*H12,2)</f>
        <v>0</v>
      </c>
      <c r="J12" s="248"/>
      <c r="K12" s="249">
        <f>ROUND(E12*J12,2)</f>
        <v>0</v>
      </c>
      <c r="L12" s="249">
        <v>21</v>
      </c>
      <c r="M12" s="249">
        <f>G12*(1+L12/100)</f>
        <v>0</v>
      </c>
      <c r="N12" s="247">
        <v>0</v>
      </c>
      <c r="O12" s="247">
        <f>ROUND(E12*N12,2)</f>
        <v>0</v>
      </c>
      <c r="P12" s="247">
        <v>0</v>
      </c>
      <c r="Q12" s="247">
        <f>ROUND(E12*P12,2)</f>
        <v>0</v>
      </c>
      <c r="R12" s="249"/>
      <c r="S12" s="249" t="s">
        <v>161</v>
      </c>
      <c r="T12" s="250" t="s">
        <v>303</v>
      </c>
      <c r="U12" s="221">
        <v>0</v>
      </c>
      <c r="V12" s="221">
        <f>ROUND(E12*U12,2)</f>
        <v>0</v>
      </c>
      <c r="W12" s="221"/>
      <c r="X12" s="221" t="s">
        <v>163</v>
      </c>
      <c r="Y12" s="221" t="s">
        <v>164</v>
      </c>
      <c r="Z12" s="210"/>
      <c r="AA12" s="210"/>
      <c r="AB12" s="210"/>
      <c r="AC12" s="210"/>
      <c r="AD12" s="210"/>
      <c r="AE12" s="210"/>
      <c r="AF12" s="210"/>
      <c r="AG12" s="210" t="s">
        <v>165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4">
        <v>5</v>
      </c>
      <c r="B13" s="245" t="s">
        <v>545</v>
      </c>
      <c r="C13" s="259" t="s">
        <v>546</v>
      </c>
      <c r="D13" s="246" t="s">
        <v>306</v>
      </c>
      <c r="E13" s="247">
        <v>18</v>
      </c>
      <c r="F13" s="248"/>
      <c r="G13" s="249">
        <f>ROUND(E13*F13,2)</f>
        <v>0</v>
      </c>
      <c r="H13" s="248"/>
      <c r="I13" s="249">
        <f>ROUND(E13*H13,2)</f>
        <v>0</v>
      </c>
      <c r="J13" s="248"/>
      <c r="K13" s="249">
        <f>ROUND(E13*J13,2)</f>
        <v>0</v>
      </c>
      <c r="L13" s="249">
        <v>21</v>
      </c>
      <c r="M13" s="249">
        <f>G13*(1+L13/100)</f>
        <v>0</v>
      </c>
      <c r="N13" s="247">
        <v>0</v>
      </c>
      <c r="O13" s="247">
        <f>ROUND(E13*N13,2)</f>
        <v>0</v>
      </c>
      <c r="P13" s="247">
        <v>0</v>
      </c>
      <c r="Q13" s="247">
        <f>ROUND(E13*P13,2)</f>
        <v>0</v>
      </c>
      <c r="R13" s="249"/>
      <c r="S13" s="249" t="s">
        <v>161</v>
      </c>
      <c r="T13" s="250" t="s">
        <v>303</v>
      </c>
      <c r="U13" s="221">
        <v>0</v>
      </c>
      <c r="V13" s="221">
        <f>ROUND(E13*U13,2)</f>
        <v>0</v>
      </c>
      <c r="W13" s="221"/>
      <c r="X13" s="221" t="s">
        <v>163</v>
      </c>
      <c r="Y13" s="221" t="s">
        <v>164</v>
      </c>
      <c r="Z13" s="210"/>
      <c r="AA13" s="210"/>
      <c r="AB13" s="210"/>
      <c r="AC13" s="210"/>
      <c r="AD13" s="210"/>
      <c r="AE13" s="210"/>
      <c r="AF13" s="210"/>
      <c r="AG13" s="210" t="s">
        <v>165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4">
        <v>6</v>
      </c>
      <c r="B14" s="245" t="s">
        <v>547</v>
      </c>
      <c r="C14" s="259" t="s">
        <v>548</v>
      </c>
      <c r="D14" s="246" t="s">
        <v>306</v>
      </c>
      <c r="E14" s="247">
        <v>1</v>
      </c>
      <c r="F14" s="248"/>
      <c r="G14" s="249">
        <f>ROUND(E14*F14,2)</f>
        <v>0</v>
      </c>
      <c r="H14" s="248"/>
      <c r="I14" s="249">
        <f>ROUND(E14*H14,2)</f>
        <v>0</v>
      </c>
      <c r="J14" s="248"/>
      <c r="K14" s="249">
        <f>ROUND(E14*J14,2)</f>
        <v>0</v>
      </c>
      <c r="L14" s="249">
        <v>21</v>
      </c>
      <c r="M14" s="249">
        <f>G14*(1+L14/100)</f>
        <v>0</v>
      </c>
      <c r="N14" s="247">
        <v>0</v>
      </c>
      <c r="O14" s="247">
        <f>ROUND(E14*N14,2)</f>
        <v>0</v>
      </c>
      <c r="P14" s="247">
        <v>0</v>
      </c>
      <c r="Q14" s="247">
        <f>ROUND(E14*P14,2)</f>
        <v>0</v>
      </c>
      <c r="R14" s="249"/>
      <c r="S14" s="249" t="s">
        <v>161</v>
      </c>
      <c r="T14" s="250" t="s">
        <v>303</v>
      </c>
      <c r="U14" s="221">
        <v>0</v>
      </c>
      <c r="V14" s="221">
        <f>ROUND(E14*U14,2)</f>
        <v>0</v>
      </c>
      <c r="W14" s="221"/>
      <c r="X14" s="221" t="s">
        <v>163</v>
      </c>
      <c r="Y14" s="221" t="s">
        <v>164</v>
      </c>
      <c r="Z14" s="210"/>
      <c r="AA14" s="210"/>
      <c r="AB14" s="210"/>
      <c r="AC14" s="210"/>
      <c r="AD14" s="210"/>
      <c r="AE14" s="210"/>
      <c r="AF14" s="210"/>
      <c r="AG14" s="210" t="s">
        <v>165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4">
        <v>7</v>
      </c>
      <c r="B15" s="245" t="s">
        <v>549</v>
      </c>
      <c r="C15" s="259" t="s">
        <v>550</v>
      </c>
      <c r="D15" s="246" t="s">
        <v>306</v>
      </c>
      <c r="E15" s="247">
        <v>6</v>
      </c>
      <c r="F15" s="248"/>
      <c r="G15" s="249">
        <f>ROUND(E15*F15,2)</f>
        <v>0</v>
      </c>
      <c r="H15" s="248"/>
      <c r="I15" s="249">
        <f>ROUND(E15*H15,2)</f>
        <v>0</v>
      </c>
      <c r="J15" s="248"/>
      <c r="K15" s="249">
        <f>ROUND(E15*J15,2)</f>
        <v>0</v>
      </c>
      <c r="L15" s="249">
        <v>21</v>
      </c>
      <c r="M15" s="249">
        <f>G15*(1+L15/100)</f>
        <v>0</v>
      </c>
      <c r="N15" s="247">
        <v>0</v>
      </c>
      <c r="O15" s="247">
        <f>ROUND(E15*N15,2)</f>
        <v>0</v>
      </c>
      <c r="P15" s="247">
        <v>0</v>
      </c>
      <c r="Q15" s="247">
        <f>ROUND(E15*P15,2)</f>
        <v>0</v>
      </c>
      <c r="R15" s="249"/>
      <c r="S15" s="249" t="s">
        <v>161</v>
      </c>
      <c r="T15" s="250" t="s">
        <v>303</v>
      </c>
      <c r="U15" s="221">
        <v>0</v>
      </c>
      <c r="V15" s="221">
        <f>ROUND(E15*U15,2)</f>
        <v>0</v>
      </c>
      <c r="W15" s="221"/>
      <c r="X15" s="221" t="s">
        <v>163</v>
      </c>
      <c r="Y15" s="221" t="s">
        <v>164</v>
      </c>
      <c r="Z15" s="210"/>
      <c r="AA15" s="210"/>
      <c r="AB15" s="210"/>
      <c r="AC15" s="210"/>
      <c r="AD15" s="210"/>
      <c r="AE15" s="210"/>
      <c r="AF15" s="210"/>
      <c r="AG15" s="210" t="s">
        <v>165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4">
        <v>8</v>
      </c>
      <c r="B16" s="245" t="s">
        <v>551</v>
      </c>
      <c r="C16" s="259" t="s">
        <v>552</v>
      </c>
      <c r="D16" s="246" t="s">
        <v>244</v>
      </c>
      <c r="E16" s="247">
        <v>30</v>
      </c>
      <c r="F16" s="248"/>
      <c r="G16" s="249">
        <f>ROUND(E16*F16,2)</f>
        <v>0</v>
      </c>
      <c r="H16" s="248"/>
      <c r="I16" s="249">
        <f>ROUND(E16*H16,2)</f>
        <v>0</v>
      </c>
      <c r="J16" s="248"/>
      <c r="K16" s="249">
        <f>ROUND(E16*J16,2)</f>
        <v>0</v>
      </c>
      <c r="L16" s="249">
        <v>21</v>
      </c>
      <c r="M16" s="249">
        <f>G16*(1+L16/100)</f>
        <v>0</v>
      </c>
      <c r="N16" s="247">
        <v>0</v>
      </c>
      <c r="O16" s="247">
        <f>ROUND(E16*N16,2)</f>
        <v>0</v>
      </c>
      <c r="P16" s="247">
        <v>0</v>
      </c>
      <c r="Q16" s="247">
        <f>ROUND(E16*P16,2)</f>
        <v>0</v>
      </c>
      <c r="R16" s="249"/>
      <c r="S16" s="249" t="s">
        <v>161</v>
      </c>
      <c r="T16" s="250" t="s">
        <v>303</v>
      </c>
      <c r="U16" s="221">
        <v>0</v>
      </c>
      <c r="V16" s="221">
        <f>ROUND(E16*U16,2)</f>
        <v>0</v>
      </c>
      <c r="W16" s="221"/>
      <c r="X16" s="221" t="s">
        <v>163</v>
      </c>
      <c r="Y16" s="221" t="s">
        <v>164</v>
      </c>
      <c r="Z16" s="210"/>
      <c r="AA16" s="210"/>
      <c r="AB16" s="210"/>
      <c r="AC16" s="210"/>
      <c r="AD16" s="210"/>
      <c r="AE16" s="210"/>
      <c r="AF16" s="210"/>
      <c r="AG16" s="210" t="s">
        <v>165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4">
        <v>9</v>
      </c>
      <c r="B17" s="245" t="s">
        <v>553</v>
      </c>
      <c r="C17" s="259" t="s">
        <v>554</v>
      </c>
      <c r="D17" s="246" t="s">
        <v>244</v>
      </c>
      <c r="E17" s="247">
        <v>180</v>
      </c>
      <c r="F17" s="248"/>
      <c r="G17" s="249">
        <f>ROUND(E17*F17,2)</f>
        <v>0</v>
      </c>
      <c r="H17" s="248"/>
      <c r="I17" s="249">
        <f>ROUND(E17*H17,2)</f>
        <v>0</v>
      </c>
      <c r="J17" s="248"/>
      <c r="K17" s="249">
        <f>ROUND(E17*J17,2)</f>
        <v>0</v>
      </c>
      <c r="L17" s="249">
        <v>21</v>
      </c>
      <c r="M17" s="249">
        <f>G17*(1+L17/100)</f>
        <v>0</v>
      </c>
      <c r="N17" s="247">
        <v>0</v>
      </c>
      <c r="O17" s="247">
        <f>ROUND(E17*N17,2)</f>
        <v>0</v>
      </c>
      <c r="P17" s="247">
        <v>0</v>
      </c>
      <c r="Q17" s="247">
        <f>ROUND(E17*P17,2)</f>
        <v>0</v>
      </c>
      <c r="R17" s="249"/>
      <c r="S17" s="249" t="s">
        <v>161</v>
      </c>
      <c r="T17" s="250" t="s">
        <v>303</v>
      </c>
      <c r="U17" s="221">
        <v>0</v>
      </c>
      <c r="V17" s="221">
        <f>ROUND(E17*U17,2)</f>
        <v>0</v>
      </c>
      <c r="W17" s="221"/>
      <c r="X17" s="221" t="s">
        <v>163</v>
      </c>
      <c r="Y17" s="221" t="s">
        <v>164</v>
      </c>
      <c r="Z17" s="210"/>
      <c r="AA17" s="210"/>
      <c r="AB17" s="210"/>
      <c r="AC17" s="210"/>
      <c r="AD17" s="210"/>
      <c r="AE17" s="210"/>
      <c r="AF17" s="210"/>
      <c r="AG17" s="210" t="s">
        <v>165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4">
        <v>10</v>
      </c>
      <c r="B18" s="245" t="s">
        <v>555</v>
      </c>
      <c r="C18" s="259" t="s">
        <v>556</v>
      </c>
      <c r="D18" s="246" t="s">
        <v>244</v>
      </c>
      <c r="E18" s="247">
        <v>500</v>
      </c>
      <c r="F18" s="248"/>
      <c r="G18" s="249">
        <f>ROUND(E18*F18,2)</f>
        <v>0</v>
      </c>
      <c r="H18" s="248"/>
      <c r="I18" s="249">
        <f>ROUND(E18*H18,2)</f>
        <v>0</v>
      </c>
      <c r="J18" s="248"/>
      <c r="K18" s="249">
        <f>ROUND(E18*J18,2)</f>
        <v>0</v>
      </c>
      <c r="L18" s="249">
        <v>21</v>
      </c>
      <c r="M18" s="249">
        <f>G18*(1+L18/100)</f>
        <v>0</v>
      </c>
      <c r="N18" s="247">
        <v>0</v>
      </c>
      <c r="O18" s="247">
        <f>ROUND(E18*N18,2)</f>
        <v>0</v>
      </c>
      <c r="P18" s="247">
        <v>0</v>
      </c>
      <c r="Q18" s="247">
        <f>ROUND(E18*P18,2)</f>
        <v>0</v>
      </c>
      <c r="R18" s="249"/>
      <c r="S18" s="249" t="s">
        <v>161</v>
      </c>
      <c r="T18" s="250" t="s">
        <v>303</v>
      </c>
      <c r="U18" s="221">
        <v>0</v>
      </c>
      <c r="V18" s="221">
        <f>ROUND(E18*U18,2)</f>
        <v>0</v>
      </c>
      <c r="W18" s="221"/>
      <c r="X18" s="221" t="s">
        <v>163</v>
      </c>
      <c r="Y18" s="221" t="s">
        <v>164</v>
      </c>
      <c r="Z18" s="210"/>
      <c r="AA18" s="210"/>
      <c r="AB18" s="210"/>
      <c r="AC18" s="210"/>
      <c r="AD18" s="210"/>
      <c r="AE18" s="210"/>
      <c r="AF18" s="210"/>
      <c r="AG18" s="210" t="s">
        <v>165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4">
        <v>11</v>
      </c>
      <c r="B19" s="245" t="s">
        <v>557</v>
      </c>
      <c r="C19" s="259" t="s">
        <v>558</v>
      </c>
      <c r="D19" s="246" t="s">
        <v>244</v>
      </c>
      <c r="E19" s="247">
        <v>50</v>
      </c>
      <c r="F19" s="248"/>
      <c r="G19" s="249">
        <f>ROUND(E19*F19,2)</f>
        <v>0</v>
      </c>
      <c r="H19" s="248"/>
      <c r="I19" s="249">
        <f>ROUND(E19*H19,2)</f>
        <v>0</v>
      </c>
      <c r="J19" s="248"/>
      <c r="K19" s="249">
        <f>ROUND(E19*J19,2)</f>
        <v>0</v>
      </c>
      <c r="L19" s="249">
        <v>21</v>
      </c>
      <c r="M19" s="249">
        <f>G19*(1+L19/100)</f>
        <v>0</v>
      </c>
      <c r="N19" s="247">
        <v>0</v>
      </c>
      <c r="O19" s="247">
        <f>ROUND(E19*N19,2)</f>
        <v>0</v>
      </c>
      <c r="P19" s="247">
        <v>0</v>
      </c>
      <c r="Q19" s="247">
        <f>ROUND(E19*P19,2)</f>
        <v>0</v>
      </c>
      <c r="R19" s="249"/>
      <c r="S19" s="249" t="s">
        <v>161</v>
      </c>
      <c r="T19" s="250" t="s">
        <v>303</v>
      </c>
      <c r="U19" s="221">
        <v>0</v>
      </c>
      <c r="V19" s="221">
        <f>ROUND(E19*U19,2)</f>
        <v>0</v>
      </c>
      <c r="W19" s="221"/>
      <c r="X19" s="221" t="s">
        <v>163</v>
      </c>
      <c r="Y19" s="221" t="s">
        <v>164</v>
      </c>
      <c r="Z19" s="210"/>
      <c r="AA19" s="210"/>
      <c r="AB19" s="210"/>
      <c r="AC19" s="210"/>
      <c r="AD19" s="210"/>
      <c r="AE19" s="210"/>
      <c r="AF19" s="210"/>
      <c r="AG19" s="210" t="s">
        <v>165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4">
        <v>12</v>
      </c>
      <c r="B20" s="245" t="s">
        <v>559</v>
      </c>
      <c r="C20" s="259" t="s">
        <v>560</v>
      </c>
      <c r="D20" s="246" t="s">
        <v>244</v>
      </c>
      <c r="E20" s="247">
        <v>400</v>
      </c>
      <c r="F20" s="248"/>
      <c r="G20" s="249">
        <f>ROUND(E20*F20,2)</f>
        <v>0</v>
      </c>
      <c r="H20" s="248"/>
      <c r="I20" s="249">
        <f>ROUND(E20*H20,2)</f>
        <v>0</v>
      </c>
      <c r="J20" s="248"/>
      <c r="K20" s="249">
        <f>ROUND(E20*J20,2)</f>
        <v>0</v>
      </c>
      <c r="L20" s="249">
        <v>21</v>
      </c>
      <c r="M20" s="249">
        <f>G20*(1+L20/100)</f>
        <v>0</v>
      </c>
      <c r="N20" s="247">
        <v>0</v>
      </c>
      <c r="O20" s="247">
        <f>ROUND(E20*N20,2)</f>
        <v>0</v>
      </c>
      <c r="P20" s="247">
        <v>0</v>
      </c>
      <c r="Q20" s="247">
        <f>ROUND(E20*P20,2)</f>
        <v>0</v>
      </c>
      <c r="R20" s="249"/>
      <c r="S20" s="249" t="s">
        <v>161</v>
      </c>
      <c r="T20" s="250" t="s">
        <v>303</v>
      </c>
      <c r="U20" s="221">
        <v>0</v>
      </c>
      <c r="V20" s="221">
        <f>ROUND(E20*U20,2)</f>
        <v>0</v>
      </c>
      <c r="W20" s="221"/>
      <c r="X20" s="221" t="s">
        <v>163</v>
      </c>
      <c r="Y20" s="221" t="s">
        <v>164</v>
      </c>
      <c r="Z20" s="210"/>
      <c r="AA20" s="210"/>
      <c r="AB20" s="210"/>
      <c r="AC20" s="210"/>
      <c r="AD20" s="210"/>
      <c r="AE20" s="210"/>
      <c r="AF20" s="210"/>
      <c r="AG20" s="210" t="s">
        <v>165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4">
        <v>13</v>
      </c>
      <c r="B21" s="245" t="s">
        <v>561</v>
      </c>
      <c r="C21" s="259" t="s">
        <v>562</v>
      </c>
      <c r="D21" s="246" t="s">
        <v>244</v>
      </c>
      <c r="E21" s="247">
        <v>10</v>
      </c>
      <c r="F21" s="248"/>
      <c r="G21" s="249">
        <f>ROUND(E21*F21,2)</f>
        <v>0</v>
      </c>
      <c r="H21" s="248"/>
      <c r="I21" s="249">
        <f>ROUND(E21*H21,2)</f>
        <v>0</v>
      </c>
      <c r="J21" s="248"/>
      <c r="K21" s="249">
        <f>ROUND(E21*J21,2)</f>
        <v>0</v>
      </c>
      <c r="L21" s="249">
        <v>21</v>
      </c>
      <c r="M21" s="249">
        <f>G21*(1+L21/100)</f>
        <v>0</v>
      </c>
      <c r="N21" s="247">
        <v>0</v>
      </c>
      <c r="O21" s="247">
        <f>ROUND(E21*N21,2)</f>
        <v>0</v>
      </c>
      <c r="P21" s="247">
        <v>0</v>
      </c>
      <c r="Q21" s="247">
        <f>ROUND(E21*P21,2)</f>
        <v>0</v>
      </c>
      <c r="R21" s="249"/>
      <c r="S21" s="249" t="s">
        <v>161</v>
      </c>
      <c r="T21" s="250" t="s">
        <v>303</v>
      </c>
      <c r="U21" s="221">
        <v>0</v>
      </c>
      <c r="V21" s="221">
        <f>ROUND(E21*U21,2)</f>
        <v>0</v>
      </c>
      <c r="W21" s="221"/>
      <c r="X21" s="221" t="s">
        <v>163</v>
      </c>
      <c r="Y21" s="221" t="s">
        <v>164</v>
      </c>
      <c r="Z21" s="210"/>
      <c r="AA21" s="210"/>
      <c r="AB21" s="210"/>
      <c r="AC21" s="210"/>
      <c r="AD21" s="210"/>
      <c r="AE21" s="210"/>
      <c r="AF21" s="210"/>
      <c r="AG21" s="210" t="s">
        <v>165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4">
        <v>14</v>
      </c>
      <c r="B22" s="245" t="s">
        <v>563</v>
      </c>
      <c r="C22" s="259" t="s">
        <v>564</v>
      </c>
      <c r="D22" s="246" t="s">
        <v>306</v>
      </c>
      <c r="E22" s="247">
        <v>12</v>
      </c>
      <c r="F22" s="248"/>
      <c r="G22" s="249">
        <f>ROUND(E22*F22,2)</f>
        <v>0</v>
      </c>
      <c r="H22" s="248"/>
      <c r="I22" s="249">
        <f>ROUND(E22*H22,2)</f>
        <v>0</v>
      </c>
      <c r="J22" s="248"/>
      <c r="K22" s="249">
        <f>ROUND(E22*J22,2)</f>
        <v>0</v>
      </c>
      <c r="L22" s="249">
        <v>21</v>
      </c>
      <c r="M22" s="249">
        <f>G22*(1+L22/100)</f>
        <v>0</v>
      </c>
      <c r="N22" s="247">
        <v>0</v>
      </c>
      <c r="O22" s="247">
        <f>ROUND(E22*N22,2)</f>
        <v>0</v>
      </c>
      <c r="P22" s="247">
        <v>0</v>
      </c>
      <c r="Q22" s="247">
        <f>ROUND(E22*P22,2)</f>
        <v>0</v>
      </c>
      <c r="R22" s="249"/>
      <c r="S22" s="249" t="s">
        <v>161</v>
      </c>
      <c r="T22" s="250" t="s">
        <v>303</v>
      </c>
      <c r="U22" s="221">
        <v>0</v>
      </c>
      <c r="V22" s="221">
        <f>ROUND(E22*U22,2)</f>
        <v>0</v>
      </c>
      <c r="W22" s="221"/>
      <c r="X22" s="221" t="s">
        <v>163</v>
      </c>
      <c r="Y22" s="221" t="s">
        <v>164</v>
      </c>
      <c r="Z22" s="210"/>
      <c r="AA22" s="210"/>
      <c r="AB22" s="210"/>
      <c r="AC22" s="210"/>
      <c r="AD22" s="210"/>
      <c r="AE22" s="210"/>
      <c r="AF22" s="210"/>
      <c r="AG22" s="210" t="s">
        <v>165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4">
        <v>15</v>
      </c>
      <c r="B23" s="245" t="s">
        <v>565</v>
      </c>
      <c r="C23" s="259" t="s">
        <v>566</v>
      </c>
      <c r="D23" s="246" t="s">
        <v>306</v>
      </c>
      <c r="E23" s="247">
        <v>2</v>
      </c>
      <c r="F23" s="248"/>
      <c r="G23" s="249">
        <f>ROUND(E23*F23,2)</f>
        <v>0</v>
      </c>
      <c r="H23" s="248"/>
      <c r="I23" s="249">
        <f>ROUND(E23*H23,2)</f>
        <v>0</v>
      </c>
      <c r="J23" s="248"/>
      <c r="K23" s="249">
        <f>ROUND(E23*J23,2)</f>
        <v>0</v>
      </c>
      <c r="L23" s="249">
        <v>21</v>
      </c>
      <c r="M23" s="249">
        <f>G23*(1+L23/100)</f>
        <v>0</v>
      </c>
      <c r="N23" s="247">
        <v>0</v>
      </c>
      <c r="O23" s="247">
        <f>ROUND(E23*N23,2)</f>
        <v>0</v>
      </c>
      <c r="P23" s="247">
        <v>0</v>
      </c>
      <c r="Q23" s="247">
        <f>ROUND(E23*P23,2)</f>
        <v>0</v>
      </c>
      <c r="R23" s="249"/>
      <c r="S23" s="249" t="s">
        <v>161</v>
      </c>
      <c r="T23" s="250" t="s">
        <v>303</v>
      </c>
      <c r="U23" s="221">
        <v>0</v>
      </c>
      <c r="V23" s="221">
        <f>ROUND(E23*U23,2)</f>
        <v>0</v>
      </c>
      <c r="W23" s="221"/>
      <c r="X23" s="221" t="s">
        <v>163</v>
      </c>
      <c r="Y23" s="221" t="s">
        <v>164</v>
      </c>
      <c r="Z23" s="210"/>
      <c r="AA23" s="210"/>
      <c r="AB23" s="210"/>
      <c r="AC23" s="210"/>
      <c r="AD23" s="210"/>
      <c r="AE23" s="210"/>
      <c r="AF23" s="210"/>
      <c r="AG23" s="210" t="s">
        <v>165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4">
        <v>16</v>
      </c>
      <c r="B24" s="245" t="s">
        <v>567</v>
      </c>
      <c r="C24" s="259" t="s">
        <v>568</v>
      </c>
      <c r="D24" s="246" t="s">
        <v>306</v>
      </c>
      <c r="E24" s="247">
        <v>38</v>
      </c>
      <c r="F24" s="248"/>
      <c r="G24" s="249">
        <f>ROUND(E24*F24,2)</f>
        <v>0</v>
      </c>
      <c r="H24" s="248"/>
      <c r="I24" s="249">
        <f>ROUND(E24*H24,2)</f>
        <v>0</v>
      </c>
      <c r="J24" s="248"/>
      <c r="K24" s="249">
        <f>ROUND(E24*J24,2)</f>
        <v>0</v>
      </c>
      <c r="L24" s="249">
        <v>21</v>
      </c>
      <c r="M24" s="249">
        <f>G24*(1+L24/100)</f>
        <v>0</v>
      </c>
      <c r="N24" s="247">
        <v>0</v>
      </c>
      <c r="O24" s="247">
        <f>ROUND(E24*N24,2)</f>
        <v>0</v>
      </c>
      <c r="P24" s="247">
        <v>0</v>
      </c>
      <c r="Q24" s="247">
        <f>ROUND(E24*P24,2)</f>
        <v>0</v>
      </c>
      <c r="R24" s="249"/>
      <c r="S24" s="249" t="s">
        <v>161</v>
      </c>
      <c r="T24" s="250" t="s">
        <v>303</v>
      </c>
      <c r="U24" s="221">
        <v>0</v>
      </c>
      <c r="V24" s="221">
        <f>ROUND(E24*U24,2)</f>
        <v>0</v>
      </c>
      <c r="W24" s="221"/>
      <c r="X24" s="221" t="s">
        <v>163</v>
      </c>
      <c r="Y24" s="221" t="s">
        <v>164</v>
      </c>
      <c r="Z24" s="210"/>
      <c r="AA24" s="210"/>
      <c r="AB24" s="210"/>
      <c r="AC24" s="210"/>
      <c r="AD24" s="210"/>
      <c r="AE24" s="210"/>
      <c r="AF24" s="210"/>
      <c r="AG24" s="210" t="s">
        <v>165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4">
        <v>17</v>
      </c>
      <c r="B25" s="245" t="s">
        <v>569</v>
      </c>
      <c r="C25" s="259" t="s">
        <v>570</v>
      </c>
      <c r="D25" s="246" t="s">
        <v>306</v>
      </c>
      <c r="E25" s="247">
        <v>10</v>
      </c>
      <c r="F25" s="248"/>
      <c r="G25" s="249">
        <f>ROUND(E25*F25,2)</f>
        <v>0</v>
      </c>
      <c r="H25" s="248"/>
      <c r="I25" s="249">
        <f>ROUND(E25*H25,2)</f>
        <v>0</v>
      </c>
      <c r="J25" s="248"/>
      <c r="K25" s="249">
        <f>ROUND(E25*J25,2)</f>
        <v>0</v>
      </c>
      <c r="L25" s="249">
        <v>21</v>
      </c>
      <c r="M25" s="249">
        <f>G25*(1+L25/100)</f>
        <v>0</v>
      </c>
      <c r="N25" s="247">
        <v>0</v>
      </c>
      <c r="O25" s="247">
        <f>ROUND(E25*N25,2)</f>
        <v>0</v>
      </c>
      <c r="P25" s="247">
        <v>0</v>
      </c>
      <c r="Q25" s="247">
        <f>ROUND(E25*P25,2)</f>
        <v>0</v>
      </c>
      <c r="R25" s="249"/>
      <c r="S25" s="249" t="s">
        <v>161</v>
      </c>
      <c r="T25" s="250" t="s">
        <v>303</v>
      </c>
      <c r="U25" s="221">
        <v>0</v>
      </c>
      <c r="V25" s="221">
        <f>ROUND(E25*U25,2)</f>
        <v>0</v>
      </c>
      <c r="W25" s="221"/>
      <c r="X25" s="221" t="s">
        <v>163</v>
      </c>
      <c r="Y25" s="221" t="s">
        <v>164</v>
      </c>
      <c r="Z25" s="210"/>
      <c r="AA25" s="210"/>
      <c r="AB25" s="210"/>
      <c r="AC25" s="210"/>
      <c r="AD25" s="210"/>
      <c r="AE25" s="210"/>
      <c r="AF25" s="210"/>
      <c r="AG25" s="210" t="s">
        <v>165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4">
        <v>18</v>
      </c>
      <c r="B26" s="245" t="s">
        <v>571</v>
      </c>
      <c r="C26" s="259" t="s">
        <v>572</v>
      </c>
      <c r="D26" s="246" t="s">
        <v>306</v>
      </c>
      <c r="E26" s="247">
        <v>1</v>
      </c>
      <c r="F26" s="248"/>
      <c r="G26" s="249">
        <f>ROUND(E26*F26,2)</f>
        <v>0</v>
      </c>
      <c r="H26" s="248"/>
      <c r="I26" s="249">
        <f>ROUND(E26*H26,2)</f>
        <v>0</v>
      </c>
      <c r="J26" s="248"/>
      <c r="K26" s="249">
        <f>ROUND(E26*J26,2)</f>
        <v>0</v>
      </c>
      <c r="L26" s="249">
        <v>21</v>
      </c>
      <c r="M26" s="249">
        <f>G26*(1+L26/100)</f>
        <v>0</v>
      </c>
      <c r="N26" s="247">
        <v>0</v>
      </c>
      <c r="O26" s="247">
        <f>ROUND(E26*N26,2)</f>
        <v>0</v>
      </c>
      <c r="P26" s="247">
        <v>0</v>
      </c>
      <c r="Q26" s="247">
        <f>ROUND(E26*P26,2)</f>
        <v>0</v>
      </c>
      <c r="R26" s="249"/>
      <c r="S26" s="249" t="s">
        <v>161</v>
      </c>
      <c r="T26" s="250" t="s">
        <v>303</v>
      </c>
      <c r="U26" s="221">
        <v>0</v>
      </c>
      <c r="V26" s="221">
        <f>ROUND(E26*U26,2)</f>
        <v>0</v>
      </c>
      <c r="W26" s="221"/>
      <c r="X26" s="221" t="s">
        <v>163</v>
      </c>
      <c r="Y26" s="221" t="s">
        <v>164</v>
      </c>
      <c r="Z26" s="210"/>
      <c r="AA26" s="210"/>
      <c r="AB26" s="210"/>
      <c r="AC26" s="210"/>
      <c r="AD26" s="210"/>
      <c r="AE26" s="210"/>
      <c r="AF26" s="210"/>
      <c r="AG26" s="210" t="s">
        <v>165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4">
        <v>19</v>
      </c>
      <c r="B27" s="245" t="s">
        <v>573</v>
      </c>
      <c r="C27" s="259" t="s">
        <v>574</v>
      </c>
      <c r="D27" s="246" t="s">
        <v>306</v>
      </c>
      <c r="E27" s="247">
        <v>15</v>
      </c>
      <c r="F27" s="248"/>
      <c r="G27" s="249">
        <f>ROUND(E27*F27,2)</f>
        <v>0</v>
      </c>
      <c r="H27" s="248"/>
      <c r="I27" s="249">
        <f>ROUND(E27*H27,2)</f>
        <v>0</v>
      </c>
      <c r="J27" s="248"/>
      <c r="K27" s="249">
        <f>ROUND(E27*J27,2)</f>
        <v>0</v>
      </c>
      <c r="L27" s="249">
        <v>21</v>
      </c>
      <c r="M27" s="249">
        <f>G27*(1+L27/100)</f>
        <v>0</v>
      </c>
      <c r="N27" s="247">
        <v>0</v>
      </c>
      <c r="O27" s="247">
        <f>ROUND(E27*N27,2)</f>
        <v>0</v>
      </c>
      <c r="P27" s="247">
        <v>0</v>
      </c>
      <c r="Q27" s="247">
        <f>ROUND(E27*P27,2)</f>
        <v>0</v>
      </c>
      <c r="R27" s="249"/>
      <c r="S27" s="249" t="s">
        <v>161</v>
      </c>
      <c r="T27" s="250" t="s">
        <v>303</v>
      </c>
      <c r="U27" s="221">
        <v>0</v>
      </c>
      <c r="V27" s="221">
        <f>ROUND(E27*U27,2)</f>
        <v>0</v>
      </c>
      <c r="W27" s="221"/>
      <c r="X27" s="221" t="s">
        <v>163</v>
      </c>
      <c r="Y27" s="221" t="s">
        <v>164</v>
      </c>
      <c r="Z27" s="210"/>
      <c r="AA27" s="210"/>
      <c r="AB27" s="210"/>
      <c r="AC27" s="210"/>
      <c r="AD27" s="210"/>
      <c r="AE27" s="210"/>
      <c r="AF27" s="210"/>
      <c r="AG27" s="210" t="s">
        <v>165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4">
        <v>20</v>
      </c>
      <c r="B28" s="245" t="s">
        <v>575</v>
      </c>
      <c r="C28" s="259" t="s">
        <v>576</v>
      </c>
      <c r="D28" s="246" t="s">
        <v>306</v>
      </c>
      <c r="E28" s="247">
        <v>1</v>
      </c>
      <c r="F28" s="248"/>
      <c r="G28" s="249">
        <f>ROUND(E28*F28,2)</f>
        <v>0</v>
      </c>
      <c r="H28" s="248"/>
      <c r="I28" s="249">
        <f>ROUND(E28*H28,2)</f>
        <v>0</v>
      </c>
      <c r="J28" s="248"/>
      <c r="K28" s="249">
        <f>ROUND(E28*J28,2)</f>
        <v>0</v>
      </c>
      <c r="L28" s="249">
        <v>21</v>
      </c>
      <c r="M28" s="249">
        <f>G28*(1+L28/100)</f>
        <v>0</v>
      </c>
      <c r="N28" s="247">
        <v>0</v>
      </c>
      <c r="O28" s="247">
        <f>ROUND(E28*N28,2)</f>
        <v>0</v>
      </c>
      <c r="P28" s="247">
        <v>0</v>
      </c>
      <c r="Q28" s="247">
        <f>ROUND(E28*P28,2)</f>
        <v>0</v>
      </c>
      <c r="R28" s="249"/>
      <c r="S28" s="249" t="s">
        <v>161</v>
      </c>
      <c r="T28" s="250" t="s">
        <v>303</v>
      </c>
      <c r="U28" s="221">
        <v>0</v>
      </c>
      <c r="V28" s="221">
        <f>ROUND(E28*U28,2)</f>
        <v>0</v>
      </c>
      <c r="W28" s="221"/>
      <c r="X28" s="221" t="s">
        <v>163</v>
      </c>
      <c r="Y28" s="221" t="s">
        <v>164</v>
      </c>
      <c r="Z28" s="210"/>
      <c r="AA28" s="210"/>
      <c r="AB28" s="210"/>
      <c r="AC28" s="210"/>
      <c r="AD28" s="210"/>
      <c r="AE28" s="210"/>
      <c r="AF28" s="210"/>
      <c r="AG28" s="210" t="s">
        <v>165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4">
        <v>21</v>
      </c>
      <c r="B29" s="245" t="s">
        <v>577</v>
      </c>
      <c r="C29" s="259" t="s">
        <v>578</v>
      </c>
      <c r="D29" s="246" t="s">
        <v>306</v>
      </c>
      <c r="E29" s="247">
        <v>10</v>
      </c>
      <c r="F29" s="248"/>
      <c r="G29" s="249">
        <f>ROUND(E29*F29,2)</f>
        <v>0</v>
      </c>
      <c r="H29" s="248"/>
      <c r="I29" s="249">
        <f>ROUND(E29*H29,2)</f>
        <v>0</v>
      </c>
      <c r="J29" s="248"/>
      <c r="K29" s="249">
        <f>ROUND(E29*J29,2)</f>
        <v>0</v>
      </c>
      <c r="L29" s="249">
        <v>21</v>
      </c>
      <c r="M29" s="249">
        <f>G29*(1+L29/100)</f>
        <v>0</v>
      </c>
      <c r="N29" s="247">
        <v>0</v>
      </c>
      <c r="O29" s="247">
        <f>ROUND(E29*N29,2)</f>
        <v>0</v>
      </c>
      <c r="P29" s="247">
        <v>0</v>
      </c>
      <c r="Q29" s="247">
        <f>ROUND(E29*P29,2)</f>
        <v>0</v>
      </c>
      <c r="R29" s="249"/>
      <c r="S29" s="249" t="s">
        <v>161</v>
      </c>
      <c r="T29" s="250" t="s">
        <v>303</v>
      </c>
      <c r="U29" s="221">
        <v>0</v>
      </c>
      <c r="V29" s="221">
        <f>ROUND(E29*U29,2)</f>
        <v>0</v>
      </c>
      <c r="W29" s="221"/>
      <c r="X29" s="221" t="s">
        <v>163</v>
      </c>
      <c r="Y29" s="221" t="s">
        <v>164</v>
      </c>
      <c r="Z29" s="210"/>
      <c r="AA29" s="210"/>
      <c r="AB29" s="210"/>
      <c r="AC29" s="210"/>
      <c r="AD29" s="210"/>
      <c r="AE29" s="210"/>
      <c r="AF29" s="210"/>
      <c r="AG29" s="210" t="s">
        <v>165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4">
        <v>22</v>
      </c>
      <c r="B30" s="245" t="s">
        <v>579</v>
      </c>
      <c r="C30" s="259" t="s">
        <v>580</v>
      </c>
      <c r="D30" s="246" t="s">
        <v>306</v>
      </c>
      <c r="E30" s="247">
        <v>2</v>
      </c>
      <c r="F30" s="248"/>
      <c r="G30" s="249">
        <f>ROUND(E30*F30,2)</f>
        <v>0</v>
      </c>
      <c r="H30" s="248"/>
      <c r="I30" s="249">
        <f>ROUND(E30*H30,2)</f>
        <v>0</v>
      </c>
      <c r="J30" s="248"/>
      <c r="K30" s="249">
        <f>ROUND(E30*J30,2)</f>
        <v>0</v>
      </c>
      <c r="L30" s="249">
        <v>21</v>
      </c>
      <c r="M30" s="249">
        <f>G30*(1+L30/100)</f>
        <v>0</v>
      </c>
      <c r="N30" s="247">
        <v>0</v>
      </c>
      <c r="O30" s="247">
        <f>ROUND(E30*N30,2)</f>
        <v>0</v>
      </c>
      <c r="P30" s="247">
        <v>0</v>
      </c>
      <c r="Q30" s="247">
        <f>ROUND(E30*P30,2)</f>
        <v>0</v>
      </c>
      <c r="R30" s="249"/>
      <c r="S30" s="249" t="s">
        <v>161</v>
      </c>
      <c r="T30" s="250" t="s">
        <v>303</v>
      </c>
      <c r="U30" s="221">
        <v>0</v>
      </c>
      <c r="V30" s="221">
        <f>ROUND(E30*U30,2)</f>
        <v>0</v>
      </c>
      <c r="W30" s="221"/>
      <c r="X30" s="221" t="s">
        <v>163</v>
      </c>
      <c r="Y30" s="221" t="s">
        <v>164</v>
      </c>
      <c r="Z30" s="210"/>
      <c r="AA30" s="210"/>
      <c r="AB30" s="210"/>
      <c r="AC30" s="210"/>
      <c r="AD30" s="210"/>
      <c r="AE30" s="210"/>
      <c r="AF30" s="210"/>
      <c r="AG30" s="210" t="s">
        <v>165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4">
        <v>23</v>
      </c>
      <c r="B31" s="245" t="s">
        <v>581</v>
      </c>
      <c r="C31" s="259" t="s">
        <v>582</v>
      </c>
      <c r="D31" s="246" t="s">
        <v>306</v>
      </c>
      <c r="E31" s="247">
        <v>20</v>
      </c>
      <c r="F31" s="248"/>
      <c r="G31" s="249">
        <f>ROUND(E31*F31,2)</f>
        <v>0</v>
      </c>
      <c r="H31" s="248"/>
      <c r="I31" s="249">
        <f>ROUND(E31*H31,2)</f>
        <v>0</v>
      </c>
      <c r="J31" s="248"/>
      <c r="K31" s="249">
        <f>ROUND(E31*J31,2)</f>
        <v>0</v>
      </c>
      <c r="L31" s="249">
        <v>21</v>
      </c>
      <c r="M31" s="249">
        <f>G31*(1+L31/100)</f>
        <v>0</v>
      </c>
      <c r="N31" s="247">
        <v>0</v>
      </c>
      <c r="O31" s="247">
        <f>ROUND(E31*N31,2)</f>
        <v>0</v>
      </c>
      <c r="P31" s="247">
        <v>0</v>
      </c>
      <c r="Q31" s="247">
        <f>ROUND(E31*P31,2)</f>
        <v>0</v>
      </c>
      <c r="R31" s="249"/>
      <c r="S31" s="249" t="s">
        <v>161</v>
      </c>
      <c r="T31" s="250" t="s">
        <v>303</v>
      </c>
      <c r="U31" s="221">
        <v>0</v>
      </c>
      <c r="V31" s="221">
        <f>ROUND(E31*U31,2)</f>
        <v>0</v>
      </c>
      <c r="W31" s="221"/>
      <c r="X31" s="221" t="s">
        <v>163</v>
      </c>
      <c r="Y31" s="221" t="s">
        <v>164</v>
      </c>
      <c r="Z31" s="210"/>
      <c r="AA31" s="210"/>
      <c r="AB31" s="210"/>
      <c r="AC31" s="210"/>
      <c r="AD31" s="210"/>
      <c r="AE31" s="210"/>
      <c r="AF31" s="210"/>
      <c r="AG31" s="210" t="s">
        <v>165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4">
        <v>24</v>
      </c>
      <c r="B32" s="245" t="s">
        <v>583</v>
      </c>
      <c r="C32" s="259" t="s">
        <v>584</v>
      </c>
      <c r="D32" s="246" t="s">
        <v>306</v>
      </c>
      <c r="E32" s="247">
        <v>5</v>
      </c>
      <c r="F32" s="248"/>
      <c r="G32" s="249">
        <f>ROUND(E32*F32,2)</f>
        <v>0</v>
      </c>
      <c r="H32" s="248"/>
      <c r="I32" s="249">
        <f>ROUND(E32*H32,2)</f>
        <v>0</v>
      </c>
      <c r="J32" s="248"/>
      <c r="K32" s="249">
        <f>ROUND(E32*J32,2)</f>
        <v>0</v>
      </c>
      <c r="L32" s="249">
        <v>21</v>
      </c>
      <c r="M32" s="249">
        <f>G32*(1+L32/100)</f>
        <v>0</v>
      </c>
      <c r="N32" s="247">
        <v>0</v>
      </c>
      <c r="O32" s="247">
        <f>ROUND(E32*N32,2)</f>
        <v>0</v>
      </c>
      <c r="P32" s="247">
        <v>0</v>
      </c>
      <c r="Q32" s="247">
        <f>ROUND(E32*P32,2)</f>
        <v>0</v>
      </c>
      <c r="R32" s="249"/>
      <c r="S32" s="249" t="s">
        <v>161</v>
      </c>
      <c r="T32" s="250" t="s">
        <v>303</v>
      </c>
      <c r="U32" s="221">
        <v>0</v>
      </c>
      <c r="V32" s="221">
        <f>ROUND(E32*U32,2)</f>
        <v>0</v>
      </c>
      <c r="W32" s="221"/>
      <c r="X32" s="221" t="s">
        <v>163</v>
      </c>
      <c r="Y32" s="221" t="s">
        <v>164</v>
      </c>
      <c r="Z32" s="210"/>
      <c r="AA32" s="210"/>
      <c r="AB32" s="210"/>
      <c r="AC32" s="210"/>
      <c r="AD32" s="210"/>
      <c r="AE32" s="210"/>
      <c r="AF32" s="210"/>
      <c r="AG32" s="210" t="s">
        <v>165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4">
        <v>25</v>
      </c>
      <c r="B33" s="245" t="s">
        <v>585</v>
      </c>
      <c r="C33" s="259" t="s">
        <v>586</v>
      </c>
      <c r="D33" s="246" t="s">
        <v>170</v>
      </c>
      <c r="E33" s="247">
        <v>1</v>
      </c>
      <c r="F33" s="248"/>
      <c r="G33" s="249">
        <f>ROUND(E33*F33,2)</f>
        <v>0</v>
      </c>
      <c r="H33" s="248"/>
      <c r="I33" s="249">
        <f>ROUND(E33*H33,2)</f>
        <v>0</v>
      </c>
      <c r="J33" s="248"/>
      <c r="K33" s="249">
        <f>ROUND(E33*J33,2)</f>
        <v>0</v>
      </c>
      <c r="L33" s="249">
        <v>21</v>
      </c>
      <c r="M33" s="249">
        <f>G33*(1+L33/100)</f>
        <v>0</v>
      </c>
      <c r="N33" s="247">
        <v>0</v>
      </c>
      <c r="O33" s="247">
        <f>ROUND(E33*N33,2)</f>
        <v>0</v>
      </c>
      <c r="P33" s="247">
        <v>0</v>
      </c>
      <c r="Q33" s="247">
        <f>ROUND(E33*P33,2)</f>
        <v>0</v>
      </c>
      <c r="R33" s="249"/>
      <c r="S33" s="249" t="s">
        <v>161</v>
      </c>
      <c r="T33" s="250" t="s">
        <v>303</v>
      </c>
      <c r="U33" s="221">
        <v>0</v>
      </c>
      <c r="V33" s="221">
        <f>ROUND(E33*U33,2)</f>
        <v>0</v>
      </c>
      <c r="W33" s="221"/>
      <c r="X33" s="221" t="s">
        <v>163</v>
      </c>
      <c r="Y33" s="221" t="s">
        <v>164</v>
      </c>
      <c r="Z33" s="210"/>
      <c r="AA33" s="210"/>
      <c r="AB33" s="210"/>
      <c r="AC33" s="210"/>
      <c r="AD33" s="210"/>
      <c r="AE33" s="210"/>
      <c r="AF33" s="210"/>
      <c r="AG33" s="210" t="s">
        <v>165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226" t="s">
        <v>156</v>
      </c>
      <c r="B34" s="227" t="s">
        <v>113</v>
      </c>
      <c r="C34" s="253" t="s">
        <v>115</v>
      </c>
      <c r="D34" s="228"/>
      <c r="E34" s="229"/>
      <c r="F34" s="230"/>
      <c r="G34" s="230">
        <f>SUMIF(AG35:AG40,"&lt;&gt;NOR",G35:G40)</f>
        <v>0</v>
      </c>
      <c r="H34" s="230"/>
      <c r="I34" s="230">
        <f>SUM(I35:I40)</f>
        <v>0</v>
      </c>
      <c r="J34" s="230"/>
      <c r="K34" s="230">
        <f>SUM(K35:K40)</f>
        <v>0</v>
      </c>
      <c r="L34" s="230"/>
      <c r="M34" s="230">
        <f>SUM(M35:M40)</f>
        <v>0</v>
      </c>
      <c r="N34" s="229"/>
      <c r="O34" s="229">
        <f>SUM(O35:O40)</f>
        <v>0</v>
      </c>
      <c r="P34" s="229"/>
      <c r="Q34" s="229">
        <f>SUM(Q35:Q40)</f>
        <v>0</v>
      </c>
      <c r="R34" s="230"/>
      <c r="S34" s="230"/>
      <c r="T34" s="231"/>
      <c r="U34" s="225"/>
      <c r="V34" s="225">
        <f>SUM(V35:V40)</f>
        <v>0</v>
      </c>
      <c r="W34" s="225"/>
      <c r="X34" s="225"/>
      <c r="Y34" s="225"/>
      <c r="AG34" t="s">
        <v>157</v>
      </c>
    </row>
    <row r="35" spans="1:60" outlineLevel="1" x14ac:dyDescent="0.2">
      <c r="A35" s="244">
        <v>26</v>
      </c>
      <c r="B35" s="245" t="s">
        <v>587</v>
      </c>
      <c r="C35" s="259" t="s">
        <v>588</v>
      </c>
      <c r="D35" s="246" t="s">
        <v>306</v>
      </c>
      <c r="E35" s="247">
        <v>8</v>
      </c>
      <c r="F35" s="248"/>
      <c r="G35" s="249">
        <f>ROUND(E35*F35,2)</f>
        <v>0</v>
      </c>
      <c r="H35" s="248"/>
      <c r="I35" s="249">
        <f>ROUND(E35*H35,2)</f>
        <v>0</v>
      </c>
      <c r="J35" s="248"/>
      <c r="K35" s="249">
        <f>ROUND(E35*J35,2)</f>
        <v>0</v>
      </c>
      <c r="L35" s="249">
        <v>21</v>
      </c>
      <c r="M35" s="249">
        <f>G35*(1+L35/100)</f>
        <v>0</v>
      </c>
      <c r="N35" s="247">
        <v>0</v>
      </c>
      <c r="O35" s="247">
        <f>ROUND(E35*N35,2)</f>
        <v>0</v>
      </c>
      <c r="P35" s="247">
        <v>0</v>
      </c>
      <c r="Q35" s="247">
        <f>ROUND(E35*P35,2)</f>
        <v>0</v>
      </c>
      <c r="R35" s="249"/>
      <c r="S35" s="249" t="s">
        <v>161</v>
      </c>
      <c r="T35" s="250" t="s">
        <v>303</v>
      </c>
      <c r="U35" s="221">
        <v>0</v>
      </c>
      <c r="V35" s="221">
        <f>ROUND(E35*U35,2)</f>
        <v>0</v>
      </c>
      <c r="W35" s="221"/>
      <c r="X35" s="221" t="s">
        <v>163</v>
      </c>
      <c r="Y35" s="221" t="s">
        <v>164</v>
      </c>
      <c r="Z35" s="210"/>
      <c r="AA35" s="210"/>
      <c r="AB35" s="210"/>
      <c r="AC35" s="210"/>
      <c r="AD35" s="210"/>
      <c r="AE35" s="210"/>
      <c r="AF35" s="210"/>
      <c r="AG35" s="210" t="s">
        <v>165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4">
        <v>27</v>
      </c>
      <c r="B36" s="245" t="s">
        <v>589</v>
      </c>
      <c r="C36" s="259" t="s">
        <v>590</v>
      </c>
      <c r="D36" s="246" t="s">
        <v>306</v>
      </c>
      <c r="E36" s="247">
        <v>5</v>
      </c>
      <c r="F36" s="248"/>
      <c r="G36" s="249">
        <f>ROUND(E36*F36,2)</f>
        <v>0</v>
      </c>
      <c r="H36" s="248"/>
      <c r="I36" s="249">
        <f>ROUND(E36*H36,2)</f>
        <v>0</v>
      </c>
      <c r="J36" s="248"/>
      <c r="K36" s="249">
        <f>ROUND(E36*J36,2)</f>
        <v>0</v>
      </c>
      <c r="L36" s="249">
        <v>21</v>
      </c>
      <c r="M36" s="249">
        <f>G36*(1+L36/100)</f>
        <v>0</v>
      </c>
      <c r="N36" s="247">
        <v>0</v>
      </c>
      <c r="O36" s="247">
        <f>ROUND(E36*N36,2)</f>
        <v>0</v>
      </c>
      <c r="P36" s="247">
        <v>0</v>
      </c>
      <c r="Q36" s="247">
        <f>ROUND(E36*P36,2)</f>
        <v>0</v>
      </c>
      <c r="R36" s="249"/>
      <c r="S36" s="249" t="s">
        <v>161</v>
      </c>
      <c r="T36" s="250" t="s">
        <v>303</v>
      </c>
      <c r="U36" s="221">
        <v>0</v>
      </c>
      <c r="V36" s="221">
        <f>ROUND(E36*U36,2)</f>
        <v>0</v>
      </c>
      <c r="W36" s="221"/>
      <c r="X36" s="221" t="s">
        <v>163</v>
      </c>
      <c r="Y36" s="221" t="s">
        <v>164</v>
      </c>
      <c r="Z36" s="210"/>
      <c r="AA36" s="210"/>
      <c r="AB36" s="210"/>
      <c r="AC36" s="210"/>
      <c r="AD36" s="210"/>
      <c r="AE36" s="210"/>
      <c r="AF36" s="210"/>
      <c r="AG36" s="210" t="s">
        <v>165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4">
        <v>28</v>
      </c>
      <c r="B37" s="245" t="s">
        <v>591</v>
      </c>
      <c r="C37" s="259" t="s">
        <v>592</v>
      </c>
      <c r="D37" s="246" t="s">
        <v>306</v>
      </c>
      <c r="E37" s="247">
        <v>4</v>
      </c>
      <c r="F37" s="248"/>
      <c r="G37" s="249">
        <f>ROUND(E37*F37,2)</f>
        <v>0</v>
      </c>
      <c r="H37" s="248"/>
      <c r="I37" s="249">
        <f>ROUND(E37*H37,2)</f>
        <v>0</v>
      </c>
      <c r="J37" s="248"/>
      <c r="K37" s="249">
        <f>ROUND(E37*J37,2)</f>
        <v>0</v>
      </c>
      <c r="L37" s="249">
        <v>21</v>
      </c>
      <c r="M37" s="249">
        <f>G37*(1+L37/100)</f>
        <v>0</v>
      </c>
      <c r="N37" s="247">
        <v>0</v>
      </c>
      <c r="O37" s="247">
        <f>ROUND(E37*N37,2)</f>
        <v>0</v>
      </c>
      <c r="P37" s="247">
        <v>0</v>
      </c>
      <c r="Q37" s="247">
        <f>ROUND(E37*P37,2)</f>
        <v>0</v>
      </c>
      <c r="R37" s="249"/>
      <c r="S37" s="249" t="s">
        <v>161</v>
      </c>
      <c r="T37" s="250" t="s">
        <v>303</v>
      </c>
      <c r="U37" s="221">
        <v>0</v>
      </c>
      <c r="V37" s="221">
        <f>ROUND(E37*U37,2)</f>
        <v>0</v>
      </c>
      <c r="W37" s="221"/>
      <c r="X37" s="221" t="s">
        <v>163</v>
      </c>
      <c r="Y37" s="221" t="s">
        <v>164</v>
      </c>
      <c r="Z37" s="210"/>
      <c r="AA37" s="210"/>
      <c r="AB37" s="210"/>
      <c r="AC37" s="210"/>
      <c r="AD37" s="210"/>
      <c r="AE37" s="210"/>
      <c r="AF37" s="210"/>
      <c r="AG37" s="210" t="s">
        <v>165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4">
        <v>29</v>
      </c>
      <c r="B38" s="245" t="s">
        <v>593</v>
      </c>
      <c r="C38" s="259" t="s">
        <v>594</v>
      </c>
      <c r="D38" s="246" t="s">
        <v>306</v>
      </c>
      <c r="E38" s="247">
        <v>1</v>
      </c>
      <c r="F38" s="248"/>
      <c r="G38" s="249">
        <f>ROUND(E38*F38,2)</f>
        <v>0</v>
      </c>
      <c r="H38" s="248"/>
      <c r="I38" s="249">
        <f>ROUND(E38*H38,2)</f>
        <v>0</v>
      </c>
      <c r="J38" s="248"/>
      <c r="K38" s="249">
        <f>ROUND(E38*J38,2)</f>
        <v>0</v>
      </c>
      <c r="L38" s="249">
        <v>21</v>
      </c>
      <c r="M38" s="249">
        <f>G38*(1+L38/100)</f>
        <v>0</v>
      </c>
      <c r="N38" s="247">
        <v>0</v>
      </c>
      <c r="O38" s="247">
        <f>ROUND(E38*N38,2)</f>
        <v>0</v>
      </c>
      <c r="P38" s="247">
        <v>0</v>
      </c>
      <c r="Q38" s="247">
        <f>ROUND(E38*P38,2)</f>
        <v>0</v>
      </c>
      <c r="R38" s="249"/>
      <c r="S38" s="249" t="s">
        <v>161</v>
      </c>
      <c r="T38" s="250" t="s">
        <v>303</v>
      </c>
      <c r="U38" s="221">
        <v>0</v>
      </c>
      <c r="V38" s="221">
        <f>ROUND(E38*U38,2)</f>
        <v>0</v>
      </c>
      <c r="W38" s="221"/>
      <c r="X38" s="221" t="s">
        <v>163</v>
      </c>
      <c r="Y38" s="221" t="s">
        <v>164</v>
      </c>
      <c r="Z38" s="210"/>
      <c r="AA38" s="210"/>
      <c r="AB38" s="210"/>
      <c r="AC38" s="210"/>
      <c r="AD38" s="210"/>
      <c r="AE38" s="210"/>
      <c r="AF38" s="210"/>
      <c r="AG38" s="210" t="s">
        <v>165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4">
        <v>30</v>
      </c>
      <c r="B39" s="245" t="s">
        <v>595</v>
      </c>
      <c r="C39" s="259" t="s">
        <v>596</v>
      </c>
      <c r="D39" s="246" t="s">
        <v>306</v>
      </c>
      <c r="E39" s="247">
        <v>2</v>
      </c>
      <c r="F39" s="248"/>
      <c r="G39" s="249">
        <f>ROUND(E39*F39,2)</f>
        <v>0</v>
      </c>
      <c r="H39" s="248"/>
      <c r="I39" s="249">
        <f>ROUND(E39*H39,2)</f>
        <v>0</v>
      </c>
      <c r="J39" s="248"/>
      <c r="K39" s="249">
        <f>ROUND(E39*J39,2)</f>
        <v>0</v>
      </c>
      <c r="L39" s="249">
        <v>21</v>
      </c>
      <c r="M39" s="249">
        <f>G39*(1+L39/100)</f>
        <v>0</v>
      </c>
      <c r="N39" s="247">
        <v>0</v>
      </c>
      <c r="O39" s="247">
        <f>ROUND(E39*N39,2)</f>
        <v>0</v>
      </c>
      <c r="P39" s="247">
        <v>0</v>
      </c>
      <c r="Q39" s="247">
        <f>ROUND(E39*P39,2)</f>
        <v>0</v>
      </c>
      <c r="R39" s="249"/>
      <c r="S39" s="249" t="s">
        <v>161</v>
      </c>
      <c r="T39" s="250" t="s">
        <v>303</v>
      </c>
      <c r="U39" s="221">
        <v>0</v>
      </c>
      <c r="V39" s="221">
        <f>ROUND(E39*U39,2)</f>
        <v>0</v>
      </c>
      <c r="W39" s="221"/>
      <c r="X39" s="221" t="s">
        <v>163</v>
      </c>
      <c r="Y39" s="221" t="s">
        <v>164</v>
      </c>
      <c r="Z39" s="210"/>
      <c r="AA39" s="210"/>
      <c r="AB39" s="210"/>
      <c r="AC39" s="210"/>
      <c r="AD39" s="210"/>
      <c r="AE39" s="210"/>
      <c r="AF39" s="210"/>
      <c r="AG39" s="210" t="s">
        <v>165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4">
        <v>31</v>
      </c>
      <c r="B40" s="245" t="s">
        <v>597</v>
      </c>
      <c r="C40" s="259" t="s">
        <v>598</v>
      </c>
      <c r="D40" s="246" t="s">
        <v>306</v>
      </c>
      <c r="E40" s="247">
        <v>2</v>
      </c>
      <c r="F40" s="248"/>
      <c r="G40" s="249">
        <f>ROUND(E40*F40,2)</f>
        <v>0</v>
      </c>
      <c r="H40" s="248"/>
      <c r="I40" s="249">
        <f>ROUND(E40*H40,2)</f>
        <v>0</v>
      </c>
      <c r="J40" s="248"/>
      <c r="K40" s="249">
        <f>ROUND(E40*J40,2)</f>
        <v>0</v>
      </c>
      <c r="L40" s="249">
        <v>21</v>
      </c>
      <c r="M40" s="249">
        <f>G40*(1+L40/100)</f>
        <v>0</v>
      </c>
      <c r="N40" s="247">
        <v>0</v>
      </c>
      <c r="O40" s="247">
        <f>ROUND(E40*N40,2)</f>
        <v>0</v>
      </c>
      <c r="P40" s="247">
        <v>0</v>
      </c>
      <c r="Q40" s="247">
        <f>ROUND(E40*P40,2)</f>
        <v>0</v>
      </c>
      <c r="R40" s="249"/>
      <c r="S40" s="249" t="s">
        <v>161</v>
      </c>
      <c r="T40" s="250" t="s">
        <v>303</v>
      </c>
      <c r="U40" s="221">
        <v>0</v>
      </c>
      <c r="V40" s="221">
        <f>ROUND(E40*U40,2)</f>
        <v>0</v>
      </c>
      <c r="W40" s="221"/>
      <c r="X40" s="221" t="s">
        <v>163</v>
      </c>
      <c r="Y40" s="221" t="s">
        <v>164</v>
      </c>
      <c r="Z40" s="210"/>
      <c r="AA40" s="210"/>
      <c r="AB40" s="210"/>
      <c r="AC40" s="210"/>
      <c r="AD40" s="210"/>
      <c r="AE40" s="210"/>
      <c r="AF40" s="210"/>
      <c r="AG40" s="210" t="s">
        <v>165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x14ac:dyDescent="0.2">
      <c r="A41" s="226" t="s">
        <v>156</v>
      </c>
      <c r="B41" s="227" t="s">
        <v>116</v>
      </c>
      <c r="C41" s="253" t="s">
        <v>117</v>
      </c>
      <c r="D41" s="228"/>
      <c r="E41" s="229"/>
      <c r="F41" s="230"/>
      <c r="G41" s="230">
        <f>SUMIF(AG42:AG45,"&lt;&gt;NOR",G42:G45)</f>
        <v>0</v>
      </c>
      <c r="H41" s="230"/>
      <c r="I41" s="230">
        <f>SUM(I42:I45)</f>
        <v>0</v>
      </c>
      <c r="J41" s="230"/>
      <c r="K41" s="230">
        <f>SUM(K42:K45)</f>
        <v>0</v>
      </c>
      <c r="L41" s="230"/>
      <c r="M41" s="230">
        <f>SUM(M42:M45)</f>
        <v>0</v>
      </c>
      <c r="N41" s="229"/>
      <c r="O41" s="229">
        <f>SUM(O42:O45)</f>
        <v>0</v>
      </c>
      <c r="P41" s="229"/>
      <c r="Q41" s="229">
        <f>SUM(Q42:Q45)</f>
        <v>0</v>
      </c>
      <c r="R41" s="230"/>
      <c r="S41" s="230"/>
      <c r="T41" s="231"/>
      <c r="U41" s="225"/>
      <c r="V41" s="225">
        <f>SUM(V42:V45)</f>
        <v>0</v>
      </c>
      <c r="W41" s="225"/>
      <c r="X41" s="225"/>
      <c r="Y41" s="225"/>
      <c r="AG41" t="s">
        <v>157</v>
      </c>
    </row>
    <row r="42" spans="1:60" outlineLevel="1" x14ac:dyDescent="0.2">
      <c r="A42" s="244">
        <v>32</v>
      </c>
      <c r="B42" s="245" t="s">
        <v>599</v>
      </c>
      <c r="C42" s="259" t="s">
        <v>600</v>
      </c>
      <c r="D42" s="246" t="s">
        <v>170</v>
      </c>
      <c r="E42" s="247">
        <v>1</v>
      </c>
      <c r="F42" s="248"/>
      <c r="G42" s="249">
        <f>ROUND(E42*F42,2)</f>
        <v>0</v>
      </c>
      <c r="H42" s="248"/>
      <c r="I42" s="249">
        <f>ROUND(E42*H42,2)</f>
        <v>0</v>
      </c>
      <c r="J42" s="248"/>
      <c r="K42" s="249">
        <f>ROUND(E42*J42,2)</f>
        <v>0</v>
      </c>
      <c r="L42" s="249">
        <v>21</v>
      </c>
      <c r="M42" s="249">
        <f>G42*(1+L42/100)</f>
        <v>0</v>
      </c>
      <c r="N42" s="247">
        <v>0</v>
      </c>
      <c r="O42" s="247">
        <f>ROUND(E42*N42,2)</f>
        <v>0</v>
      </c>
      <c r="P42" s="247">
        <v>0</v>
      </c>
      <c r="Q42" s="247">
        <f>ROUND(E42*P42,2)</f>
        <v>0</v>
      </c>
      <c r="R42" s="249"/>
      <c r="S42" s="249" t="s">
        <v>161</v>
      </c>
      <c r="T42" s="250" t="s">
        <v>303</v>
      </c>
      <c r="U42" s="221">
        <v>0</v>
      </c>
      <c r="V42" s="221">
        <f>ROUND(E42*U42,2)</f>
        <v>0</v>
      </c>
      <c r="W42" s="221"/>
      <c r="X42" s="221" t="s">
        <v>163</v>
      </c>
      <c r="Y42" s="221" t="s">
        <v>164</v>
      </c>
      <c r="Z42" s="210"/>
      <c r="AA42" s="210"/>
      <c r="AB42" s="210"/>
      <c r="AC42" s="210"/>
      <c r="AD42" s="210"/>
      <c r="AE42" s="210"/>
      <c r="AF42" s="210"/>
      <c r="AG42" s="210" t="s">
        <v>165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4">
        <v>33</v>
      </c>
      <c r="B43" s="245" t="s">
        <v>601</v>
      </c>
      <c r="C43" s="259" t="s">
        <v>602</v>
      </c>
      <c r="D43" s="246" t="s">
        <v>306</v>
      </c>
      <c r="E43" s="247">
        <v>22</v>
      </c>
      <c r="F43" s="248"/>
      <c r="G43" s="249">
        <f>ROUND(E43*F43,2)</f>
        <v>0</v>
      </c>
      <c r="H43" s="248"/>
      <c r="I43" s="249">
        <f>ROUND(E43*H43,2)</f>
        <v>0</v>
      </c>
      <c r="J43" s="248"/>
      <c r="K43" s="249">
        <f>ROUND(E43*J43,2)</f>
        <v>0</v>
      </c>
      <c r="L43" s="249">
        <v>21</v>
      </c>
      <c r="M43" s="249">
        <f>G43*(1+L43/100)</f>
        <v>0</v>
      </c>
      <c r="N43" s="247">
        <v>0</v>
      </c>
      <c r="O43" s="247">
        <f>ROUND(E43*N43,2)</f>
        <v>0</v>
      </c>
      <c r="P43" s="247">
        <v>0</v>
      </c>
      <c r="Q43" s="247">
        <f>ROUND(E43*P43,2)</f>
        <v>0</v>
      </c>
      <c r="R43" s="249"/>
      <c r="S43" s="249" t="s">
        <v>161</v>
      </c>
      <c r="T43" s="250" t="s">
        <v>303</v>
      </c>
      <c r="U43" s="221">
        <v>0</v>
      </c>
      <c r="V43" s="221">
        <f>ROUND(E43*U43,2)</f>
        <v>0</v>
      </c>
      <c r="W43" s="221"/>
      <c r="X43" s="221" t="s">
        <v>163</v>
      </c>
      <c r="Y43" s="221" t="s">
        <v>164</v>
      </c>
      <c r="Z43" s="210"/>
      <c r="AA43" s="210"/>
      <c r="AB43" s="210"/>
      <c r="AC43" s="210"/>
      <c r="AD43" s="210"/>
      <c r="AE43" s="210"/>
      <c r="AF43" s="210"/>
      <c r="AG43" s="210" t="s">
        <v>165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4">
        <v>34</v>
      </c>
      <c r="B44" s="245" t="s">
        <v>603</v>
      </c>
      <c r="C44" s="259" t="s">
        <v>604</v>
      </c>
      <c r="D44" s="246" t="s">
        <v>170</v>
      </c>
      <c r="E44" s="247">
        <v>1</v>
      </c>
      <c r="F44" s="248"/>
      <c r="G44" s="249">
        <f>ROUND(E44*F44,2)</f>
        <v>0</v>
      </c>
      <c r="H44" s="248"/>
      <c r="I44" s="249">
        <f>ROUND(E44*H44,2)</f>
        <v>0</v>
      </c>
      <c r="J44" s="248"/>
      <c r="K44" s="249">
        <f>ROUND(E44*J44,2)</f>
        <v>0</v>
      </c>
      <c r="L44" s="249">
        <v>21</v>
      </c>
      <c r="M44" s="249">
        <f>G44*(1+L44/100)</f>
        <v>0</v>
      </c>
      <c r="N44" s="247">
        <v>0</v>
      </c>
      <c r="O44" s="247">
        <f>ROUND(E44*N44,2)</f>
        <v>0</v>
      </c>
      <c r="P44" s="247">
        <v>0</v>
      </c>
      <c r="Q44" s="247">
        <f>ROUND(E44*P44,2)</f>
        <v>0</v>
      </c>
      <c r="R44" s="249"/>
      <c r="S44" s="249" t="s">
        <v>161</v>
      </c>
      <c r="T44" s="250" t="s">
        <v>303</v>
      </c>
      <c r="U44" s="221">
        <v>0</v>
      </c>
      <c r="V44" s="221">
        <f>ROUND(E44*U44,2)</f>
        <v>0</v>
      </c>
      <c r="W44" s="221"/>
      <c r="X44" s="221" t="s">
        <v>163</v>
      </c>
      <c r="Y44" s="221" t="s">
        <v>164</v>
      </c>
      <c r="Z44" s="210"/>
      <c r="AA44" s="210"/>
      <c r="AB44" s="210"/>
      <c r="AC44" s="210"/>
      <c r="AD44" s="210"/>
      <c r="AE44" s="210"/>
      <c r="AF44" s="210"/>
      <c r="AG44" s="210" t="s">
        <v>165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4">
        <v>35</v>
      </c>
      <c r="B45" s="245" t="s">
        <v>605</v>
      </c>
      <c r="C45" s="259" t="s">
        <v>606</v>
      </c>
      <c r="D45" s="246" t="s">
        <v>170</v>
      </c>
      <c r="E45" s="247">
        <v>1</v>
      </c>
      <c r="F45" s="248"/>
      <c r="G45" s="249">
        <f>ROUND(E45*F45,2)</f>
        <v>0</v>
      </c>
      <c r="H45" s="248"/>
      <c r="I45" s="249">
        <f>ROUND(E45*H45,2)</f>
        <v>0</v>
      </c>
      <c r="J45" s="248"/>
      <c r="K45" s="249">
        <f>ROUND(E45*J45,2)</f>
        <v>0</v>
      </c>
      <c r="L45" s="249">
        <v>21</v>
      </c>
      <c r="M45" s="249">
        <f>G45*(1+L45/100)</f>
        <v>0</v>
      </c>
      <c r="N45" s="247">
        <v>0</v>
      </c>
      <c r="O45" s="247">
        <f>ROUND(E45*N45,2)</f>
        <v>0</v>
      </c>
      <c r="P45" s="247">
        <v>0</v>
      </c>
      <c r="Q45" s="247">
        <f>ROUND(E45*P45,2)</f>
        <v>0</v>
      </c>
      <c r="R45" s="249"/>
      <c r="S45" s="249" t="s">
        <v>161</v>
      </c>
      <c r="T45" s="250" t="s">
        <v>303</v>
      </c>
      <c r="U45" s="221">
        <v>0</v>
      </c>
      <c r="V45" s="221">
        <f>ROUND(E45*U45,2)</f>
        <v>0</v>
      </c>
      <c r="W45" s="221"/>
      <c r="X45" s="221" t="s">
        <v>163</v>
      </c>
      <c r="Y45" s="221" t="s">
        <v>164</v>
      </c>
      <c r="Z45" s="210"/>
      <c r="AA45" s="210"/>
      <c r="AB45" s="210"/>
      <c r="AC45" s="210"/>
      <c r="AD45" s="210"/>
      <c r="AE45" s="210"/>
      <c r="AF45" s="210"/>
      <c r="AG45" s="210" t="s">
        <v>165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x14ac:dyDescent="0.2">
      <c r="A46" s="226" t="s">
        <v>156</v>
      </c>
      <c r="B46" s="227" t="s">
        <v>118</v>
      </c>
      <c r="C46" s="253" t="s">
        <v>119</v>
      </c>
      <c r="D46" s="228"/>
      <c r="E46" s="229"/>
      <c r="F46" s="230"/>
      <c r="G46" s="230">
        <f>SUMIF(AG47:AG52,"&lt;&gt;NOR",G47:G52)</f>
        <v>0</v>
      </c>
      <c r="H46" s="230"/>
      <c r="I46" s="230">
        <f>SUM(I47:I52)</f>
        <v>0</v>
      </c>
      <c r="J46" s="230"/>
      <c r="K46" s="230">
        <f>SUM(K47:K52)</f>
        <v>0</v>
      </c>
      <c r="L46" s="230"/>
      <c r="M46" s="230">
        <f>SUM(M47:M52)</f>
        <v>0</v>
      </c>
      <c r="N46" s="229"/>
      <c r="O46" s="229">
        <f>SUM(O47:O52)</f>
        <v>0</v>
      </c>
      <c r="P46" s="229"/>
      <c r="Q46" s="229">
        <f>SUM(Q47:Q52)</f>
        <v>0</v>
      </c>
      <c r="R46" s="230"/>
      <c r="S46" s="230"/>
      <c r="T46" s="231"/>
      <c r="U46" s="225"/>
      <c r="V46" s="225">
        <f>SUM(V47:V52)</f>
        <v>0</v>
      </c>
      <c r="W46" s="225"/>
      <c r="X46" s="225"/>
      <c r="Y46" s="225"/>
      <c r="AG46" t="s">
        <v>157</v>
      </c>
    </row>
    <row r="47" spans="1:60" outlineLevel="1" x14ac:dyDescent="0.2">
      <c r="A47" s="244">
        <v>36</v>
      </c>
      <c r="B47" s="245" t="s">
        <v>607</v>
      </c>
      <c r="C47" s="259" t="s">
        <v>608</v>
      </c>
      <c r="D47" s="246" t="s">
        <v>170</v>
      </c>
      <c r="E47" s="247">
        <v>1</v>
      </c>
      <c r="F47" s="248"/>
      <c r="G47" s="249">
        <f>ROUND(E47*F47,2)</f>
        <v>0</v>
      </c>
      <c r="H47" s="248"/>
      <c r="I47" s="249">
        <f>ROUND(E47*H47,2)</f>
        <v>0</v>
      </c>
      <c r="J47" s="248"/>
      <c r="K47" s="249">
        <f>ROUND(E47*J47,2)</f>
        <v>0</v>
      </c>
      <c r="L47" s="249">
        <v>21</v>
      </c>
      <c r="M47" s="249">
        <f>G47*(1+L47/100)</f>
        <v>0</v>
      </c>
      <c r="N47" s="247">
        <v>0</v>
      </c>
      <c r="O47" s="247">
        <f>ROUND(E47*N47,2)</f>
        <v>0</v>
      </c>
      <c r="P47" s="247">
        <v>0</v>
      </c>
      <c r="Q47" s="247">
        <f>ROUND(E47*P47,2)</f>
        <v>0</v>
      </c>
      <c r="R47" s="249"/>
      <c r="S47" s="249" t="s">
        <v>161</v>
      </c>
      <c r="T47" s="250" t="s">
        <v>303</v>
      </c>
      <c r="U47" s="221">
        <v>0</v>
      </c>
      <c r="V47" s="221">
        <f>ROUND(E47*U47,2)</f>
        <v>0</v>
      </c>
      <c r="W47" s="221"/>
      <c r="X47" s="221" t="s">
        <v>163</v>
      </c>
      <c r="Y47" s="221" t="s">
        <v>164</v>
      </c>
      <c r="Z47" s="210"/>
      <c r="AA47" s="210"/>
      <c r="AB47" s="210"/>
      <c r="AC47" s="210"/>
      <c r="AD47" s="210"/>
      <c r="AE47" s="210"/>
      <c r="AF47" s="210"/>
      <c r="AG47" s="210" t="s">
        <v>165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4">
        <v>37</v>
      </c>
      <c r="B48" s="245" t="s">
        <v>609</v>
      </c>
      <c r="C48" s="259" t="s">
        <v>610</v>
      </c>
      <c r="D48" s="246" t="s">
        <v>170</v>
      </c>
      <c r="E48" s="247">
        <v>1</v>
      </c>
      <c r="F48" s="248"/>
      <c r="G48" s="249">
        <f>ROUND(E48*F48,2)</f>
        <v>0</v>
      </c>
      <c r="H48" s="248"/>
      <c r="I48" s="249">
        <f>ROUND(E48*H48,2)</f>
        <v>0</v>
      </c>
      <c r="J48" s="248"/>
      <c r="K48" s="249">
        <f>ROUND(E48*J48,2)</f>
        <v>0</v>
      </c>
      <c r="L48" s="249">
        <v>21</v>
      </c>
      <c r="M48" s="249">
        <f>G48*(1+L48/100)</f>
        <v>0</v>
      </c>
      <c r="N48" s="247">
        <v>0</v>
      </c>
      <c r="O48" s="247">
        <f>ROUND(E48*N48,2)</f>
        <v>0</v>
      </c>
      <c r="P48" s="247">
        <v>0</v>
      </c>
      <c r="Q48" s="247">
        <f>ROUND(E48*P48,2)</f>
        <v>0</v>
      </c>
      <c r="R48" s="249"/>
      <c r="S48" s="249" t="s">
        <v>161</v>
      </c>
      <c r="T48" s="250" t="s">
        <v>303</v>
      </c>
      <c r="U48" s="221">
        <v>0</v>
      </c>
      <c r="V48" s="221">
        <f>ROUND(E48*U48,2)</f>
        <v>0</v>
      </c>
      <c r="W48" s="221"/>
      <c r="X48" s="221" t="s">
        <v>163</v>
      </c>
      <c r="Y48" s="221" t="s">
        <v>164</v>
      </c>
      <c r="Z48" s="210"/>
      <c r="AA48" s="210"/>
      <c r="AB48" s="210"/>
      <c r="AC48" s="210"/>
      <c r="AD48" s="210"/>
      <c r="AE48" s="210"/>
      <c r="AF48" s="210"/>
      <c r="AG48" s="210" t="s">
        <v>165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4">
        <v>38</v>
      </c>
      <c r="B49" s="245" t="s">
        <v>611</v>
      </c>
      <c r="C49" s="259" t="s">
        <v>612</v>
      </c>
      <c r="D49" s="246" t="s">
        <v>170</v>
      </c>
      <c r="E49" s="247">
        <v>1</v>
      </c>
      <c r="F49" s="248"/>
      <c r="G49" s="249">
        <f>ROUND(E49*F49,2)</f>
        <v>0</v>
      </c>
      <c r="H49" s="248"/>
      <c r="I49" s="249">
        <f>ROUND(E49*H49,2)</f>
        <v>0</v>
      </c>
      <c r="J49" s="248"/>
      <c r="K49" s="249">
        <f>ROUND(E49*J49,2)</f>
        <v>0</v>
      </c>
      <c r="L49" s="249">
        <v>21</v>
      </c>
      <c r="M49" s="249">
        <f>G49*(1+L49/100)</f>
        <v>0</v>
      </c>
      <c r="N49" s="247">
        <v>0</v>
      </c>
      <c r="O49" s="247">
        <f>ROUND(E49*N49,2)</f>
        <v>0</v>
      </c>
      <c r="P49" s="247">
        <v>0</v>
      </c>
      <c r="Q49" s="247">
        <f>ROUND(E49*P49,2)</f>
        <v>0</v>
      </c>
      <c r="R49" s="249"/>
      <c r="S49" s="249" t="s">
        <v>161</v>
      </c>
      <c r="T49" s="250" t="s">
        <v>303</v>
      </c>
      <c r="U49" s="221">
        <v>0</v>
      </c>
      <c r="V49" s="221">
        <f>ROUND(E49*U49,2)</f>
        <v>0</v>
      </c>
      <c r="W49" s="221"/>
      <c r="X49" s="221" t="s">
        <v>163</v>
      </c>
      <c r="Y49" s="221" t="s">
        <v>164</v>
      </c>
      <c r="Z49" s="210"/>
      <c r="AA49" s="210"/>
      <c r="AB49" s="210"/>
      <c r="AC49" s="210"/>
      <c r="AD49" s="210"/>
      <c r="AE49" s="210"/>
      <c r="AF49" s="210"/>
      <c r="AG49" s="210" t="s">
        <v>165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4">
        <v>39</v>
      </c>
      <c r="B50" s="245" t="s">
        <v>613</v>
      </c>
      <c r="C50" s="259" t="s">
        <v>614</v>
      </c>
      <c r="D50" s="246" t="s">
        <v>170</v>
      </c>
      <c r="E50" s="247">
        <v>1</v>
      </c>
      <c r="F50" s="248"/>
      <c r="G50" s="249">
        <f>ROUND(E50*F50,2)</f>
        <v>0</v>
      </c>
      <c r="H50" s="248"/>
      <c r="I50" s="249">
        <f>ROUND(E50*H50,2)</f>
        <v>0</v>
      </c>
      <c r="J50" s="248"/>
      <c r="K50" s="249">
        <f>ROUND(E50*J50,2)</f>
        <v>0</v>
      </c>
      <c r="L50" s="249">
        <v>21</v>
      </c>
      <c r="M50" s="249">
        <f>G50*(1+L50/100)</f>
        <v>0</v>
      </c>
      <c r="N50" s="247">
        <v>0</v>
      </c>
      <c r="O50" s="247">
        <f>ROUND(E50*N50,2)</f>
        <v>0</v>
      </c>
      <c r="P50" s="247">
        <v>0</v>
      </c>
      <c r="Q50" s="247">
        <f>ROUND(E50*P50,2)</f>
        <v>0</v>
      </c>
      <c r="R50" s="249"/>
      <c r="S50" s="249" t="s">
        <v>161</v>
      </c>
      <c r="T50" s="250" t="s">
        <v>303</v>
      </c>
      <c r="U50" s="221">
        <v>0</v>
      </c>
      <c r="V50" s="221">
        <f>ROUND(E50*U50,2)</f>
        <v>0</v>
      </c>
      <c r="W50" s="221"/>
      <c r="X50" s="221" t="s">
        <v>163</v>
      </c>
      <c r="Y50" s="221" t="s">
        <v>164</v>
      </c>
      <c r="Z50" s="210"/>
      <c r="AA50" s="210"/>
      <c r="AB50" s="210"/>
      <c r="AC50" s="210"/>
      <c r="AD50" s="210"/>
      <c r="AE50" s="210"/>
      <c r="AF50" s="210"/>
      <c r="AG50" s="210" t="s">
        <v>165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4">
        <v>40</v>
      </c>
      <c r="B51" s="245" t="s">
        <v>615</v>
      </c>
      <c r="C51" s="259" t="s">
        <v>616</v>
      </c>
      <c r="D51" s="246" t="s">
        <v>170</v>
      </c>
      <c r="E51" s="247">
        <v>1</v>
      </c>
      <c r="F51" s="248"/>
      <c r="G51" s="249">
        <f>ROUND(E51*F51,2)</f>
        <v>0</v>
      </c>
      <c r="H51" s="248"/>
      <c r="I51" s="249">
        <f>ROUND(E51*H51,2)</f>
        <v>0</v>
      </c>
      <c r="J51" s="248"/>
      <c r="K51" s="249">
        <f>ROUND(E51*J51,2)</f>
        <v>0</v>
      </c>
      <c r="L51" s="249">
        <v>21</v>
      </c>
      <c r="M51" s="249">
        <f>G51*(1+L51/100)</f>
        <v>0</v>
      </c>
      <c r="N51" s="247">
        <v>0</v>
      </c>
      <c r="O51" s="247">
        <f>ROUND(E51*N51,2)</f>
        <v>0</v>
      </c>
      <c r="P51" s="247">
        <v>0</v>
      </c>
      <c r="Q51" s="247">
        <f>ROUND(E51*P51,2)</f>
        <v>0</v>
      </c>
      <c r="R51" s="249"/>
      <c r="S51" s="249" t="s">
        <v>161</v>
      </c>
      <c r="T51" s="250" t="s">
        <v>303</v>
      </c>
      <c r="U51" s="221">
        <v>0</v>
      </c>
      <c r="V51" s="221">
        <f>ROUND(E51*U51,2)</f>
        <v>0</v>
      </c>
      <c r="W51" s="221"/>
      <c r="X51" s="221" t="s">
        <v>163</v>
      </c>
      <c r="Y51" s="221" t="s">
        <v>164</v>
      </c>
      <c r="Z51" s="210"/>
      <c r="AA51" s="210"/>
      <c r="AB51" s="210"/>
      <c r="AC51" s="210"/>
      <c r="AD51" s="210"/>
      <c r="AE51" s="210"/>
      <c r="AF51" s="210"/>
      <c r="AG51" s="210" t="s">
        <v>165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4">
        <v>41</v>
      </c>
      <c r="B52" s="245" t="s">
        <v>617</v>
      </c>
      <c r="C52" s="259" t="s">
        <v>430</v>
      </c>
      <c r="D52" s="246" t="s">
        <v>170</v>
      </c>
      <c r="E52" s="247">
        <v>1</v>
      </c>
      <c r="F52" s="248"/>
      <c r="G52" s="249">
        <f>ROUND(E52*F52,2)</f>
        <v>0</v>
      </c>
      <c r="H52" s="248"/>
      <c r="I52" s="249">
        <f>ROUND(E52*H52,2)</f>
        <v>0</v>
      </c>
      <c r="J52" s="248"/>
      <c r="K52" s="249">
        <f>ROUND(E52*J52,2)</f>
        <v>0</v>
      </c>
      <c r="L52" s="249">
        <v>21</v>
      </c>
      <c r="M52" s="249">
        <f>G52*(1+L52/100)</f>
        <v>0</v>
      </c>
      <c r="N52" s="247">
        <v>0</v>
      </c>
      <c r="O52" s="247">
        <f>ROUND(E52*N52,2)</f>
        <v>0</v>
      </c>
      <c r="P52" s="247">
        <v>0</v>
      </c>
      <c r="Q52" s="247">
        <f>ROUND(E52*P52,2)</f>
        <v>0</v>
      </c>
      <c r="R52" s="249"/>
      <c r="S52" s="249" t="s">
        <v>161</v>
      </c>
      <c r="T52" s="250" t="s">
        <v>303</v>
      </c>
      <c r="U52" s="221">
        <v>0</v>
      </c>
      <c r="V52" s="221">
        <f>ROUND(E52*U52,2)</f>
        <v>0</v>
      </c>
      <c r="W52" s="221"/>
      <c r="X52" s="221" t="s">
        <v>163</v>
      </c>
      <c r="Y52" s="221" t="s">
        <v>164</v>
      </c>
      <c r="Z52" s="210"/>
      <c r="AA52" s="210"/>
      <c r="AB52" s="210"/>
      <c r="AC52" s="210"/>
      <c r="AD52" s="210"/>
      <c r="AE52" s="210"/>
      <c r="AF52" s="210"/>
      <c r="AG52" s="210" t="s">
        <v>165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x14ac:dyDescent="0.2">
      <c r="A53" s="226" t="s">
        <v>156</v>
      </c>
      <c r="B53" s="227" t="s">
        <v>120</v>
      </c>
      <c r="C53" s="253" t="s">
        <v>121</v>
      </c>
      <c r="D53" s="228"/>
      <c r="E53" s="229"/>
      <c r="F53" s="230"/>
      <c r="G53" s="230">
        <f>SUMIF(AG54:AG54,"&lt;&gt;NOR",G54:G54)</f>
        <v>0</v>
      </c>
      <c r="H53" s="230"/>
      <c r="I53" s="230">
        <f>SUM(I54:I54)</f>
        <v>0</v>
      </c>
      <c r="J53" s="230"/>
      <c r="K53" s="230">
        <f>SUM(K54:K54)</f>
        <v>0</v>
      </c>
      <c r="L53" s="230"/>
      <c r="M53" s="230">
        <f>SUM(M54:M54)</f>
        <v>0</v>
      </c>
      <c r="N53" s="229"/>
      <c r="O53" s="229">
        <f>SUM(O54:O54)</f>
        <v>0</v>
      </c>
      <c r="P53" s="229"/>
      <c r="Q53" s="229">
        <f>SUM(Q54:Q54)</f>
        <v>0</v>
      </c>
      <c r="R53" s="230"/>
      <c r="S53" s="230"/>
      <c r="T53" s="231"/>
      <c r="U53" s="225"/>
      <c r="V53" s="225">
        <f>SUM(V54:V54)</f>
        <v>0</v>
      </c>
      <c r="W53" s="225"/>
      <c r="X53" s="225"/>
      <c r="Y53" s="225"/>
      <c r="AG53" t="s">
        <v>157</v>
      </c>
    </row>
    <row r="54" spans="1:60" outlineLevel="1" x14ac:dyDescent="0.2">
      <c r="A54" s="233">
        <v>42</v>
      </c>
      <c r="B54" s="234" t="s">
        <v>618</v>
      </c>
      <c r="C54" s="254" t="s">
        <v>619</v>
      </c>
      <c r="D54" s="235" t="s">
        <v>170</v>
      </c>
      <c r="E54" s="236">
        <v>1</v>
      </c>
      <c r="F54" s="237"/>
      <c r="G54" s="238">
        <f>ROUND(E54*F54,2)</f>
        <v>0</v>
      </c>
      <c r="H54" s="237"/>
      <c r="I54" s="238">
        <f>ROUND(E54*H54,2)</f>
        <v>0</v>
      </c>
      <c r="J54" s="237"/>
      <c r="K54" s="238">
        <f>ROUND(E54*J54,2)</f>
        <v>0</v>
      </c>
      <c r="L54" s="238">
        <v>21</v>
      </c>
      <c r="M54" s="238">
        <f>G54*(1+L54/100)</f>
        <v>0</v>
      </c>
      <c r="N54" s="236">
        <v>0</v>
      </c>
      <c r="O54" s="236">
        <f>ROUND(E54*N54,2)</f>
        <v>0</v>
      </c>
      <c r="P54" s="236">
        <v>0</v>
      </c>
      <c r="Q54" s="236">
        <f>ROUND(E54*P54,2)</f>
        <v>0</v>
      </c>
      <c r="R54" s="238"/>
      <c r="S54" s="238" t="s">
        <v>161</v>
      </c>
      <c r="T54" s="239" t="s">
        <v>303</v>
      </c>
      <c r="U54" s="221">
        <v>0</v>
      </c>
      <c r="V54" s="221">
        <f>ROUND(E54*U54,2)</f>
        <v>0</v>
      </c>
      <c r="W54" s="221"/>
      <c r="X54" s="221" t="s">
        <v>163</v>
      </c>
      <c r="Y54" s="221" t="s">
        <v>164</v>
      </c>
      <c r="Z54" s="210"/>
      <c r="AA54" s="210"/>
      <c r="AB54" s="210"/>
      <c r="AC54" s="210"/>
      <c r="AD54" s="210"/>
      <c r="AE54" s="210"/>
      <c r="AF54" s="210"/>
      <c r="AG54" s="210" t="s">
        <v>165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x14ac:dyDescent="0.2">
      <c r="A55" s="3"/>
      <c r="B55" s="4"/>
      <c r="C55" s="262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AE55">
        <v>15</v>
      </c>
      <c r="AF55">
        <v>21</v>
      </c>
      <c r="AG55" t="s">
        <v>142</v>
      </c>
    </row>
    <row r="56" spans="1:60" x14ac:dyDescent="0.2">
      <c r="A56" s="213"/>
      <c r="B56" s="214" t="s">
        <v>29</v>
      </c>
      <c r="C56" s="263"/>
      <c r="D56" s="215"/>
      <c r="E56" s="216"/>
      <c r="F56" s="216"/>
      <c r="G56" s="232">
        <f>G8+G34+G41+G46+G53</f>
        <v>0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E56">
        <f>SUMIF(L7:L54,AE55,G7:G54)</f>
        <v>0</v>
      </c>
      <c r="AF56">
        <f>SUMIF(L7:L54,AF55,G7:G54)</f>
        <v>0</v>
      </c>
      <c r="AG56" t="s">
        <v>400</v>
      </c>
    </row>
    <row r="57" spans="1:60" x14ac:dyDescent="0.2">
      <c r="C57" s="264"/>
      <c r="D57" s="10"/>
      <c r="AG57" t="s">
        <v>401</v>
      </c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orMRZ4BRqAz9S/esK6V4E67B4M3WFL/iNskjLVnjO4xjKj4qrzG3IgWJvWBlae/M7TsYRES4UU4RUunTnIi+Yw==" saltValue="ZlXJEhaK3mUY/g8+xyyY/w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DD9E4-8B72-4C6D-B935-2781D6EEE1F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129</v>
      </c>
      <c r="B1" s="195"/>
      <c r="C1" s="195"/>
      <c r="D1" s="195"/>
      <c r="E1" s="195"/>
      <c r="F1" s="195"/>
      <c r="G1" s="195"/>
      <c r="AG1" t="s">
        <v>130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131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131</v>
      </c>
      <c r="AG3" t="s">
        <v>132</v>
      </c>
    </row>
    <row r="4" spans="1:60" ht="24.95" customHeight="1" x14ac:dyDescent="0.2">
      <c r="A4" s="200" t="s">
        <v>9</v>
      </c>
      <c r="B4" s="201" t="s">
        <v>55</v>
      </c>
      <c r="C4" s="202" t="s">
        <v>56</v>
      </c>
      <c r="D4" s="203"/>
      <c r="E4" s="203"/>
      <c r="F4" s="203"/>
      <c r="G4" s="204"/>
      <c r="AG4" t="s">
        <v>133</v>
      </c>
    </row>
    <row r="5" spans="1:60" x14ac:dyDescent="0.2">
      <c r="D5" s="10"/>
    </row>
    <row r="6" spans="1:60" ht="38.25" x14ac:dyDescent="0.2">
      <c r="A6" s="206" t="s">
        <v>134</v>
      </c>
      <c r="B6" s="208" t="s">
        <v>135</v>
      </c>
      <c r="C6" s="208" t="s">
        <v>136</v>
      </c>
      <c r="D6" s="207" t="s">
        <v>137</v>
      </c>
      <c r="E6" s="206" t="s">
        <v>138</v>
      </c>
      <c r="F6" s="205" t="s">
        <v>139</v>
      </c>
      <c r="G6" s="206" t="s">
        <v>29</v>
      </c>
      <c r="H6" s="209" t="s">
        <v>30</v>
      </c>
      <c r="I6" s="209" t="s">
        <v>140</v>
      </c>
      <c r="J6" s="209" t="s">
        <v>31</v>
      </c>
      <c r="K6" s="209" t="s">
        <v>141</v>
      </c>
      <c r="L6" s="209" t="s">
        <v>142</v>
      </c>
      <c r="M6" s="209" t="s">
        <v>143</v>
      </c>
      <c r="N6" s="209" t="s">
        <v>144</v>
      </c>
      <c r="O6" s="209" t="s">
        <v>145</v>
      </c>
      <c r="P6" s="209" t="s">
        <v>146</v>
      </c>
      <c r="Q6" s="209" t="s">
        <v>147</v>
      </c>
      <c r="R6" s="209" t="s">
        <v>148</v>
      </c>
      <c r="S6" s="209" t="s">
        <v>149</v>
      </c>
      <c r="T6" s="209" t="s">
        <v>150</v>
      </c>
      <c r="U6" s="209" t="s">
        <v>151</v>
      </c>
      <c r="V6" s="209" t="s">
        <v>152</v>
      </c>
      <c r="W6" s="209" t="s">
        <v>153</v>
      </c>
      <c r="X6" s="209" t="s">
        <v>154</v>
      </c>
      <c r="Y6" s="209" t="s">
        <v>155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156</v>
      </c>
      <c r="B8" s="227" t="s">
        <v>110</v>
      </c>
      <c r="C8" s="253" t="s">
        <v>111</v>
      </c>
      <c r="D8" s="228"/>
      <c r="E8" s="229"/>
      <c r="F8" s="230"/>
      <c r="G8" s="230">
        <f>SUMIF(AG9:AG31,"&lt;&gt;NOR",G9:G31)</f>
        <v>0</v>
      </c>
      <c r="H8" s="230"/>
      <c r="I8" s="230">
        <f>SUM(I9:I31)</f>
        <v>0</v>
      </c>
      <c r="J8" s="230"/>
      <c r="K8" s="230">
        <f>SUM(K9:K31)</f>
        <v>0</v>
      </c>
      <c r="L8" s="230"/>
      <c r="M8" s="230">
        <f>SUM(M9:M31)</f>
        <v>0</v>
      </c>
      <c r="N8" s="229"/>
      <c r="O8" s="229">
        <f>SUM(O9:O31)</f>
        <v>0</v>
      </c>
      <c r="P8" s="229"/>
      <c r="Q8" s="229">
        <f>SUM(Q9:Q31)</f>
        <v>0</v>
      </c>
      <c r="R8" s="230"/>
      <c r="S8" s="230"/>
      <c r="T8" s="231"/>
      <c r="U8" s="225"/>
      <c r="V8" s="225">
        <f>SUM(V9:V31)</f>
        <v>0</v>
      </c>
      <c r="W8" s="225"/>
      <c r="X8" s="225"/>
      <c r="Y8" s="225"/>
      <c r="AG8" t="s">
        <v>157</v>
      </c>
    </row>
    <row r="9" spans="1:60" outlineLevel="1" x14ac:dyDescent="0.2">
      <c r="A9" s="244">
        <v>1</v>
      </c>
      <c r="B9" s="245" t="s">
        <v>537</v>
      </c>
      <c r="C9" s="259" t="s">
        <v>538</v>
      </c>
      <c r="D9" s="246" t="s">
        <v>244</v>
      </c>
      <c r="E9" s="247">
        <v>15</v>
      </c>
      <c r="F9" s="248"/>
      <c r="G9" s="249">
        <f>ROUND(E9*F9,2)</f>
        <v>0</v>
      </c>
      <c r="H9" s="248"/>
      <c r="I9" s="249">
        <f>ROUND(E9*H9,2)</f>
        <v>0</v>
      </c>
      <c r="J9" s="248"/>
      <c r="K9" s="249">
        <f>ROUND(E9*J9,2)</f>
        <v>0</v>
      </c>
      <c r="L9" s="249">
        <v>21</v>
      </c>
      <c r="M9" s="249">
        <f>G9*(1+L9/100)</f>
        <v>0</v>
      </c>
      <c r="N9" s="247">
        <v>0</v>
      </c>
      <c r="O9" s="247">
        <f>ROUND(E9*N9,2)</f>
        <v>0</v>
      </c>
      <c r="P9" s="247">
        <v>0</v>
      </c>
      <c r="Q9" s="247">
        <f>ROUND(E9*P9,2)</f>
        <v>0</v>
      </c>
      <c r="R9" s="249"/>
      <c r="S9" s="249" t="s">
        <v>161</v>
      </c>
      <c r="T9" s="250" t="s">
        <v>303</v>
      </c>
      <c r="U9" s="221">
        <v>0</v>
      </c>
      <c r="V9" s="221">
        <f>ROUND(E9*U9,2)</f>
        <v>0</v>
      </c>
      <c r="W9" s="221"/>
      <c r="X9" s="221" t="s">
        <v>163</v>
      </c>
      <c r="Y9" s="221" t="s">
        <v>164</v>
      </c>
      <c r="Z9" s="210"/>
      <c r="AA9" s="210"/>
      <c r="AB9" s="210"/>
      <c r="AC9" s="210"/>
      <c r="AD9" s="210"/>
      <c r="AE9" s="210"/>
      <c r="AF9" s="210"/>
      <c r="AG9" s="210" t="s">
        <v>165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44">
        <v>2</v>
      </c>
      <c r="B10" s="245" t="s">
        <v>539</v>
      </c>
      <c r="C10" s="259" t="s">
        <v>540</v>
      </c>
      <c r="D10" s="246" t="s">
        <v>244</v>
      </c>
      <c r="E10" s="247">
        <v>10</v>
      </c>
      <c r="F10" s="248"/>
      <c r="G10" s="249">
        <f>ROUND(E10*F10,2)</f>
        <v>0</v>
      </c>
      <c r="H10" s="248"/>
      <c r="I10" s="249">
        <f>ROUND(E10*H10,2)</f>
        <v>0</v>
      </c>
      <c r="J10" s="248"/>
      <c r="K10" s="249">
        <f>ROUND(E10*J10,2)</f>
        <v>0</v>
      </c>
      <c r="L10" s="249">
        <v>21</v>
      </c>
      <c r="M10" s="249">
        <f>G10*(1+L10/100)</f>
        <v>0</v>
      </c>
      <c r="N10" s="247">
        <v>0</v>
      </c>
      <c r="O10" s="247">
        <f>ROUND(E10*N10,2)</f>
        <v>0</v>
      </c>
      <c r="P10" s="247">
        <v>0</v>
      </c>
      <c r="Q10" s="247">
        <f>ROUND(E10*P10,2)</f>
        <v>0</v>
      </c>
      <c r="R10" s="249"/>
      <c r="S10" s="249" t="s">
        <v>161</v>
      </c>
      <c r="T10" s="250" t="s">
        <v>303</v>
      </c>
      <c r="U10" s="221">
        <v>0</v>
      </c>
      <c r="V10" s="221">
        <f>ROUND(E10*U10,2)</f>
        <v>0</v>
      </c>
      <c r="W10" s="221"/>
      <c r="X10" s="221" t="s">
        <v>163</v>
      </c>
      <c r="Y10" s="221" t="s">
        <v>164</v>
      </c>
      <c r="Z10" s="210"/>
      <c r="AA10" s="210"/>
      <c r="AB10" s="210"/>
      <c r="AC10" s="210"/>
      <c r="AD10" s="210"/>
      <c r="AE10" s="210"/>
      <c r="AF10" s="210"/>
      <c r="AG10" s="210" t="s">
        <v>165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4">
        <v>3</v>
      </c>
      <c r="B11" s="245" t="s">
        <v>543</v>
      </c>
      <c r="C11" s="259" t="s">
        <v>544</v>
      </c>
      <c r="D11" s="246" t="s">
        <v>306</v>
      </c>
      <c r="E11" s="247">
        <v>5</v>
      </c>
      <c r="F11" s="248"/>
      <c r="G11" s="249">
        <f>ROUND(E11*F11,2)</f>
        <v>0</v>
      </c>
      <c r="H11" s="248"/>
      <c r="I11" s="249">
        <f>ROUND(E11*H11,2)</f>
        <v>0</v>
      </c>
      <c r="J11" s="248"/>
      <c r="K11" s="249">
        <f>ROUND(E11*J11,2)</f>
        <v>0</v>
      </c>
      <c r="L11" s="249">
        <v>21</v>
      </c>
      <c r="M11" s="249">
        <f>G11*(1+L11/100)</f>
        <v>0</v>
      </c>
      <c r="N11" s="247">
        <v>0</v>
      </c>
      <c r="O11" s="247">
        <f>ROUND(E11*N11,2)</f>
        <v>0</v>
      </c>
      <c r="P11" s="247">
        <v>0</v>
      </c>
      <c r="Q11" s="247">
        <f>ROUND(E11*P11,2)</f>
        <v>0</v>
      </c>
      <c r="R11" s="249"/>
      <c r="S11" s="249" t="s">
        <v>161</v>
      </c>
      <c r="T11" s="250" t="s">
        <v>303</v>
      </c>
      <c r="U11" s="221">
        <v>0</v>
      </c>
      <c r="V11" s="221">
        <f>ROUND(E11*U11,2)</f>
        <v>0</v>
      </c>
      <c r="W11" s="221"/>
      <c r="X11" s="221" t="s">
        <v>163</v>
      </c>
      <c r="Y11" s="221" t="s">
        <v>164</v>
      </c>
      <c r="Z11" s="210"/>
      <c r="AA11" s="210"/>
      <c r="AB11" s="210"/>
      <c r="AC11" s="210"/>
      <c r="AD11" s="210"/>
      <c r="AE11" s="210"/>
      <c r="AF11" s="210"/>
      <c r="AG11" s="210" t="s">
        <v>165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4">
        <v>4</v>
      </c>
      <c r="B12" s="245" t="s">
        <v>545</v>
      </c>
      <c r="C12" s="259" t="s">
        <v>546</v>
      </c>
      <c r="D12" s="246" t="s">
        <v>306</v>
      </c>
      <c r="E12" s="247">
        <v>3</v>
      </c>
      <c r="F12" s="248"/>
      <c r="G12" s="249">
        <f>ROUND(E12*F12,2)</f>
        <v>0</v>
      </c>
      <c r="H12" s="248"/>
      <c r="I12" s="249">
        <f>ROUND(E12*H12,2)</f>
        <v>0</v>
      </c>
      <c r="J12" s="248"/>
      <c r="K12" s="249">
        <f>ROUND(E12*J12,2)</f>
        <v>0</v>
      </c>
      <c r="L12" s="249">
        <v>21</v>
      </c>
      <c r="M12" s="249">
        <f>G12*(1+L12/100)</f>
        <v>0</v>
      </c>
      <c r="N12" s="247">
        <v>0</v>
      </c>
      <c r="O12" s="247">
        <f>ROUND(E12*N12,2)</f>
        <v>0</v>
      </c>
      <c r="P12" s="247">
        <v>0</v>
      </c>
      <c r="Q12" s="247">
        <f>ROUND(E12*P12,2)</f>
        <v>0</v>
      </c>
      <c r="R12" s="249"/>
      <c r="S12" s="249" t="s">
        <v>161</v>
      </c>
      <c r="T12" s="250" t="s">
        <v>303</v>
      </c>
      <c r="U12" s="221">
        <v>0</v>
      </c>
      <c r="V12" s="221">
        <f>ROUND(E12*U12,2)</f>
        <v>0</v>
      </c>
      <c r="W12" s="221"/>
      <c r="X12" s="221" t="s">
        <v>163</v>
      </c>
      <c r="Y12" s="221" t="s">
        <v>164</v>
      </c>
      <c r="Z12" s="210"/>
      <c r="AA12" s="210"/>
      <c r="AB12" s="210"/>
      <c r="AC12" s="210"/>
      <c r="AD12" s="210"/>
      <c r="AE12" s="210"/>
      <c r="AF12" s="210"/>
      <c r="AG12" s="210" t="s">
        <v>165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4">
        <v>5</v>
      </c>
      <c r="B13" s="245" t="s">
        <v>549</v>
      </c>
      <c r="C13" s="259" t="s">
        <v>550</v>
      </c>
      <c r="D13" s="246" t="s">
        <v>306</v>
      </c>
      <c r="E13" s="247">
        <v>30</v>
      </c>
      <c r="F13" s="248"/>
      <c r="G13" s="249">
        <f>ROUND(E13*F13,2)</f>
        <v>0</v>
      </c>
      <c r="H13" s="248"/>
      <c r="I13" s="249">
        <f>ROUND(E13*H13,2)</f>
        <v>0</v>
      </c>
      <c r="J13" s="248"/>
      <c r="K13" s="249">
        <f>ROUND(E13*J13,2)</f>
        <v>0</v>
      </c>
      <c r="L13" s="249">
        <v>21</v>
      </c>
      <c r="M13" s="249">
        <f>G13*(1+L13/100)</f>
        <v>0</v>
      </c>
      <c r="N13" s="247">
        <v>0</v>
      </c>
      <c r="O13" s="247">
        <f>ROUND(E13*N13,2)</f>
        <v>0</v>
      </c>
      <c r="P13" s="247">
        <v>0</v>
      </c>
      <c r="Q13" s="247">
        <f>ROUND(E13*P13,2)</f>
        <v>0</v>
      </c>
      <c r="R13" s="249"/>
      <c r="S13" s="249" t="s">
        <v>161</v>
      </c>
      <c r="T13" s="250" t="s">
        <v>303</v>
      </c>
      <c r="U13" s="221">
        <v>0</v>
      </c>
      <c r="V13" s="221">
        <f>ROUND(E13*U13,2)</f>
        <v>0</v>
      </c>
      <c r="W13" s="221"/>
      <c r="X13" s="221" t="s">
        <v>163</v>
      </c>
      <c r="Y13" s="221" t="s">
        <v>164</v>
      </c>
      <c r="Z13" s="210"/>
      <c r="AA13" s="210"/>
      <c r="AB13" s="210"/>
      <c r="AC13" s="210"/>
      <c r="AD13" s="210"/>
      <c r="AE13" s="210"/>
      <c r="AF13" s="210"/>
      <c r="AG13" s="210" t="s">
        <v>165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4">
        <v>6</v>
      </c>
      <c r="B14" s="245" t="s">
        <v>551</v>
      </c>
      <c r="C14" s="259" t="s">
        <v>552</v>
      </c>
      <c r="D14" s="246" t="s">
        <v>244</v>
      </c>
      <c r="E14" s="247">
        <v>100</v>
      </c>
      <c r="F14" s="248"/>
      <c r="G14" s="249">
        <f>ROUND(E14*F14,2)</f>
        <v>0</v>
      </c>
      <c r="H14" s="248"/>
      <c r="I14" s="249">
        <f>ROUND(E14*H14,2)</f>
        <v>0</v>
      </c>
      <c r="J14" s="248"/>
      <c r="K14" s="249">
        <f>ROUND(E14*J14,2)</f>
        <v>0</v>
      </c>
      <c r="L14" s="249">
        <v>21</v>
      </c>
      <c r="M14" s="249">
        <f>G14*(1+L14/100)</f>
        <v>0</v>
      </c>
      <c r="N14" s="247">
        <v>0</v>
      </c>
      <c r="O14" s="247">
        <f>ROUND(E14*N14,2)</f>
        <v>0</v>
      </c>
      <c r="P14" s="247">
        <v>0</v>
      </c>
      <c r="Q14" s="247">
        <f>ROUND(E14*P14,2)</f>
        <v>0</v>
      </c>
      <c r="R14" s="249"/>
      <c r="S14" s="249" t="s">
        <v>161</v>
      </c>
      <c r="T14" s="250" t="s">
        <v>303</v>
      </c>
      <c r="U14" s="221">
        <v>0</v>
      </c>
      <c r="V14" s="221">
        <f>ROUND(E14*U14,2)</f>
        <v>0</v>
      </c>
      <c r="W14" s="221"/>
      <c r="X14" s="221" t="s">
        <v>163</v>
      </c>
      <c r="Y14" s="221" t="s">
        <v>164</v>
      </c>
      <c r="Z14" s="210"/>
      <c r="AA14" s="210"/>
      <c r="AB14" s="210"/>
      <c r="AC14" s="210"/>
      <c r="AD14" s="210"/>
      <c r="AE14" s="210"/>
      <c r="AF14" s="210"/>
      <c r="AG14" s="210" t="s">
        <v>165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4">
        <v>7</v>
      </c>
      <c r="B15" s="245" t="s">
        <v>553</v>
      </c>
      <c r="C15" s="259" t="s">
        <v>554</v>
      </c>
      <c r="D15" s="246" t="s">
        <v>244</v>
      </c>
      <c r="E15" s="247">
        <v>200</v>
      </c>
      <c r="F15" s="248"/>
      <c r="G15" s="249">
        <f>ROUND(E15*F15,2)</f>
        <v>0</v>
      </c>
      <c r="H15" s="248"/>
      <c r="I15" s="249">
        <f>ROUND(E15*H15,2)</f>
        <v>0</v>
      </c>
      <c r="J15" s="248"/>
      <c r="K15" s="249">
        <f>ROUND(E15*J15,2)</f>
        <v>0</v>
      </c>
      <c r="L15" s="249">
        <v>21</v>
      </c>
      <c r="M15" s="249">
        <f>G15*(1+L15/100)</f>
        <v>0</v>
      </c>
      <c r="N15" s="247">
        <v>0</v>
      </c>
      <c r="O15" s="247">
        <f>ROUND(E15*N15,2)</f>
        <v>0</v>
      </c>
      <c r="P15" s="247">
        <v>0</v>
      </c>
      <c r="Q15" s="247">
        <f>ROUND(E15*P15,2)</f>
        <v>0</v>
      </c>
      <c r="R15" s="249"/>
      <c r="S15" s="249" t="s">
        <v>161</v>
      </c>
      <c r="T15" s="250" t="s">
        <v>303</v>
      </c>
      <c r="U15" s="221">
        <v>0</v>
      </c>
      <c r="V15" s="221">
        <f>ROUND(E15*U15,2)</f>
        <v>0</v>
      </c>
      <c r="W15" s="221"/>
      <c r="X15" s="221" t="s">
        <v>163</v>
      </c>
      <c r="Y15" s="221" t="s">
        <v>164</v>
      </c>
      <c r="Z15" s="210"/>
      <c r="AA15" s="210"/>
      <c r="AB15" s="210"/>
      <c r="AC15" s="210"/>
      <c r="AD15" s="210"/>
      <c r="AE15" s="210"/>
      <c r="AF15" s="210"/>
      <c r="AG15" s="210" t="s">
        <v>165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4">
        <v>8</v>
      </c>
      <c r="B16" s="245" t="s">
        <v>555</v>
      </c>
      <c r="C16" s="259" t="s">
        <v>556</v>
      </c>
      <c r="D16" s="246" t="s">
        <v>244</v>
      </c>
      <c r="E16" s="247">
        <v>500</v>
      </c>
      <c r="F16" s="248"/>
      <c r="G16" s="249">
        <f>ROUND(E16*F16,2)</f>
        <v>0</v>
      </c>
      <c r="H16" s="248"/>
      <c r="I16" s="249">
        <f>ROUND(E16*H16,2)</f>
        <v>0</v>
      </c>
      <c r="J16" s="248"/>
      <c r="K16" s="249">
        <f>ROUND(E16*J16,2)</f>
        <v>0</v>
      </c>
      <c r="L16" s="249">
        <v>21</v>
      </c>
      <c r="M16" s="249">
        <f>G16*(1+L16/100)</f>
        <v>0</v>
      </c>
      <c r="N16" s="247">
        <v>0</v>
      </c>
      <c r="O16" s="247">
        <f>ROUND(E16*N16,2)</f>
        <v>0</v>
      </c>
      <c r="P16" s="247">
        <v>0</v>
      </c>
      <c r="Q16" s="247">
        <f>ROUND(E16*P16,2)</f>
        <v>0</v>
      </c>
      <c r="R16" s="249"/>
      <c r="S16" s="249" t="s">
        <v>161</v>
      </c>
      <c r="T16" s="250" t="s">
        <v>303</v>
      </c>
      <c r="U16" s="221">
        <v>0</v>
      </c>
      <c r="V16" s="221">
        <f>ROUND(E16*U16,2)</f>
        <v>0</v>
      </c>
      <c r="W16" s="221"/>
      <c r="X16" s="221" t="s">
        <v>163</v>
      </c>
      <c r="Y16" s="221" t="s">
        <v>164</v>
      </c>
      <c r="Z16" s="210"/>
      <c r="AA16" s="210"/>
      <c r="AB16" s="210"/>
      <c r="AC16" s="210"/>
      <c r="AD16" s="210"/>
      <c r="AE16" s="210"/>
      <c r="AF16" s="210"/>
      <c r="AG16" s="210" t="s">
        <v>165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4">
        <v>9</v>
      </c>
      <c r="B17" s="245" t="s">
        <v>557</v>
      </c>
      <c r="C17" s="259" t="s">
        <v>558</v>
      </c>
      <c r="D17" s="246" t="s">
        <v>244</v>
      </c>
      <c r="E17" s="247">
        <v>55</v>
      </c>
      <c r="F17" s="248"/>
      <c r="G17" s="249">
        <f>ROUND(E17*F17,2)</f>
        <v>0</v>
      </c>
      <c r="H17" s="248"/>
      <c r="I17" s="249">
        <f>ROUND(E17*H17,2)</f>
        <v>0</v>
      </c>
      <c r="J17" s="248"/>
      <c r="K17" s="249">
        <f>ROUND(E17*J17,2)</f>
        <v>0</v>
      </c>
      <c r="L17" s="249">
        <v>21</v>
      </c>
      <c r="M17" s="249">
        <f>G17*(1+L17/100)</f>
        <v>0</v>
      </c>
      <c r="N17" s="247">
        <v>0</v>
      </c>
      <c r="O17" s="247">
        <f>ROUND(E17*N17,2)</f>
        <v>0</v>
      </c>
      <c r="P17" s="247">
        <v>0</v>
      </c>
      <c r="Q17" s="247">
        <f>ROUND(E17*P17,2)</f>
        <v>0</v>
      </c>
      <c r="R17" s="249"/>
      <c r="S17" s="249" t="s">
        <v>161</v>
      </c>
      <c r="T17" s="250" t="s">
        <v>303</v>
      </c>
      <c r="U17" s="221">
        <v>0</v>
      </c>
      <c r="V17" s="221">
        <f>ROUND(E17*U17,2)</f>
        <v>0</v>
      </c>
      <c r="W17" s="221"/>
      <c r="X17" s="221" t="s">
        <v>163</v>
      </c>
      <c r="Y17" s="221" t="s">
        <v>164</v>
      </c>
      <c r="Z17" s="210"/>
      <c r="AA17" s="210"/>
      <c r="AB17" s="210"/>
      <c r="AC17" s="210"/>
      <c r="AD17" s="210"/>
      <c r="AE17" s="210"/>
      <c r="AF17" s="210"/>
      <c r="AG17" s="210" t="s">
        <v>165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4">
        <v>10</v>
      </c>
      <c r="B18" s="245" t="s">
        <v>559</v>
      </c>
      <c r="C18" s="259" t="s">
        <v>560</v>
      </c>
      <c r="D18" s="246" t="s">
        <v>244</v>
      </c>
      <c r="E18" s="247">
        <v>400</v>
      </c>
      <c r="F18" s="248"/>
      <c r="G18" s="249">
        <f>ROUND(E18*F18,2)</f>
        <v>0</v>
      </c>
      <c r="H18" s="248"/>
      <c r="I18" s="249">
        <f>ROUND(E18*H18,2)</f>
        <v>0</v>
      </c>
      <c r="J18" s="248"/>
      <c r="K18" s="249">
        <f>ROUND(E18*J18,2)</f>
        <v>0</v>
      </c>
      <c r="L18" s="249">
        <v>21</v>
      </c>
      <c r="M18" s="249">
        <f>G18*(1+L18/100)</f>
        <v>0</v>
      </c>
      <c r="N18" s="247">
        <v>0</v>
      </c>
      <c r="O18" s="247">
        <f>ROUND(E18*N18,2)</f>
        <v>0</v>
      </c>
      <c r="P18" s="247">
        <v>0</v>
      </c>
      <c r="Q18" s="247">
        <f>ROUND(E18*P18,2)</f>
        <v>0</v>
      </c>
      <c r="R18" s="249"/>
      <c r="S18" s="249" t="s">
        <v>161</v>
      </c>
      <c r="T18" s="250" t="s">
        <v>303</v>
      </c>
      <c r="U18" s="221">
        <v>0</v>
      </c>
      <c r="V18" s="221">
        <f>ROUND(E18*U18,2)</f>
        <v>0</v>
      </c>
      <c r="W18" s="221"/>
      <c r="X18" s="221" t="s">
        <v>163</v>
      </c>
      <c r="Y18" s="221" t="s">
        <v>164</v>
      </c>
      <c r="Z18" s="210"/>
      <c r="AA18" s="210"/>
      <c r="AB18" s="210"/>
      <c r="AC18" s="210"/>
      <c r="AD18" s="210"/>
      <c r="AE18" s="210"/>
      <c r="AF18" s="210"/>
      <c r="AG18" s="210" t="s">
        <v>165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4">
        <v>11</v>
      </c>
      <c r="B19" s="245" t="s">
        <v>561</v>
      </c>
      <c r="C19" s="259" t="s">
        <v>562</v>
      </c>
      <c r="D19" s="246" t="s">
        <v>244</v>
      </c>
      <c r="E19" s="247">
        <v>90</v>
      </c>
      <c r="F19" s="248"/>
      <c r="G19" s="249">
        <f>ROUND(E19*F19,2)</f>
        <v>0</v>
      </c>
      <c r="H19" s="248"/>
      <c r="I19" s="249">
        <f>ROUND(E19*H19,2)</f>
        <v>0</v>
      </c>
      <c r="J19" s="248"/>
      <c r="K19" s="249">
        <f>ROUND(E19*J19,2)</f>
        <v>0</v>
      </c>
      <c r="L19" s="249">
        <v>21</v>
      </c>
      <c r="M19" s="249">
        <f>G19*(1+L19/100)</f>
        <v>0</v>
      </c>
      <c r="N19" s="247">
        <v>0</v>
      </c>
      <c r="O19" s="247">
        <f>ROUND(E19*N19,2)</f>
        <v>0</v>
      </c>
      <c r="P19" s="247">
        <v>0</v>
      </c>
      <c r="Q19" s="247">
        <f>ROUND(E19*P19,2)</f>
        <v>0</v>
      </c>
      <c r="R19" s="249"/>
      <c r="S19" s="249" t="s">
        <v>161</v>
      </c>
      <c r="T19" s="250" t="s">
        <v>303</v>
      </c>
      <c r="U19" s="221">
        <v>0</v>
      </c>
      <c r="V19" s="221">
        <f>ROUND(E19*U19,2)</f>
        <v>0</v>
      </c>
      <c r="W19" s="221"/>
      <c r="X19" s="221" t="s">
        <v>163</v>
      </c>
      <c r="Y19" s="221" t="s">
        <v>164</v>
      </c>
      <c r="Z19" s="210"/>
      <c r="AA19" s="210"/>
      <c r="AB19" s="210"/>
      <c r="AC19" s="210"/>
      <c r="AD19" s="210"/>
      <c r="AE19" s="210"/>
      <c r="AF19" s="210"/>
      <c r="AG19" s="210" t="s">
        <v>165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4">
        <v>12</v>
      </c>
      <c r="B20" s="245" t="s">
        <v>563</v>
      </c>
      <c r="C20" s="259" t="s">
        <v>564</v>
      </c>
      <c r="D20" s="246" t="s">
        <v>306</v>
      </c>
      <c r="E20" s="247">
        <v>12</v>
      </c>
      <c r="F20" s="248"/>
      <c r="G20" s="249">
        <f>ROUND(E20*F20,2)</f>
        <v>0</v>
      </c>
      <c r="H20" s="248"/>
      <c r="I20" s="249">
        <f>ROUND(E20*H20,2)</f>
        <v>0</v>
      </c>
      <c r="J20" s="248"/>
      <c r="K20" s="249">
        <f>ROUND(E20*J20,2)</f>
        <v>0</v>
      </c>
      <c r="L20" s="249">
        <v>21</v>
      </c>
      <c r="M20" s="249">
        <f>G20*(1+L20/100)</f>
        <v>0</v>
      </c>
      <c r="N20" s="247">
        <v>0</v>
      </c>
      <c r="O20" s="247">
        <f>ROUND(E20*N20,2)</f>
        <v>0</v>
      </c>
      <c r="P20" s="247">
        <v>0</v>
      </c>
      <c r="Q20" s="247">
        <f>ROUND(E20*P20,2)</f>
        <v>0</v>
      </c>
      <c r="R20" s="249"/>
      <c r="S20" s="249" t="s">
        <v>161</v>
      </c>
      <c r="T20" s="250" t="s">
        <v>303</v>
      </c>
      <c r="U20" s="221">
        <v>0</v>
      </c>
      <c r="V20" s="221">
        <f>ROUND(E20*U20,2)</f>
        <v>0</v>
      </c>
      <c r="W20" s="221"/>
      <c r="X20" s="221" t="s">
        <v>163</v>
      </c>
      <c r="Y20" s="221" t="s">
        <v>164</v>
      </c>
      <c r="Z20" s="210"/>
      <c r="AA20" s="210"/>
      <c r="AB20" s="210"/>
      <c r="AC20" s="210"/>
      <c r="AD20" s="210"/>
      <c r="AE20" s="210"/>
      <c r="AF20" s="210"/>
      <c r="AG20" s="210" t="s">
        <v>165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4">
        <v>13</v>
      </c>
      <c r="B21" s="245" t="s">
        <v>567</v>
      </c>
      <c r="C21" s="259" t="s">
        <v>568</v>
      </c>
      <c r="D21" s="246" t="s">
        <v>306</v>
      </c>
      <c r="E21" s="247">
        <v>45</v>
      </c>
      <c r="F21" s="248"/>
      <c r="G21" s="249">
        <f>ROUND(E21*F21,2)</f>
        <v>0</v>
      </c>
      <c r="H21" s="248"/>
      <c r="I21" s="249">
        <f>ROUND(E21*H21,2)</f>
        <v>0</v>
      </c>
      <c r="J21" s="248"/>
      <c r="K21" s="249">
        <f>ROUND(E21*J21,2)</f>
        <v>0</v>
      </c>
      <c r="L21" s="249">
        <v>21</v>
      </c>
      <c r="M21" s="249">
        <f>G21*(1+L21/100)</f>
        <v>0</v>
      </c>
      <c r="N21" s="247">
        <v>0</v>
      </c>
      <c r="O21" s="247">
        <f>ROUND(E21*N21,2)</f>
        <v>0</v>
      </c>
      <c r="P21" s="247">
        <v>0</v>
      </c>
      <c r="Q21" s="247">
        <f>ROUND(E21*P21,2)</f>
        <v>0</v>
      </c>
      <c r="R21" s="249"/>
      <c r="S21" s="249" t="s">
        <v>161</v>
      </c>
      <c r="T21" s="250" t="s">
        <v>303</v>
      </c>
      <c r="U21" s="221">
        <v>0</v>
      </c>
      <c r="V21" s="221">
        <f>ROUND(E21*U21,2)</f>
        <v>0</v>
      </c>
      <c r="W21" s="221"/>
      <c r="X21" s="221" t="s">
        <v>163</v>
      </c>
      <c r="Y21" s="221" t="s">
        <v>164</v>
      </c>
      <c r="Z21" s="210"/>
      <c r="AA21" s="210"/>
      <c r="AB21" s="210"/>
      <c r="AC21" s="210"/>
      <c r="AD21" s="210"/>
      <c r="AE21" s="210"/>
      <c r="AF21" s="210"/>
      <c r="AG21" s="210" t="s">
        <v>165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4">
        <v>14</v>
      </c>
      <c r="B22" s="245" t="s">
        <v>573</v>
      </c>
      <c r="C22" s="259" t="s">
        <v>574</v>
      </c>
      <c r="D22" s="246" t="s">
        <v>306</v>
      </c>
      <c r="E22" s="247">
        <v>15</v>
      </c>
      <c r="F22" s="248"/>
      <c r="G22" s="249">
        <f>ROUND(E22*F22,2)</f>
        <v>0</v>
      </c>
      <c r="H22" s="248"/>
      <c r="I22" s="249">
        <f>ROUND(E22*H22,2)</f>
        <v>0</v>
      </c>
      <c r="J22" s="248"/>
      <c r="K22" s="249">
        <f>ROUND(E22*J22,2)</f>
        <v>0</v>
      </c>
      <c r="L22" s="249">
        <v>21</v>
      </c>
      <c r="M22" s="249">
        <f>G22*(1+L22/100)</f>
        <v>0</v>
      </c>
      <c r="N22" s="247">
        <v>0</v>
      </c>
      <c r="O22" s="247">
        <f>ROUND(E22*N22,2)</f>
        <v>0</v>
      </c>
      <c r="P22" s="247">
        <v>0</v>
      </c>
      <c r="Q22" s="247">
        <f>ROUND(E22*P22,2)</f>
        <v>0</v>
      </c>
      <c r="R22" s="249"/>
      <c r="S22" s="249" t="s">
        <v>161</v>
      </c>
      <c r="T22" s="250" t="s">
        <v>303</v>
      </c>
      <c r="U22" s="221">
        <v>0</v>
      </c>
      <c r="V22" s="221">
        <f>ROUND(E22*U22,2)</f>
        <v>0</v>
      </c>
      <c r="W22" s="221"/>
      <c r="X22" s="221" t="s">
        <v>163</v>
      </c>
      <c r="Y22" s="221" t="s">
        <v>164</v>
      </c>
      <c r="Z22" s="210"/>
      <c r="AA22" s="210"/>
      <c r="AB22" s="210"/>
      <c r="AC22" s="210"/>
      <c r="AD22" s="210"/>
      <c r="AE22" s="210"/>
      <c r="AF22" s="210"/>
      <c r="AG22" s="210" t="s">
        <v>165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4">
        <v>15</v>
      </c>
      <c r="B23" s="245" t="s">
        <v>575</v>
      </c>
      <c r="C23" s="259" t="s">
        <v>620</v>
      </c>
      <c r="D23" s="246" t="s">
        <v>306</v>
      </c>
      <c r="E23" s="247">
        <v>6</v>
      </c>
      <c r="F23" s="248"/>
      <c r="G23" s="249">
        <f>ROUND(E23*F23,2)</f>
        <v>0</v>
      </c>
      <c r="H23" s="248"/>
      <c r="I23" s="249">
        <f>ROUND(E23*H23,2)</f>
        <v>0</v>
      </c>
      <c r="J23" s="248"/>
      <c r="K23" s="249">
        <f>ROUND(E23*J23,2)</f>
        <v>0</v>
      </c>
      <c r="L23" s="249">
        <v>21</v>
      </c>
      <c r="M23" s="249">
        <f>G23*(1+L23/100)</f>
        <v>0</v>
      </c>
      <c r="N23" s="247">
        <v>0</v>
      </c>
      <c r="O23" s="247">
        <f>ROUND(E23*N23,2)</f>
        <v>0</v>
      </c>
      <c r="P23" s="247">
        <v>0</v>
      </c>
      <c r="Q23" s="247">
        <f>ROUND(E23*P23,2)</f>
        <v>0</v>
      </c>
      <c r="R23" s="249"/>
      <c r="S23" s="249" t="s">
        <v>161</v>
      </c>
      <c r="T23" s="250" t="s">
        <v>303</v>
      </c>
      <c r="U23" s="221">
        <v>0</v>
      </c>
      <c r="V23" s="221">
        <f>ROUND(E23*U23,2)</f>
        <v>0</v>
      </c>
      <c r="W23" s="221"/>
      <c r="X23" s="221" t="s">
        <v>163</v>
      </c>
      <c r="Y23" s="221" t="s">
        <v>164</v>
      </c>
      <c r="Z23" s="210"/>
      <c r="AA23" s="210"/>
      <c r="AB23" s="210"/>
      <c r="AC23" s="210"/>
      <c r="AD23" s="210"/>
      <c r="AE23" s="210"/>
      <c r="AF23" s="210"/>
      <c r="AG23" s="210" t="s">
        <v>165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4">
        <v>16</v>
      </c>
      <c r="B24" s="245" t="s">
        <v>577</v>
      </c>
      <c r="C24" s="259" t="s">
        <v>621</v>
      </c>
      <c r="D24" s="246" t="s">
        <v>306</v>
      </c>
      <c r="E24" s="247">
        <v>6</v>
      </c>
      <c r="F24" s="248"/>
      <c r="G24" s="249">
        <f>ROUND(E24*F24,2)</f>
        <v>0</v>
      </c>
      <c r="H24" s="248"/>
      <c r="I24" s="249">
        <f>ROUND(E24*H24,2)</f>
        <v>0</v>
      </c>
      <c r="J24" s="248"/>
      <c r="K24" s="249">
        <f>ROUND(E24*J24,2)</f>
        <v>0</v>
      </c>
      <c r="L24" s="249">
        <v>21</v>
      </c>
      <c r="M24" s="249">
        <f>G24*(1+L24/100)</f>
        <v>0</v>
      </c>
      <c r="N24" s="247">
        <v>0</v>
      </c>
      <c r="O24" s="247">
        <f>ROUND(E24*N24,2)</f>
        <v>0</v>
      </c>
      <c r="P24" s="247">
        <v>0</v>
      </c>
      <c r="Q24" s="247">
        <f>ROUND(E24*P24,2)</f>
        <v>0</v>
      </c>
      <c r="R24" s="249"/>
      <c r="S24" s="249" t="s">
        <v>161</v>
      </c>
      <c r="T24" s="250" t="s">
        <v>303</v>
      </c>
      <c r="U24" s="221">
        <v>0</v>
      </c>
      <c r="V24" s="221">
        <f>ROUND(E24*U24,2)</f>
        <v>0</v>
      </c>
      <c r="W24" s="221"/>
      <c r="X24" s="221" t="s">
        <v>163</v>
      </c>
      <c r="Y24" s="221" t="s">
        <v>164</v>
      </c>
      <c r="Z24" s="210"/>
      <c r="AA24" s="210"/>
      <c r="AB24" s="210"/>
      <c r="AC24" s="210"/>
      <c r="AD24" s="210"/>
      <c r="AE24" s="210"/>
      <c r="AF24" s="210"/>
      <c r="AG24" s="210" t="s">
        <v>165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4">
        <v>17</v>
      </c>
      <c r="B25" s="245" t="s">
        <v>579</v>
      </c>
      <c r="C25" s="259" t="s">
        <v>622</v>
      </c>
      <c r="D25" s="246" t="s">
        <v>306</v>
      </c>
      <c r="E25" s="247">
        <v>1</v>
      </c>
      <c r="F25" s="248"/>
      <c r="G25" s="249">
        <f>ROUND(E25*F25,2)</f>
        <v>0</v>
      </c>
      <c r="H25" s="248"/>
      <c r="I25" s="249">
        <f>ROUND(E25*H25,2)</f>
        <v>0</v>
      </c>
      <c r="J25" s="248"/>
      <c r="K25" s="249">
        <f>ROUND(E25*J25,2)</f>
        <v>0</v>
      </c>
      <c r="L25" s="249">
        <v>21</v>
      </c>
      <c r="M25" s="249">
        <f>G25*(1+L25/100)</f>
        <v>0</v>
      </c>
      <c r="N25" s="247">
        <v>0</v>
      </c>
      <c r="O25" s="247">
        <f>ROUND(E25*N25,2)</f>
        <v>0</v>
      </c>
      <c r="P25" s="247">
        <v>0</v>
      </c>
      <c r="Q25" s="247">
        <f>ROUND(E25*P25,2)</f>
        <v>0</v>
      </c>
      <c r="R25" s="249"/>
      <c r="S25" s="249" t="s">
        <v>161</v>
      </c>
      <c r="T25" s="250" t="s">
        <v>303</v>
      </c>
      <c r="U25" s="221">
        <v>0</v>
      </c>
      <c r="V25" s="221">
        <f>ROUND(E25*U25,2)</f>
        <v>0</v>
      </c>
      <c r="W25" s="221"/>
      <c r="X25" s="221" t="s">
        <v>163</v>
      </c>
      <c r="Y25" s="221" t="s">
        <v>164</v>
      </c>
      <c r="Z25" s="210"/>
      <c r="AA25" s="210"/>
      <c r="AB25" s="210"/>
      <c r="AC25" s="210"/>
      <c r="AD25" s="210"/>
      <c r="AE25" s="210"/>
      <c r="AF25" s="210"/>
      <c r="AG25" s="210" t="s">
        <v>165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4">
        <v>18</v>
      </c>
      <c r="B26" s="245" t="s">
        <v>581</v>
      </c>
      <c r="C26" s="259" t="s">
        <v>623</v>
      </c>
      <c r="D26" s="246" t="s">
        <v>306</v>
      </c>
      <c r="E26" s="247">
        <v>20</v>
      </c>
      <c r="F26" s="248"/>
      <c r="G26" s="249">
        <f>ROUND(E26*F26,2)</f>
        <v>0</v>
      </c>
      <c r="H26" s="248"/>
      <c r="I26" s="249">
        <f>ROUND(E26*H26,2)</f>
        <v>0</v>
      </c>
      <c r="J26" s="248"/>
      <c r="K26" s="249">
        <f>ROUND(E26*J26,2)</f>
        <v>0</v>
      </c>
      <c r="L26" s="249">
        <v>21</v>
      </c>
      <c r="M26" s="249">
        <f>G26*(1+L26/100)</f>
        <v>0</v>
      </c>
      <c r="N26" s="247">
        <v>0</v>
      </c>
      <c r="O26" s="247">
        <f>ROUND(E26*N26,2)</f>
        <v>0</v>
      </c>
      <c r="P26" s="247">
        <v>0</v>
      </c>
      <c r="Q26" s="247">
        <f>ROUND(E26*P26,2)</f>
        <v>0</v>
      </c>
      <c r="R26" s="249"/>
      <c r="S26" s="249" t="s">
        <v>161</v>
      </c>
      <c r="T26" s="250" t="s">
        <v>303</v>
      </c>
      <c r="U26" s="221">
        <v>0</v>
      </c>
      <c r="V26" s="221">
        <f>ROUND(E26*U26,2)</f>
        <v>0</v>
      </c>
      <c r="W26" s="221"/>
      <c r="X26" s="221" t="s">
        <v>163</v>
      </c>
      <c r="Y26" s="221" t="s">
        <v>164</v>
      </c>
      <c r="Z26" s="210"/>
      <c r="AA26" s="210"/>
      <c r="AB26" s="210"/>
      <c r="AC26" s="210"/>
      <c r="AD26" s="210"/>
      <c r="AE26" s="210"/>
      <c r="AF26" s="210"/>
      <c r="AG26" s="210" t="s">
        <v>165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4">
        <v>19</v>
      </c>
      <c r="B27" s="245" t="s">
        <v>583</v>
      </c>
      <c r="C27" s="259" t="s">
        <v>624</v>
      </c>
      <c r="D27" s="246" t="s">
        <v>306</v>
      </c>
      <c r="E27" s="247">
        <v>5</v>
      </c>
      <c r="F27" s="248"/>
      <c r="G27" s="249">
        <f>ROUND(E27*F27,2)</f>
        <v>0</v>
      </c>
      <c r="H27" s="248"/>
      <c r="I27" s="249">
        <f>ROUND(E27*H27,2)</f>
        <v>0</v>
      </c>
      <c r="J27" s="248"/>
      <c r="K27" s="249">
        <f>ROUND(E27*J27,2)</f>
        <v>0</v>
      </c>
      <c r="L27" s="249">
        <v>21</v>
      </c>
      <c r="M27" s="249">
        <f>G27*(1+L27/100)</f>
        <v>0</v>
      </c>
      <c r="N27" s="247">
        <v>0</v>
      </c>
      <c r="O27" s="247">
        <f>ROUND(E27*N27,2)</f>
        <v>0</v>
      </c>
      <c r="P27" s="247">
        <v>0</v>
      </c>
      <c r="Q27" s="247">
        <f>ROUND(E27*P27,2)</f>
        <v>0</v>
      </c>
      <c r="R27" s="249"/>
      <c r="S27" s="249" t="s">
        <v>161</v>
      </c>
      <c r="T27" s="250" t="s">
        <v>303</v>
      </c>
      <c r="U27" s="221">
        <v>0</v>
      </c>
      <c r="V27" s="221">
        <f>ROUND(E27*U27,2)</f>
        <v>0</v>
      </c>
      <c r="W27" s="221"/>
      <c r="X27" s="221" t="s">
        <v>163</v>
      </c>
      <c r="Y27" s="221" t="s">
        <v>164</v>
      </c>
      <c r="Z27" s="210"/>
      <c r="AA27" s="210"/>
      <c r="AB27" s="210"/>
      <c r="AC27" s="210"/>
      <c r="AD27" s="210"/>
      <c r="AE27" s="210"/>
      <c r="AF27" s="210"/>
      <c r="AG27" s="210" t="s">
        <v>165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4">
        <v>20</v>
      </c>
      <c r="B28" s="245" t="s">
        <v>585</v>
      </c>
      <c r="C28" s="259" t="s">
        <v>625</v>
      </c>
      <c r="D28" s="246" t="s">
        <v>306</v>
      </c>
      <c r="E28" s="247">
        <v>5</v>
      </c>
      <c r="F28" s="248"/>
      <c r="G28" s="249">
        <f>ROUND(E28*F28,2)</f>
        <v>0</v>
      </c>
      <c r="H28" s="248"/>
      <c r="I28" s="249">
        <f>ROUND(E28*H28,2)</f>
        <v>0</v>
      </c>
      <c r="J28" s="248"/>
      <c r="K28" s="249">
        <f>ROUND(E28*J28,2)</f>
        <v>0</v>
      </c>
      <c r="L28" s="249">
        <v>21</v>
      </c>
      <c r="M28" s="249">
        <f>G28*(1+L28/100)</f>
        <v>0</v>
      </c>
      <c r="N28" s="247">
        <v>0</v>
      </c>
      <c r="O28" s="247">
        <f>ROUND(E28*N28,2)</f>
        <v>0</v>
      </c>
      <c r="P28" s="247">
        <v>0</v>
      </c>
      <c r="Q28" s="247">
        <f>ROUND(E28*P28,2)</f>
        <v>0</v>
      </c>
      <c r="R28" s="249"/>
      <c r="S28" s="249" t="s">
        <v>161</v>
      </c>
      <c r="T28" s="250" t="s">
        <v>303</v>
      </c>
      <c r="U28" s="221">
        <v>0</v>
      </c>
      <c r="V28" s="221">
        <f>ROUND(E28*U28,2)</f>
        <v>0</v>
      </c>
      <c r="W28" s="221"/>
      <c r="X28" s="221" t="s">
        <v>163</v>
      </c>
      <c r="Y28" s="221" t="s">
        <v>164</v>
      </c>
      <c r="Z28" s="210"/>
      <c r="AA28" s="210"/>
      <c r="AB28" s="210"/>
      <c r="AC28" s="210"/>
      <c r="AD28" s="210"/>
      <c r="AE28" s="210"/>
      <c r="AF28" s="210"/>
      <c r="AG28" s="210" t="s">
        <v>165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4">
        <v>21</v>
      </c>
      <c r="B29" s="245" t="s">
        <v>587</v>
      </c>
      <c r="C29" s="259" t="s">
        <v>626</v>
      </c>
      <c r="D29" s="246" t="s">
        <v>306</v>
      </c>
      <c r="E29" s="247">
        <v>5</v>
      </c>
      <c r="F29" s="248"/>
      <c r="G29" s="249">
        <f>ROUND(E29*F29,2)</f>
        <v>0</v>
      </c>
      <c r="H29" s="248"/>
      <c r="I29" s="249">
        <f>ROUND(E29*H29,2)</f>
        <v>0</v>
      </c>
      <c r="J29" s="248"/>
      <c r="K29" s="249">
        <f>ROUND(E29*J29,2)</f>
        <v>0</v>
      </c>
      <c r="L29" s="249">
        <v>21</v>
      </c>
      <c r="M29" s="249">
        <f>G29*(1+L29/100)</f>
        <v>0</v>
      </c>
      <c r="N29" s="247">
        <v>0</v>
      </c>
      <c r="O29" s="247">
        <f>ROUND(E29*N29,2)</f>
        <v>0</v>
      </c>
      <c r="P29" s="247">
        <v>0</v>
      </c>
      <c r="Q29" s="247">
        <f>ROUND(E29*P29,2)</f>
        <v>0</v>
      </c>
      <c r="R29" s="249"/>
      <c r="S29" s="249" t="s">
        <v>161</v>
      </c>
      <c r="T29" s="250" t="s">
        <v>303</v>
      </c>
      <c r="U29" s="221">
        <v>0</v>
      </c>
      <c r="V29" s="221">
        <f>ROUND(E29*U29,2)</f>
        <v>0</v>
      </c>
      <c r="W29" s="221"/>
      <c r="X29" s="221" t="s">
        <v>163</v>
      </c>
      <c r="Y29" s="221" t="s">
        <v>164</v>
      </c>
      <c r="Z29" s="210"/>
      <c r="AA29" s="210"/>
      <c r="AB29" s="210"/>
      <c r="AC29" s="210"/>
      <c r="AD29" s="210"/>
      <c r="AE29" s="210"/>
      <c r="AF29" s="210"/>
      <c r="AG29" s="210" t="s">
        <v>165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4">
        <v>22</v>
      </c>
      <c r="B30" s="245" t="s">
        <v>589</v>
      </c>
      <c r="C30" s="259" t="s">
        <v>627</v>
      </c>
      <c r="D30" s="246" t="s">
        <v>306</v>
      </c>
      <c r="E30" s="247">
        <v>5</v>
      </c>
      <c r="F30" s="248"/>
      <c r="G30" s="249">
        <f>ROUND(E30*F30,2)</f>
        <v>0</v>
      </c>
      <c r="H30" s="248"/>
      <c r="I30" s="249">
        <f>ROUND(E30*H30,2)</f>
        <v>0</v>
      </c>
      <c r="J30" s="248"/>
      <c r="K30" s="249">
        <f>ROUND(E30*J30,2)</f>
        <v>0</v>
      </c>
      <c r="L30" s="249">
        <v>21</v>
      </c>
      <c r="M30" s="249">
        <f>G30*(1+L30/100)</f>
        <v>0</v>
      </c>
      <c r="N30" s="247">
        <v>0</v>
      </c>
      <c r="O30" s="247">
        <f>ROUND(E30*N30,2)</f>
        <v>0</v>
      </c>
      <c r="P30" s="247">
        <v>0</v>
      </c>
      <c r="Q30" s="247">
        <f>ROUND(E30*P30,2)</f>
        <v>0</v>
      </c>
      <c r="R30" s="249"/>
      <c r="S30" s="249" t="s">
        <v>161</v>
      </c>
      <c r="T30" s="250" t="s">
        <v>303</v>
      </c>
      <c r="U30" s="221">
        <v>0</v>
      </c>
      <c r="V30" s="221">
        <f>ROUND(E30*U30,2)</f>
        <v>0</v>
      </c>
      <c r="W30" s="221"/>
      <c r="X30" s="221" t="s">
        <v>163</v>
      </c>
      <c r="Y30" s="221" t="s">
        <v>164</v>
      </c>
      <c r="Z30" s="210"/>
      <c r="AA30" s="210"/>
      <c r="AB30" s="210"/>
      <c r="AC30" s="210"/>
      <c r="AD30" s="210"/>
      <c r="AE30" s="210"/>
      <c r="AF30" s="210"/>
      <c r="AG30" s="210" t="s">
        <v>165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4">
        <v>23</v>
      </c>
      <c r="B31" s="245" t="s">
        <v>591</v>
      </c>
      <c r="C31" s="259" t="s">
        <v>586</v>
      </c>
      <c r="D31" s="246" t="s">
        <v>170</v>
      </c>
      <c r="E31" s="247">
        <v>1</v>
      </c>
      <c r="F31" s="248"/>
      <c r="G31" s="249">
        <f>ROUND(E31*F31,2)</f>
        <v>0</v>
      </c>
      <c r="H31" s="248"/>
      <c r="I31" s="249">
        <f>ROUND(E31*H31,2)</f>
        <v>0</v>
      </c>
      <c r="J31" s="248"/>
      <c r="K31" s="249">
        <f>ROUND(E31*J31,2)</f>
        <v>0</v>
      </c>
      <c r="L31" s="249">
        <v>21</v>
      </c>
      <c r="M31" s="249">
        <f>G31*(1+L31/100)</f>
        <v>0</v>
      </c>
      <c r="N31" s="247">
        <v>0</v>
      </c>
      <c r="O31" s="247">
        <f>ROUND(E31*N31,2)</f>
        <v>0</v>
      </c>
      <c r="P31" s="247">
        <v>0</v>
      </c>
      <c r="Q31" s="247">
        <f>ROUND(E31*P31,2)</f>
        <v>0</v>
      </c>
      <c r="R31" s="249"/>
      <c r="S31" s="249" t="s">
        <v>161</v>
      </c>
      <c r="T31" s="250" t="s">
        <v>303</v>
      </c>
      <c r="U31" s="221">
        <v>0</v>
      </c>
      <c r="V31" s="221">
        <f>ROUND(E31*U31,2)</f>
        <v>0</v>
      </c>
      <c r="W31" s="221"/>
      <c r="X31" s="221" t="s">
        <v>163</v>
      </c>
      <c r="Y31" s="221" t="s">
        <v>164</v>
      </c>
      <c r="Z31" s="210"/>
      <c r="AA31" s="210"/>
      <c r="AB31" s="210"/>
      <c r="AC31" s="210"/>
      <c r="AD31" s="210"/>
      <c r="AE31" s="210"/>
      <c r="AF31" s="210"/>
      <c r="AG31" s="210" t="s">
        <v>165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x14ac:dyDescent="0.2">
      <c r="A32" s="226" t="s">
        <v>156</v>
      </c>
      <c r="B32" s="227" t="s">
        <v>116</v>
      </c>
      <c r="C32" s="253" t="s">
        <v>117</v>
      </c>
      <c r="D32" s="228"/>
      <c r="E32" s="229"/>
      <c r="F32" s="230"/>
      <c r="G32" s="230">
        <f>SUMIF(AG33:AG35,"&lt;&gt;NOR",G33:G35)</f>
        <v>0</v>
      </c>
      <c r="H32" s="230"/>
      <c r="I32" s="230">
        <f>SUM(I33:I35)</f>
        <v>0</v>
      </c>
      <c r="J32" s="230"/>
      <c r="K32" s="230">
        <f>SUM(K33:K35)</f>
        <v>0</v>
      </c>
      <c r="L32" s="230"/>
      <c r="M32" s="230">
        <f>SUM(M33:M35)</f>
        <v>0</v>
      </c>
      <c r="N32" s="229"/>
      <c r="O32" s="229">
        <f>SUM(O33:O35)</f>
        <v>0</v>
      </c>
      <c r="P32" s="229"/>
      <c r="Q32" s="229">
        <f>SUM(Q33:Q35)</f>
        <v>0</v>
      </c>
      <c r="R32" s="230"/>
      <c r="S32" s="230"/>
      <c r="T32" s="231"/>
      <c r="U32" s="225"/>
      <c r="V32" s="225">
        <f>SUM(V33:V35)</f>
        <v>0</v>
      </c>
      <c r="W32" s="225"/>
      <c r="X32" s="225"/>
      <c r="Y32" s="225"/>
      <c r="AG32" t="s">
        <v>157</v>
      </c>
    </row>
    <row r="33" spans="1:60" outlineLevel="1" x14ac:dyDescent="0.2">
      <c r="A33" s="244">
        <v>24</v>
      </c>
      <c r="B33" s="245" t="s">
        <v>599</v>
      </c>
      <c r="C33" s="259" t="s">
        <v>600</v>
      </c>
      <c r="D33" s="246" t="s">
        <v>170</v>
      </c>
      <c r="E33" s="247">
        <v>1</v>
      </c>
      <c r="F33" s="248"/>
      <c r="G33" s="249">
        <f>ROUND(E33*F33,2)</f>
        <v>0</v>
      </c>
      <c r="H33" s="248"/>
      <c r="I33" s="249">
        <f>ROUND(E33*H33,2)</f>
        <v>0</v>
      </c>
      <c r="J33" s="248"/>
      <c r="K33" s="249">
        <f>ROUND(E33*J33,2)</f>
        <v>0</v>
      </c>
      <c r="L33" s="249">
        <v>21</v>
      </c>
      <c r="M33" s="249">
        <f>G33*(1+L33/100)</f>
        <v>0</v>
      </c>
      <c r="N33" s="247">
        <v>0</v>
      </c>
      <c r="O33" s="247">
        <f>ROUND(E33*N33,2)</f>
        <v>0</v>
      </c>
      <c r="P33" s="247">
        <v>0</v>
      </c>
      <c r="Q33" s="247">
        <f>ROUND(E33*P33,2)</f>
        <v>0</v>
      </c>
      <c r="R33" s="249"/>
      <c r="S33" s="249" t="s">
        <v>161</v>
      </c>
      <c r="T33" s="250" t="s">
        <v>303</v>
      </c>
      <c r="U33" s="221">
        <v>0</v>
      </c>
      <c r="V33" s="221">
        <f>ROUND(E33*U33,2)</f>
        <v>0</v>
      </c>
      <c r="W33" s="221"/>
      <c r="X33" s="221" t="s">
        <v>163</v>
      </c>
      <c r="Y33" s="221" t="s">
        <v>164</v>
      </c>
      <c r="Z33" s="210"/>
      <c r="AA33" s="210"/>
      <c r="AB33" s="210"/>
      <c r="AC33" s="210"/>
      <c r="AD33" s="210"/>
      <c r="AE33" s="210"/>
      <c r="AF33" s="210"/>
      <c r="AG33" s="210" t="s">
        <v>165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4">
        <v>25</v>
      </c>
      <c r="B34" s="245" t="s">
        <v>603</v>
      </c>
      <c r="C34" s="259" t="s">
        <v>604</v>
      </c>
      <c r="D34" s="246" t="s">
        <v>170</v>
      </c>
      <c r="E34" s="247">
        <v>1</v>
      </c>
      <c r="F34" s="248"/>
      <c r="G34" s="249">
        <f>ROUND(E34*F34,2)</f>
        <v>0</v>
      </c>
      <c r="H34" s="248"/>
      <c r="I34" s="249">
        <f>ROUND(E34*H34,2)</f>
        <v>0</v>
      </c>
      <c r="J34" s="248"/>
      <c r="K34" s="249">
        <f>ROUND(E34*J34,2)</f>
        <v>0</v>
      </c>
      <c r="L34" s="249">
        <v>21</v>
      </c>
      <c r="M34" s="249">
        <f>G34*(1+L34/100)</f>
        <v>0</v>
      </c>
      <c r="N34" s="247">
        <v>0</v>
      </c>
      <c r="O34" s="247">
        <f>ROUND(E34*N34,2)</f>
        <v>0</v>
      </c>
      <c r="P34" s="247">
        <v>0</v>
      </c>
      <c r="Q34" s="247">
        <f>ROUND(E34*P34,2)</f>
        <v>0</v>
      </c>
      <c r="R34" s="249"/>
      <c r="S34" s="249" t="s">
        <v>161</v>
      </c>
      <c r="T34" s="250" t="s">
        <v>303</v>
      </c>
      <c r="U34" s="221">
        <v>0</v>
      </c>
      <c r="V34" s="221">
        <f>ROUND(E34*U34,2)</f>
        <v>0</v>
      </c>
      <c r="W34" s="221"/>
      <c r="X34" s="221" t="s">
        <v>163</v>
      </c>
      <c r="Y34" s="221" t="s">
        <v>164</v>
      </c>
      <c r="Z34" s="210"/>
      <c r="AA34" s="210"/>
      <c r="AB34" s="210"/>
      <c r="AC34" s="210"/>
      <c r="AD34" s="210"/>
      <c r="AE34" s="210"/>
      <c r="AF34" s="210"/>
      <c r="AG34" s="210" t="s">
        <v>165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4">
        <v>26</v>
      </c>
      <c r="B35" s="245" t="s">
        <v>605</v>
      </c>
      <c r="C35" s="259" t="s">
        <v>606</v>
      </c>
      <c r="D35" s="246" t="s">
        <v>170</v>
      </c>
      <c r="E35" s="247">
        <v>1</v>
      </c>
      <c r="F35" s="248"/>
      <c r="G35" s="249">
        <f>ROUND(E35*F35,2)</f>
        <v>0</v>
      </c>
      <c r="H35" s="248"/>
      <c r="I35" s="249">
        <f>ROUND(E35*H35,2)</f>
        <v>0</v>
      </c>
      <c r="J35" s="248"/>
      <c r="K35" s="249">
        <f>ROUND(E35*J35,2)</f>
        <v>0</v>
      </c>
      <c r="L35" s="249">
        <v>21</v>
      </c>
      <c r="M35" s="249">
        <f>G35*(1+L35/100)</f>
        <v>0</v>
      </c>
      <c r="N35" s="247">
        <v>0</v>
      </c>
      <c r="O35" s="247">
        <f>ROUND(E35*N35,2)</f>
        <v>0</v>
      </c>
      <c r="P35" s="247">
        <v>0</v>
      </c>
      <c r="Q35" s="247">
        <f>ROUND(E35*P35,2)</f>
        <v>0</v>
      </c>
      <c r="R35" s="249"/>
      <c r="S35" s="249" t="s">
        <v>161</v>
      </c>
      <c r="T35" s="250" t="s">
        <v>303</v>
      </c>
      <c r="U35" s="221">
        <v>0</v>
      </c>
      <c r="V35" s="221">
        <f>ROUND(E35*U35,2)</f>
        <v>0</v>
      </c>
      <c r="W35" s="221"/>
      <c r="X35" s="221" t="s">
        <v>163</v>
      </c>
      <c r="Y35" s="221" t="s">
        <v>164</v>
      </c>
      <c r="Z35" s="210"/>
      <c r="AA35" s="210"/>
      <c r="AB35" s="210"/>
      <c r="AC35" s="210"/>
      <c r="AD35" s="210"/>
      <c r="AE35" s="210"/>
      <c r="AF35" s="210"/>
      <c r="AG35" s="210" t="s">
        <v>165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226" t="s">
        <v>156</v>
      </c>
      <c r="B36" s="227" t="s">
        <v>118</v>
      </c>
      <c r="C36" s="253" t="s">
        <v>119</v>
      </c>
      <c r="D36" s="228"/>
      <c r="E36" s="229"/>
      <c r="F36" s="230"/>
      <c r="G36" s="230">
        <f>SUMIF(AG37:AG42,"&lt;&gt;NOR",G37:G42)</f>
        <v>0</v>
      </c>
      <c r="H36" s="230"/>
      <c r="I36" s="230">
        <f>SUM(I37:I42)</f>
        <v>0</v>
      </c>
      <c r="J36" s="230"/>
      <c r="K36" s="230">
        <f>SUM(K37:K42)</f>
        <v>0</v>
      </c>
      <c r="L36" s="230"/>
      <c r="M36" s="230">
        <f>SUM(M37:M42)</f>
        <v>0</v>
      </c>
      <c r="N36" s="229"/>
      <c r="O36" s="229">
        <f>SUM(O37:O42)</f>
        <v>0</v>
      </c>
      <c r="P36" s="229"/>
      <c r="Q36" s="229">
        <f>SUM(Q37:Q42)</f>
        <v>0</v>
      </c>
      <c r="R36" s="230"/>
      <c r="S36" s="230"/>
      <c r="T36" s="231"/>
      <c r="U36" s="225"/>
      <c r="V36" s="225">
        <f>SUM(V37:V42)</f>
        <v>0</v>
      </c>
      <c r="W36" s="225"/>
      <c r="X36" s="225"/>
      <c r="Y36" s="225"/>
      <c r="AG36" t="s">
        <v>157</v>
      </c>
    </row>
    <row r="37" spans="1:60" outlineLevel="1" x14ac:dyDescent="0.2">
      <c r="A37" s="244">
        <v>27</v>
      </c>
      <c r="B37" s="245" t="s">
        <v>607</v>
      </c>
      <c r="C37" s="259" t="s">
        <v>608</v>
      </c>
      <c r="D37" s="246" t="s">
        <v>170</v>
      </c>
      <c r="E37" s="247">
        <v>1</v>
      </c>
      <c r="F37" s="248"/>
      <c r="G37" s="249">
        <f>ROUND(E37*F37,2)</f>
        <v>0</v>
      </c>
      <c r="H37" s="248"/>
      <c r="I37" s="249">
        <f>ROUND(E37*H37,2)</f>
        <v>0</v>
      </c>
      <c r="J37" s="248"/>
      <c r="K37" s="249">
        <f>ROUND(E37*J37,2)</f>
        <v>0</v>
      </c>
      <c r="L37" s="249">
        <v>21</v>
      </c>
      <c r="M37" s="249">
        <f>G37*(1+L37/100)</f>
        <v>0</v>
      </c>
      <c r="N37" s="247">
        <v>0</v>
      </c>
      <c r="O37" s="247">
        <f>ROUND(E37*N37,2)</f>
        <v>0</v>
      </c>
      <c r="P37" s="247">
        <v>0</v>
      </c>
      <c r="Q37" s="247">
        <f>ROUND(E37*P37,2)</f>
        <v>0</v>
      </c>
      <c r="R37" s="249"/>
      <c r="S37" s="249" t="s">
        <v>161</v>
      </c>
      <c r="T37" s="250" t="s">
        <v>303</v>
      </c>
      <c r="U37" s="221">
        <v>0</v>
      </c>
      <c r="V37" s="221">
        <f>ROUND(E37*U37,2)</f>
        <v>0</v>
      </c>
      <c r="W37" s="221"/>
      <c r="X37" s="221" t="s">
        <v>163</v>
      </c>
      <c r="Y37" s="221" t="s">
        <v>164</v>
      </c>
      <c r="Z37" s="210"/>
      <c r="AA37" s="210"/>
      <c r="AB37" s="210"/>
      <c r="AC37" s="210"/>
      <c r="AD37" s="210"/>
      <c r="AE37" s="210"/>
      <c r="AF37" s="210"/>
      <c r="AG37" s="210" t="s">
        <v>165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4">
        <v>28</v>
      </c>
      <c r="B38" s="245" t="s">
        <v>609</v>
      </c>
      <c r="C38" s="259" t="s">
        <v>610</v>
      </c>
      <c r="D38" s="246" t="s">
        <v>170</v>
      </c>
      <c r="E38" s="247">
        <v>1</v>
      </c>
      <c r="F38" s="248"/>
      <c r="G38" s="249">
        <f>ROUND(E38*F38,2)</f>
        <v>0</v>
      </c>
      <c r="H38" s="248"/>
      <c r="I38" s="249">
        <f>ROUND(E38*H38,2)</f>
        <v>0</v>
      </c>
      <c r="J38" s="248"/>
      <c r="K38" s="249">
        <f>ROUND(E38*J38,2)</f>
        <v>0</v>
      </c>
      <c r="L38" s="249">
        <v>21</v>
      </c>
      <c r="M38" s="249">
        <f>G38*(1+L38/100)</f>
        <v>0</v>
      </c>
      <c r="N38" s="247">
        <v>0</v>
      </c>
      <c r="O38" s="247">
        <f>ROUND(E38*N38,2)</f>
        <v>0</v>
      </c>
      <c r="P38" s="247">
        <v>0</v>
      </c>
      <c r="Q38" s="247">
        <f>ROUND(E38*P38,2)</f>
        <v>0</v>
      </c>
      <c r="R38" s="249"/>
      <c r="S38" s="249" t="s">
        <v>161</v>
      </c>
      <c r="T38" s="250" t="s">
        <v>303</v>
      </c>
      <c r="U38" s="221">
        <v>0</v>
      </c>
      <c r="V38" s="221">
        <f>ROUND(E38*U38,2)</f>
        <v>0</v>
      </c>
      <c r="W38" s="221"/>
      <c r="X38" s="221" t="s">
        <v>163</v>
      </c>
      <c r="Y38" s="221" t="s">
        <v>164</v>
      </c>
      <c r="Z38" s="210"/>
      <c r="AA38" s="210"/>
      <c r="AB38" s="210"/>
      <c r="AC38" s="210"/>
      <c r="AD38" s="210"/>
      <c r="AE38" s="210"/>
      <c r="AF38" s="210"/>
      <c r="AG38" s="210" t="s">
        <v>165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4">
        <v>29</v>
      </c>
      <c r="B39" s="245" t="s">
        <v>611</v>
      </c>
      <c r="C39" s="259" t="s">
        <v>612</v>
      </c>
      <c r="D39" s="246" t="s">
        <v>170</v>
      </c>
      <c r="E39" s="247">
        <v>1</v>
      </c>
      <c r="F39" s="248"/>
      <c r="G39" s="249">
        <f>ROUND(E39*F39,2)</f>
        <v>0</v>
      </c>
      <c r="H39" s="248"/>
      <c r="I39" s="249">
        <f>ROUND(E39*H39,2)</f>
        <v>0</v>
      </c>
      <c r="J39" s="248"/>
      <c r="K39" s="249">
        <f>ROUND(E39*J39,2)</f>
        <v>0</v>
      </c>
      <c r="L39" s="249">
        <v>21</v>
      </c>
      <c r="M39" s="249">
        <f>G39*(1+L39/100)</f>
        <v>0</v>
      </c>
      <c r="N39" s="247">
        <v>0</v>
      </c>
      <c r="O39" s="247">
        <f>ROUND(E39*N39,2)</f>
        <v>0</v>
      </c>
      <c r="P39" s="247">
        <v>0</v>
      </c>
      <c r="Q39" s="247">
        <f>ROUND(E39*P39,2)</f>
        <v>0</v>
      </c>
      <c r="R39" s="249"/>
      <c r="S39" s="249" t="s">
        <v>161</v>
      </c>
      <c r="T39" s="250" t="s">
        <v>303</v>
      </c>
      <c r="U39" s="221">
        <v>0</v>
      </c>
      <c r="V39" s="221">
        <f>ROUND(E39*U39,2)</f>
        <v>0</v>
      </c>
      <c r="W39" s="221"/>
      <c r="X39" s="221" t="s">
        <v>163</v>
      </c>
      <c r="Y39" s="221" t="s">
        <v>164</v>
      </c>
      <c r="Z39" s="210"/>
      <c r="AA39" s="210"/>
      <c r="AB39" s="210"/>
      <c r="AC39" s="210"/>
      <c r="AD39" s="210"/>
      <c r="AE39" s="210"/>
      <c r="AF39" s="210"/>
      <c r="AG39" s="210" t="s">
        <v>165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4">
        <v>30</v>
      </c>
      <c r="B40" s="245" t="s">
        <v>613</v>
      </c>
      <c r="C40" s="259" t="s">
        <v>614</v>
      </c>
      <c r="D40" s="246" t="s">
        <v>170</v>
      </c>
      <c r="E40" s="247">
        <v>1</v>
      </c>
      <c r="F40" s="248"/>
      <c r="G40" s="249">
        <f>ROUND(E40*F40,2)</f>
        <v>0</v>
      </c>
      <c r="H40" s="248"/>
      <c r="I40" s="249">
        <f>ROUND(E40*H40,2)</f>
        <v>0</v>
      </c>
      <c r="J40" s="248"/>
      <c r="K40" s="249">
        <f>ROUND(E40*J40,2)</f>
        <v>0</v>
      </c>
      <c r="L40" s="249">
        <v>21</v>
      </c>
      <c r="M40" s="249">
        <f>G40*(1+L40/100)</f>
        <v>0</v>
      </c>
      <c r="N40" s="247">
        <v>0</v>
      </c>
      <c r="O40" s="247">
        <f>ROUND(E40*N40,2)</f>
        <v>0</v>
      </c>
      <c r="P40" s="247">
        <v>0</v>
      </c>
      <c r="Q40" s="247">
        <f>ROUND(E40*P40,2)</f>
        <v>0</v>
      </c>
      <c r="R40" s="249"/>
      <c r="S40" s="249" t="s">
        <v>161</v>
      </c>
      <c r="T40" s="250" t="s">
        <v>303</v>
      </c>
      <c r="U40" s="221">
        <v>0</v>
      </c>
      <c r="V40" s="221">
        <f>ROUND(E40*U40,2)</f>
        <v>0</v>
      </c>
      <c r="W40" s="221"/>
      <c r="X40" s="221" t="s">
        <v>163</v>
      </c>
      <c r="Y40" s="221" t="s">
        <v>164</v>
      </c>
      <c r="Z40" s="210"/>
      <c r="AA40" s="210"/>
      <c r="AB40" s="210"/>
      <c r="AC40" s="210"/>
      <c r="AD40" s="210"/>
      <c r="AE40" s="210"/>
      <c r="AF40" s="210"/>
      <c r="AG40" s="210" t="s">
        <v>165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4">
        <v>31</v>
      </c>
      <c r="B41" s="245" t="s">
        <v>615</v>
      </c>
      <c r="C41" s="259" t="s">
        <v>616</v>
      </c>
      <c r="D41" s="246" t="s">
        <v>170</v>
      </c>
      <c r="E41" s="247">
        <v>1</v>
      </c>
      <c r="F41" s="248"/>
      <c r="G41" s="249">
        <f>ROUND(E41*F41,2)</f>
        <v>0</v>
      </c>
      <c r="H41" s="248"/>
      <c r="I41" s="249">
        <f>ROUND(E41*H41,2)</f>
        <v>0</v>
      </c>
      <c r="J41" s="248"/>
      <c r="K41" s="249">
        <f>ROUND(E41*J41,2)</f>
        <v>0</v>
      </c>
      <c r="L41" s="249">
        <v>21</v>
      </c>
      <c r="M41" s="249">
        <f>G41*(1+L41/100)</f>
        <v>0</v>
      </c>
      <c r="N41" s="247">
        <v>0</v>
      </c>
      <c r="O41" s="247">
        <f>ROUND(E41*N41,2)</f>
        <v>0</v>
      </c>
      <c r="P41" s="247">
        <v>0</v>
      </c>
      <c r="Q41" s="247">
        <f>ROUND(E41*P41,2)</f>
        <v>0</v>
      </c>
      <c r="R41" s="249"/>
      <c r="S41" s="249" t="s">
        <v>161</v>
      </c>
      <c r="T41" s="250" t="s">
        <v>303</v>
      </c>
      <c r="U41" s="221">
        <v>0</v>
      </c>
      <c r="V41" s="221">
        <f>ROUND(E41*U41,2)</f>
        <v>0</v>
      </c>
      <c r="W41" s="221"/>
      <c r="X41" s="221" t="s">
        <v>163</v>
      </c>
      <c r="Y41" s="221" t="s">
        <v>164</v>
      </c>
      <c r="Z41" s="210"/>
      <c r="AA41" s="210"/>
      <c r="AB41" s="210"/>
      <c r="AC41" s="210"/>
      <c r="AD41" s="210"/>
      <c r="AE41" s="210"/>
      <c r="AF41" s="210"/>
      <c r="AG41" s="210" t="s">
        <v>165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4">
        <v>32</v>
      </c>
      <c r="B42" s="245" t="s">
        <v>617</v>
      </c>
      <c r="C42" s="259" t="s">
        <v>430</v>
      </c>
      <c r="D42" s="246" t="s">
        <v>170</v>
      </c>
      <c r="E42" s="247">
        <v>1</v>
      </c>
      <c r="F42" s="248"/>
      <c r="G42" s="249">
        <f>ROUND(E42*F42,2)</f>
        <v>0</v>
      </c>
      <c r="H42" s="248"/>
      <c r="I42" s="249">
        <f>ROUND(E42*H42,2)</f>
        <v>0</v>
      </c>
      <c r="J42" s="248"/>
      <c r="K42" s="249">
        <f>ROUND(E42*J42,2)</f>
        <v>0</v>
      </c>
      <c r="L42" s="249">
        <v>21</v>
      </c>
      <c r="M42" s="249">
        <f>G42*(1+L42/100)</f>
        <v>0</v>
      </c>
      <c r="N42" s="247">
        <v>0</v>
      </c>
      <c r="O42" s="247">
        <f>ROUND(E42*N42,2)</f>
        <v>0</v>
      </c>
      <c r="P42" s="247">
        <v>0</v>
      </c>
      <c r="Q42" s="247">
        <f>ROUND(E42*P42,2)</f>
        <v>0</v>
      </c>
      <c r="R42" s="249"/>
      <c r="S42" s="249" t="s">
        <v>161</v>
      </c>
      <c r="T42" s="250" t="s">
        <v>303</v>
      </c>
      <c r="U42" s="221">
        <v>0</v>
      </c>
      <c r="V42" s="221">
        <f>ROUND(E42*U42,2)</f>
        <v>0</v>
      </c>
      <c r="W42" s="221"/>
      <c r="X42" s="221" t="s">
        <v>163</v>
      </c>
      <c r="Y42" s="221" t="s">
        <v>164</v>
      </c>
      <c r="Z42" s="210"/>
      <c r="AA42" s="210"/>
      <c r="AB42" s="210"/>
      <c r="AC42" s="210"/>
      <c r="AD42" s="210"/>
      <c r="AE42" s="210"/>
      <c r="AF42" s="210"/>
      <c r="AG42" s="210" t="s">
        <v>165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x14ac:dyDescent="0.2">
      <c r="A43" s="226" t="s">
        <v>156</v>
      </c>
      <c r="B43" s="227" t="s">
        <v>120</v>
      </c>
      <c r="C43" s="253" t="s">
        <v>121</v>
      </c>
      <c r="D43" s="228"/>
      <c r="E43" s="229"/>
      <c r="F43" s="230"/>
      <c r="G43" s="230">
        <f>SUMIF(AG44:AG44,"&lt;&gt;NOR",G44:G44)</f>
        <v>0</v>
      </c>
      <c r="H43" s="230"/>
      <c r="I43" s="230">
        <f>SUM(I44:I44)</f>
        <v>0</v>
      </c>
      <c r="J43" s="230"/>
      <c r="K43" s="230">
        <f>SUM(K44:K44)</f>
        <v>0</v>
      </c>
      <c r="L43" s="230"/>
      <c r="M43" s="230">
        <f>SUM(M44:M44)</f>
        <v>0</v>
      </c>
      <c r="N43" s="229"/>
      <c r="O43" s="229">
        <f>SUM(O44:O44)</f>
        <v>0</v>
      </c>
      <c r="P43" s="229"/>
      <c r="Q43" s="229">
        <f>SUM(Q44:Q44)</f>
        <v>0</v>
      </c>
      <c r="R43" s="230"/>
      <c r="S43" s="230"/>
      <c r="T43" s="231"/>
      <c r="U43" s="225"/>
      <c r="V43" s="225">
        <f>SUM(V44:V44)</f>
        <v>0</v>
      </c>
      <c r="W43" s="225"/>
      <c r="X43" s="225"/>
      <c r="Y43" s="225"/>
      <c r="AG43" t="s">
        <v>157</v>
      </c>
    </row>
    <row r="44" spans="1:60" outlineLevel="1" x14ac:dyDescent="0.2">
      <c r="A44" s="244">
        <v>33</v>
      </c>
      <c r="B44" s="245" t="s">
        <v>618</v>
      </c>
      <c r="C44" s="259" t="s">
        <v>619</v>
      </c>
      <c r="D44" s="246" t="s">
        <v>170</v>
      </c>
      <c r="E44" s="247">
        <v>1</v>
      </c>
      <c r="F44" s="248"/>
      <c r="G44" s="249">
        <f>ROUND(E44*F44,2)</f>
        <v>0</v>
      </c>
      <c r="H44" s="248"/>
      <c r="I44" s="249">
        <f>ROUND(E44*H44,2)</f>
        <v>0</v>
      </c>
      <c r="J44" s="248"/>
      <c r="K44" s="249">
        <f>ROUND(E44*J44,2)</f>
        <v>0</v>
      </c>
      <c r="L44" s="249">
        <v>21</v>
      </c>
      <c r="M44" s="249">
        <f>G44*(1+L44/100)</f>
        <v>0</v>
      </c>
      <c r="N44" s="247">
        <v>0</v>
      </c>
      <c r="O44" s="247">
        <f>ROUND(E44*N44,2)</f>
        <v>0</v>
      </c>
      <c r="P44" s="247">
        <v>0</v>
      </c>
      <c r="Q44" s="247">
        <f>ROUND(E44*P44,2)</f>
        <v>0</v>
      </c>
      <c r="R44" s="249"/>
      <c r="S44" s="249" t="s">
        <v>161</v>
      </c>
      <c r="T44" s="250" t="s">
        <v>303</v>
      </c>
      <c r="U44" s="221">
        <v>0</v>
      </c>
      <c r="V44" s="221">
        <f>ROUND(E44*U44,2)</f>
        <v>0</v>
      </c>
      <c r="W44" s="221"/>
      <c r="X44" s="221" t="s">
        <v>163</v>
      </c>
      <c r="Y44" s="221" t="s">
        <v>164</v>
      </c>
      <c r="Z44" s="210"/>
      <c r="AA44" s="210"/>
      <c r="AB44" s="210"/>
      <c r="AC44" s="210"/>
      <c r="AD44" s="210"/>
      <c r="AE44" s="210"/>
      <c r="AF44" s="210"/>
      <c r="AG44" s="210" t="s">
        <v>165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x14ac:dyDescent="0.2">
      <c r="A45" s="226" t="s">
        <v>156</v>
      </c>
      <c r="B45" s="227" t="s">
        <v>122</v>
      </c>
      <c r="C45" s="253" t="s">
        <v>123</v>
      </c>
      <c r="D45" s="228"/>
      <c r="E45" s="229"/>
      <c r="F45" s="230"/>
      <c r="G45" s="230">
        <f>SUMIF(AG46:AG60,"&lt;&gt;NOR",G46:G60)</f>
        <v>0</v>
      </c>
      <c r="H45" s="230"/>
      <c r="I45" s="230">
        <f>SUM(I46:I60)</f>
        <v>0</v>
      </c>
      <c r="J45" s="230"/>
      <c r="K45" s="230">
        <f>SUM(K46:K60)</f>
        <v>0</v>
      </c>
      <c r="L45" s="230"/>
      <c r="M45" s="230">
        <f>SUM(M46:M60)</f>
        <v>0</v>
      </c>
      <c r="N45" s="229"/>
      <c r="O45" s="229">
        <f>SUM(O46:O60)</f>
        <v>0</v>
      </c>
      <c r="P45" s="229"/>
      <c r="Q45" s="229">
        <f>SUM(Q46:Q60)</f>
        <v>0</v>
      </c>
      <c r="R45" s="230"/>
      <c r="S45" s="230"/>
      <c r="T45" s="231"/>
      <c r="U45" s="225"/>
      <c r="V45" s="225">
        <f>SUM(V46:V60)</f>
        <v>0</v>
      </c>
      <c r="W45" s="225"/>
      <c r="X45" s="225"/>
      <c r="Y45" s="225"/>
      <c r="AG45" t="s">
        <v>157</v>
      </c>
    </row>
    <row r="46" spans="1:60" outlineLevel="1" x14ac:dyDescent="0.2">
      <c r="A46" s="244">
        <v>34</v>
      </c>
      <c r="B46" s="245" t="s">
        <v>628</v>
      </c>
      <c r="C46" s="259" t="s">
        <v>629</v>
      </c>
      <c r="D46" s="246" t="s">
        <v>306</v>
      </c>
      <c r="E46" s="247">
        <v>1</v>
      </c>
      <c r="F46" s="248"/>
      <c r="G46" s="249">
        <f>ROUND(E46*F46,2)</f>
        <v>0</v>
      </c>
      <c r="H46" s="248"/>
      <c r="I46" s="249">
        <f>ROUND(E46*H46,2)</f>
        <v>0</v>
      </c>
      <c r="J46" s="248"/>
      <c r="K46" s="249">
        <f>ROUND(E46*J46,2)</f>
        <v>0</v>
      </c>
      <c r="L46" s="249">
        <v>21</v>
      </c>
      <c r="M46" s="249">
        <f>G46*(1+L46/100)</f>
        <v>0</v>
      </c>
      <c r="N46" s="247">
        <v>0</v>
      </c>
      <c r="O46" s="247">
        <f>ROUND(E46*N46,2)</f>
        <v>0</v>
      </c>
      <c r="P46" s="247">
        <v>0</v>
      </c>
      <c r="Q46" s="247">
        <f>ROUND(E46*P46,2)</f>
        <v>0</v>
      </c>
      <c r="R46" s="249"/>
      <c r="S46" s="249" t="s">
        <v>161</v>
      </c>
      <c r="T46" s="250" t="s">
        <v>303</v>
      </c>
      <c r="U46" s="221">
        <v>0</v>
      </c>
      <c r="V46" s="221">
        <f>ROUND(E46*U46,2)</f>
        <v>0</v>
      </c>
      <c r="W46" s="221"/>
      <c r="X46" s="221" t="s">
        <v>163</v>
      </c>
      <c r="Y46" s="221" t="s">
        <v>164</v>
      </c>
      <c r="Z46" s="210"/>
      <c r="AA46" s="210"/>
      <c r="AB46" s="210"/>
      <c r="AC46" s="210"/>
      <c r="AD46" s="210"/>
      <c r="AE46" s="210"/>
      <c r="AF46" s="210"/>
      <c r="AG46" s="210" t="s">
        <v>165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4">
        <v>35</v>
      </c>
      <c r="B47" s="245" t="s">
        <v>630</v>
      </c>
      <c r="C47" s="259" t="s">
        <v>631</v>
      </c>
      <c r="D47" s="246" t="s">
        <v>306</v>
      </c>
      <c r="E47" s="247">
        <v>1</v>
      </c>
      <c r="F47" s="248"/>
      <c r="G47" s="249">
        <f>ROUND(E47*F47,2)</f>
        <v>0</v>
      </c>
      <c r="H47" s="248"/>
      <c r="I47" s="249">
        <f>ROUND(E47*H47,2)</f>
        <v>0</v>
      </c>
      <c r="J47" s="248"/>
      <c r="K47" s="249">
        <f>ROUND(E47*J47,2)</f>
        <v>0</v>
      </c>
      <c r="L47" s="249">
        <v>21</v>
      </c>
      <c r="M47" s="249">
        <f>G47*(1+L47/100)</f>
        <v>0</v>
      </c>
      <c r="N47" s="247">
        <v>0</v>
      </c>
      <c r="O47" s="247">
        <f>ROUND(E47*N47,2)</f>
        <v>0</v>
      </c>
      <c r="P47" s="247">
        <v>0</v>
      </c>
      <c r="Q47" s="247">
        <f>ROUND(E47*P47,2)</f>
        <v>0</v>
      </c>
      <c r="R47" s="249"/>
      <c r="S47" s="249" t="s">
        <v>161</v>
      </c>
      <c r="T47" s="250" t="s">
        <v>303</v>
      </c>
      <c r="U47" s="221">
        <v>0</v>
      </c>
      <c r="V47" s="221">
        <f>ROUND(E47*U47,2)</f>
        <v>0</v>
      </c>
      <c r="W47" s="221"/>
      <c r="X47" s="221" t="s">
        <v>163</v>
      </c>
      <c r="Y47" s="221" t="s">
        <v>164</v>
      </c>
      <c r="Z47" s="210"/>
      <c r="AA47" s="210"/>
      <c r="AB47" s="210"/>
      <c r="AC47" s="210"/>
      <c r="AD47" s="210"/>
      <c r="AE47" s="210"/>
      <c r="AF47" s="210"/>
      <c r="AG47" s="210" t="s">
        <v>165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4">
        <v>36</v>
      </c>
      <c r="B48" s="245" t="s">
        <v>632</v>
      </c>
      <c r="C48" s="259" t="s">
        <v>633</v>
      </c>
      <c r="D48" s="246" t="s">
        <v>306</v>
      </c>
      <c r="E48" s="247">
        <v>1</v>
      </c>
      <c r="F48" s="248"/>
      <c r="G48" s="249">
        <f>ROUND(E48*F48,2)</f>
        <v>0</v>
      </c>
      <c r="H48" s="248"/>
      <c r="I48" s="249">
        <f>ROUND(E48*H48,2)</f>
        <v>0</v>
      </c>
      <c r="J48" s="248"/>
      <c r="K48" s="249">
        <f>ROUND(E48*J48,2)</f>
        <v>0</v>
      </c>
      <c r="L48" s="249">
        <v>21</v>
      </c>
      <c r="M48" s="249">
        <f>G48*(1+L48/100)</f>
        <v>0</v>
      </c>
      <c r="N48" s="247">
        <v>0</v>
      </c>
      <c r="O48" s="247">
        <f>ROUND(E48*N48,2)</f>
        <v>0</v>
      </c>
      <c r="P48" s="247">
        <v>0</v>
      </c>
      <c r="Q48" s="247">
        <f>ROUND(E48*P48,2)</f>
        <v>0</v>
      </c>
      <c r="R48" s="249"/>
      <c r="S48" s="249" t="s">
        <v>161</v>
      </c>
      <c r="T48" s="250" t="s">
        <v>303</v>
      </c>
      <c r="U48" s="221">
        <v>0</v>
      </c>
      <c r="V48" s="221">
        <f>ROUND(E48*U48,2)</f>
        <v>0</v>
      </c>
      <c r="W48" s="221"/>
      <c r="X48" s="221" t="s">
        <v>163</v>
      </c>
      <c r="Y48" s="221" t="s">
        <v>164</v>
      </c>
      <c r="Z48" s="210"/>
      <c r="AA48" s="210"/>
      <c r="AB48" s="210"/>
      <c r="AC48" s="210"/>
      <c r="AD48" s="210"/>
      <c r="AE48" s="210"/>
      <c r="AF48" s="210"/>
      <c r="AG48" s="210" t="s">
        <v>165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4">
        <v>37</v>
      </c>
      <c r="B49" s="245" t="s">
        <v>634</v>
      </c>
      <c r="C49" s="259" t="s">
        <v>635</v>
      </c>
      <c r="D49" s="246" t="s">
        <v>306</v>
      </c>
      <c r="E49" s="247">
        <v>1</v>
      </c>
      <c r="F49" s="248"/>
      <c r="G49" s="249">
        <f>ROUND(E49*F49,2)</f>
        <v>0</v>
      </c>
      <c r="H49" s="248"/>
      <c r="I49" s="249">
        <f>ROUND(E49*H49,2)</f>
        <v>0</v>
      </c>
      <c r="J49" s="248"/>
      <c r="K49" s="249">
        <f>ROUND(E49*J49,2)</f>
        <v>0</v>
      </c>
      <c r="L49" s="249">
        <v>21</v>
      </c>
      <c r="M49" s="249">
        <f>G49*(1+L49/100)</f>
        <v>0</v>
      </c>
      <c r="N49" s="247">
        <v>0</v>
      </c>
      <c r="O49" s="247">
        <f>ROUND(E49*N49,2)</f>
        <v>0</v>
      </c>
      <c r="P49" s="247">
        <v>0</v>
      </c>
      <c r="Q49" s="247">
        <f>ROUND(E49*P49,2)</f>
        <v>0</v>
      </c>
      <c r="R49" s="249"/>
      <c r="S49" s="249" t="s">
        <v>161</v>
      </c>
      <c r="T49" s="250" t="s">
        <v>303</v>
      </c>
      <c r="U49" s="221">
        <v>0</v>
      </c>
      <c r="V49" s="221">
        <f>ROUND(E49*U49,2)</f>
        <v>0</v>
      </c>
      <c r="W49" s="221"/>
      <c r="X49" s="221" t="s">
        <v>163</v>
      </c>
      <c r="Y49" s="221" t="s">
        <v>164</v>
      </c>
      <c r="Z49" s="210"/>
      <c r="AA49" s="210"/>
      <c r="AB49" s="210"/>
      <c r="AC49" s="210"/>
      <c r="AD49" s="210"/>
      <c r="AE49" s="210"/>
      <c r="AF49" s="210"/>
      <c r="AG49" s="210" t="s">
        <v>165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4">
        <v>38</v>
      </c>
      <c r="B50" s="245" t="s">
        <v>636</v>
      </c>
      <c r="C50" s="259" t="s">
        <v>637</v>
      </c>
      <c r="D50" s="246" t="s">
        <v>306</v>
      </c>
      <c r="E50" s="247">
        <v>6</v>
      </c>
      <c r="F50" s="248"/>
      <c r="G50" s="249">
        <f>ROUND(E50*F50,2)</f>
        <v>0</v>
      </c>
      <c r="H50" s="248"/>
      <c r="I50" s="249">
        <f>ROUND(E50*H50,2)</f>
        <v>0</v>
      </c>
      <c r="J50" s="248"/>
      <c r="K50" s="249">
        <f>ROUND(E50*J50,2)</f>
        <v>0</v>
      </c>
      <c r="L50" s="249">
        <v>21</v>
      </c>
      <c r="M50" s="249">
        <f>G50*(1+L50/100)</f>
        <v>0</v>
      </c>
      <c r="N50" s="247">
        <v>0</v>
      </c>
      <c r="O50" s="247">
        <f>ROUND(E50*N50,2)</f>
        <v>0</v>
      </c>
      <c r="P50" s="247">
        <v>0</v>
      </c>
      <c r="Q50" s="247">
        <f>ROUND(E50*P50,2)</f>
        <v>0</v>
      </c>
      <c r="R50" s="249"/>
      <c r="S50" s="249" t="s">
        <v>161</v>
      </c>
      <c r="T50" s="250" t="s">
        <v>303</v>
      </c>
      <c r="U50" s="221">
        <v>0</v>
      </c>
      <c r="V50" s="221">
        <f>ROUND(E50*U50,2)</f>
        <v>0</v>
      </c>
      <c r="W50" s="221"/>
      <c r="X50" s="221" t="s">
        <v>163</v>
      </c>
      <c r="Y50" s="221" t="s">
        <v>164</v>
      </c>
      <c r="Z50" s="210"/>
      <c r="AA50" s="210"/>
      <c r="AB50" s="210"/>
      <c r="AC50" s="210"/>
      <c r="AD50" s="210"/>
      <c r="AE50" s="210"/>
      <c r="AF50" s="210"/>
      <c r="AG50" s="210" t="s">
        <v>165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4">
        <v>39</v>
      </c>
      <c r="B51" s="245" t="s">
        <v>638</v>
      </c>
      <c r="C51" s="259" t="s">
        <v>639</v>
      </c>
      <c r="D51" s="246" t="s">
        <v>306</v>
      </c>
      <c r="E51" s="247">
        <v>5</v>
      </c>
      <c r="F51" s="248"/>
      <c r="G51" s="249">
        <f>ROUND(E51*F51,2)</f>
        <v>0</v>
      </c>
      <c r="H51" s="248"/>
      <c r="I51" s="249">
        <f>ROUND(E51*H51,2)</f>
        <v>0</v>
      </c>
      <c r="J51" s="248"/>
      <c r="K51" s="249">
        <f>ROUND(E51*J51,2)</f>
        <v>0</v>
      </c>
      <c r="L51" s="249">
        <v>21</v>
      </c>
      <c r="M51" s="249">
        <f>G51*(1+L51/100)</f>
        <v>0</v>
      </c>
      <c r="N51" s="247">
        <v>0</v>
      </c>
      <c r="O51" s="247">
        <f>ROUND(E51*N51,2)</f>
        <v>0</v>
      </c>
      <c r="P51" s="247">
        <v>0</v>
      </c>
      <c r="Q51" s="247">
        <f>ROUND(E51*P51,2)</f>
        <v>0</v>
      </c>
      <c r="R51" s="249"/>
      <c r="S51" s="249" t="s">
        <v>161</v>
      </c>
      <c r="T51" s="250" t="s">
        <v>303</v>
      </c>
      <c r="U51" s="221">
        <v>0</v>
      </c>
      <c r="V51" s="221">
        <f>ROUND(E51*U51,2)</f>
        <v>0</v>
      </c>
      <c r="W51" s="221"/>
      <c r="X51" s="221" t="s">
        <v>163</v>
      </c>
      <c r="Y51" s="221" t="s">
        <v>164</v>
      </c>
      <c r="Z51" s="210"/>
      <c r="AA51" s="210"/>
      <c r="AB51" s="210"/>
      <c r="AC51" s="210"/>
      <c r="AD51" s="210"/>
      <c r="AE51" s="210"/>
      <c r="AF51" s="210"/>
      <c r="AG51" s="210" t="s">
        <v>165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4">
        <v>40</v>
      </c>
      <c r="B52" s="245" t="s">
        <v>640</v>
      </c>
      <c r="C52" s="259" t="s">
        <v>641</v>
      </c>
      <c r="D52" s="246" t="s">
        <v>306</v>
      </c>
      <c r="E52" s="247">
        <v>3</v>
      </c>
      <c r="F52" s="248"/>
      <c r="G52" s="249">
        <f>ROUND(E52*F52,2)</f>
        <v>0</v>
      </c>
      <c r="H52" s="248"/>
      <c r="I52" s="249">
        <f>ROUND(E52*H52,2)</f>
        <v>0</v>
      </c>
      <c r="J52" s="248"/>
      <c r="K52" s="249">
        <f>ROUND(E52*J52,2)</f>
        <v>0</v>
      </c>
      <c r="L52" s="249">
        <v>21</v>
      </c>
      <c r="M52" s="249">
        <f>G52*(1+L52/100)</f>
        <v>0</v>
      </c>
      <c r="N52" s="247">
        <v>0</v>
      </c>
      <c r="O52" s="247">
        <f>ROUND(E52*N52,2)</f>
        <v>0</v>
      </c>
      <c r="P52" s="247">
        <v>0</v>
      </c>
      <c r="Q52" s="247">
        <f>ROUND(E52*P52,2)</f>
        <v>0</v>
      </c>
      <c r="R52" s="249"/>
      <c r="S52" s="249" t="s">
        <v>161</v>
      </c>
      <c r="T52" s="250" t="s">
        <v>303</v>
      </c>
      <c r="U52" s="221">
        <v>0</v>
      </c>
      <c r="V52" s="221">
        <f>ROUND(E52*U52,2)</f>
        <v>0</v>
      </c>
      <c r="W52" s="221"/>
      <c r="X52" s="221" t="s">
        <v>163</v>
      </c>
      <c r="Y52" s="221" t="s">
        <v>164</v>
      </c>
      <c r="Z52" s="210"/>
      <c r="AA52" s="210"/>
      <c r="AB52" s="210"/>
      <c r="AC52" s="210"/>
      <c r="AD52" s="210"/>
      <c r="AE52" s="210"/>
      <c r="AF52" s="210"/>
      <c r="AG52" s="210" t="s">
        <v>165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4">
        <v>41</v>
      </c>
      <c r="B53" s="245" t="s">
        <v>642</v>
      </c>
      <c r="C53" s="259" t="s">
        <v>643</v>
      </c>
      <c r="D53" s="246" t="s">
        <v>306</v>
      </c>
      <c r="E53" s="247">
        <v>3</v>
      </c>
      <c r="F53" s="248"/>
      <c r="G53" s="249">
        <f>ROUND(E53*F53,2)</f>
        <v>0</v>
      </c>
      <c r="H53" s="248"/>
      <c r="I53" s="249">
        <f>ROUND(E53*H53,2)</f>
        <v>0</v>
      </c>
      <c r="J53" s="248"/>
      <c r="K53" s="249">
        <f>ROUND(E53*J53,2)</f>
        <v>0</v>
      </c>
      <c r="L53" s="249">
        <v>21</v>
      </c>
      <c r="M53" s="249">
        <f>G53*(1+L53/100)</f>
        <v>0</v>
      </c>
      <c r="N53" s="247">
        <v>0</v>
      </c>
      <c r="O53" s="247">
        <f>ROUND(E53*N53,2)</f>
        <v>0</v>
      </c>
      <c r="P53" s="247">
        <v>0</v>
      </c>
      <c r="Q53" s="247">
        <f>ROUND(E53*P53,2)</f>
        <v>0</v>
      </c>
      <c r="R53" s="249"/>
      <c r="S53" s="249" t="s">
        <v>161</v>
      </c>
      <c r="T53" s="250" t="s">
        <v>303</v>
      </c>
      <c r="U53" s="221">
        <v>0</v>
      </c>
      <c r="V53" s="221">
        <f>ROUND(E53*U53,2)</f>
        <v>0</v>
      </c>
      <c r="W53" s="221"/>
      <c r="X53" s="221" t="s">
        <v>163</v>
      </c>
      <c r="Y53" s="221" t="s">
        <v>164</v>
      </c>
      <c r="Z53" s="210"/>
      <c r="AA53" s="210"/>
      <c r="AB53" s="210"/>
      <c r="AC53" s="210"/>
      <c r="AD53" s="210"/>
      <c r="AE53" s="210"/>
      <c r="AF53" s="210"/>
      <c r="AG53" s="210" t="s">
        <v>165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4">
        <v>42</v>
      </c>
      <c r="B54" s="245" t="s">
        <v>644</v>
      </c>
      <c r="C54" s="259" t="s">
        <v>645</v>
      </c>
      <c r="D54" s="246" t="s">
        <v>306</v>
      </c>
      <c r="E54" s="247">
        <v>1</v>
      </c>
      <c r="F54" s="248"/>
      <c r="G54" s="249">
        <f>ROUND(E54*F54,2)</f>
        <v>0</v>
      </c>
      <c r="H54" s="248"/>
      <c r="I54" s="249">
        <f>ROUND(E54*H54,2)</f>
        <v>0</v>
      </c>
      <c r="J54" s="248"/>
      <c r="K54" s="249">
        <f>ROUND(E54*J54,2)</f>
        <v>0</v>
      </c>
      <c r="L54" s="249">
        <v>21</v>
      </c>
      <c r="M54" s="249">
        <f>G54*(1+L54/100)</f>
        <v>0</v>
      </c>
      <c r="N54" s="247">
        <v>0</v>
      </c>
      <c r="O54" s="247">
        <f>ROUND(E54*N54,2)</f>
        <v>0</v>
      </c>
      <c r="P54" s="247">
        <v>0</v>
      </c>
      <c r="Q54" s="247">
        <f>ROUND(E54*P54,2)</f>
        <v>0</v>
      </c>
      <c r="R54" s="249"/>
      <c r="S54" s="249" t="s">
        <v>161</v>
      </c>
      <c r="T54" s="250" t="s">
        <v>303</v>
      </c>
      <c r="U54" s="221">
        <v>0</v>
      </c>
      <c r="V54" s="221">
        <f>ROUND(E54*U54,2)</f>
        <v>0</v>
      </c>
      <c r="W54" s="221"/>
      <c r="X54" s="221" t="s">
        <v>163</v>
      </c>
      <c r="Y54" s="221" t="s">
        <v>164</v>
      </c>
      <c r="Z54" s="210"/>
      <c r="AA54" s="210"/>
      <c r="AB54" s="210"/>
      <c r="AC54" s="210"/>
      <c r="AD54" s="210"/>
      <c r="AE54" s="210"/>
      <c r="AF54" s="210"/>
      <c r="AG54" s="210" t="s">
        <v>165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4">
        <v>43</v>
      </c>
      <c r="B55" s="245" t="s">
        <v>646</v>
      </c>
      <c r="C55" s="259" t="s">
        <v>647</v>
      </c>
      <c r="D55" s="246" t="s">
        <v>306</v>
      </c>
      <c r="E55" s="247">
        <v>50</v>
      </c>
      <c r="F55" s="248"/>
      <c r="G55" s="249">
        <f>ROUND(E55*F55,2)</f>
        <v>0</v>
      </c>
      <c r="H55" s="248"/>
      <c r="I55" s="249">
        <f>ROUND(E55*H55,2)</f>
        <v>0</v>
      </c>
      <c r="J55" s="248"/>
      <c r="K55" s="249">
        <f>ROUND(E55*J55,2)</f>
        <v>0</v>
      </c>
      <c r="L55" s="249">
        <v>21</v>
      </c>
      <c r="M55" s="249">
        <f>G55*(1+L55/100)</f>
        <v>0</v>
      </c>
      <c r="N55" s="247">
        <v>0</v>
      </c>
      <c r="O55" s="247">
        <f>ROUND(E55*N55,2)</f>
        <v>0</v>
      </c>
      <c r="P55" s="247">
        <v>0</v>
      </c>
      <c r="Q55" s="247">
        <f>ROUND(E55*P55,2)</f>
        <v>0</v>
      </c>
      <c r="R55" s="249"/>
      <c r="S55" s="249" t="s">
        <v>161</v>
      </c>
      <c r="T55" s="250" t="s">
        <v>303</v>
      </c>
      <c r="U55" s="221">
        <v>0</v>
      </c>
      <c r="V55" s="221">
        <f>ROUND(E55*U55,2)</f>
        <v>0</v>
      </c>
      <c r="W55" s="221"/>
      <c r="X55" s="221" t="s">
        <v>163</v>
      </c>
      <c r="Y55" s="221" t="s">
        <v>164</v>
      </c>
      <c r="Z55" s="210"/>
      <c r="AA55" s="210"/>
      <c r="AB55" s="210"/>
      <c r="AC55" s="210"/>
      <c r="AD55" s="210"/>
      <c r="AE55" s="210"/>
      <c r="AF55" s="210"/>
      <c r="AG55" s="210" t="s">
        <v>165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4">
        <v>44</v>
      </c>
      <c r="B56" s="245" t="s">
        <v>648</v>
      </c>
      <c r="C56" s="259" t="s">
        <v>649</v>
      </c>
      <c r="D56" s="246" t="s">
        <v>306</v>
      </c>
      <c r="E56" s="247">
        <v>3</v>
      </c>
      <c r="F56" s="248"/>
      <c r="G56" s="249">
        <f>ROUND(E56*F56,2)</f>
        <v>0</v>
      </c>
      <c r="H56" s="248"/>
      <c r="I56" s="249">
        <f>ROUND(E56*H56,2)</f>
        <v>0</v>
      </c>
      <c r="J56" s="248"/>
      <c r="K56" s="249">
        <f>ROUND(E56*J56,2)</f>
        <v>0</v>
      </c>
      <c r="L56" s="249">
        <v>21</v>
      </c>
      <c r="M56" s="249">
        <f>G56*(1+L56/100)</f>
        <v>0</v>
      </c>
      <c r="N56" s="247">
        <v>0</v>
      </c>
      <c r="O56" s="247">
        <f>ROUND(E56*N56,2)</f>
        <v>0</v>
      </c>
      <c r="P56" s="247">
        <v>0</v>
      </c>
      <c r="Q56" s="247">
        <f>ROUND(E56*P56,2)</f>
        <v>0</v>
      </c>
      <c r="R56" s="249"/>
      <c r="S56" s="249" t="s">
        <v>161</v>
      </c>
      <c r="T56" s="250" t="s">
        <v>303</v>
      </c>
      <c r="U56" s="221">
        <v>0</v>
      </c>
      <c r="V56" s="221">
        <f>ROUND(E56*U56,2)</f>
        <v>0</v>
      </c>
      <c r="W56" s="221"/>
      <c r="X56" s="221" t="s">
        <v>163</v>
      </c>
      <c r="Y56" s="221" t="s">
        <v>164</v>
      </c>
      <c r="Z56" s="210"/>
      <c r="AA56" s="210"/>
      <c r="AB56" s="210"/>
      <c r="AC56" s="210"/>
      <c r="AD56" s="210"/>
      <c r="AE56" s="210"/>
      <c r="AF56" s="210"/>
      <c r="AG56" s="210" t="s">
        <v>165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4">
        <v>45</v>
      </c>
      <c r="B57" s="245" t="s">
        <v>650</v>
      </c>
      <c r="C57" s="259" t="s">
        <v>586</v>
      </c>
      <c r="D57" s="246" t="s">
        <v>170</v>
      </c>
      <c r="E57" s="247">
        <v>1</v>
      </c>
      <c r="F57" s="248"/>
      <c r="G57" s="249">
        <f>ROUND(E57*F57,2)</f>
        <v>0</v>
      </c>
      <c r="H57" s="248"/>
      <c r="I57" s="249">
        <f>ROUND(E57*H57,2)</f>
        <v>0</v>
      </c>
      <c r="J57" s="248"/>
      <c r="K57" s="249">
        <f>ROUND(E57*J57,2)</f>
        <v>0</v>
      </c>
      <c r="L57" s="249">
        <v>21</v>
      </c>
      <c r="M57" s="249">
        <f>G57*(1+L57/100)</f>
        <v>0</v>
      </c>
      <c r="N57" s="247">
        <v>0</v>
      </c>
      <c r="O57" s="247">
        <f>ROUND(E57*N57,2)</f>
        <v>0</v>
      </c>
      <c r="P57" s="247">
        <v>0</v>
      </c>
      <c r="Q57" s="247">
        <f>ROUND(E57*P57,2)</f>
        <v>0</v>
      </c>
      <c r="R57" s="249"/>
      <c r="S57" s="249" t="s">
        <v>161</v>
      </c>
      <c r="T57" s="250" t="s">
        <v>303</v>
      </c>
      <c r="U57" s="221">
        <v>0</v>
      </c>
      <c r="V57" s="221">
        <f>ROUND(E57*U57,2)</f>
        <v>0</v>
      </c>
      <c r="W57" s="221"/>
      <c r="X57" s="221" t="s">
        <v>163</v>
      </c>
      <c r="Y57" s="221" t="s">
        <v>164</v>
      </c>
      <c r="Z57" s="210"/>
      <c r="AA57" s="210"/>
      <c r="AB57" s="210"/>
      <c r="AC57" s="210"/>
      <c r="AD57" s="210"/>
      <c r="AE57" s="210"/>
      <c r="AF57" s="210"/>
      <c r="AG57" s="210" t="s">
        <v>165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4">
        <v>46</v>
      </c>
      <c r="B58" s="245" t="s">
        <v>651</v>
      </c>
      <c r="C58" s="259" t="s">
        <v>652</v>
      </c>
      <c r="D58" s="246" t="s">
        <v>170</v>
      </c>
      <c r="E58" s="247">
        <v>1</v>
      </c>
      <c r="F58" s="248"/>
      <c r="G58" s="249">
        <f>ROUND(E58*F58,2)</f>
        <v>0</v>
      </c>
      <c r="H58" s="248"/>
      <c r="I58" s="249">
        <f>ROUND(E58*H58,2)</f>
        <v>0</v>
      </c>
      <c r="J58" s="248"/>
      <c r="K58" s="249">
        <f>ROUND(E58*J58,2)</f>
        <v>0</v>
      </c>
      <c r="L58" s="249">
        <v>21</v>
      </c>
      <c r="M58" s="249">
        <f>G58*(1+L58/100)</f>
        <v>0</v>
      </c>
      <c r="N58" s="247">
        <v>0</v>
      </c>
      <c r="O58" s="247">
        <f>ROUND(E58*N58,2)</f>
        <v>0</v>
      </c>
      <c r="P58" s="247">
        <v>0</v>
      </c>
      <c r="Q58" s="247">
        <f>ROUND(E58*P58,2)</f>
        <v>0</v>
      </c>
      <c r="R58" s="249"/>
      <c r="S58" s="249" t="s">
        <v>161</v>
      </c>
      <c r="T58" s="250" t="s">
        <v>303</v>
      </c>
      <c r="U58" s="221">
        <v>0</v>
      </c>
      <c r="V58" s="221">
        <f>ROUND(E58*U58,2)</f>
        <v>0</v>
      </c>
      <c r="W58" s="221"/>
      <c r="X58" s="221" t="s">
        <v>163</v>
      </c>
      <c r="Y58" s="221" t="s">
        <v>164</v>
      </c>
      <c r="Z58" s="210"/>
      <c r="AA58" s="210"/>
      <c r="AB58" s="210"/>
      <c r="AC58" s="210"/>
      <c r="AD58" s="210"/>
      <c r="AE58" s="210"/>
      <c r="AF58" s="210"/>
      <c r="AG58" s="210" t="s">
        <v>165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4">
        <v>47</v>
      </c>
      <c r="B59" s="245" t="s">
        <v>653</v>
      </c>
      <c r="C59" s="259" t="s">
        <v>654</v>
      </c>
      <c r="D59" s="246" t="s">
        <v>170</v>
      </c>
      <c r="E59" s="247">
        <v>1</v>
      </c>
      <c r="F59" s="248"/>
      <c r="G59" s="249">
        <f>ROUND(E59*F59,2)</f>
        <v>0</v>
      </c>
      <c r="H59" s="248"/>
      <c r="I59" s="249">
        <f>ROUND(E59*H59,2)</f>
        <v>0</v>
      </c>
      <c r="J59" s="248"/>
      <c r="K59" s="249">
        <f>ROUND(E59*J59,2)</f>
        <v>0</v>
      </c>
      <c r="L59" s="249">
        <v>21</v>
      </c>
      <c r="M59" s="249">
        <f>G59*(1+L59/100)</f>
        <v>0</v>
      </c>
      <c r="N59" s="247">
        <v>0</v>
      </c>
      <c r="O59" s="247">
        <f>ROUND(E59*N59,2)</f>
        <v>0</v>
      </c>
      <c r="P59" s="247">
        <v>0</v>
      </c>
      <c r="Q59" s="247">
        <f>ROUND(E59*P59,2)</f>
        <v>0</v>
      </c>
      <c r="R59" s="249"/>
      <c r="S59" s="249" t="s">
        <v>161</v>
      </c>
      <c r="T59" s="250" t="s">
        <v>303</v>
      </c>
      <c r="U59" s="221">
        <v>0</v>
      </c>
      <c r="V59" s="221">
        <f>ROUND(E59*U59,2)</f>
        <v>0</v>
      </c>
      <c r="W59" s="221"/>
      <c r="X59" s="221" t="s">
        <v>163</v>
      </c>
      <c r="Y59" s="221" t="s">
        <v>164</v>
      </c>
      <c r="Z59" s="210"/>
      <c r="AA59" s="210"/>
      <c r="AB59" s="210"/>
      <c r="AC59" s="210"/>
      <c r="AD59" s="210"/>
      <c r="AE59" s="210"/>
      <c r="AF59" s="210"/>
      <c r="AG59" s="210" t="s">
        <v>165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33">
        <v>48</v>
      </c>
      <c r="B60" s="234" t="s">
        <v>655</v>
      </c>
      <c r="C60" s="254" t="s">
        <v>656</v>
      </c>
      <c r="D60" s="235" t="s">
        <v>170</v>
      </c>
      <c r="E60" s="236">
        <v>1</v>
      </c>
      <c r="F60" s="237"/>
      <c r="G60" s="238">
        <f>ROUND(E60*F60,2)</f>
        <v>0</v>
      </c>
      <c r="H60" s="237"/>
      <c r="I60" s="238">
        <f>ROUND(E60*H60,2)</f>
        <v>0</v>
      </c>
      <c r="J60" s="237"/>
      <c r="K60" s="238">
        <f>ROUND(E60*J60,2)</f>
        <v>0</v>
      </c>
      <c r="L60" s="238">
        <v>21</v>
      </c>
      <c r="M60" s="238">
        <f>G60*(1+L60/100)</f>
        <v>0</v>
      </c>
      <c r="N60" s="236">
        <v>0</v>
      </c>
      <c r="O60" s="236">
        <f>ROUND(E60*N60,2)</f>
        <v>0</v>
      </c>
      <c r="P60" s="236">
        <v>0</v>
      </c>
      <c r="Q60" s="236">
        <f>ROUND(E60*P60,2)</f>
        <v>0</v>
      </c>
      <c r="R60" s="238"/>
      <c r="S60" s="238" t="s">
        <v>161</v>
      </c>
      <c r="T60" s="239" t="s">
        <v>303</v>
      </c>
      <c r="U60" s="221">
        <v>0</v>
      </c>
      <c r="V60" s="221">
        <f>ROUND(E60*U60,2)</f>
        <v>0</v>
      </c>
      <c r="W60" s="221"/>
      <c r="X60" s="221" t="s">
        <v>163</v>
      </c>
      <c r="Y60" s="221" t="s">
        <v>164</v>
      </c>
      <c r="Z60" s="210"/>
      <c r="AA60" s="210"/>
      <c r="AB60" s="210"/>
      <c r="AC60" s="210"/>
      <c r="AD60" s="210"/>
      <c r="AE60" s="210"/>
      <c r="AF60" s="210"/>
      <c r="AG60" s="210" t="s">
        <v>165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x14ac:dyDescent="0.2">
      <c r="A61" s="3"/>
      <c r="B61" s="4"/>
      <c r="C61" s="262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AE61">
        <v>15</v>
      </c>
      <c r="AF61">
        <v>21</v>
      </c>
      <c r="AG61" t="s">
        <v>142</v>
      </c>
    </row>
    <row r="62" spans="1:60" x14ac:dyDescent="0.2">
      <c r="A62" s="213"/>
      <c r="B62" s="214" t="s">
        <v>29</v>
      </c>
      <c r="C62" s="263"/>
      <c r="D62" s="215"/>
      <c r="E62" s="216"/>
      <c r="F62" s="216"/>
      <c r="G62" s="232">
        <f>G8+G32+G36+G43+G45</f>
        <v>0</v>
      </c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AE62">
        <f>SUMIF(L7:L60,AE61,G7:G60)</f>
        <v>0</v>
      </c>
      <c r="AF62">
        <f>SUMIF(L7:L60,AF61,G7:G60)</f>
        <v>0</v>
      </c>
      <c r="AG62" t="s">
        <v>400</v>
      </c>
    </row>
    <row r="63" spans="1:60" x14ac:dyDescent="0.2">
      <c r="C63" s="264"/>
      <c r="D63" s="10"/>
      <c r="AG63" t="s">
        <v>401</v>
      </c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gpA6Qlg6glFubAxc6N67lnNUHAc3K4hiO+sCBMlFxnkdrQeESSMWjk7Gk3hbb8tBO30PlRGzhD8MxUcqnnhBvg==" saltValue="+f80NfUHGwZ+i/X2Qnrt/g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D78FD-D5B8-48E7-B9DE-6D6629EECFB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129</v>
      </c>
      <c r="B1" s="195"/>
      <c r="C1" s="195"/>
      <c r="D1" s="195"/>
      <c r="E1" s="195"/>
      <c r="F1" s="195"/>
      <c r="G1" s="195"/>
      <c r="AG1" t="s">
        <v>130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131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131</v>
      </c>
      <c r="AG3" t="s">
        <v>132</v>
      </c>
    </row>
    <row r="4" spans="1:60" ht="24.95" customHeight="1" x14ac:dyDescent="0.2">
      <c r="A4" s="200" t="s">
        <v>9</v>
      </c>
      <c r="B4" s="201" t="s">
        <v>57</v>
      </c>
      <c r="C4" s="202" t="s">
        <v>58</v>
      </c>
      <c r="D4" s="203"/>
      <c r="E4" s="203"/>
      <c r="F4" s="203"/>
      <c r="G4" s="204"/>
      <c r="AG4" t="s">
        <v>133</v>
      </c>
    </row>
    <row r="5" spans="1:60" x14ac:dyDescent="0.2">
      <c r="D5" s="10"/>
    </row>
    <row r="6" spans="1:60" ht="38.25" x14ac:dyDescent="0.2">
      <c r="A6" s="206" t="s">
        <v>134</v>
      </c>
      <c r="B6" s="208" t="s">
        <v>135</v>
      </c>
      <c r="C6" s="208" t="s">
        <v>136</v>
      </c>
      <c r="D6" s="207" t="s">
        <v>137</v>
      </c>
      <c r="E6" s="206" t="s">
        <v>138</v>
      </c>
      <c r="F6" s="205" t="s">
        <v>139</v>
      </c>
      <c r="G6" s="206" t="s">
        <v>29</v>
      </c>
      <c r="H6" s="209" t="s">
        <v>30</v>
      </c>
      <c r="I6" s="209" t="s">
        <v>140</v>
      </c>
      <c r="J6" s="209" t="s">
        <v>31</v>
      </c>
      <c r="K6" s="209" t="s">
        <v>141</v>
      </c>
      <c r="L6" s="209" t="s">
        <v>142</v>
      </c>
      <c r="M6" s="209" t="s">
        <v>143</v>
      </c>
      <c r="N6" s="209" t="s">
        <v>144</v>
      </c>
      <c r="O6" s="209" t="s">
        <v>145</v>
      </c>
      <c r="P6" s="209" t="s">
        <v>146</v>
      </c>
      <c r="Q6" s="209" t="s">
        <v>147</v>
      </c>
      <c r="R6" s="209" t="s">
        <v>148</v>
      </c>
      <c r="S6" s="209" t="s">
        <v>149</v>
      </c>
      <c r="T6" s="209" t="s">
        <v>150</v>
      </c>
      <c r="U6" s="209" t="s">
        <v>151</v>
      </c>
      <c r="V6" s="209" t="s">
        <v>152</v>
      </c>
      <c r="W6" s="209" t="s">
        <v>153</v>
      </c>
      <c r="X6" s="209" t="s">
        <v>154</v>
      </c>
      <c r="Y6" s="209" t="s">
        <v>155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156</v>
      </c>
      <c r="B8" s="227" t="s">
        <v>110</v>
      </c>
      <c r="C8" s="253" t="s">
        <v>112</v>
      </c>
      <c r="D8" s="228"/>
      <c r="E8" s="229"/>
      <c r="F8" s="230"/>
      <c r="G8" s="230">
        <f>SUMIF(AG9:AG38,"&lt;&gt;NOR",G9:G38)</f>
        <v>0</v>
      </c>
      <c r="H8" s="230"/>
      <c r="I8" s="230">
        <f>SUM(I9:I38)</f>
        <v>0</v>
      </c>
      <c r="J8" s="230"/>
      <c r="K8" s="230">
        <f>SUM(K9:K38)</f>
        <v>0</v>
      </c>
      <c r="L8" s="230"/>
      <c r="M8" s="230">
        <f>SUM(M9:M38)</f>
        <v>0</v>
      </c>
      <c r="N8" s="229"/>
      <c r="O8" s="229">
        <f>SUM(O9:O38)</f>
        <v>0</v>
      </c>
      <c r="P8" s="229"/>
      <c r="Q8" s="229">
        <f>SUM(Q9:Q38)</f>
        <v>0</v>
      </c>
      <c r="R8" s="230"/>
      <c r="S8" s="230"/>
      <c r="T8" s="231"/>
      <c r="U8" s="225"/>
      <c r="V8" s="225">
        <f>SUM(V9:V38)</f>
        <v>0</v>
      </c>
      <c r="W8" s="225"/>
      <c r="X8" s="225"/>
      <c r="Y8" s="225"/>
      <c r="AG8" t="s">
        <v>157</v>
      </c>
    </row>
    <row r="9" spans="1:60" outlineLevel="1" x14ac:dyDescent="0.2">
      <c r="A9" s="244">
        <v>1</v>
      </c>
      <c r="B9" s="245" t="s">
        <v>537</v>
      </c>
      <c r="C9" s="259" t="s">
        <v>657</v>
      </c>
      <c r="D9" s="246" t="s">
        <v>306</v>
      </c>
      <c r="E9" s="247">
        <v>6</v>
      </c>
      <c r="F9" s="248"/>
      <c r="G9" s="249">
        <f>ROUND(E9*F9,2)</f>
        <v>0</v>
      </c>
      <c r="H9" s="248"/>
      <c r="I9" s="249">
        <f>ROUND(E9*H9,2)</f>
        <v>0</v>
      </c>
      <c r="J9" s="248"/>
      <c r="K9" s="249">
        <f>ROUND(E9*J9,2)</f>
        <v>0</v>
      </c>
      <c r="L9" s="249">
        <v>21</v>
      </c>
      <c r="M9" s="249">
        <f>G9*(1+L9/100)</f>
        <v>0</v>
      </c>
      <c r="N9" s="247">
        <v>0</v>
      </c>
      <c r="O9" s="247">
        <f>ROUND(E9*N9,2)</f>
        <v>0</v>
      </c>
      <c r="P9" s="247">
        <v>0</v>
      </c>
      <c r="Q9" s="247">
        <f>ROUND(E9*P9,2)</f>
        <v>0</v>
      </c>
      <c r="R9" s="249"/>
      <c r="S9" s="249" t="s">
        <v>161</v>
      </c>
      <c r="T9" s="250" t="s">
        <v>303</v>
      </c>
      <c r="U9" s="221">
        <v>0</v>
      </c>
      <c r="V9" s="221">
        <f>ROUND(E9*U9,2)</f>
        <v>0</v>
      </c>
      <c r="W9" s="221"/>
      <c r="X9" s="221" t="s">
        <v>163</v>
      </c>
      <c r="Y9" s="221" t="s">
        <v>164</v>
      </c>
      <c r="Z9" s="210"/>
      <c r="AA9" s="210"/>
      <c r="AB9" s="210"/>
      <c r="AC9" s="210"/>
      <c r="AD9" s="210"/>
      <c r="AE9" s="210"/>
      <c r="AF9" s="210"/>
      <c r="AG9" s="210" t="s">
        <v>165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44">
        <v>2</v>
      </c>
      <c r="B10" s="245" t="s">
        <v>539</v>
      </c>
      <c r="C10" s="259" t="s">
        <v>658</v>
      </c>
      <c r="D10" s="246" t="s">
        <v>306</v>
      </c>
      <c r="E10" s="247">
        <v>6</v>
      </c>
      <c r="F10" s="248"/>
      <c r="G10" s="249">
        <f>ROUND(E10*F10,2)</f>
        <v>0</v>
      </c>
      <c r="H10" s="248"/>
      <c r="I10" s="249">
        <f>ROUND(E10*H10,2)</f>
        <v>0</v>
      </c>
      <c r="J10" s="248"/>
      <c r="K10" s="249">
        <f>ROUND(E10*J10,2)</f>
        <v>0</v>
      </c>
      <c r="L10" s="249">
        <v>21</v>
      </c>
      <c r="M10" s="249">
        <f>G10*(1+L10/100)</f>
        <v>0</v>
      </c>
      <c r="N10" s="247">
        <v>0</v>
      </c>
      <c r="O10" s="247">
        <f>ROUND(E10*N10,2)</f>
        <v>0</v>
      </c>
      <c r="P10" s="247">
        <v>0</v>
      </c>
      <c r="Q10" s="247">
        <f>ROUND(E10*P10,2)</f>
        <v>0</v>
      </c>
      <c r="R10" s="249"/>
      <c r="S10" s="249" t="s">
        <v>161</v>
      </c>
      <c r="T10" s="250" t="s">
        <v>303</v>
      </c>
      <c r="U10" s="221">
        <v>0</v>
      </c>
      <c r="V10" s="221">
        <f>ROUND(E10*U10,2)</f>
        <v>0</v>
      </c>
      <c r="W10" s="221"/>
      <c r="X10" s="221" t="s">
        <v>163</v>
      </c>
      <c r="Y10" s="221" t="s">
        <v>164</v>
      </c>
      <c r="Z10" s="210"/>
      <c r="AA10" s="210"/>
      <c r="AB10" s="210"/>
      <c r="AC10" s="210"/>
      <c r="AD10" s="210"/>
      <c r="AE10" s="210"/>
      <c r="AF10" s="210"/>
      <c r="AG10" s="210" t="s">
        <v>165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4">
        <v>3</v>
      </c>
      <c r="B11" s="245" t="s">
        <v>543</v>
      </c>
      <c r="C11" s="259" t="s">
        <v>659</v>
      </c>
      <c r="D11" s="246" t="s">
        <v>306</v>
      </c>
      <c r="E11" s="247">
        <v>2</v>
      </c>
      <c r="F11" s="248"/>
      <c r="G11" s="249">
        <f>ROUND(E11*F11,2)</f>
        <v>0</v>
      </c>
      <c r="H11" s="248"/>
      <c r="I11" s="249">
        <f>ROUND(E11*H11,2)</f>
        <v>0</v>
      </c>
      <c r="J11" s="248"/>
      <c r="K11" s="249">
        <f>ROUND(E11*J11,2)</f>
        <v>0</v>
      </c>
      <c r="L11" s="249">
        <v>21</v>
      </c>
      <c r="M11" s="249">
        <f>G11*(1+L11/100)</f>
        <v>0</v>
      </c>
      <c r="N11" s="247">
        <v>0</v>
      </c>
      <c r="O11" s="247">
        <f>ROUND(E11*N11,2)</f>
        <v>0</v>
      </c>
      <c r="P11" s="247">
        <v>0</v>
      </c>
      <c r="Q11" s="247">
        <f>ROUND(E11*P11,2)</f>
        <v>0</v>
      </c>
      <c r="R11" s="249"/>
      <c r="S11" s="249" t="s">
        <v>161</v>
      </c>
      <c r="T11" s="250" t="s">
        <v>303</v>
      </c>
      <c r="U11" s="221">
        <v>0</v>
      </c>
      <c r="V11" s="221">
        <f>ROUND(E11*U11,2)</f>
        <v>0</v>
      </c>
      <c r="W11" s="221"/>
      <c r="X11" s="221" t="s">
        <v>163</v>
      </c>
      <c r="Y11" s="221" t="s">
        <v>164</v>
      </c>
      <c r="Z11" s="210"/>
      <c r="AA11" s="210"/>
      <c r="AB11" s="210"/>
      <c r="AC11" s="210"/>
      <c r="AD11" s="210"/>
      <c r="AE11" s="210"/>
      <c r="AF11" s="210"/>
      <c r="AG11" s="210" t="s">
        <v>165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4">
        <v>4</v>
      </c>
      <c r="B12" s="245" t="s">
        <v>545</v>
      </c>
      <c r="C12" s="259" t="s">
        <v>660</v>
      </c>
      <c r="D12" s="246" t="s">
        <v>306</v>
      </c>
      <c r="E12" s="247">
        <v>2</v>
      </c>
      <c r="F12" s="248"/>
      <c r="G12" s="249">
        <f>ROUND(E12*F12,2)</f>
        <v>0</v>
      </c>
      <c r="H12" s="248"/>
      <c r="I12" s="249">
        <f>ROUND(E12*H12,2)</f>
        <v>0</v>
      </c>
      <c r="J12" s="248"/>
      <c r="K12" s="249">
        <f>ROUND(E12*J12,2)</f>
        <v>0</v>
      </c>
      <c r="L12" s="249">
        <v>21</v>
      </c>
      <c r="M12" s="249">
        <f>G12*(1+L12/100)</f>
        <v>0</v>
      </c>
      <c r="N12" s="247">
        <v>0</v>
      </c>
      <c r="O12" s="247">
        <f>ROUND(E12*N12,2)</f>
        <v>0</v>
      </c>
      <c r="P12" s="247">
        <v>0</v>
      </c>
      <c r="Q12" s="247">
        <f>ROUND(E12*P12,2)</f>
        <v>0</v>
      </c>
      <c r="R12" s="249"/>
      <c r="S12" s="249" t="s">
        <v>161</v>
      </c>
      <c r="T12" s="250" t="s">
        <v>303</v>
      </c>
      <c r="U12" s="221">
        <v>0</v>
      </c>
      <c r="V12" s="221">
        <f>ROUND(E12*U12,2)</f>
        <v>0</v>
      </c>
      <c r="W12" s="221"/>
      <c r="X12" s="221" t="s">
        <v>163</v>
      </c>
      <c r="Y12" s="221" t="s">
        <v>164</v>
      </c>
      <c r="Z12" s="210"/>
      <c r="AA12" s="210"/>
      <c r="AB12" s="210"/>
      <c r="AC12" s="210"/>
      <c r="AD12" s="210"/>
      <c r="AE12" s="210"/>
      <c r="AF12" s="210"/>
      <c r="AG12" s="210" t="s">
        <v>165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4">
        <v>5</v>
      </c>
      <c r="B13" s="245" t="s">
        <v>549</v>
      </c>
      <c r="C13" s="259" t="s">
        <v>661</v>
      </c>
      <c r="D13" s="246" t="s">
        <v>306</v>
      </c>
      <c r="E13" s="247">
        <v>3</v>
      </c>
      <c r="F13" s="248"/>
      <c r="G13" s="249">
        <f>ROUND(E13*F13,2)</f>
        <v>0</v>
      </c>
      <c r="H13" s="248"/>
      <c r="I13" s="249">
        <f>ROUND(E13*H13,2)</f>
        <v>0</v>
      </c>
      <c r="J13" s="248"/>
      <c r="K13" s="249">
        <f>ROUND(E13*J13,2)</f>
        <v>0</v>
      </c>
      <c r="L13" s="249">
        <v>21</v>
      </c>
      <c r="M13" s="249">
        <f>G13*(1+L13/100)</f>
        <v>0</v>
      </c>
      <c r="N13" s="247">
        <v>0</v>
      </c>
      <c r="O13" s="247">
        <f>ROUND(E13*N13,2)</f>
        <v>0</v>
      </c>
      <c r="P13" s="247">
        <v>0</v>
      </c>
      <c r="Q13" s="247">
        <f>ROUND(E13*P13,2)</f>
        <v>0</v>
      </c>
      <c r="R13" s="249"/>
      <c r="S13" s="249" t="s">
        <v>161</v>
      </c>
      <c r="T13" s="250" t="s">
        <v>303</v>
      </c>
      <c r="U13" s="221">
        <v>0</v>
      </c>
      <c r="V13" s="221">
        <f>ROUND(E13*U13,2)</f>
        <v>0</v>
      </c>
      <c r="W13" s="221"/>
      <c r="X13" s="221" t="s">
        <v>163</v>
      </c>
      <c r="Y13" s="221" t="s">
        <v>164</v>
      </c>
      <c r="Z13" s="210"/>
      <c r="AA13" s="210"/>
      <c r="AB13" s="210"/>
      <c r="AC13" s="210"/>
      <c r="AD13" s="210"/>
      <c r="AE13" s="210"/>
      <c r="AF13" s="210"/>
      <c r="AG13" s="210" t="s">
        <v>165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4">
        <v>6</v>
      </c>
      <c r="B14" s="245" t="s">
        <v>551</v>
      </c>
      <c r="C14" s="259" t="s">
        <v>662</v>
      </c>
      <c r="D14" s="246" t="s">
        <v>306</v>
      </c>
      <c r="E14" s="247">
        <v>13</v>
      </c>
      <c r="F14" s="248"/>
      <c r="G14" s="249">
        <f>ROUND(E14*F14,2)</f>
        <v>0</v>
      </c>
      <c r="H14" s="248"/>
      <c r="I14" s="249">
        <f>ROUND(E14*H14,2)</f>
        <v>0</v>
      </c>
      <c r="J14" s="248"/>
      <c r="K14" s="249">
        <f>ROUND(E14*J14,2)</f>
        <v>0</v>
      </c>
      <c r="L14" s="249">
        <v>21</v>
      </c>
      <c r="M14" s="249">
        <f>G14*(1+L14/100)</f>
        <v>0</v>
      </c>
      <c r="N14" s="247">
        <v>0</v>
      </c>
      <c r="O14" s="247">
        <f>ROUND(E14*N14,2)</f>
        <v>0</v>
      </c>
      <c r="P14" s="247">
        <v>0</v>
      </c>
      <c r="Q14" s="247">
        <f>ROUND(E14*P14,2)</f>
        <v>0</v>
      </c>
      <c r="R14" s="249"/>
      <c r="S14" s="249" t="s">
        <v>161</v>
      </c>
      <c r="T14" s="250" t="s">
        <v>303</v>
      </c>
      <c r="U14" s="221">
        <v>0</v>
      </c>
      <c r="V14" s="221">
        <f>ROUND(E14*U14,2)</f>
        <v>0</v>
      </c>
      <c r="W14" s="221"/>
      <c r="X14" s="221" t="s">
        <v>163</v>
      </c>
      <c r="Y14" s="221" t="s">
        <v>164</v>
      </c>
      <c r="Z14" s="210"/>
      <c r="AA14" s="210"/>
      <c r="AB14" s="210"/>
      <c r="AC14" s="210"/>
      <c r="AD14" s="210"/>
      <c r="AE14" s="210"/>
      <c r="AF14" s="210"/>
      <c r="AG14" s="210" t="s">
        <v>165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4">
        <v>7</v>
      </c>
      <c r="B15" s="245" t="s">
        <v>553</v>
      </c>
      <c r="C15" s="259" t="s">
        <v>663</v>
      </c>
      <c r="D15" s="246" t="s">
        <v>306</v>
      </c>
      <c r="E15" s="247">
        <v>2</v>
      </c>
      <c r="F15" s="248"/>
      <c r="G15" s="249">
        <f>ROUND(E15*F15,2)</f>
        <v>0</v>
      </c>
      <c r="H15" s="248"/>
      <c r="I15" s="249">
        <f>ROUND(E15*H15,2)</f>
        <v>0</v>
      </c>
      <c r="J15" s="248"/>
      <c r="K15" s="249">
        <f>ROUND(E15*J15,2)</f>
        <v>0</v>
      </c>
      <c r="L15" s="249">
        <v>21</v>
      </c>
      <c r="M15" s="249">
        <f>G15*(1+L15/100)</f>
        <v>0</v>
      </c>
      <c r="N15" s="247">
        <v>0</v>
      </c>
      <c r="O15" s="247">
        <f>ROUND(E15*N15,2)</f>
        <v>0</v>
      </c>
      <c r="P15" s="247">
        <v>0</v>
      </c>
      <c r="Q15" s="247">
        <f>ROUND(E15*P15,2)</f>
        <v>0</v>
      </c>
      <c r="R15" s="249"/>
      <c r="S15" s="249" t="s">
        <v>161</v>
      </c>
      <c r="T15" s="250" t="s">
        <v>303</v>
      </c>
      <c r="U15" s="221">
        <v>0</v>
      </c>
      <c r="V15" s="221">
        <f>ROUND(E15*U15,2)</f>
        <v>0</v>
      </c>
      <c r="W15" s="221"/>
      <c r="X15" s="221" t="s">
        <v>163</v>
      </c>
      <c r="Y15" s="221" t="s">
        <v>164</v>
      </c>
      <c r="Z15" s="210"/>
      <c r="AA15" s="210"/>
      <c r="AB15" s="210"/>
      <c r="AC15" s="210"/>
      <c r="AD15" s="210"/>
      <c r="AE15" s="210"/>
      <c r="AF15" s="210"/>
      <c r="AG15" s="210" t="s">
        <v>165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4">
        <v>8</v>
      </c>
      <c r="B16" s="245" t="s">
        <v>555</v>
      </c>
      <c r="C16" s="259" t="s">
        <v>664</v>
      </c>
      <c r="D16" s="246" t="s">
        <v>306</v>
      </c>
      <c r="E16" s="247">
        <v>16</v>
      </c>
      <c r="F16" s="248"/>
      <c r="G16" s="249">
        <f>ROUND(E16*F16,2)</f>
        <v>0</v>
      </c>
      <c r="H16" s="248"/>
      <c r="I16" s="249">
        <f>ROUND(E16*H16,2)</f>
        <v>0</v>
      </c>
      <c r="J16" s="248"/>
      <c r="K16" s="249">
        <f>ROUND(E16*J16,2)</f>
        <v>0</v>
      </c>
      <c r="L16" s="249">
        <v>21</v>
      </c>
      <c r="M16" s="249">
        <f>G16*(1+L16/100)</f>
        <v>0</v>
      </c>
      <c r="N16" s="247">
        <v>0</v>
      </c>
      <c r="O16" s="247">
        <f>ROUND(E16*N16,2)</f>
        <v>0</v>
      </c>
      <c r="P16" s="247">
        <v>0</v>
      </c>
      <c r="Q16" s="247">
        <f>ROUND(E16*P16,2)</f>
        <v>0</v>
      </c>
      <c r="R16" s="249"/>
      <c r="S16" s="249" t="s">
        <v>161</v>
      </c>
      <c r="T16" s="250" t="s">
        <v>303</v>
      </c>
      <c r="U16" s="221">
        <v>0</v>
      </c>
      <c r="V16" s="221">
        <f>ROUND(E16*U16,2)</f>
        <v>0</v>
      </c>
      <c r="W16" s="221"/>
      <c r="X16" s="221" t="s">
        <v>163</v>
      </c>
      <c r="Y16" s="221" t="s">
        <v>164</v>
      </c>
      <c r="Z16" s="210"/>
      <c r="AA16" s="210"/>
      <c r="AB16" s="210"/>
      <c r="AC16" s="210"/>
      <c r="AD16" s="210"/>
      <c r="AE16" s="210"/>
      <c r="AF16" s="210"/>
      <c r="AG16" s="210" t="s">
        <v>165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4">
        <v>9</v>
      </c>
      <c r="B17" s="245" t="s">
        <v>557</v>
      </c>
      <c r="C17" s="259" t="s">
        <v>665</v>
      </c>
      <c r="D17" s="246" t="s">
        <v>306</v>
      </c>
      <c r="E17" s="247">
        <v>39</v>
      </c>
      <c r="F17" s="248"/>
      <c r="G17" s="249">
        <f>ROUND(E17*F17,2)</f>
        <v>0</v>
      </c>
      <c r="H17" s="248"/>
      <c r="I17" s="249">
        <f>ROUND(E17*H17,2)</f>
        <v>0</v>
      </c>
      <c r="J17" s="248"/>
      <c r="K17" s="249">
        <f>ROUND(E17*J17,2)</f>
        <v>0</v>
      </c>
      <c r="L17" s="249">
        <v>21</v>
      </c>
      <c r="M17" s="249">
        <f>G17*(1+L17/100)</f>
        <v>0</v>
      </c>
      <c r="N17" s="247">
        <v>0</v>
      </c>
      <c r="O17" s="247">
        <f>ROUND(E17*N17,2)</f>
        <v>0</v>
      </c>
      <c r="P17" s="247">
        <v>0</v>
      </c>
      <c r="Q17" s="247">
        <f>ROUND(E17*P17,2)</f>
        <v>0</v>
      </c>
      <c r="R17" s="249"/>
      <c r="S17" s="249" t="s">
        <v>161</v>
      </c>
      <c r="T17" s="250" t="s">
        <v>303</v>
      </c>
      <c r="U17" s="221">
        <v>0</v>
      </c>
      <c r="V17" s="221">
        <f>ROUND(E17*U17,2)</f>
        <v>0</v>
      </c>
      <c r="W17" s="221"/>
      <c r="X17" s="221" t="s">
        <v>163</v>
      </c>
      <c r="Y17" s="221" t="s">
        <v>164</v>
      </c>
      <c r="Z17" s="210"/>
      <c r="AA17" s="210"/>
      <c r="AB17" s="210"/>
      <c r="AC17" s="210"/>
      <c r="AD17" s="210"/>
      <c r="AE17" s="210"/>
      <c r="AF17" s="210"/>
      <c r="AG17" s="210" t="s">
        <v>165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4">
        <v>10</v>
      </c>
      <c r="B18" s="245" t="s">
        <v>559</v>
      </c>
      <c r="C18" s="259" t="s">
        <v>666</v>
      </c>
      <c r="D18" s="246" t="s">
        <v>306</v>
      </c>
      <c r="E18" s="247">
        <v>1</v>
      </c>
      <c r="F18" s="248"/>
      <c r="G18" s="249">
        <f>ROUND(E18*F18,2)</f>
        <v>0</v>
      </c>
      <c r="H18" s="248"/>
      <c r="I18" s="249">
        <f>ROUND(E18*H18,2)</f>
        <v>0</v>
      </c>
      <c r="J18" s="248"/>
      <c r="K18" s="249">
        <f>ROUND(E18*J18,2)</f>
        <v>0</v>
      </c>
      <c r="L18" s="249">
        <v>21</v>
      </c>
      <c r="M18" s="249">
        <f>G18*(1+L18/100)</f>
        <v>0</v>
      </c>
      <c r="N18" s="247">
        <v>0</v>
      </c>
      <c r="O18" s="247">
        <f>ROUND(E18*N18,2)</f>
        <v>0</v>
      </c>
      <c r="P18" s="247">
        <v>0</v>
      </c>
      <c r="Q18" s="247">
        <f>ROUND(E18*P18,2)</f>
        <v>0</v>
      </c>
      <c r="R18" s="249"/>
      <c r="S18" s="249" t="s">
        <v>161</v>
      </c>
      <c r="T18" s="250" t="s">
        <v>303</v>
      </c>
      <c r="U18" s="221">
        <v>0</v>
      </c>
      <c r="V18" s="221">
        <f>ROUND(E18*U18,2)</f>
        <v>0</v>
      </c>
      <c r="W18" s="221"/>
      <c r="X18" s="221" t="s">
        <v>163</v>
      </c>
      <c r="Y18" s="221" t="s">
        <v>164</v>
      </c>
      <c r="Z18" s="210"/>
      <c r="AA18" s="210"/>
      <c r="AB18" s="210"/>
      <c r="AC18" s="210"/>
      <c r="AD18" s="210"/>
      <c r="AE18" s="210"/>
      <c r="AF18" s="210"/>
      <c r="AG18" s="210" t="s">
        <v>165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4">
        <v>11</v>
      </c>
      <c r="B19" s="245" t="s">
        <v>561</v>
      </c>
      <c r="C19" s="259" t="s">
        <v>657</v>
      </c>
      <c r="D19" s="246" t="s">
        <v>306</v>
      </c>
      <c r="E19" s="247">
        <v>1</v>
      </c>
      <c r="F19" s="248"/>
      <c r="G19" s="249">
        <f>ROUND(E19*F19,2)</f>
        <v>0</v>
      </c>
      <c r="H19" s="248"/>
      <c r="I19" s="249">
        <f>ROUND(E19*H19,2)</f>
        <v>0</v>
      </c>
      <c r="J19" s="248"/>
      <c r="K19" s="249">
        <f>ROUND(E19*J19,2)</f>
        <v>0</v>
      </c>
      <c r="L19" s="249">
        <v>21</v>
      </c>
      <c r="M19" s="249">
        <f>G19*(1+L19/100)</f>
        <v>0</v>
      </c>
      <c r="N19" s="247">
        <v>0</v>
      </c>
      <c r="O19" s="247">
        <f>ROUND(E19*N19,2)</f>
        <v>0</v>
      </c>
      <c r="P19" s="247">
        <v>0</v>
      </c>
      <c r="Q19" s="247">
        <f>ROUND(E19*P19,2)</f>
        <v>0</v>
      </c>
      <c r="R19" s="249"/>
      <c r="S19" s="249" t="s">
        <v>161</v>
      </c>
      <c r="T19" s="250" t="s">
        <v>303</v>
      </c>
      <c r="U19" s="221">
        <v>0</v>
      </c>
      <c r="V19" s="221">
        <f>ROUND(E19*U19,2)</f>
        <v>0</v>
      </c>
      <c r="W19" s="221"/>
      <c r="X19" s="221" t="s">
        <v>163</v>
      </c>
      <c r="Y19" s="221" t="s">
        <v>164</v>
      </c>
      <c r="Z19" s="210"/>
      <c r="AA19" s="210"/>
      <c r="AB19" s="210"/>
      <c r="AC19" s="210"/>
      <c r="AD19" s="210"/>
      <c r="AE19" s="210"/>
      <c r="AF19" s="210"/>
      <c r="AG19" s="210" t="s">
        <v>165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4">
        <v>12</v>
      </c>
      <c r="B20" s="245" t="s">
        <v>563</v>
      </c>
      <c r="C20" s="259" t="s">
        <v>659</v>
      </c>
      <c r="D20" s="246" t="s">
        <v>306</v>
      </c>
      <c r="E20" s="247">
        <v>1</v>
      </c>
      <c r="F20" s="248"/>
      <c r="G20" s="249">
        <f>ROUND(E20*F20,2)</f>
        <v>0</v>
      </c>
      <c r="H20" s="248"/>
      <c r="I20" s="249">
        <f>ROUND(E20*H20,2)</f>
        <v>0</v>
      </c>
      <c r="J20" s="248"/>
      <c r="K20" s="249">
        <f>ROUND(E20*J20,2)</f>
        <v>0</v>
      </c>
      <c r="L20" s="249">
        <v>21</v>
      </c>
      <c r="M20" s="249">
        <f>G20*(1+L20/100)</f>
        <v>0</v>
      </c>
      <c r="N20" s="247">
        <v>0</v>
      </c>
      <c r="O20" s="247">
        <f>ROUND(E20*N20,2)</f>
        <v>0</v>
      </c>
      <c r="P20" s="247">
        <v>0</v>
      </c>
      <c r="Q20" s="247">
        <f>ROUND(E20*P20,2)</f>
        <v>0</v>
      </c>
      <c r="R20" s="249"/>
      <c r="S20" s="249" t="s">
        <v>161</v>
      </c>
      <c r="T20" s="250" t="s">
        <v>303</v>
      </c>
      <c r="U20" s="221">
        <v>0</v>
      </c>
      <c r="V20" s="221">
        <f>ROUND(E20*U20,2)</f>
        <v>0</v>
      </c>
      <c r="W20" s="221"/>
      <c r="X20" s="221" t="s">
        <v>163</v>
      </c>
      <c r="Y20" s="221" t="s">
        <v>164</v>
      </c>
      <c r="Z20" s="210"/>
      <c r="AA20" s="210"/>
      <c r="AB20" s="210"/>
      <c r="AC20" s="210"/>
      <c r="AD20" s="210"/>
      <c r="AE20" s="210"/>
      <c r="AF20" s="210"/>
      <c r="AG20" s="210" t="s">
        <v>165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4">
        <v>13</v>
      </c>
      <c r="B21" s="245" t="s">
        <v>567</v>
      </c>
      <c r="C21" s="259" t="s">
        <v>667</v>
      </c>
      <c r="D21" s="246" t="s">
        <v>306</v>
      </c>
      <c r="E21" s="247">
        <v>2</v>
      </c>
      <c r="F21" s="248"/>
      <c r="G21" s="249">
        <f>ROUND(E21*F21,2)</f>
        <v>0</v>
      </c>
      <c r="H21" s="248"/>
      <c r="I21" s="249">
        <f>ROUND(E21*H21,2)</f>
        <v>0</v>
      </c>
      <c r="J21" s="248"/>
      <c r="K21" s="249">
        <f>ROUND(E21*J21,2)</f>
        <v>0</v>
      </c>
      <c r="L21" s="249">
        <v>21</v>
      </c>
      <c r="M21" s="249">
        <f>G21*(1+L21/100)</f>
        <v>0</v>
      </c>
      <c r="N21" s="247">
        <v>0</v>
      </c>
      <c r="O21" s="247">
        <f>ROUND(E21*N21,2)</f>
        <v>0</v>
      </c>
      <c r="P21" s="247">
        <v>0</v>
      </c>
      <c r="Q21" s="247">
        <f>ROUND(E21*P21,2)</f>
        <v>0</v>
      </c>
      <c r="R21" s="249"/>
      <c r="S21" s="249" t="s">
        <v>161</v>
      </c>
      <c r="T21" s="250" t="s">
        <v>303</v>
      </c>
      <c r="U21" s="221">
        <v>0</v>
      </c>
      <c r="V21" s="221">
        <f>ROUND(E21*U21,2)</f>
        <v>0</v>
      </c>
      <c r="W21" s="221"/>
      <c r="X21" s="221" t="s">
        <v>163</v>
      </c>
      <c r="Y21" s="221" t="s">
        <v>164</v>
      </c>
      <c r="Z21" s="210"/>
      <c r="AA21" s="210"/>
      <c r="AB21" s="210"/>
      <c r="AC21" s="210"/>
      <c r="AD21" s="210"/>
      <c r="AE21" s="210"/>
      <c r="AF21" s="210"/>
      <c r="AG21" s="210" t="s">
        <v>165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4">
        <v>14</v>
      </c>
      <c r="B22" s="245" t="s">
        <v>573</v>
      </c>
      <c r="C22" s="259" t="s">
        <v>668</v>
      </c>
      <c r="D22" s="246" t="s">
        <v>244</v>
      </c>
      <c r="E22" s="247">
        <v>5</v>
      </c>
      <c r="F22" s="248"/>
      <c r="G22" s="249">
        <f>ROUND(E22*F22,2)</f>
        <v>0</v>
      </c>
      <c r="H22" s="248"/>
      <c r="I22" s="249">
        <f>ROUND(E22*H22,2)</f>
        <v>0</v>
      </c>
      <c r="J22" s="248"/>
      <c r="K22" s="249">
        <f>ROUND(E22*J22,2)</f>
        <v>0</v>
      </c>
      <c r="L22" s="249">
        <v>21</v>
      </c>
      <c r="M22" s="249">
        <f>G22*(1+L22/100)</f>
        <v>0</v>
      </c>
      <c r="N22" s="247">
        <v>0</v>
      </c>
      <c r="O22" s="247">
        <f>ROUND(E22*N22,2)</f>
        <v>0</v>
      </c>
      <c r="P22" s="247">
        <v>0</v>
      </c>
      <c r="Q22" s="247">
        <f>ROUND(E22*P22,2)</f>
        <v>0</v>
      </c>
      <c r="R22" s="249"/>
      <c r="S22" s="249" t="s">
        <v>161</v>
      </c>
      <c r="T22" s="250" t="s">
        <v>303</v>
      </c>
      <c r="U22" s="221">
        <v>0</v>
      </c>
      <c r="V22" s="221">
        <f>ROUND(E22*U22,2)</f>
        <v>0</v>
      </c>
      <c r="W22" s="221"/>
      <c r="X22" s="221" t="s">
        <v>163</v>
      </c>
      <c r="Y22" s="221" t="s">
        <v>164</v>
      </c>
      <c r="Z22" s="210"/>
      <c r="AA22" s="210"/>
      <c r="AB22" s="210"/>
      <c r="AC22" s="210"/>
      <c r="AD22" s="210"/>
      <c r="AE22" s="210"/>
      <c r="AF22" s="210"/>
      <c r="AG22" s="210" t="s">
        <v>165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4">
        <v>15</v>
      </c>
      <c r="B23" s="245" t="s">
        <v>575</v>
      </c>
      <c r="C23" s="259" t="s">
        <v>669</v>
      </c>
      <c r="D23" s="246" t="s">
        <v>244</v>
      </c>
      <c r="E23" s="247">
        <v>155</v>
      </c>
      <c r="F23" s="248"/>
      <c r="G23" s="249">
        <f>ROUND(E23*F23,2)</f>
        <v>0</v>
      </c>
      <c r="H23" s="248"/>
      <c r="I23" s="249">
        <f>ROUND(E23*H23,2)</f>
        <v>0</v>
      </c>
      <c r="J23" s="248"/>
      <c r="K23" s="249">
        <f>ROUND(E23*J23,2)</f>
        <v>0</v>
      </c>
      <c r="L23" s="249">
        <v>21</v>
      </c>
      <c r="M23" s="249">
        <f>G23*(1+L23/100)</f>
        <v>0</v>
      </c>
      <c r="N23" s="247">
        <v>0</v>
      </c>
      <c r="O23" s="247">
        <f>ROUND(E23*N23,2)</f>
        <v>0</v>
      </c>
      <c r="P23" s="247">
        <v>0</v>
      </c>
      <c r="Q23" s="247">
        <f>ROUND(E23*P23,2)</f>
        <v>0</v>
      </c>
      <c r="R23" s="249"/>
      <c r="S23" s="249" t="s">
        <v>161</v>
      </c>
      <c r="T23" s="250" t="s">
        <v>303</v>
      </c>
      <c r="U23" s="221">
        <v>0</v>
      </c>
      <c r="V23" s="221">
        <f>ROUND(E23*U23,2)</f>
        <v>0</v>
      </c>
      <c r="W23" s="221"/>
      <c r="X23" s="221" t="s">
        <v>163</v>
      </c>
      <c r="Y23" s="221" t="s">
        <v>164</v>
      </c>
      <c r="Z23" s="210"/>
      <c r="AA23" s="210"/>
      <c r="AB23" s="210"/>
      <c r="AC23" s="210"/>
      <c r="AD23" s="210"/>
      <c r="AE23" s="210"/>
      <c r="AF23" s="210"/>
      <c r="AG23" s="210" t="s">
        <v>165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4">
        <v>16</v>
      </c>
      <c r="B24" s="245" t="s">
        <v>577</v>
      </c>
      <c r="C24" s="259" t="s">
        <v>670</v>
      </c>
      <c r="D24" s="246" t="s">
        <v>244</v>
      </c>
      <c r="E24" s="247">
        <v>70</v>
      </c>
      <c r="F24" s="248"/>
      <c r="G24" s="249">
        <f>ROUND(E24*F24,2)</f>
        <v>0</v>
      </c>
      <c r="H24" s="248"/>
      <c r="I24" s="249">
        <f>ROUND(E24*H24,2)</f>
        <v>0</v>
      </c>
      <c r="J24" s="248"/>
      <c r="K24" s="249">
        <f>ROUND(E24*J24,2)</f>
        <v>0</v>
      </c>
      <c r="L24" s="249">
        <v>21</v>
      </c>
      <c r="M24" s="249">
        <f>G24*(1+L24/100)</f>
        <v>0</v>
      </c>
      <c r="N24" s="247">
        <v>0</v>
      </c>
      <c r="O24" s="247">
        <f>ROUND(E24*N24,2)</f>
        <v>0</v>
      </c>
      <c r="P24" s="247">
        <v>0</v>
      </c>
      <c r="Q24" s="247">
        <f>ROUND(E24*P24,2)</f>
        <v>0</v>
      </c>
      <c r="R24" s="249"/>
      <c r="S24" s="249" t="s">
        <v>161</v>
      </c>
      <c r="T24" s="250" t="s">
        <v>303</v>
      </c>
      <c r="U24" s="221">
        <v>0</v>
      </c>
      <c r="V24" s="221">
        <f>ROUND(E24*U24,2)</f>
        <v>0</v>
      </c>
      <c r="W24" s="221"/>
      <c r="X24" s="221" t="s">
        <v>163</v>
      </c>
      <c r="Y24" s="221" t="s">
        <v>164</v>
      </c>
      <c r="Z24" s="210"/>
      <c r="AA24" s="210"/>
      <c r="AB24" s="210"/>
      <c r="AC24" s="210"/>
      <c r="AD24" s="210"/>
      <c r="AE24" s="210"/>
      <c r="AF24" s="210"/>
      <c r="AG24" s="210" t="s">
        <v>165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4">
        <v>17</v>
      </c>
      <c r="B25" s="245" t="s">
        <v>579</v>
      </c>
      <c r="C25" s="259" t="s">
        <v>671</v>
      </c>
      <c r="D25" s="246" t="s">
        <v>244</v>
      </c>
      <c r="E25" s="247">
        <v>15</v>
      </c>
      <c r="F25" s="248"/>
      <c r="G25" s="249">
        <f>ROUND(E25*F25,2)</f>
        <v>0</v>
      </c>
      <c r="H25" s="248"/>
      <c r="I25" s="249">
        <f>ROUND(E25*H25,2)</f>
        <v>0</v>
      </c>
      <c r="J25" s="248"/>
      <c r="K25" s="249">
        <f>ROUND(E25*J25,2)</f>
        <v>0</v>
      </c>
      <c r="L25" s="249">
        <v>21</v>
      </c>
      <c r="M25" s="249">
        <f>G25*(1+L25/100)</f>
        <v>0</v>
      </c>
      <c r="N25" s="247">
        <v>0</v>
      </c>
      <c r="O25" s="247">
        <f>ROUND(E25*N25,2)</f>
        <v>0</v>
      </c>
      <c r="P25" s="247">
        <v>0</v>
      </c>
      <c r="Q25" s="247">
        <f>ROUND(E25*P25,2)</f>
        <v>0</v>
      </c>
      <c r="R25" s="249"/>
      <c r="S25" s="249" t="s">
        <v>161</v>
      </c>
      <c r="T25" s="250" t="s">
        <v>303</v>
      </c>
      <c r="U25" s="221">
        <v>0</v>
      </c>
      <c r="V25" s="221">
        <f>ROUND(E25*U25,2)</f>
        <v>0</v>
      </c>
      <c r="W25" s="221"/>
      <c r="X25" s="221" t="s">
        <v>163</v>
      </c>
      <c r="Y25" s="221" t="s">
        <v>164</v>
      </c>
      <c r="Z25" s="210"/>
      <c r="AA25" s="210"/>
      <c r="AB25" s="210"/>
      <c r="AC25" s="210"/>
      <c r="AD25" s="210"/>
      <c r="AE25" s="210"/>
      <c r="AF25" s="210"/>
      <c r="AG25" s="210" t="s">
        <v>165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4">
        <v>18</v>
      </c>
      <c r="B26" s="245" t="s">
        <v>581</v>
      </c>
      <c r="C26" s="259" t="s">
        <v>672</v>
      </c>
      <c r="D26" s="246" t="s">
        <v>244</v>
      </c>
      <c r="E26" s="247">
        <v>50</v>
      </c>
      <c r="F26" s="248"/>
      <c r="G26" s="249">
        <f>ROUND(E26*F26,2)</f>
        <v>0</v>
      </c>
      <c r="H26" s="248"/>
      <c r="I26" s="249">
        <f>ROUND(E26*H26,2)</f>
        <v>0</v>
      </c>
      <c r="J26" s="248"/>
      <c r="K26" s="249">
        <f>ROUND(E26*J26,2)</f>
        <v>0</v>
      </c>
      <c r="L26" s="249">
        <v>21</v>
      </c>
      <c r="M26" s="249">
        <f>G26*(1+L26/100)</f>
        <v>0</v>
      </c>
      <c r="N26" s="247">
        <v>0</v>
      </c>
      <c r="O26" s="247">
        <f>ROUND(E26*N26,2)</f>
        <v>0</v>
      </c>
      <c r="P26" s="247">
        <v>0</v>
      </c>
      <c r="Q26" s="247">
        <f>ROUND(E26*P26,2)</f>
        <v>0</v>
      </c>
      <c r="R26" s="249"/>
      <c r="S26" s="249" t="s">
        <v>161</v>
      </c>
      <c r="T26" s="250" t="s">
        <v>303</v>
      </c>
      <c r="U26" s="221">
        <v>0</v>
      </c>
      <c r="V26" s="221">
        <f>ROUND(E26*U26,2)</f>
        <v>0</v>
      </c>
      <c r="W26" s="221"/>
      <c r="X26" s="221" t="s">
        <v>163</v>
      </c>
      <c r="Y26" s="221" t="s">
        <v>164</v>
      </c>
      <c r="Z26" s="210"/>
      <c r="AA26" s="210"/>
      <c r="AB26" s="210"/>
      <c r="AC26" s="210"/>
      <c r="AD26" s="210"/>
      <c r="AE26" s="210"/>
      <c r="AF26" s="210"/>
      <c r="AG26" s="210" t="s">
        <v>165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4">
        <v>19</v>
      </c>
      <c r="B27" s="245" t="s">
        <v>583</v>
      </c>
      <c r="C27" s="259" t="s">
        <v>673</v>
      </c>
      <c r="D27" s="246" t="s">
        <v>244</v>
      </c>
      <c r="E27" s="247">
        <v>65</v>
      </c>
      <c r="F27" s="248"/>
      <c r="G27" s="249">
        <f>ROUND(E27*F27,2)</f>
        <v>0</v>
      </c>
      <c r="H27" s="248"/>
      <c r="I27" s="249">
        <f>ROUND(E27*H27,2)</f>
        <v>0</v>
      </c>
      <c r="J27" s="248"/>
      <c r="K27" s="249">
        <f>ROUND(E27*J27,2)</f>
        <v>0</v>
      </c>
      <c r="L27" s="249">
        <v>21</v>
      </c>
      <c r="M27" s="249">
        <f>G27*(1+L27/100)</f>
        <v>0</v>
      </c>
      <c r="N27" s="247">
        <v>0</v>
      </c>
      <c r="O27" s="247">
        <f>ROUND(E27*N27,2)</f>
        <v>0</v>
      </c>
      <c r="P27" s="247">
        <v>0</v>
      </c>
      <c r="Q27" s="247">
        <f>ROUND(E27*P27,2)</f>
        <v>0</v>
      </c>
      <c r="R27" s="249"/>
      <c r="S27" s="249" t="s">
        <v>161</v>
      </c>
      <c r="T27" s="250" t="s">
        <v>303</v>
      </c>
      <c r="U27" s="221">
        <v>0</v>
      </c>
      <c r="V27" s="221">
        <f>ROUND(E27*U27,2)</f>
        <v>0</v>
      </c>
      <c r="W27" s="221"/>
      <c r="X27" s="221" t="s">
        <v>163</v>
      </c>
      <c r="Y27" s="221" t="s">
        <v>164</v>
      </c>
      <c r="Z27" s="210"/>
      <c r="AA27" s="210"/>
      <c r="AB27" s="210"/>
      <c r="AC27" s="210"/>
      <c r="AD27" s="210"/>
      <c r="AE27" s="210"/>
      <c r="AF27" s="210"/>
      <c r="AG27" s="210" t="s">
        <v>165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4">
        <v>20</v>
      </c>
      <c r="B28" s="245" t="s">
        <v>585</v>
      </c>
      <c r="C28" s="259" t="s">
        <v>674</v>
      </c>
      <c r="D28" s="246" t="s">
        <v>244</v>
      </c>
      <c r="E28" s="247">
        <v>35</v>
      </c>
      <c r="F28" s="248"/>
      <c r="G28" s="249">
        <f>ROUND(E28*F28,2)</f>
        <v>0</v>
      </c>
      <c r="H28" s="248"/>
      <c r="I28" s="249">
        <f>ROUND(E28*H28,2)</f>
        <v>0</v>
      </c>
      <c r="J28" s="248"/>
      <c r="K28" s="249">
        <f>ROUND(E28*J28,2)</f>
        <v>0</v>
      </c>
      <c r="L28" s="249">
        <v>21</v>
      </c>
      <c r="M28" s="249">
        <f>G28*(1+L28/100)</f>
        <v>0</v>
      </c>
      <c r="N28" s="247">
        <v>0</v>
      </c>
      <c r="O28" s="247">
        <f>ROUND(E28*N28,2)</f>
        <v>0</v>
      </c>
      <c r="P28" s="247">
        <v>0</v>
      </c>
      <c r="Q28" s="247">
        <f>ROUND(E28*P28,2)</f>
        <v>0</v>
      </c>
      <c r="R28" s="249"/>
      <c r="S28" s="249" t="s">
        <v>161</v>
      </c>
      <c r="T28" s="250" t="s">
        <v>303</v>
      </c>
      <c r="U28" s="221">
        <v>0</v>
      </c>
      <c r="V28" s="221">
        <f>ROUND(E28*U28,2)</f>
        <v>0</v>
      </c>
      <c r="W28" s="221"/>
      <c r="X28" s="221" t="s">
        <v>163</v>
      </c>
      <c r="Y28" s="221" t="s">
        <v>164</v>
      </c>
      <c r="Z28" s="210"/>
      <c r="AA28" s="210"/>
      <c r="AB28" s="210"/>
      <c r="AC28" s="210"/>
      <c r="AD28" s="210"/>
      <c r="AE28" s="210"/>
      <c r="AF28" s="210"/>
      <c r="AG28" s="210" t="s">
        <v>165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4">
        <v>21</v>
      </c>
      <c r="B29" s="245" t="s">
        <v>587</v>
      </c>
      <c r="C29" s="259" t="s">
        <v>675</v>
      </c>
      <c r="D29" s="246" t="s">
        <v>244</v>
      </c>
      <c r="E29" s="247">
        <v>35</v>
      </c>
      <c r="F29" s="248"/>
      <c r="G29" s="249">
        <f>ROUND(E29*F29,2)</f>
        <v>0</v>
      </c>
      <c r="H29" s="248"/>
      <c r="I29" s="249">
        <f>ROUND(E29*H29,2)</f>
        <v>0</v>
      </c>
      <c r="J29" s="248"/>
      <c r="K29" s="249">
        <f>ROUND(E29*J29,2)</f>
        <v>0</v>
      </c>
      <c r="L29" s="249">
        <v>21</v>
      </c>
      <c r="M29" s="249">
        <f>G29*(1+L29/100)</f>
        <v>0</v>
      </c>
      <c r="N29" s="247">
        <v>0</v>
      </c>
      <c r="O29" s="247">
        <f>ROUND(E29*N29,2)</f>
        <v>0</v>
      </c>
      <c r="P29" s="247">
        <v>0</v>
      </c>
      <c r="Q29" s="247">
        <f>ROUND(E29*P29,2)</f>
        <v>0</v>
      </c>
      <c r="R29" s="249"/>
      <c r="S29" s="249" t="s">
        <v>161</v>
      </c>
      <c r="T29" s="250" t="s">
        <v>303</v>
      </c>
      <c r="U29" s="221">
        <v>0</v>
      </c>
      <c r="V29" s="221">
        <f>ROUND(E29*U29,2)</f>
        <v>0</v>
      </c>
      <c r="W29" s="221"/>
      <c r="X29" s="221" t="s">
        <v>163</v>
      </c>
      <c r="Y29" s="221" t="s">
        <v>164</v>
      </c>
      <c r="Z29" s="210"/>
      <c r="AA29" s="210"/>
      <c r="AB29" s="210"/>
      <c r="AC29" s="210"/>
      <c r="AD29" s="210"/>
      <c r="AE29" s="210"/>
      <c r="AF29" s="210"/>
      <c r="AG29" s="210" t="s">
        <v>165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4">
        <v>22</v>
      </c>
      <c r="B30" s="245" t="s">
        <v>589</v>
      </c>
      <c r="C30" s="259" t="s">
        <v>676</v>
      </c>
      <c r="D30" s="246" t="s">
        <v>306</v>
      </c>
      <c r="E30" s="247">
        <v>4</v>
      </c>
      <c r="F30" s="248"/>
      <c r="G30" s="249">
        <f>ROUND(E30*F30,2)</f>
        <v>0</v>
      </c>
      <c r="H30" s="248"/>
      <c r="I30" s="249">
        <f>ROUND(E30*H30,2)</f>
        <v>0</v>
      </c>
      <c r="J30" s="248"/>
      <c r="K30" s="249">
        <f>ROUND(E30*J30,2)</f>
        <v>0</v>
      </c>
      <c r="L30" s="249">
        <v>21</v>
      </c>
      <c r="M30" s="249">
        <f>G30*(1+L30/100)</f>
        <v>0</v>
      </c>
      <c r="N30" s="247">
        <v>0</v>
      </c>
      <c r="O30" s="247">
        <f>ROUND(E30*N30,2)</f>
        <v>0</v>
      </c>
      <c r="P30" s="247">
        <v>0</v>
      </c>
      <c r="Q30" s="247">
        <f>ROUND(E30*P30,2)</f>
        <v>0</v>
      </c>
      <c r="R30" s="249"/>
      <c r="S30" s="249" t="s">
        <v>161</v>
      </c>
      <c r="T30" s="250" t="s">
        <v>303</v>
      </c>
      <c r="U30" s="221">
        <v>0</v>
      </c>
      <c r="V30" s="221">
        <f>ROUND(E30*U30,2)</f>
        <v>0</v>
      </c>
      <c r="W30" s="221"/>
      <c r="X30" s="221" t="s">
        <v>163</v>
      </c>
      <c r="Y30" s="221" t="s">
        <v>164</v>
      </c>
      <c r="Z30" s="210"/>
      <c r="AA30" s="210"/>
      <c r="AB30" s="210"/>
      <c r="AC30" s="210"/>
      <c r="AD30" s="210"/>
      <c r="AE30" s="210"/>
      <c r="AF30" s="210"/>
      <c r="AG30" s="210" t="s">
        <v>165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4">
        <v>23</v>
      </c>
      <c r="B31" s="245" t="s">
        <v>591</v>
      </c>
      <c r="C31" s="259" t="s">
        <v>677</v>
      </c>
      <c r="D31" s="246" t="s">
        <v>306</v>
      </c>
      <c r="E31" s="247">
        <v>11</v>
      </c>
      <c r="F31" s="248"/>
      <c r="G31" s="249">
        <f>ROUND(E31*F31,2)</f>
        <v>0</v>
      </c>
      <c r="H31" s="248"/>
      <c r="I31" s="249">
        <f>ROUND(E31*H31,2)</f>
        <v>0</v>
      </c>
      <c r="J31" s="248"/>
      <c r="K31" s="249">
        <f>ROUND(E31*J31,2)</f>
        <v>0</v>
      </c>
      <c r="L31" s="249">
        <v>21</v>
      </c>
      <c r="M31" s="249">
        <f>G31*(1+L31/100)</f>
        <v>0</v>
      </c>
      <c r="N31" s="247">
        <v>0</v>
      </c>
      <c r="O31" s="247">
        <f>ROUND(E31*N31,2)</f>
        <v>0</v>
      </c>
      <c r="P31" s="247">
        <v>0</v>
      </c>
      <c r="Q31" s="247">
        <f>ROUND(E31*P31,2)</f>
        <v>0</v>
      </c>
      <c r="R31" s="249"/>
      <c r="S31" s="249" t="s">
        <v>161</v>
      </c>
      <c r="T31" s="250" t="s">
        <v>303</v>
      </c>
      <c r="U31" s="221">
        <v>0</v>
      </c>
      <c r="V31" s="221">
        <f>ROUND(E31*U31,2)</f>
        <v>0</v>
      </c>
      <c r="W31" s="221"/>
      <c r="X31" s="221" t="s">
        <v>163</v>
      </c>
      <c r="Y31" s="221" t="s">
        <v>164</v>
      </c>
      <c r="Z31" s="210"/>
      <c r="AA31" s="210"/>
      <c r="AB31" s="210"/>
      <c r="AC31" s="210"/>
      <c r="AD31" s="210"/>
      <c r="AE31" s="210"/>
      <c r="AF31" s="210"/>
      <c r="AG31" s="210" t="s">
        <v>165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4">
        <v>24</v>
      </c>
      <c r="B32" s="245" t="s">
        <v>593</v>
      </c>
      <c r="C32" s="259" t="s">
        <v>678</v>
      </c>
      <c r="D32" s="246" t="s">
        <v>306</v>
      </c>
      <c r="E32" s="247">
        <v>4</v>
      </c>
      <c r="F32" s="248"/>
      <c r="G32" s="249">
        <f>ROUND(E32*F32,2)</f>
        <v>0</v>
      </c>
      <c r="H32" s="248"/>
      <c r="I32" s="249">
        <f>ROUND(E32*H32,2)</f>
        <v>0</v>
      </c>
      <c r="J32" s="248"/>
      <c r="K32" s="249">
        <f>ROUND(E32*J32,2)</f>
        <v>0</v>
      </c>
      <c r="L32" s="249">
        <v>21</v>
      </c>
      <c r="M32" s="249">
        <f>G32*(1+L32/100)</f>
        <v>0</v>
      </c>
      <c r="N32" s="247">
        <v>0</v>
      </c>
      <c r="O32" s="247">
        <f>ROUND(E32*N32,2)</f>
        <v>0</v>
      </c>
      <c r="P32" s="247">
        <v>0</v>
      </c>
      <c r="Q32" s="247">
        <f>ROUND(E32*P32,2)</f>
        <v>0</v>
      </c>
      <c r="R32" s="249"/>
      <c r="S32" s="249" t="s">
        <v>161</v>
      </c>
      <c r="T32" s="250" t="s">
        <v>303</v>
      </c>
      <c r="U32" s="221">
        <v>0</v>
      </c>
      <c r="V32" s="221">
        <f>ROUND(E32*U32,2)</f>
        <v>0</v>
      </c>
      <c r="W32" s="221"/>
      <c r="X32" s="221" t="s">
        <v>163</v>
      </c>
      <c r="Y32" s="221" t="s">
        <v>164</v>
      </c>
      <c r="Z32" s="210"/>
      <c r="AA32" s="210"/>
      <c r="AB32" s="210"/>
      <c r="AC32" s="210"/>
      <c r="AD32" s="210"/>
      <c r="AE32" s="210"/>
      <c r="AF32" s="210"/>
      <c r="AG32" s="210" t="s">
        <v>165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4">
        <v>25</v>
      </c>
      <c r="B33" s="245" t="s">
        <v>595</v>
      </c>
      <c r="C33" s="259" t="s">
        <v>679</v>
      </c>
      <c r="D33" s="246" t="s">
        <v>170</v>
      </c>
      <c r="E33" s="247">
        <v>1</v>
      </c>
      <c r="F33" s="248"/>
      <c r="G33" s="249">
        <f>ROUND(E33*F33,2)</f>
        <v>0</v>
      </c>
      <c r="H33" s="248"/>
      <c r="I33" s="249">
        <f>ROUND(E33*H33,2)</f>
        <v>0</v>
      </c>
      <c r="J33" s="248"/>
      <c r="K33" s="249">
        <f>ROUND(E33*J33,2)</f>
        <v>0</v>
      </c>
      <c r="L33" s="249">
        <v>21</v>
      </c>
      <c r="M33" s="249">
        <f>G33*(1+L33/100)</f>
        <v>0</v>
      </c>
      <c r="N33" s="247">
        <v>0</v>
      </c>
      <c r="O33" s="247">
        <f>ROUND(E33*N33,2)</f>
        <v>0</v>
      </c>
      <c r="P33" s="247">
        <v>0</v>
      </c>
      <c r="Q33" s="247">
        <f>ROUND(E33*P33,2)</f>
        <v>0</v>
      </c>
      <c r="R33" s="249"/>
      <c r="S33" s="249" t="s">
        <v>161</v>
      </c>
      <c r="T33" s="250" t="s">
        <v>303</v>
      </c>
      <c r="U33" s="221">
        <v>0</v>
      </c>
      <c r="V33" s="221">
        <f>ROUND(E33*U33,2)</f>
        <v>0</v>
      </c>
      <c r="W33" s="221"/>
      <c r="X33" s="221" t="s">
        <v>163</v>
      </c>
      <c r="Y33" s="221" t="s">
        <v>164</v>
      </c>
      <c r="Z33" s="210"/>
      <c r="AA33" s="210"/>
      <c r="AB33" s="210"/>
      <c r="AC33" s="210"/>
      <c r="AD33" s="210"/>
      <c r="AE33" s="210"/>
      <c r="AF33" s="210"/>
      <c r="AG33" s="210" t="s">
        <v>165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4">
        <v>26</v>
      </c>
      <c r="B34" s="245" t="s">
        <v>597</v>
      </c>
      <c r="C34" s="259" t="s">
        <v>680</v>
      </c>
      <c r="D34" s="246" t="s">
        <v>170</v>
      </c>
      <c r="E34" s="247">
        <v>5</v>
      </c>
      <c r="F34" s="248"/>
      <c r="G34" s="249">
        <f>ROUND(E34*F34,2)</f>
        <v>0</v>
      </c>
      <c r="H34" s="248"/>
      <c r="I34" s="249">
        <f>ROUND(E34*H34,2)</f>
        <v>0</v>
      </c>
      <c r="J34" s="248"/>
      <c r="K34" s="249">
        <f>ROUND(E34*J34,2)</f>
        <v>0</v>
      </c>
      <c r="L34" s="249">
        <v>21</v>
      </c>
      <c r="M34" s="249">
        <f>G34*(1+L34/100)</f>
        <v>0</v>
      </c>
      <c r="N34" s="247">
        <v>0</v>
      </c>
      <c r="O34" s="247">
        <f>ROUND(E34*N34,2)</f>
        <v>0</v>
      </c>
      <c r="P34" s="247">
        <v>0</v>
      </c>
      <c r="Q34" s="247">
        <f>ROUND(E34*P34,2)</f>
        <v>0</v>
      </c>
      <c r="R34" s="249"/>
      <c r="S34" s="249" t="s">
        <v>161</v>
      </c>
      <c r="T34" s="250" t="s">
        <v>303</v>
      </c>
      <c r="U34" s="221">
        <v>0</v>
      </c>
      <c r="V34" s="221">
        <f>ROUND(E34*U34,2)</f>
        <v>0</v>
      </c>
      <c r="W34" s="221"/>
      <c r="X34" s="221" t="s">
        <v>163</v>
      </c>
      <c r="Y34" s="221" t="s">
        <v>164</v>
      </c>
      <c r="Z34" s="210"/>
      <c r="AA34" s="210"/>
      <c r="AB34" s="210"/>
      <c r="AC34" s="210"/>
      <c r="AD34" s="210"/>
      <c r="AE34" s="210"/>
      <c r="AF34" s="210"/>
      <c r="AG34" s="210" t="s">
        <v>165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4">
        <v>27</v>
      </c>
      <c r="B35" s="245" t="s">
        <v>599</v>
      </c>
      <c r="C35" s="259" t="s">
        <v>681</v>
      </c>
      <c r="D35" s="246" t="s">
        <v>170</v>
      </c>
      <c r="E35" s="247">
        <v>4</v>
      </c>
      <c r="F35" s="248"/>
      <c r="G35" s="249">
        <f>ROUND(E35*F35,2)</f>
        <v>0</v>
      </c>
      <c r="H35" s="248"/>
      <c r="I35" s="249">
        <f>ROUND(E35*H35,2)</f>
        <v>0</v>
      </c>
      <c r="J35" s="248"/>
      <c r="K35" s="249">
        <f>ROUND(E35*J35,2)</f>
        <v>0</v>
      </c>
      <c r="L35" s="249">
        <v>21</v>
      </c>
      <c r="M35" s="249">
        <f>G35*(1+L35/100)</f>
        <v>0</v>
      </c>
      <c r="N35" s="247">
        <v>0</v>
      </c>
      <c r="O35" s="247">
        <f>ROUND(E35*N35,2)</f>
        <v>0</v>
      </c>
      <c r="P35" s="247">
        <v>0</v>
      </c>
      <c r="Q35" s="247">
        <f>ROUND(E35*P35,2)</f>
        <v>0</v>
      </c>
      <c r="R35" s="249"/>
      <c r="S35" s="249" t="s">
        <v>161</v>
      </c>
      <c r="T35" s="250" t="s">
        <v>303</v>
      </c>
      <c r="U35" s="221">
        <v>0</v>
      </c>
      <c r="V35" s="221">
        <f>ROUND(E35*U35,2)</f>
        <v>0</v>
      </c>
      <c r="W35" s="221"/>
      <c r="X35" s="221" t="s">
        <v>163</v>
      </c>
      <c r="Y35" s="221" t="s">
        <v>164</v>
      </c>
      <c r="Z35" s="210"/>
      <c r="AA35" s="210"/>
      <c r="AB35" s="210"/>
      <c r="AC35" s="210"/>
      <c r="AD35" s="210"/>
      <c r="AE35" s="210"/>
      <c r="AF35" s="210"/>
      <c r="AG35" s="210" t="s">
        <v>165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4">
        <v>28</v>
      </c>
      <c r="B36" s="245" t="s">
        <v>601</v>
      </c>
      <c r="C36" s="259" t="s">
        <v>682</v>
      </c>
      <c r="D36" s="246" t="s">
        <v>170</v>
      </c>
      <c r="E36" s="247">
        <v>1</v>
      </c>
      <c r="F36" s="248"/>
      <c r="G36" s="249">
        <f>ROUND(E36*F36,2)</f>
        <v>0</v>
      </c>
      <c r="H36" s="248"/>
      <c r="I36" s="249">
        <f>ROUND(E36*H36,2)</f>
        <v>0</v>
      </c>
      <c r="J36" s="248"/>
      <c r="K36" s="249">
        <f>ROUND(E36*J36,2)</f>
        <v>0</v>
      </c>
      <c r="L36" s="249">
        <v>21</v>
      </c>
      <c r="M36" s="249">
        <f>G36*(1+L36/100)</f>
        <v>0</v>
      </c>
      <c r="N36" s="247">
        <v>0</v>
      </c>
      <c r="O36" s="247">
        <f>ROUND(E36*N36,2)</f>
        <v>0</v>
      </c>
      <c r="P36" s="247">
        <v>0</v>
      </c>
      <c r="Q36" s="247">
        <f>ROUND(E36*P36,2)</f>
        <v>0</v>
      </c>
      <c r="R36" s="249"/>
      <c r="S36" s="249" t="s">
        <v>161</v>
      </c>
      <c r="T36" s="250" t="s">
        <v>303</v>
      </c>
      <c r="U36" s="221">
        <v>0</v>
      </c>
      <c r="V36" s="221">
        <f>ROUND(E36*U36,2)</f>
        <v>0</v>
      </c>
      <c r="W36" s="221"/>
      <c r="X36" s="221" t="s">
        <v>163</v>
      </c>
      <c r="Y36" s="221" t="s">
        <v>164</v>
      </c>
      <c r="Z36" s="210"/>
      <c r="AA36" s="210"/>
      <c r="AB36" s="210"/>
      <c r="AC36" s="210"/>
      <c r="AD36" s="210"/>
      <c r="AE36" s="210"/>
      <c r="AF36" s="210"/>
      <c r="AG36" s="210" t="s">
        <v>165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4">
        <v>29</v>
      </c>
      <c r="B37" s="245" t="s">
        <v>603</v>
      </c>
      <c r="C37" s="259" t="s">
        <v>683</v>
      </c>
      <c r="D37" s="246" t="s">
        <v>170</v>
      </c>
      <c r="E37" s="247">
        <v>1</v>
      </c>
      <c r="F37" s="248"/>
      <c r="G37" s="249">
        <f>ROUND(E37*F37,2)</f>
        <v>0</v>
      </c>
      <c r="H37" s="248"/>
      <c r="I37" s="249">
        <f>ROUND(E37*H37,2)</f>
        <v>0</v>
      </c>
      <c r="J37" s="248"/>
      <c r="K37" s="249">
        <f>ROUND(E37*J37,2)</f>
        <v>0</v>
      </c>
      <c r="L37" s="249">
        <v>21</v>
      </c>
      <c r="M37" s="249">
        <f>G37*(1+L37/100)</f>
        <v>0</v>
      </c>
      <c r="N37" s="247">
        <v>0</v>
      </c>
      <c r="O37" s="247">
        <f>ROUND(E37*N37,2)</f>
        <v>0</v>
      </c>
      <c r="P37" s="247">
        <v>0</v>
      </c>
      <c r="Q37" s="247">
        <f>ROUND(E37*P37,2)</f>
        <v>0</v>
      </c>
      <c r="R37" s="249"/>
      <c r="S37" s="249" t="s">
        <v>161</v>
      </c>
      <c r="T37" s="250" t="s">
        <v>303</v>
      </c>
      <c r="U37" s="221">
        <v>0</v>
      </c>
      <c r="V37" s="221">
        <f>ROUND(E37*U37,2)</f>
        <v>0</v>
      </c>
      <c r="W37" s="221"/>
      <c r="X37" s="221" t="s">
        <v>163</v>
      </c>
      <c r="Y37" s="221" t="s">
        <v>164</v>
      </c>
      <c r="Z37" s="210"/>
      <c r="AA37" s="210"/>
      <c r="AB37" s="210"/>
      <c r="AC37" s="210"/>
      <c r="AD37" s="210"/>
      <c r="AE37" s="210"/>
      <c r="AF37" s="210"/>
      <c r="AG37" s="210" t="s">
        <v>165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4">
        <v>30</v>
      </c>
      <c r="B38" s="245" t="s">
        <v>605</v>
      </c>
      <c r="C38" s="259" t="s">
        <v>684</v>
      </c>
      <c r="D38" s="246" t="s">
        <v>170</v>
      </c>
      <c r="E38" s="247">
        <v>90</v>
      </c>
      <c r="F38" s="248"/>
      <c r="G38" s="249">
        <f>ROUND(E38*F38,2)</f>
        <v>0</v>
      </c>
      <c r="H38" s="248"/>
      <c r="I38" s="249">
        <f>ROUND(E38*H38,2)</f>
        <v>0</v>
      </c>
      <c r="J38" s="248"/>
      <c r="K38" s="249">
        <f>ROUND(E38*J38,2)</f>
        <v>0</v>
      </c>
      <c r="L38" s="249">
        <v>21</v>
      </c>
      <c r="M38" s="249">
        <f>G38*(1+L38/100)</f>
        <v>0</v>
      </c>
      <c r="N38" s="247">
        <v>0</v>
      </c>
      <c r="O38" s="247">
        <f>ROUND(E38*N38,2)</f>
        <v>0</v>
      </c>
      <c r="P38" s="247">
        <v>0</v>
      </c>
      <c r="Q38" s="247">
        <f>ROUND(E38*P38,2)</f>
        <v>0</v>
      </c>
      <c r="R38" s="249"/>
      <c r="S38" s="249" t="s">
        <v>161</v>
      </c>
      <c r="T38" s="250" t="s">
        <v>303</v>
      </c>
      <c r="U38" s="221">
        <v>0</v>
      </c>
      <c r="V38" s="221">
        <f>ROUND(E38*U38,2)</f>
        <v>0</v>
      </c>
      <c r="W38" s="221"/>
      <c r="X38" s="221" t="s">
        <v>163</v>
      </c>
      <c r="Y38" s="221" t="s">
        <v>164</v>
      </c>
      <c r="Z38" s="210"/>
      <c r="AA38" s="210"/>
      <c r="AB38" s="210"/>
      <c r="AC38" s="210"/>
      <c r="AD38" s="210"/>
      <c r="AE38" s="210"/>
      <c r="AF38" s="210"/>
      <c r="AG38" s="210" t="s">
        <v>165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x14ac:dyDescent="0.2">
      <c r="A39" s="226" t="s">
        <v>156</v>
      </c>
      <c r="B39" s="227" t="s">
        <v>113</v>
      </c>
      <c r="C39" s="253" t="s">
        <v>114</v>
      </c>
      <c r="D39" s="228"/>
      <c r="E39" s="229"/>
      <c r="F39" s="230"/>
      <c r="G39" s="230">
        <f>SUMIF(AG40:AG58,"&lt;&gt;NOR",G40:G58)</f>
        <v>0</v>
      </c>
      <c r="H39" s="230"/>
      <c r="I39" s="230">
        <f>SUM(I40:I58)</f>
        <v>0</v>
      </c>
      <c r="J39" s="230"/>
      <c r="K39" s="230">
        <f>SUM(K40:K58)</f>
        <v>0</v>
      </c>
      <c r="L39" s="230"/>
      <c r="M39" s="230">
        <f>SUM(M40:M58)</f>
        <v>0</v>
      </c>
      <c r="N39" s="229"/>
      <c r="O39" s="229">
        <f>SUM(O40:O58)</f>
        <v>0</v>
      </c>
      <c r="P39" s="229"/>
      <c r="Q39" s="229">
        <f>SUM(Q40:Q58)</f>
        <v>0</v>
      </c>
      <c r="R39" s="230"/>
      <c r="S39" s="230"/>
      <c r="T39" s="231"/>
      <c r="U39" s="225"/>
      <c r="V39" s="225">
        <f>SUM(V40:V58)</f>
        <v>0</v>
      </c>
      <c r="W39" s="225"/>
      <c r="X39" s="225"/>
      <c r="Y39" s="225"/>
      <c r="AG39" t="s">
        <v>157</v>
      </c>
    </row>
    <row r="40" spans="1:60" outlineLevel="1" x14ac:dyDescent="0.2">
      <c r="A40" s="244">
        <v>31</v>
      </c>
      <c r="B40" s="245" t="s">
        <v>607</v>
      </c>
      <c r="C40" s="259" t="s">
        <v>685</v>
      </c>
      <c r="D40" s="246" t="s">
        <v>306</v>
      </c>
      <c r="E40" s="247">
        <v>4</v>
      </c>
      <c r="F40" s="248"/>
      <c r="G40" s="249">
        <f>ROUND(E40*F40,2)</f>
        <v>0</v>
      </c>
      <c r="H40" s="248"/>
      <c r="I40" s="249">
        <f>ROUND(E40*H40,2)</f>
        <v>0</v>
      </c>
      <c r="J40" s="248"/>
      <c r="K40" s="249">
        <f>ROUND(E40*J40,2)</f>
        <v>0</v>
      </c>
      <c r="L40" s="249">
        <v>21</v>
      </c>
      <c r="M40" s="249">
        <f>G40*(1+L40/100)</f>
        <v>0</v>
      </c>
      <c r="N40" s="247">
        <v>0</v>
      </c>
      <c r="O40" s="247">
        <f>ROUND(E40*N40,2)</f>
        <v>0</v>
      </c>
      <c r="P40" s="247">
        <v>0</v>
      </c>
      <c r="Q40" s="247">
        <f>ROUND(E40*P40,2)</f>
        <v>0</v>
      </c>
      <c r="R40" s="249"/>
      <c r="S40" s="249" t="s">
        <v>161</v>
      </c>
      <c r="T40" s="250" t="s">
        <v>303</v>
      </c>
      <c r="U40" s="221">
        <v>0</v>
      </c>
      <c r="V40" s="221">
        <f>ROUND(E40*U40,2)</f>
        <v>0</v>
      </c>
      <c r="W40" s="221"/>
      <c r="X40" s="221" t="s">
        <v>163</v>
      </c>
      <c r="Y40" s="221" t="s">
        <v>164</v>
      </c>
      <c r="Z40" s="210"/>
      <c r="AA40" s="210"/>
      <c r="AB40" s="210"/>
      <c r="AC40" s="210"/>
      <c r="AD40" s="210"/>
      <c r="AE40" s="210"/>
      <c r="AF40" s="210"/>
      <c r="AG40" s="210" t="s">
        <v>165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4">
        <v>32</v>
      </c>
      <c r="B41" s="245" t="s">
        <v>609</v>
      </c>
      <c r="C41" s="259" t="s">
        <v>686</v>
      </c>
      <c r="D41" s="246" t="s">
        <v>306</v>
      </c>
      <c r="E41" s="247">
        <v>4</v>
      </c>
      <c r="F41" s="248"/>
      <c r="G41" s="249">
        <f>ROUND(E41*F41,2)</f>
        <v>0</v>
      </c>
      <c r="H41" s="248"/>
      <c r="I41" s="249">
        <f>ROUND(E41*H41,2)</f>
        <v>0</v>
      </c>
      <c r="J41" s="248"/>
      <c r="K41" s="249">
        <f>ROUND(E41*J41,2)</f>
        <v>0</v>
      </c>
      <c r="L41" s="249">
        <v>21</v>
      </c>
      <c r="M41" s="249">
        <f>G41*(1+L41/100)</f>
        <v>0</v>
      </c>
      <c r="N41" s="247">
        <v>0</v>
      </c>
      <c r="O41" s="247">
        <f>ROUND(E41*N41,2)</f>
        <v>0</v>
      </c>
      <c r="P41" s="247">
        <v>0</v>
      </c>
      <c r="Q41" s="247">
        <f>ROUND(E41*P41,2)</f>
        <v>0</v>
      </c>
      <c r="R41" s="249"/>
      <c r="S41" s="249" t="s">
        <v>161</v>
      </c>
      <c r="T41" s="250" t="s">
        <v>303</v>
      </c>
      <c r="U41" s="221">
        <v>0</v>
      </c>
      <c r="V41" s="221">
        <f>ROUND(E41*U41,2)</f>
        <v>0</v>
      </c>
      <c r="W41" s="221"/>
      <c r="X41" s="221" t="s">
        <v>163</v>
      </c>
      <c r="Y41" s="221" t="s">
        <v>164</v>
      </c>
      <c r="Z41" s="210"/>
      <c r="AA41" s="210"/>
      <c r="AB41" s="210"/>
      <c r="AC41" s="210"/>
      <c r="AD41" s="210"/>
      <c r="AE41" s="210"/>
      <c r="AF41" s="210"/>
      <c r="AG41" s="210" t="s">
        <v>165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4">
        <v>33</v>
      </c>
      <c r="B42" s="245" t="s">
        <v>611</v>
      </c>
      <c r="C42" s="259" t="s">
        <v>687</v>
      </c>
      <c r="D42" s="246" t="s">
        <v>244</v>
      </c>
      <c r="E42" s="247">
        <v>110</v>
      </c>
      <c r="F42" s="248"/>
      <c r="G42" s="249">
        <f>ROUND(E42*F42,2)</f>
        <v>0</v>
      </c>
      <c r="H42" s="248"/>
      <c r="I42" s="249">
        <f>ROUND(E42*H42,2)</f>
        <v>0</v>
      </c>
      <c r="J42" s="248"/>
      <c r="K42" s="249">
        <f>ROUND(E42*J42,2)</f>
        <v>0</v>
      </c>
      <c r="L42" s="249">
        <v>21</v>
      </c>
      <c r="M42" s="249">
        <f>G42*(1+L42/100)</f>
        <v>0</v>
      </c>
      <c r="N42" s="247">
        <v>0</v>
      </c>
      <c r="O42" s="247">
        <f>ROUND(E42*N42,2)</f>
        <v>0</v>
      </c>
      <c r="P42" s="247">
        <v>0</v>
      </c>
      <c r="Q42" s="247">
        <f>ROUND(E42*P42,2)</f>
        <v>0</v>
      </c>
      <c r="R42" s="249"/>
      <c r="S42" s="249" t="s">
        <v>161</v>
      </c>
      <c r="T42" s="250" t="s">
        <v>303</v>
      </c>
      <c r="U42" s="221">
        <v>0</v>
      </c>
      <c r="V42" s="221">
        <f>ROUND(E42*U42,2)</f>
        <v>0</v>
      </c>
      <c r="W42" s="221"/>
      <c r="X42" s="221" t="s">
        <v>163</v>
      </c>
      <c r="Y42" s="221" t="s">
        <v>164</v>
      </c>
      <c r="Z42" s="210"/>
      <c r="AA42" s="210"/>
      <c r="AB42" s="210"/>
      <c r="AC42" s="210"/>
      <c r="AD42" s="210"/>
      <c r="AE42" s="210"/>
      <c r="AF42" s="210"/>
      <c r="AG42" s="210" t="s">
        <v>165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4">
        <v>34</v>
      </c>
      <c r="B43" s="245" t="s">
        <v>613</v>
      </c>
      <c r="C43" s="259" t="s">
        <v>688</v>
      </c>
      <c r="D43" s="246" t="s">
        <v>306</v>
      </c>
      <c r="E43" s="247">
        <v>2</v>
      </c>
      <c r="F43" s="248"/>
      <c r="G43" s="249">
        <f>ROUND(E43*F43,2)</f>
        <v>0</v>
      </c>
      <c r="H43" s="248"/>
      <c r="I43" s="249">
        <f>ROUND(E43*H43,2)</f>
        <v>0</v>
      </c>
      <c r="J43" s="248"/>
      <c r="K43" s="249">
        <f>ROUND(E43*J43,2)</f>
        <v>0</v>
      </c>
      <c r="L43" s="249">
        <v>21</v>
      </c>
      <c r="M43" s="249">
        <f>G43*(1+L43/100)</f>
        <v>0</v>
      </c>
      <c r="N43" s="247">
        <v>0</v>
      </c>
      <c r="O43" s="247">
        <f>ROUND(E43*N43,2)</f>
        <v>0</v>
      </c>
      <c r="P43" s="247">
        <v>0</v>
      </c>
      <c r="Q43" s="247">
        <f>ROUND(E43*P43,2)</f>
        <v>0</v>
      </c>
      <c r="R43" s="249"/>
      <c r="S43" s="249" t="s">
        <v>161</v>
      </c>
      <c r="T43" s="250" t="s">
        <v>303</v>
      </c>
      <c r="U43" s="221">
        <v>0</v>
      </c>
      <c r="V43" s="221">
        <f>ROUND(E43*U43,2)</f>
        <v>0</v>
      </c>
      <c r="W43" s="221"/>
      <c r="X43" s="221" t="s">
        <v>163</v>
      </c>
      <c r="Y43" s="221" t="s">
        <v>164</v>
      </c>
      <c r="Z43" s="210"/>
      <c r="AA43" s="210"/>
      <c r="AB43" s="210"/>
      <c r="AC43" s="210"/>
      <c r="AD43" s="210"/>
      <c r="AE43" s="210"/>
      <c r="AF43" s="210"/>
      <c r="AG43" s="210" t="s">
        <v>165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4">
        <v>35</v>
      </c>
      <c r="B44" s="245" t="s">
        <v>615</v>
      </c>
      <c r="C44" s="259" t="s">
        <v>689</v>
      </c>
      <c r="D44" s="246" t="s">
        <v>306</v>
      </c>
      <c r="E44" s="247">
        <v>6</v>
      </c>
      <c r="F44" s="248"/>
      <c r="G44" s="249">
        <f>ROUND(E44*F44,2)</f>
        <v>0</v>
      </c>
      <c r="H44" s="248"/>
      <c r="I44" s="249">
        <f>ROUND(E44*H44,2)</f>
        <v>0</v>
      </c>
      <c r="J44" s="248"/>
      <c r="K44" s="249">
        <f>ROUND(E44*J44,2)</f>
        <v>0</v>
      </c>
      <c r="L44" s="249">
        <v>21</v>
      </c>
      <c r="M44" s="249">
        <f>G44*(1+L44/100)</f>
        <v>0</v>
      </c>
      <c r="N44" s="247">
        <v>0</v>
      </c>
      <c r="O44" s="247">
        <f>ROUND(E44*N44,2)</f>
        <v>0</v>
      </c>
      <c r="P44" s="247">
        <v>0</v>
      </c>
      <c r="Q44" s="247">
        <f>ROUND(E44*P44,2)</f>
        <v>0</v>
      </c>
      <c r="R44" s="249"/>
      <c r="S44" s="249" t="s">
        <v>161</v>
      </c>
      <c r="T44" s="250" t="s">
        <v>303</v>
      </c>
      <c r="U44" s="221">
        <v>0</v>
      </c>
      <c r="V44" s="221">
        <f>ROUND(E44*U44,2)</f>
        <v>0</v>
      </c>
      <c r="W44" s="221"/>
      <c r="X44" s="221" t="s">
        <v>163</v>
      </c>
      <c r="Y44" s="221" t="s">
        <v>164</v>
      </c>
      <c r="Z44" s="210"/>
      <c r="AA44" s="210"/>
      <c r="AB44" s="210"/>
      <c r="AC44" s="210"/>
      <c r="AD44" s="210"/>
      <c r="AE44" s="210"/>
      <c r="AF44" s="210"/>
      <c r="AG44" s="210" t="s">
        <v>165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4">
        <v>36</v>
      </c>
      <c r="B45" s="245" t="s">
        <v>617</v>
      </c>
      <c r="C45" s="259" t="s">
        <v>670</v>
      </c>
      <c r="D45" s="246" t="s">
        <v>244</v>
      </c>
      <c r="E45" s="247">
        <v>55</v>
      </c>
      <c r="F45" s="248"/>
      <c r="G45" s="249">
        <f>ROUND(E45*F45,2)</f>
        <v>0</v>
      </c>
      <c r="H45" s="248"/>
      <c r="I45" s="249">
        <f>ROUND(E45*H45,2)</f>
        <v>0</v>
      </c>
      <c r="J45" s="248"/>
      <c r="K45" s="249">
        <f>ROUND(E45*J45,2)</f>
        <v>0</v>
      </c>
      <c r="L45" s="249">
        <v>21</v>
      </c>
      <c r="M45" s="249">
        <f>G45*(1+L45/100)</f>
        <v>0</v>
      </c>
      <c r="N45" s="247">
        <v>0</v>
      </c>
      <c r="O45" s="247">
        <f>ROUND(E45*N45,2)</f>
        <v>0</v>
      </c>
      <c r="P45" s="247">
        <v>0</v>
      </c>
      <c r="Q45" s="247">
        <f>ROUND(E45*P45,2)</f>
        <v>0</v>
      </c>
      <c r="R45" s="249"/>
      <c r="S45" s="249" t="s">
        <v>161</v>
      </c>
      <c r="T45" s="250" t="s">
        <v>303</v>
      </c>
      <c r="U45" s="221">
        <v>0</v>
      </c>
      <c r="V45" s="221">
        <f>ROUND(E45*U45,2)</f>
        <v>0</v>
      </c>
      <c r="W45" s="221"/>
      <c r="X45" s="221" t="s">
        <v>163</v>
      </c>
      <c r="Y45" s="221" t="s">
        <v>164</v>
      </c>
      <c r="Z45" s="210"/>
      <c r="AA45" s="210"/>
      <c r="AB45" s="210"/>
      <c r="AC45" s="210"/>
      <c r="AD45" s="210"/>
      <c r="AE45" s="210"/>
      <c r="AF45" s="210"/>
      <c r="AG45" s="210" t="s">
        <v>165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4">
        <v>37</v>
      </c>
      <c r="B46" s="245" t="s">
        <v>618</v>
      </c>
      <c r="C46" s="259" t="s">
        <v>690</v>
      </c>
      <c r="D46" s="246" t="s">
        <v>244</v>
      </c>
      <c r="E46" s="247">
        <v>30</v>
      </c>
      <c r="F46" s="248"/>
      <c r="G46" s="249">
        <f>ROUND(E46*F46,2)</f>
        <v>0</v>
      </c>
      <c r="H46" s="248"/>
      <c r="I46" s="249">
        <f>ROUND(E46*H46,2)</f>
        <v>0</v>
      </c>
      <c r="J46" s="248"/>
      <c r="K46" s="249">
        <f>ROUND(E46*J46,2)</f>
        <v>0</v>
      </c>
      <c r="L46" s="249">
        <v>21</v>
      </c>
      <c r="M46" s="249">
        <f>G46*(1+L46/100)</f>
        <v>0</v>
      </c>
      <c r="N46" s="247">
        <v>0</v>
      </c>
      <c r="O46" s="247">
        <f>ROUND(E46*N46,2)</f>
        <v>0</v>
      </c>
      <c r="P46" s="247">
        <v>0</v>
      </c>
      <c r="Q46" s="247">
        <f>ROUND(E46*P46,2)</f>
        <v>0</v>
      </c>
      <c r="R46" s="249"/>
      <c r="S46" s="249" t="s">
        <v>161</v>
      </c>
      <c r="T46" s="250" t="s">
        <v>303</v>
      </c>
      <c r="U46" s="221">
        <v>0</v>
      </c>
      <c r="V46" s="221">
        <f>ROUND(E46*U46,2)</f>
        <v>0</v>
      </c>
      <c r="W46" s="221"/>
      <c r="X46" s="221" t="s">
        <v>163</v>
      </c>
      <c r="Y46" s="221" t="s">
        <v>164</v>
      </c>
      <c r="Z46" s="210"/>
      <c r="AA46" s="210"/>
      <c r="AB46" s="210"/>
      <c r="AC46" s="210"/>
      <c r="AD46" s="210"/>
      <c r="AE46" s="210"/>
      <c r="AF46" s="210"/>
      <c r="AG46" s="210" t="s">
        <v>165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4">
        <v>38</v>
      </c>
      <c r="B47" s="245" t="s">
        <v>628</v>
      </c>
      <c r="C47" s="259" t="s">
        <v>672</v>
      </c>
      <c r="D47" s="246" t="s">
        <v>244</v>
      </c>
      <c r="E47" s="247">
        <v>20</v>
      </c>
      <c r="F47" s="248"/>
      <c r="G47" s="249">
        <f>ROUND(E47*F47,2)</f>
        <v>0</v>
      </c>
      <c r="H47" s="248"/>
      <c r="I47" s="249">
        <f>ROUND(E47*H47,2)</f>
        <v>0</v>
      </c>
      <c r="J47" s="248"/>
      <c r="K47" s="249">
        <f>ROUND(E47*J47,2)</f>
        <v>0</v>
      </c>
      <c r="L47" s="249">
        <v>21</v>
      </c>
      <c r="M47" s="249">
        <f>G47*(1+L47/100)</f>
        <v>0</v>
      </c>
      <c r="N47" s="247">
        <v>0</v>
      </c>
      <c r="O47" s="247">
        <f>ROUND(E47*N47,2)</f>
        <v>0</v>
      </c>
      <c r="P47" s="247">
        <v>0</v>
      </c>
      <c r="Q47" s="247">
        <f>ROUND(E47*P47,2)</f>
        <v>0</v>
      </c>
      <c r="R47" s="249"/>
      <c r="S47" s="249" t="s">
        <v>161</v>
      </c>
      <c r="T47" s="250" t="s">
        <v>303</v>
      </c>
      <c r="U47" s="221">
        <v>0</v>
      </c>
      <c r="V47" s="221">
        <f>ROUND(E47*U47,2)</f>
        <v>0</v>
      </c>
      <c r="W47" s="221"/>
      <c r="X47" s="221" t="s">
        <v>163</v>
      </c>
      <c r="Y47" s="221" t="s">
        <v>164</v>
      </c>
      <c r="Z47" s="210"/>
      <c r="AA47" s="210"/>
      <c r="AB47" s="210"/>
      <c r="AC47" s="210"/>
      <c r="AD47" s="210"/>
      <c r="AE47" s="210"/>
      <c r="AF47" s="210"/>
      <c r="AG47" s="210" t="s">
        <v>165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4">
        <v>39</v>
      </c>
      <c r="B48" s="245" t="s">
        <v>630</v>
      </c>
      <c r="C48" s="259" t="s">
        <v>673</v>
      </c>
      <c r="D48" s="246" t="s">
        <v>244</v>
      </c>
      <c r="E48" s="247">
        <v>65</v>
      </c>
      <c r="F48" s="248"/>
      <c r="G48" s="249">
        <f>ROUND(E48*F48,2)</f>
        <v>0</v>
      </c>
      <c r="H48" s="248"/>
      <c r="I48" s="249">
        <f>ROUND(E48*H48,2)</f>
        <v>0</v>
      </c>
      <c r="J48" s="248"/>
      <c r="K48" s="249">
        <f>ROUND(E48*J48,2)</f>
        <v>0</v>
      </c>
      <c r="L48" s="249">
        <v>21</v>
      </c>
      <c r="M48" s="249">
        <f>G48*(1+L48/100)</f>
        <v>0</v>
      </c>
      <c r="N48" s="247">
        <v>0</v>
      </c>
      <c r="O48" s="247">
        <f>ROUND(E48*N48,2)</f>
        <v>0</v>
      </c>
      <c r="P48" s="247">
        <v>0</v>
      </c>
      <c r="Q48" s="247">
        <f>ROUND(E48*P48,2)</f>
        <v>0</v>
      </c>
      <c r="R48" s="249"/>
      <c r="S48" s="249" t="s">
        <v>161</v>
      </c>
      <c r="T48" s="250" t="s">
        <v>303</v>
      </c>
      <c r="U48" s="221">
        <v>0</v>
      </c>
      <c r="V48" s="221">
        <f>ROUND(E48*U48,2)</f>
        <v>0</v>
      </c>
      <c r="W48" s="221"/>
      <c r="X48" s="221" t="s">
        <v>163</v>
      </c>
      <c r="Y48" s="221" t="s">
        <v>164</v>
      </c>
      <c r="Z48" s="210"/>
      <c r="AA48" s="210"/>
      <c r="AB48" s="210"/>
      <c r="AC48" s="210"/>
      <c r="AD48" s="210"/>
      <c r="AE48" s="210"/>
      <c r="AF48" s="210"/>
      <c r="AG48" s="210" t="s">
        <v>165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4">
        <v>40</v>
      </c>
      <c r="B49" s="245" t="s">
        <v>632</v>
      </c>
      <c r="C49" s="259" t="s">
        <v>674</v>
      </c>
      <c r="D49" s="246" t="s">
        <v>244</v>
      </c>
      <c r="E49" s="247">
        <v>20</v>
      </c>
      <c r="F49" s="248"/>
      <c r="G49" s="249">
        <f>ROUND(E49*F49,2)</f>
        <v>0</v>
      </c>
      <c r="H49" s="248"/>
      <c r="I49" s="249">
        <f>ROUND(E49*H49,2)</f>
        <v>0</v>
      </c>
      <c r="J49" s="248"/>
      <c r="K49" s="249">
        <f>ROUND(E49*J49,2)</f>
        <v>0</v>
      </c>
      <c r="L49" s="249">
        <v>21</v>
      </c>
      <c r="M49" s="249">
        <f>G49*(1+L49/100)</f>
        <v>0</v>
      </c>
      <c r="N49" s="247">
        <v>0</v>
      </c>
      <c r="O49" s="247">
        <f>ROUND(E49*N49,2)</f>
        <v>0</v>
      </c>
      <c r="P49" s="247">
        <v>0</v>
      </c>
      <c r="Q49" s="247">
        <f>ROUND(E49*P49,2)</f>
        <v>0</v>
      </c>
      <c r="R49" s="249"/>
      <c r="S49" s="249" t="s">
        <v>161</v>
      </c>
      <c r="T49" s="250" t="s">
        <v>303</v>
      </c>
      <c r="U49" s="221">
        <v>0</v>
      </c>
      <c r="V49" s="221">
        <f>ROUND(E49*U49,2)</f>
        <v>0</v>
      </c>
      <c r="W49" s="221"/>
      <c r="X49" s="221" t="s">
        <v>163</v>
      </c>
      <c r="Y49" s="221" t="s">
        <v>164</v>
      </c>
      <c r="Z49" s="210"/>
      <c r="AA49" s="210"/>
      <c r="AB49" s="210"/>
      <c r="AC49" s="210"/>
      <c r="AD49" s="210"/>
      <c r="AE49" s="210"/>
      <c r="AF49" s="210"/>
      <c r="AG49" s="210" t="s">
        <v>165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4">
        <v>41</v>
      </c>
      <c r="B50" s="245" t="s">
        <v>634</v>
      </c>
      <c r="C50" s="259" t="s">
        <v>675</v>
      </c>
      <c r="D50" s="246" t="s">
        <v>244</v>
      </c>
      <c r="E50" s="247">
        <v>20</v>
      </c>
      <c r="F50" s="248"/>
      <c r="G50" s="249">
        <f>ROUND(E50*F50,2)</f>
        <v>0</v>
      </c>
      <c r="H50" s="248"/>
      <c r="I50" s="249">
        <f>ROUND(E50*H50,2)</f>
        <v>0</v>
      </c>
      <c r="J50" s="248"/>
      <c r="K50" s="249">
        <f>ROUND(E50*J50,2)</f>
        <v>0</v>
      </c>
      <c r="L50" s="249">
        <v>21</v>
      </c>
      <c r="M50" s="249">
        <f>G50*(1+L50/100)</f>
        <v>0</v>
      </c>
      <c r="N50" s="247">
        <v>0</v>
      </c>
      <c r="O50" s="247">
        <f>ROUND(E50*N50,2)</f>
        <v>0</v>
      </c>
      <c r="P50" s="247">
        <v>0</v>
      </c>
      <c r="Q50" s="247">
        <f>ROUND(E50*P50,2)</f>
        <v>0</v>
      </c>
      <c r="R50" s="249"/>
      <c r="S50" s="249" t="s">
        <v>161</v>
      </c>
      <c r="T50" s="250" t="s">
        <v>303</v>
      </c>
      <c r="U50" s="221">
        <v>0</v>
      </c>
      <c r="V50" s="221">
        <f>ROUND(E50*U50,2)</f>
        <v>0</v>
      </c>
      <c r="W50" s="221"/>
      <c r="X50" s="221" t="s">
        <v>163</v>
      </c>
      <c r="Y50" s="221" t="s">
        <v>164</v>
      </c>
      <c r="Z50" s="210"/>
      <c r="AA50" s="210"/>
      <c r="AB50" s="210"/>
      <c r="AC50" s="210"/>
      <c r="AD50" s="210"/>
      <c r="AE50" s="210"/>
      <c r="AF50" s="210"/>
      <c r="AG50" s="210" t="s">
        <v>165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4">
        <v>42</v>
      </c>
      <c r="B51" s="245" t="s">
        <v>636</v>
      </c>
      <c r="C51" s="259" t="s">
        <v>677</v>
      </c>
      <c r="D51" s="246" t="s">
        <v>306</v>
      </c>
      <c r="E51" s="247">
        <v>6</v>
      </c>
      <c r="F51" s="248"/>
      <c r="G51" s="249">
        <f>ROUND(E51*F51,2)</f>
        <v>0</v>
      </c>
      <c r="H51" s="248"/>
      <c r="I51" s="249">
        <f>ROUND(E51*H51,2)</f>
        <v>0</v>
      </c>
      <c r="J51" s="248"/>
      <c r="K51" s="249">
        <f>ROUND(E51*J51,2)</f>
        <v>0</v>
      </c>
      <c r="L51" s="249">
        <v>21</v>
      </c>
      <c r="M51" s="249">
        <f>G51*(1+L51/100)</f>
        <v>0</v>
      </c>
      <c r="N51" s="247">
        <v>0</v>
      </c>
      <c r="O51" s="247">
        <f>ROUND(E51*N51,2)</f>
        <v>0</v>
      </c>
      <c r="P51" s="247">
        <v>0</v>
      </c>
      <c r="Q51" s="247">
        <f>ROUND(E51*P51,2)</f>
        <v>0</v>
      </c>
      <c r="R51" s="249"/>
      <c r="S51" s="249" t="s">
        <v>161</v>
      </c>
      <c r="T51" s="250" t="s">
        <v>303</v>
      </c>
      <c r="U51" s="221">
        <v>0</v>
      </c>
      <c r="V51" s="221">
        <f>ROUND(E51*U51,2)</f>
        <v>0</v>
      </c>
      <c r="W51" s="221"/>
      <c r="X51" s="221" t="s">
        <v>163</v>
      </c>
      <c r="Y51" s="221" t="s">
        <v>164</v>
      </c>
      <c r="Z51" s="210"/>
      <c r="AA51" s="210"/>
      <c r="AB51" s="210"/>
      <c r="AC51" s="210"/>
      <c r="AD51" s="210"/>
      <c r="AE51" s="210"/>
      <c r="AF51" s="210"/>
      <c r="AG51" s="210" t="s">
        <v>165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4">
        <v>43</v>
      </c>
      <c r="B52" s="245" t="s">
        <v>638</v>
      </c>
      <c r="C52" s="259" t="s">
        <v>678</v>
      </c>
      <c r="D52" s="246" t="s">
        <v>306</v>
      </c>
      <c r="E52" s="247">
        <v>5</v>
      </c>
      <c r="F52" s="248"/>
      <c r="G52" s="249">
        <f>ROUND(E52*F52,2)</f>
        <v>0</v>
      </c>
      <c r="H52" s="248"/>
      <c r="I52" s="249">
        <f>ROUND(E52*H52,2)</f>
        <v>0</v>
      </c>
      <c r="J52" s="248"/>
      <c r="K52" s="249">
        <f>ROUND(E52*J52,2)</f>
        <v>0</v>
      </c>
      <c r="L52" s="249">
        <v>21</v>
      </c>
      <c r="M52" s="249">
        <f>G52*(1+L52/100)</f>
        <v>0</v>
      </c>
      <c r="N52" s="247">
        <v>0</v>
      </c>
      <c r="O52" s="247">
        <f>ROUND(E52*N52,2)</f>
        <v>0</v>
      </c>
      <c r="P52" s="247">
        <v>0</v>
      </c>
      <c r="Q52" s="247">
        <f>ROUND(E52*P52,2)</f>
        <v>0</v>
      </c>
      <c r="R52" s="249"/>
      <c r="S52" s="249" t="s">
        <v>161</v>
      </c>
      <c r="T52" s="250" t="s">
        <v>303</v>
      </c>
      <c r="U52" s="221">
        <v>0</v>
      </c>
      <c r="V52" s="221">
        <f>ROUND(E52*U52,2)</f>
        <v>0</v>
      </c>
      <c r="W52" s="221"/>
      <c r="X52" s="221" t="s">
        <v>163</v>
      </c>
      <c r="Y52" s="221" t="s">
        <v>164</v>
      </c>
      <c r="Z52" s="210"/>
      <c r="AA52" s="210"/>
      <c r="AB52" s="210"/>
      <c r="AC52" s="210"/>
      <c r="AD52" s="210"/>
      <c r="AE52" s="210"/>
      <c r="AF52" s="210"/>
      <c r="AG52" s="210" t="s">
        <v>165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4">
        <v>44</v>
      </c>
      <c r="B53" s="245" t="s">
        <v>640</v>
      </c>
      <c r="C53" s="259" t="s">
        <v>679</v>
      </c>
      <c r="D53" s="246" t="s">
        <v>170</v>
      </c>
      <c r="E53" s="247">
        <v>1</v>
      </c>
      <c r="F53" s="248"/>
      <c r="G53" s="249">
        <f>ROUND(E53*F53,2)</f>
        <v>0</v>
      </c>
      <c r="H53" s="248"/>
      <c r="I53" s="249">
        <f>ROUND(E53*H53,2)</f>
        <v>0</v>
      </c>
      <c r="J53" s="248"/>
      <c r="K53" s="249">
        <f>ROUND(E53*J53,2)</f>
        <v>0</v>
      </c>
      <c r="L53" s="249">
        <v>21</v>
      </c>
      <c r="M53" s="249">
        <f>G53*(1+L53/100)</f>
        <v>0</v>
      </c>
      <c r="N53" s="247">
        <v>0</v>
      </c>
      <c r="O53" s="247">
        <f>ROUND(E53*N53,2)</f>
        <v>0</v>
      </c>
      <c r="P53" s="247">
        <v>0</v>
      </c>
      <c r="Q53" s="247">
        <f>ROUND(E53*P53,2)</f>
        <v>0</v>
      </c>
      <c r="R53" s="249"/>
      <c r="S53" s="249" t="s">
        <v>161</v>
      </c>
      <c r="T53" s="250" t="s">
        <v>303</v>
      </c>
      <c r="U53" s="221">
        <v>0</v>
      </c>
      <c r="V53" s="221">
        <f>ROUND(E53*U53,2)</f>
        <v>0</v>
      </c>
      <c r="W53" s="221"/>
      <c r="X53" s="221" t="s">
        <v>163</v>
      </c>
      <c r="Y53" s="221" t="s">
        <v>164</v>
      </c>
      <c r="Z53" s="210"/>
      <c r="AA53" s="210"/>
      <c r="AB53" s="210"/>
      <c r="AC53" s="210"/>
      <c r="AD53" s="210"/>
      <c r="AE53" s="210"/>
      <c r="AF53" s="210"/>
      <c r="AG53" s="210" t="s">
        <v>165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4">
        <v>45</v>
      </c>
      <c r="B54" s="245" t="s">
        <v>642</v>
      </c>
      <c r="C54" s="259" t="s">
        <v>680</v>
      </c>
      <c r="D54" s="246" t="s">
        <v>170</v>
      </c>
      <c r="E54" s="247">
        <v>4</v>
      </c>
      <c r="F54" s="248"/>
      <c r="G54" s="249">
        <f>ROUND(E54*F54,2)</f>
        <v>0</v>
      </c>
      <c r="H54" s="248"/>
      <c r="I54" s="249">
        <f>ROUND(E54*H54,2)</f>
        <v>0</v>
      </c>
      <c r="J54" s="248"/>
      <c r="K54" s="249">
        <f>ROUND(E54*J54,2)</f>
        <v>0</v>
      </c>
      <c r="L54" s="249">
        <v>21</v>
      </c>
      <c r="M54" s="249">
        <f>G54*(1+L54/100)</f>
        <v>0</v>
      </c>
      <c r="N54" s="247">
        <v>0</v>
      </c>
      <c r="O54" s="247">
        <f>ROUND(E54*N54,2)</f>
        <v>0</v>
      </c>
      <c r="P54" s="247">
        <v>0</v>
      </c>
      <c r="Q54" s="247">
        <f>ROUND(E54*P54,2)</f>
        <v>0</v>
      </c>
      <c r="R54" s="249"/>
      <c r="S54" s="249" t="s">
        <v>161</v>
      </c>
      <c r="T54" s="250" t="s">
        <v>303</v>
      </c>
      <c r="U54" s="221">
        <v>0</v>
      </c>
      <c r="V54" s="221">
        <f>ROUND(E54*U54,2)</f>
        <v>0</v>
      </c>
      <c r="W54" s="221"/>
      <c r="X54" s="221" t="s">
        <v>163</v>
      </c>
      <c r="Y54" s="221" t="s">
        <v>164</v>
      </c>
      <c r="Z54" s="210"/>
      <c r="AA54" s="210"/>
      <c r="AB54" s="210"/>
      <c r="AC54" s="210"/>
      <c r="AD54" s="210"/>
      <c r="AE54" s="210"/>
      <c r="AF54" s="210"/>
      <c r="AG54" s="210" t="s">
        <v>165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4">
        <v>46</v>
      </c>
      <c r="B55" s="245" t="s">
        <v>644</v>
      </c>
      <c r="C55" s="259" t="s">
        <v>681</v>
      </c>
      <c r="D55" s="246" t="s">
        <v>170</v>
      </c>
      <c r="E55" s="247">
        <v>1</v>
      </c>
      <c r="F55" s="248"/>
      <c r="G55" s="249">
        <f>ROUND(E55*F55,2)</f>
        <v>0</v>
      </c>
      <c r="H55" s="248"/>
      <c r="I55" s="249">
        <f>ROUND(E55*H55,2)</f>
        <v>0</v>
      </c>
      <c r="J55" s="248"/>
      <c r="K55" s="249">
        <f>ROUND(E55*J55,2)</f>
        <v>0</v>
      </c>
      <c r="L55" s="249">
        <v>21</v>
      </c>
      <c r="M55" s="249">
        <f>G55*(1+L55/100)</f>
        <v>0</v>
      </c>
      <c r="N55" s="247">
        <v>0</v>
      </c>
      <c r="O55" s="247">
        <f>ROUND(E55*N55,2)</f>
        <v>0</v>
      </c>
      <c r="P55" s="247">
        <v>0</v>
      </c>
      <c r="Q55" s="247">
        <f>ROUND(E55*P55,2)</f>
        <v>0</v>
      </c>
      <c r="R55" s="249"/>
      <c r="S55" s="249" t="s">
        <v>161</v>
      </c>
      <c r="T55" s="250" t="s">
        <v>303</v>
      </c>
      <c r="U55" s="221">
        <v>0</v>
      </c>
      <c r="V55" s="221">
        <f>ROUND(E55*U55,2)</f>
        <v>0</v>
      </c>
      <c r="W55" s="221"/>
      <c r="X55" s="221" t="s">
        <v>163</v>
      </c>
      <c r="Y55" s="221" t="s">
        <v>164</v>
      </c>
      <c r="Z55" s="210"/>
      <c r="AA55" s="210"/>
      <c r="AB55" s="210"/>
      <c r="AC55" s="210"/>
      <c r="AD55" s="210"/>
      <c r="AE55" s="210"/>
      <c r="AF55" s="210"/>
      <c r="AG55" s="210" t="s">
        <v>165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4">
        <v>47</v>
      </c>
      <c r="B56" s="245" t="s">
        <v>646</v>
      </c>
      <c r="C56" s="259" t="s">
        <v>682</v>
      </c>
      <c r="D56" s="246" t="s">
        <v>170</v>
      </c>
      <c r="E56" s="247">
        <v>1</v>
      </c>
      <c r="F56" s="248"/>
      <c r="G56" s="249">
        <f>ROUND(E56*F56,2)</f>
        <v>0</v>
      </c>
      <c r="H56" s="248"/>
      <c r="I56" s="249">
        <f>ROUND(E56*H56,2)</f>
        <v>0</v>
      </c>
      <c r="J56" s="248"/>
      <c r="K56" s="249">
        <f>ROUND(E56*J56,2)</f>
        <v>0</v>
      </c>
      <c r="L56" s="249">
        <v>21</v>
      </c>
      <c r="M56" s="249">
        <f>G56*(1+L56/100)</f>
        <v>0</v>
      </c>
      <c r="N56" s="247">
        <v>0</v>
      </c>
      <c r="O56" s="247">
        <f>ROUND(E56*N56,2)</f>
        <v>0</v>
      </c>
      <c r="P56" s="247">
        <v>0</v>
      </c>
      <c r="Q56" s="247">
        <f>ROUND(E56*P56,2)</f>
        <v>0</v>
      </c>
      <c r="R56" s="249"/>
      <c r="S56" s="249" t="s">
        <v>161</v>
      </c>
      <c r="T56" s="250" t="s">
        <v>303</v>
      </c>
      <c r="U56" s="221">
        <v>0</v>
      </c>
      <c r="V56" s="221">
        <f>ROUND(E56*U56,2)</f>
        <v>0</v>
      </c>
      <c r="W56" s="221"/>
      <c r="X56" s="221" t="s">
        <v>163</v>
      </c>
      <c r="Y56" s="221" t="s">
        <v>164</v>
      </c>
      <c r="Z56" s="210"/>
      <c r="AA56" s="210"/>
      <c r="AB56" s="210"/>
      <c r="AC56" s="210"/>
      <c r="AD56" s="210"/>
      <c r="AE56" s="210"/>
      <c r="AF56" s="210"/>
      <c r="AG56" s="210" t="s">
        <v>165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4">
        <v>48</v>
      </c>
      <c r="B57" s="245" t="s">
        <v>648</v>
      </c>
      <c r="C57" s="259" t="s">
        <v>691</v>
      </c>
      <c r="D57" s="246" t="s">
        <v>170</v>
      </c>
      <c r="E57" s="247">
        <v>1</v>
      </c>
      <c r="F57" s="248"/>
      <c r="G57" s="249">
        <f>ROUND(E57*F57,2)</f>
        <v>0</v>
      </c>
      <c r="H57" s="248"/>
      <c r="I57" s="249">
        <f>ROUND(E57*H57,2)</f>
        <v>0</v>
      </c>
      <c r="J57" s="248"/>
      <c r="K57" s="249">
        <f>ROUND(E57*J57,2)</f>
        <v>0</v>
      </c>
      <c r="L57" s="249">
        <v>21</v>
      </c>
      <c r="M57" s="249">
        <f>G57*(1+L57/100)</f>
        <v>0</v>
      </c>
      <c r="N57" s="247">
        <v>0</v>
      </c>
      <c r="O57" s="247">
        <f>ROUND(E57*N57,2)</f>
        <v>0</v>
      </c>
      <c r="P57" s="247">
        <v>0</v>
      </c>
      <c r="Q57" s="247">
        <f>ROUND(E57*P57,2)</f>
        <v>0</v>
      </c>
      <c r="R57" s="249"/>
      <c r="S57" s="249" t="s">
        <v>161</v>
      </c>
      <c r="T57" s="250" t="s">
        <v>303</v>
      </c>
      <c r="U57" s="221">
        <v>0</v>
      </c>
      <c r="V57" s="221">
        <f>ROUND(E57*U57,2)</f>
        <v>0</v>
      </c>
      <c r="W57" s="221"/>
      <c r="X57" s="221" t="s">
        <v>163</v>
      </c>
      <c r="Y57" s="221" t="s">
        <v>164</v>
      </c>
      <c r="Z57" s="210"/>
      <c r="AA57" s="210"/>
      <c r="AB57" s="210"/>
      <c r="AC57" s="210"/>
      <c r="AD57" s="210"/>
      <c r="AE57" s="210"/>
      <c r="AF57" s="210"/>
      <c r="AG57" s="210" t="s">
        <v>165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4">
        <v>49</v>
      </c>
      <c r="B58" s="245" t="s">
        <v>650</v>
      </c>
      <c r="C58" s="259" t="s">
        <v>684</v>
      </c>
      <c r="D58" s="246" t="s">
        <v>170</v>
      </c>
      <c r="E58" s="247">
        <v>4</v>
      </c>
      <c r="F58" s="248"/>
      <c r="G58" s="249">
        <f>ROUND(E58*F58,2)</f>
        <v>0</v>
      </c>
      <c r="H58" s="248"/>
      <c r="I58" s="249">
        <f>ROUND(E58*H58,2)</f>
        <v>0</v>
      </c>
      <c r="J58" s="248"/>
      <c r="K58" s="249">
        <f>ROUND(E58*J58,2)</f>
        <v>0</v>
      </c>
      <c r="L58" s="249">
        <v>21</v>
      </c>
      <c r="M58" s="249">
        <f>G58*(1+L58/100)</f>
        <v>0</v>
      </c>
      <c r="N58" s="247">
        <v>0</v>
      </c>
      <c r="O58" s="247">
        <f>ROUND(E58*N58,2)</f>
        <v>0</v>
      </c>
      <c r="P58" s="247">
        <v>0</v>
      </c>
      <c r="Q58" s="247">
        <f>ROUND(E58*P58,2)</f>
        <v>0</v>
      </c>
      <c r="R58" s="249"/>
      <c r="S58" s="249" t="s">
        <v>161</v>
      </c>
      <c r="T58" s="250" t="s">
        <v>303</v>
      </c>
      <c r="U58" s="221">
        <v>0</v>
      </c>
      <c r="V58" s="221">
        <f>ROUND(E58*U58,2)</f>
        <v>0</v>
      </c>
      <c r="W58" s="221"/>
      <c r="X58" s="221" t="s">
        <v>163</v>
      </c>
      <c r="Y58" s="221" t="s">
        <v>164</v>
      </c>
      <c r="Z58" s="210"/>
      <c r="AA58" s="210"/>
      <c r="AB58" s="210"/>
      <c r="AC58" s="210"/>
      <c r="AD58" s="210"/>
      <c r="AE58" s="210"/>
      <c r="AF58" s="210"/>
      <c r="AG58" s="210" t="s">
        <v>165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x14ac:dyDescent="0.2">
      <c r="A59" s="226" t="s">
        <v>156</v>
      </c>
      <c r="B59" s="227" t="s">
        <v>116</v>
      </c>
      <c r="C59" s="253" t="s">
        <v>28</v>
      </c>
      <c r="D59" s="228"/>
      <c r="E59" s="229"/>
      <c r="F59" s="230"/>
      <c r="G59" s="230">
        <f>SUMIF(AG60:AG64,"&lt;&gt;NOR",G60:G64)</f>
        <v>0</v>
      </c>
      <c r="H59" s="230"/>
      <c r="I59" s="230">
        <f>SUM(I60:I64)</f>
        <v>0</v>
      </c>
      <c r="J59" s="230"/>
      <c r="K59" s="230">
        <f>SUM(K60:K64)</f>
        <v>0</v>
      </c>
      <c r="L59" s="230"/>
      <c r="M59" s="230">
        <f>SUM(M60:M64)</f>
        <v>0</v>
      </c>
      <c r="N59" s="229"/>
      <c r="O59" s="229">
        <f>SUM(O60:O64)</f>
        <v>0</v>
      </c>
      <c r="P59" s="229"/>
      <c r="Q59" s="229">
        <f>SUM(Q60:Q64)</f>
        <v>0</v>
      </c>
      <c r="R59" s="230"/>
      <c r="S59" s="230"/>
      <c r="T59" s="231"/>
      <c r="U59" s="225"/>
      <c r="V59" s="225">
        <f>SUM(V60:V64)</f>
        <v>0</v>
      </c>
      <c r="W59" s="225"/>
      <c r="X59" s="225"/>
      <c r="Y59" s="225"/>
      <c r="AG59" t="s">
        <v>157</v>
      </c>
    </row>
    <row r="60" spans="1:60" outlineLevel="1" x14ac:dyDescent="0.2">
      <c r="A60" s="244">
        <v>50</v>
      </c>
      <c r="B60" s="245" t="s">
        <v>651</v>
      </c>
      <c r="C60" s="259" t="s">
        <v>692</v>
      </c>
      <c r="D60" s="246" t="s">
        <v>170</v>
      </c>
      <c r="E60" s="247">
        <v>1</v>
      </c>
      <c r="F60" s="248"/>
      <c r="G60" s="249">
        <f>ROUND(E60*F60,2)</f>
        <v>0</v>
      </c>
      <c r="H60" s="248"/>
      <c r="I60" s="249">
        <f>ROUND(E60*H60,2)</f>
        <v>0</v>
      </c>
      <c r="J60" s="248"/>
      <c r="K60" s="249">
        <f>ROUND(E60*J60,2)</f>
        <v>0</v>
      </c>
      <c r="L60" s="249">
        <v>21</v>
      </c>
      <c r="M60" s="249">
        <f>G60*(1+L60/100)</f>
        <v>0</v>
      </c>
      <c r="N60" s="247">
        <v>0</v>
      </c>
      <c r="O60" s="247">
        <f>ROUND(E60*N60,2)</f>
        <v>0</v>
      </c>
      <c r="P60" s="247">
        <v>0</v>
      </c>
      <c r="Q60" s="247">
        <f>ROUND(E60*P60,2)</f>
        <v>0</v>
      </c>
      <c r="R60" s="249"/>
      <c r="S60" s="249" t="s">
        <v>161</v>
      </c>
      <c r="T60" s="250" t="s">
        <v>303</v>
      </c>
      <c r="U60" s="221">
        <v>0</v>
      </c>
      <c r="V60" s="221">
        <f>ROUND(E60*U60,2)</f>
        <v>0</v>
      </c>
      <c r="W60" s="221"/>
      <c r="X60" s="221" t="s">
        <v>163</v>
      </c>
      <c r="Y60" s="221" t="s">
        <v>164</v>
      </c>
      <c r="Z60" s="210"/>
      <c r="AA60" s="210"/>
      <c r="AB60" s="210"/>
      <c r="AC60" s="210"/>
      <c r="AD60" s="210"/>
      <c r="AE60" s="210"/>
      <c r="AF60" s="210"/>
      <c r="AG60" s="210" t="s">
        <v>165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44">
        <v>51</v>
      </c>
      <c r="B61" s="245" t="s">
        <v>653</v>
      </c>
      <c r="C61" s="259" t="s">
        <v>693</v>
      </c>
      <c r="D61" s="246" t="s">
        <v>170</v>
      </c>
      <c r="E61" s="247">
        <v>1</v>
      </c>
      <c r="F61" s="248"/>
      <c r="G61" s="249">
        <f>ROUND(E61*F61,2)</f>
        <v>0</v>
      </c>
      <c r="H61" s="248"/>
      <c r="I61" s="249">
        <f>ROUND(E61*H61,2)</f>
        <v>0</v>
      </c>
      <c r="J61" s="248"/>
      <c r="K61" s="249">
        <f>ROUND(E61*J61,2)</f>
        <v>0</v>
      </c>
      <c r="L61" s="249">
        <v>21</v>
      </c>
      <c r="M61" s="249">
        <f>G61*(1+L61/100)</f>
        <v>0</v>
      </c>
      <c r="N61" s="247">
        <v>0</v>
      </c>
      <c r="O61" s="247">
        <f>ROUND(E61*N61,2)</f>
        <v>0</v>
      </c>
      <c r="P61" s="247">
        <v>0</v>
      </c>
      <c r="Q61" s="247">
        <f>ROUND(E61*P61,2)</f>
        <v>0</v>
      </c>
      <c r="R61" s="249"/>
      <c r="S61" s="249" t="s">
        <v>161</v>
      </c>
      <c r="T61" s="250" t="s">
        <v>303</v>
      </c>
      <c r="U61" s="221">
        <v>0</v>
      </c>
      <c r="V61" s="221">
        <f>ROUND(E61*U61,2)</f>
        <v>0</v>
      </c>
      <c r="W61" s="221"/>
      <c r="X61" s="221" t="s">
        <v>163</v>
      </c>
      <c r="Y61" s="221" t="s">
        <v>164</v>
      </c>
      <c r="Z61" s="210"/>
      <c r="AA61" s="210"/>
      <c r="AB61" s="210"/>
      <c r="AC61" s="210"/>
      <c r="AD61" s="210"/>
      <c r="AE61" s="210"/>
      <c r="AF61" s="210"/>
      <c r="AG61" s="210" t="s">
        <v>165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44">
        <v>52</v>
      </c>
      <c r="B62" s="245" t="s">
        <v>655</v>
      </c>
      <c r="C62" s="259" t="s">
        <v>694</v>
      </c>
      <c r="D62" s="246" t="s">
        <v>170</v>
      </c>
      <c r="E62" s="247">
        <v>1</v>
      </c>
      <c r="F62" s="248"/>
      <c r="G62" s="249">
        <f>ROUND(E62*F62,2)</f>
        <v>0</v>
      </c>
      <c r="H62" s="248"/>
      <c r="I62" s="249">
        <f>ROUND(E62*H62,2)</f>
        <v>0</v>
      </c>
      <c r="J62" s="248"/>
      <c r="K62" s="249">
        <f>ROUND(E62*J62,2)</f>
        <v>0</v>
      </c>
      <c r="L62" s="249">
        <v>21</v>
      </c>
      <c r="M62" s="249">
        <f>G62*(1+L62/100)</f>
        <v>0</v>
      </c>
      <c r="N62" s="247">
        <v>0</v>
      </c>
      <c r="O62" s="247">
        <f>ROUND(E62*N62,2)</f>
        <v>0</v>
      </c>
      <c r="P62" s="247">
        <v>0</v>
      </c>
      <c r="Q62" s="247">
        <f>ROUND(E62*P62,2)</f>
        <v>0</v>
      </c>
      <c r="R62" s="249"/>
      <c r="S62" s="249" t="s">
        <v>161</v>
      </c>
      <c r="T62" s="250" t="s">
        <v>303</v>
      </c>
      <c r="U62" s="221">
        <v>0</v>
      </c>
      <c r="V62" s="221">
        <f>ROUND(E62*U62,2)</f>
        <v>0</v>
      </c>
      <c r="W62" s="221"/>
      <c r="X62" s="221" t="s">
        <v>163</v>
      </c>
      <c r="Y62" s="221" t="s">
        <v>164</v>
      </c>
      <c r="Z62" s="210"/>
      <c r="AA62" s="210"/>
      <c r="AB62" s="210"/>
      <c r="AC62" s="210"/>
      <c r="AD62" s="210"/>
      <c r="AE62" s="210"/>
      <c r="AF62" s="210"/>
      <c r="AG62" s="210" t="s">
        <v>165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44">
        <v>53</v>
      </c>
      <c r="B63" s="245" t="s">
        <v>695</v>
      </c>
      <c r="C63" s="259" t="s">
        <v>696</v>
      </c>
      <c r="D63" s="246" t="s">
        <v>170</v>
      </c>
      <c r="E63" s="247">
        <v>1</v>
      </c>
      <c r="F63" s="248"/>
      <c r="G63" s="249">
        <f>ROUND(E63*F63,2)</f>
        <v>0</v>
      </c>
      <c r="H63" s="248"/>
      <c r="I63" s="249">
        <f>ROUND(E63*H63,2)</f>
        <v>0</v>
      </c>
      <c r="J63" s="248"/>
      <c r="K63" s="249">
        <f>ROUND(E63*J63,2)</f>
        <v>0</v>
      </c>
      <c r="L63" s="249">
        <v>21</v>
      </c>
      <c r="M63" s="249">
        <f>G63*(1+L63/100)</f>
        <v>0</v>
      </c>
      <c r="N63" s="247">
        <v>0</v>
      </c>
      <c r="O63" s="247">
        <f>ROUND(E63*N63,2)</f>
        <v>0</v>
      </c>
      <c r="P63" s="247">
        <v>0</v>
      </c>
      <c r="Q63" s="247">
        <f>ROUND(E63*P63,2)</f>
        <v>0</v>
      </c>
      <c r="R63" s="249"/>
      <c r="S63" s="249" t="s">
        <v>161</v>
      </c>
      <c r="T63" s="250" t="s">
        <v>303</v>
      </c>
      <c r="U63" s="221">
        <v>0</v>
      </c>
      <c r="V63" s="221">
        <f>ROUND(E63*U63,2)</f>
        <v>0</v>
      </c>
      <c r="W63" s="221"/>
      <c r="X63" s="221" t="s">
        <v>163</v>
      </c>
      <c r="Y63" s="221" t="s">
        <v>164</v>
      </c>
      <c r="Z63" s="210"/>
      <c r="AA63" s="210"/>
      <c r="AB63" s="210"/>
      <c r="AC63" s="210"/>
      <c r="AD63" s="210"/>
      <c r="AE63" s="210"/>
      <c r="AF63" s="210"/>
      <c r="AG63" s="210" t="s">
        <v>165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33">
        <v>54</v>
      </c>
      <c r="B64" s="234" t="s">
        <v>697</v>
      </c>
      <c r="C64" s="254" t="s">
        <v>698</v>
      </c>
      <c r="D64" s="235" t="s">
        <v>170</v>
      </c>
      <c r="E64" s="236">
        <v>1</v>
      </c>
      <c r="F64" s="237"/>
      <c r="G64" s="238">
        <f>ROUND(E64*F64,2)</f>
        <v>0</v>
      </c>
      <c r="H64" s="237"/>
      <c r="I64" s="238">
        <f>ROUND(E64*H64,2)</f>
        <v>0</v>
      </c>
      <c r="J64" s="237"/>
      <c r="K64" s="238">
        <f>ROUND(E64*J64,2)</f>
        <v>0</v>
      </c>
      <c r="L64" s="238">
        <v>21</v>
      </c>
      <c r="M64" s="238">
        <f>G64*(1+L64/100)</f>
        <v>0</v>
      </c>
      <c r="N64" s="236">
        <v>0</v>
      </c>
      <c r="O64" s="236">
        <f>ROUND(E64*N64,2)</f>
        <v>0</v>
      </c>
      <c r="P64" s="236">
        <v>0</v>
      </c>
      <c r="Q64" s="236">
        <f>ROUND(E64*P64,2)</f>
        <v>0</v>
      </c>
      <c r="R64" s="238"/>
      <c r="S64" s="238" t="s">
        <v>161</v>
      </c>
      <c r="T64" s="239" t="s">
        <v>303</v>
      </c>
      <c r="U64" s="221">
        <v>0</v>
      </c>
      <c r="V64" s="221">
        <f>ROUND(E64*U64,2)</f>
        <v>0</v>
      </c>
      <c r="W64" s="221"/>
      <c r="X64" s="221" t="s">
        <v>163</v>
      </c>
      <c r="Y64" s="221" t="s">
        <v>164</v>
      </c>
      <c r="Z64" s="210"/>
      <c r="AA64" s="210"/>
      <c r="AB64" s="210"/>
      <c r="AC64" s="210"/>
      <c r="AD64" s="210"/>
      <c r="AE64" s="210"/>
      <c r="AF64" s="210"/>
      <c r="AG64" s="210" t="s">
        <v>165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33" x14ac:dyDescent="0.2">
      <c r="A65" s="3"/>
      <c r="B65" s="4"/>
      <c r="C65" s="262"/>
      <c r="D65" s="6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AE65">
        <v>15</v>
      </c>
      <c r="AF65">
        <v>21</v>
      </c>
      <c r="AG65" t="s">
        <v>142</v>
      </c>
    </row>
    <row r="66" spans="1:33" x14ac:dyDescent="0.2">
      <c r="A66" s="213"/>
      <c r="B66" s="214" t="s">
        <v>29</v>
      </c>
      <c r="C66" s="263"/>
      <c r="D66" s="215"/>
      <c r="E66" s="216"/>
      <c r="F66" s="216"/>
      <c r="G66" s="232">
        <f>G8+G39+G59</f>
        <v>0</v>
      </c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AE66">
        <f>SUMIF(L7:L64,AE65,G7:G64)</f>
        <v>0</v>
      </c>
      <c r="AF66">
        <f>SUMIF(L7:L64,AF65,G7:G64)</f>
        <v>0</v>
      </c>
      <c r="AG66" t="s">
        <v>400</v>
      </c>
    </row>
    <row r="67" spans="1:33" x14ac:dyDescent="0.2">
      <c r="C67" s="264"/>
      <c r="D67" s="10"/>
      <c r="AG67" t="s">
        <v>401</v>
      </c>
    </row>
    <row r="68" spans="1:33" x14ac:dyDescent="0.2">
      <c r="D68" s="10"/>
    </row>
    <row r="69" spans="1:33" x14ac:dyDescent="0.2">
      <c r="D69" s="10"/>
    </row>
    <row r="70" spans="1:33" x14ac:dyDescent="0.2">
      <c r="D70" s="10"/>
    </row>
    <row r="71" spans="1:33" x14ac:dyDescent="0.2">
      <c r="D71" s="10"/>
    </row>
    <row r="72" spans="1:33" x14ac:dyDescent="0.2">
      <c r="D72" s="10"/>
    </row>
    <row r="73" spans="1:33" x14ac:dyDescent="0.2">
      <c r="D73" s="10"/>
    </row>
    <row r="74" spans="1:33" x14ac:dyDescent="0.2">
      <c r="D74" s="10"/>
    </row>
    <row r="75" spans="1:33" x14ac:dyDescent="0.2">
      <c r="D75" s="10"/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sO5MLrd2WmNmv8KYlZrAO/9tb+zZRvKwWIViCG7gaEUWpK6C2k3x8UtEOh1ZIDhP/114AK3rjM0svS8yz2Tfw==" saltValue="jWFQCGhsZOW+suHQ3sT1qQ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04 01 Pol</vt:lpstr>
      <vt:lpstr>04 01 P1</vt:lpstr>
      <vt:lpstr>04 02 Pol</vt:lpstr>
      <vt:lpstr>04 04.1 Pol</vt:lpstr>
      <vt:lpstr>04 04.2 Pol</vt:lpstr>
      <vt:lpstr>04 05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'04 01 P1'!Názvy_tisku</vt:lpstr>
      <vt:lpstr>'04 01 Pol'!Názvy_tisku</vt:lpstr>
      <vt:lpstr>'04 02 Pol'!Názvy_tisku</vt:lpstr>
      <vt:lpstr>'04 04.1 Pol'!Názvy_tisku</vt:lpstr>
      <vt:lpstr>'04 04.2 Pol'!Názvy_tisku</vt:lpstr>
      <vt:lpstr>'04 05 Pol'!Názvy_tisku</vt:lpstr>
      <vt:lpstr>oadresa</vt:lpstr>
      <vt:lpstr>Stavba!Objednatel</vt:lpstr>
      <vt:lpstr>Stavba!Objekt</vt:lpstr>
      <vt:lpstr>'04 01 P1'!Oblast_tisku</vt:lpstr>
      <vt:lpstr>'04 01 Pol'!Oblast_tisku</vt:lpstr>
      <vt:lpstr>'04 02 Pol'!Oblast_tisku</vt:lpstr>
      <vt:lpstr>'04 04.1 Pol'!Oblast_tisku</vt:lpstr>
      <vt:lpstr>'04 04.2 Pol'!Oblast_tisku</vt:lpstr>
      <vt:lpstr>'04 05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Zelinger</dc:creator>
  <cp:lastModifiedBy>Martin Zelinger</cp:lastModifiedBy>
  <cp:lastPrinted>2019-03-19T12:27:02Z</cp:lastPrinted>
  <dcterms:created xsi:type="dcterms:W3CDTF">2009-04-08T07:15:50Z</dcterms:created>
  <dcterms:modified xsi:type="dcterms:W3CDTF">2024-08-07T11:55:00Z</dcterms:modified>
</cp:coreProperties>
</file>