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erezasemeradova/Library/CloudStorage/GoogleDrive-semeradova@sunritek.cz/Můj disk/Můj Sunritek/ZD/Životice/ZD/"/>
    </mc:Choice>
  </mc:AlternateContent>
  <xr:revisionPtr revIDLastSave="0" documentId="13_ncr:1_{43E202E2-1CB7-0045-837F-5A2C36F54E01}" xr6:coauthVersionLast="47" xr6:coauthVersionMax="47" xr10:uidLastSave="{00000000-0000-0000-0000-000000000000}"/>
  <bookViews>
    <workbookView xWindow="29400" yWindow="500" windowWidth="38400" windowHeight="21100" xr2:uid="{680D0F67-B8F2-44F8-81F9-2B9AD88C032C}"/>
  </bookViews>
  <sheets>
    <sheet name="9.1" sheetId="1" r:id="rId1"/>
    <sheet name="9.2" sheetId="2" r:id="rId2"/>
  </sheets>
  <externalReferences>
    <externalReference r:id="rId3"/>
  </externalReferences>
  <definedNames>
    <definedName name="CenaCelkem">#REF!</definedName>
    <definedName name="CenaCelkemBezDPH">#REF!</definedName>
    <definedName name="cisloobjektu">#REF!</definedName>
    <definedName name="CisloStavebnihoRozpoctu">#REF!</definedName>
    <definedName name="dadresa">#REF!</definedName>
    <definedName name="dmisto">#REF!</definedName>
    <definedName name="DPHSni">#REF!</definedName>
    <definedName name="DPHZakl">#REF!</definedName>
    <definedName name="Mena">#REF!</definedName>
    <definedName name="MistoStavby">#REF!</definedName>
    <definedName name="nádrže" localSheetId="0">'[1]Vzorcování PO'!$R$1:$AB$8</definedName>
    <definedName name="nádrže" localSheetId="1">'[1]Vzorcování PO'!$R$1:$AB$8</definedName>
    <definedName name="nádrže">#REF!</definedName>
    <definedName name="nazevobjektu">#REF!</definedName>
    <definedName name="NazevStavebnihoRozpoctu">#REF!</definedName>
    <definedName name="oadresa">#REF!</definedName>
    <definedName name="okresy" localSheetId="0">'[1]Vzorcování PO'!$A$1:$N$14</definedName>
    <definedName name="okresy" localSheetId="1">'[1]Vzorcování PO'!$A$1:$N$14</definedName>
    <definedName name="okresy">#REF!</definedName>
    <definedName name="padresa">#REF!</definedName>
    <definedName name="pdic">#REF!</definedName>
    <definedName name="pico">#REF!</definedName>
    <definedName name="pmisto">#REF!</definedName>
    <definedName name="PocetMJ">#REF!</definedName>
    <definedName name="PoptavkaID">#REF!</definedName>
    <definedName name="pPSC">#REF!</definedName>
    <definedName name="Projektant">#REF!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#REF!</definedName>
    <definedName name="ZakladDPHSni">#REF!</definedName>
    <definedName name="ZakladDPHZakl">#REF!</definedName>
    <definedName name="Zaokrouhleni">#REF!</definedName>
    <definedName name="Zhotovite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4" i="2" l="1"/>
  <c r="AH14" i="2" s="1"/>
  <c r="R24" i="2"/>
  <c r="AD24" i="2" s="1"/>
  <c r="AL24" i="2" s="1"/>
  <c r="Z13" i="2"/>
  <c r="AH13" i="2" s="1"/>
  <c r="AD15" i="2"/>
  <c r="AL15" i="2" s="1"/>
  <c r="Z12" i="2"/>
  <c r="AH12" i="2" s="1"/>
  <c r="Z11" i="2"/>
  <c r="AH11" i="2" s="1"/>
  <c r="Z23" i="2"/>
  <c r="AH23" i="2" s="1"/>
  <c r="Z10" i="2" l="1"/>
  <c r="AH10" i="2" s="1"/>
  <c r="R35" i="2"/>
  <c r="R25" i="2"/>
  <c r="R32" i="2" s="1"/>
  <c r="R29" i="2"/>
  <c r="R28" i="2"/>
  <c r="R22" i="2"/>
  <c r="R21" i="2"/>
  <c r="R19" i="2"/>
  <c r="R17" i="2"/>
  <c r="R27" i="2" s="1"/>
  <c r="R16" i="2"/>
  <c r="R26" i="2" s="1"/>
  <c r="AD35" i="2" l="1"/>
  <c r="AL35" i="2" s="1"/>
  <c r="AD42" i="2"/>
  <c r="AL42" i="2" s="1"/>
  <c r="Z41" i="2"/>
  <c r="AH41" i="2" s="1"/>
  <c r="Z40" i="2"/>
  <c r="AH40" i="2" s="1"/>
  <c r="AD39" i="2"/>
  <c r="AL39" i="2" s="1"/>
  <c r="Z37" i="2"/>
  <c r="AH37" i="2" s="1"/>
  <c r="Z36" i="2"/>
  <c r="AH36" i="2" s="1"/>
  <c r="AD38" i="2" l="1"/>
  <c r="AL38" i="2" s="1"/>
  <c r="Z34" i="2"/>
  <c r="AD31" i="2"/>
  <c r="AL31" i="2" s="1"/>
  <c r="AD29" i="2"/>
  <c r="AL29" i="2" s="1"/>
  <c r="AD22" i="2"/>
  <c r="AL22" i="2" s="1"/>
  <c r="AD27" i="2"/>
  <c r="AL27" i="2" s="1"/>
  <c r="AD9" i="2"/>
  <c r="AL9" i="2" s="1"/>
  <c r="AH34" i="2" l="1"/>
  <c r="Z33" i="2"/>
  <c r="AD17" i="2"/>
  <c r="AL17" i="2" s="1"/>
  <c r="M4" i="1"/>
  <c r="AD20" i="2" l="1"/>
  <c r="AD19" i="2"/>
  <c r="AD5" i="2" s="1"/>
  <c r="Z32" i="2"/>
  <c r="AH32" i="2" s="1"/>
  <c r="Z30" i="2"/>
  <c r="AH30" i="2" s="1"/>
  <c r="Z28" i="2"/>
  <c r="AH28" i="2" s="1"/>
  <c r="Z26" i="2"/>
  <c r="AH26" i="2" s="1"/>
  <c r="Z25" i="2"/>
  <c r="AH25" i="2" s="1"/>
  <c r="AL20" i="2"/>
  <c r="Z18" i="2"/>
  <c r="AH18" i="2" s="1"/>
  <c r="Z16" i="2"/>
  <c r="AH16" i="2" s="1"/>
  <c r="Z8" i="2"/>
  <c r="AH8" i="2" s="1"/>
  <c r="Z7" i="2"/>
  <c r="AH7" i="2" s="1"/>
  <c r="Z6" i="2"/>
  <c r="AH6" i="2" s="1"/>
  <c r="Z5" i="2" l="1"/>
  <c r="AL19" i="2"/>
  <c r="AL5" i="2" s="1"/>
  <c r="AH5" i="2"/>
  <c r="AD33" i="2"/>
  <c r="AD44" i="2" s="1"/>
  <c r="Z49" i="2" s="1"/>
  <c r="Z21" i="2"/>
  <c r="Z20" i="2" s="1"/>
  <c r="Q22" i="1" l="1"/>
  <c r="AH33" i="2"/>
  <c r="AH21" i="2"/>
  <c r="AH20" i="2" s="1"/>
  <c r="Q18" i="1"/>
  <c r="AL33" i="2"/>
  <c r="AL44" i="2" s="1"/>
  <c r="AK49" i="2" s="1"/>
  <c r="AG49" i="2" s="1"/>
  <c r="AH44" i="2" l="1"/>
  <c r="AK47" i="2" s="1"/>
  <c r="Q24" i="1"/>
  <c r="Q32" i="1" s="1"/>
  <c r="Q34" i="1" s="1"/>
  <c r="Q38" i="1" s="1"/>
  <c r="Z44" i="2"/>
  <c r="Z47" i="2" s="1"/>
  <c r="AK48" i="2" l="1"/>
  <c r="U48" i="2" s="1"/>
  <c r="U49" i="2" s="1"/>
  <c r="AG47" i="2"/>
  <c r="Z48" i="2"/>
  <c r="AG48" i="2" l="1"/>
</calcChain>
</file>

<file path=xl/sharedStrings.xml><?xml version="1.0" encoding="utf-8"?>
<sst xmlns="http://schemas.openxmlformats.org/spreadsheetml/2006/main" count="255" uniqueCount="127">
  <si>
    <t>POLOŽKOVÝ ROZPOČET STAVBY</t>
  </si>
  <si>
    <t>Objednatel</t>
  </si>
  <si>
    <t>Zhotovitel</t>
  </si>
  <si>
    <t>Rozpis ceny</t>
  </si>
  <si>
    <t>HSV</t>
  </si>
  <si>
    <t>Kč</t>
  </si>
  <si>
    <t>PSV</t>
  </si>
  <si>
    <t>MON</t>
  </si>
  <si>
    <t>Vedlejší náklady</t>
  </si>
  <si>
    <t>Ostatní náklady</t>
  </si>
  <si>
    <t>Celkem</t>
  </si>
  <si>
    <t>Rekapitulace daní</t>
  </si>
  <si>
    <t>Základ pro sníženou DPH</t>
  </si>
  <si>
    <t>15 %</t>
  </si>
  <si>
    <t>Snížená DPH</t>
  </si>
  <si>
    <t>Základ pro základní DPH</t>
  </si>
  <si>
    <t>21 %</t>
  </si>
  <si>
    <t>Základní DPH</t>
  </si>
  <si>
    <t>Zaokrouhlení</t>
  </si>
  <si>
    <t>Cena celkem s DPH</t>
  </si>
  <si>
    <t>V</t>
  </si>
  <si>
    <t>dne</t>
  </si>
  <si>
    <t>Za zhotovitele</t>
  </si>
  <si>
    <t>Za objednatele</t>
  </si>
  <si>
    <t>Číslo</t>
  </si>
  <si>
    <t>Položka</t>
  </si>
  <si>
    <t>MJ</t>
  </si>
  <si>
    <t>Náklady v Kč bez DPH</t>
  </si>
  <si>
    <t>Náklady v Kč s DPH</t>
  </si>
  <si>
    <t>Kč/MJ</t>
  </si>
  <si>
    <t>Uznatelné</t>
  </si>
  <si>
    <t>Neuznatelné</t>
  </si>
  <si>
    <t>1.</t>
  </si>
  <si>
    <t>Materiál</t>
  </si>
  <si>
    <t>x</t>
  </si>
  <si>
    <t>1.1</t>
  </si>
  <si>
    <t>kus</t>
  </si>
  <si>
    <t>1.2</t>
  </si>
  <si>
    <t>1.3</t>
  </si>
  <si>
    <t>1.4</t>
  </si>
  <si>
    <t>1.5</t>
  </si>
  <si>
    <t>1.6</t>
  </si>
  <si>
    <t>1.7</t>
  </si>
  <si>
    <t>1.8</t>
  </si>
  <si>
    <t>1.9</t>
  </si>
  <si>
    <t>m</t>
  </si>
  <si>
    <t>Hybridní stykač 20A pro rozvaděč</t>
  </si>
  <si>
    <t>Podružný elektromateriál pro zapojení svítidel</t>
  </si>
  <si>
    <t>2.</t>
  </si>
  <si>
    <t>Montážní práce</t>
  </si>
  <si>
    <t>2.1</t>
  </si>
  <si>
    <t>2.2</t>
  </si>
  <si>
    <t>2.3</t>
  </si>
  <si>
    <t>2.4</t>
  </si>
  <si>
    <t>2.5</t>
  </si>
  <si>
    <t>2.6</t>
  </si>
  <si>
    <t>2.7</t>
  </si>
  <si>
    <t>h</t>
  </si>
  <si>
    <t>2.8</t>
  </si>
  <si>
    <t>2.9</t>
  </si>
  <si>
    <t>2.10</t>
  </si>
  <si>
    <t>3.</t>
  </si>
  <si>
    <t>Ostatní</t>
  </si>
  <si>
    <t>3.1</t>
  </si>
  <si>
    <t>kpl</t>
  </si>
  <si>
    <t>3.2</t>
  </si>
  <si>
    <t>3.3</t>
  </si>
  <si>
    <t>Ekologická likvidace svítidel a zdrojů</t>
  </si>
  <si>
    <t>3.4</t>
  </si>
  <si>
    <t>Vyhotovení protokolu o ověření osvětlenosti</t>
  </si>
  <si>
    <t>3.5</t>
  </si>
  <si>
    <t>3.6</t>
  </si>
  <si>
    <t>Ubytování a doprava</t>
  </si>
  <si>
    <t>3.7</t>
  </si>
  <si>
    <t>3.8</t>
  </si>
  <si>
    <t>3.9</t>
  </si>
  <si>
    <t>Doprava a manipulace s materiálem</t>
  </si>
  <si>
    <t>Podíl</t>
  </si>
  <si>
    <t>Bez DPH</t>
  </si>
  <si>
    <t>DPH 21 %</t>
  </si>
  <si>
    <t>Včetně DPH</t>
  </si>
  <si>
    <t>Celkové výdaje</t>
  </si>
  <si>
    <t>100%</t>
  </si>
  <si>
    <t>Způsobilé výdaje</t>
  </si>
  <si>
    <t>Nezpůsobilé výdaje</t>
  </si>
  <si>
    <t>Vyhotovení energetického posudku pro ZVA</t>
  </si>
  <si>
    <t>Demontáž stávající výzbroje RVO</t>
  </si>
  <si>
    <t>Montážní plošina, montáž svítidel - uznatelné</t>
  </si>
  <si>
    <t>Montážní plošina, montáž svítidel - neuznatelné</t>
  </si>
  <si>
    <t>Demontáž svítidel a výložníků - uznatelné</t>
  </si>
  <si>
    <t>Demontáž svítidel a výložníků - neuznatelné</t>
  </si>
  <si>
    <t>Aktualizace pasportu VO</t>
  </si>
  <si>
    <t>Montáž svítidla veřejného osvětlení  - uznatelné</t>
  </si>
  <si>
    <t>Montáž svítidla veřejného osvětlení  - neuznatelné</t>
  </si>
  <si>
    <t>Rekonstrukce RVO - přezbojení jističů a stykačů</t>
  </si>
  <si>
    <r>
      <t>Kabel silový 750 V CYKY 3 C x 1,5 mm</t>
    </r>
    <r>
      <rPr>
        <vertAlign val="superscript"/>
        <sz val="11"/>
        <color theme="1"/>
        <rFont val="Cambria"/>
        <family val="1"/>
        <charset val="238"/>
      </rPr>
      <t>2</t>
    </r>
    <r>
      <rPr>
        <sz val="11"/>
        <color theme="1"/>
        <rFont val="Cambria"/>
        <family val="1"/>
        <charset val="238"/>
      </rPr>
      <t xml:space="preserve"> - uznatelné</t>
    </r>
  </si>
  <si>
    <r>
      <t>Kabel silový 750 V CYKY 3 C x 1,5 mm</t>
    </r>
    <r>
      <rPr>
        <vertAlign val="superscript"/>
        <sz val="11"/>
        <color theme="1"/>
        <rFont val="Cambria"/>
        <family val="1"/>
        <charset val="238"/>
      </rPr>
      <t>2</t>
    </r>
    <r>
      <rPr>
        <sz val="11"/>
        <color theme="1"/>
        <rFont val="Cambria"/>
        <family val="1"/>
        <charset val="238"/>
      </rPr>
      <t xml:space="preserve"> - neuznatelné</t>
    </r>
  </si>
  <si>
    <r>
      <t>Montáž kabelu 750 V CYKY 3 C x 1,5 mm</t>
    </r>
    <r>
      <rPr>
        <vertAlign val="superscript"/>
        <sz val="11"/>
        <color theme="1"/>
        <rFont val="Cambria"/>
        <family val="1"/>
        <charset val="238"/>
      </rPr>
      <t>2</t>
    </r>
    <r>
      <rPr>
        <sz val="11"/>
        <color theme="1"/>
        <rFont val="Cambria"/>
        <family val="1"/>
        <charset val="238"/>
      </rPr>
      <t xml:space="preserve"> - uznatelné</t>
    </r>
  </si>
  <si>
    <r>
      <t>Montáž kabelu 750 V CYKY 3 C x 1,5 mm</t>
    </r>
    <r>
      <rPr>
        <vertAlign val="superscript"/>
        <sz val="11"/>
        <color theme="1"/>
        <rFont val="Cambria"/>
        <family val="1"/>
        <charset val="238"/>
      </rPr>
      <t>2</t>
    </r>
    <r>
      <rPr>
        <sz val="11"/>
        <color theme="1"/>
        <rFont val="Cambria"/>
        <family val="1"/>
        <charset val="238"/>
      </rPr>
      <t xml:space="preserve"> - neuznatelné</t>
    </r>
  </si>
  <si>
    <t>DIO, lávky, zajištění stavby, vytyčení inženýrských sítí, zajištění dopravní bezpečnosti v místě prací</t>
  </si>
  <si>
    <t>Autorský dozor</t>
  </si>
  <si>
    <t>Výchozí zkoušky a revize elektroinstalace včetně vyhotovení revizní zprávy</t>
  </si>
  <si>
    <t>Obnova soustavy veřejného osvětlení</t>
  </si>
  <si>
    <t>Obec Životice u Nového Jičína</t>
  </si>
  <si>
    <t>742 72 Mořkov</t>
  </si>
  <si>
    <t>Životice u Nového Jičína 2</t>
  </si>
  <si>
    <t>IČ 48804711</t>
  </si>
  <si>
    <t>DIČ CZ48804711</t>
  </si>
  <si>
    <t>Vyvýšení na stožár 1000 mm, průměr 60 mm</t>
  </si>
  <si>
    <t>1.10</t>
  </si>
  <si>
    <t>2.11</t>
  </si>
  <si>
    <t>1.11</t>
  </si>
  <si>
    <t>Výložník UNI 1 - 1000</t>
  </si>
  <si>
    <t>Výložník UNI 1 - 1500</t>
  </si>
  <si>
    <t>1.12</t>
  </si>
  <si>
    <t>Výložník UNI 1 - 500</t>
  </si>
  <si>
    <t>Výložník UNI 1 - 2000</t>
  </si>
  <si>
    <t>Montáž výložníku - ocelový jednoramenný do 35 kg - neuznatelné</t>
  </si>
  <si>
    <t>Montáž výložníku - ocelový jednoramenný do 35 kg - uznatelné</t>
  </si>
  <si>
    <t>Výložník UD 1/60 - 1000</t>
  </si>
  <si>
    <t>1.13</t>
  </si>
  <si>
    <t>1.14</t>
  </si>
  <si>
    <t>2.12</t>
  </si>
  <si>
    <t>Svítidlo LED - úsek 101, třída M4</t>
  </si>
  <si>
    <t>Svítidlo LED - úsek 201-203, třída M6</t>
  </si>
  <si>
    <t>Svítidlo LED - úsek 301-302, třída P5</t>
  </si>
  <si>
    <t>Svítidlo LED - úsek 401, třída P5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</si>
</sst>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8"/>
      <name val="Calibri"/>
      <family val="2"/>
      <charset val="238"/>
      <scheme val="minor"/>
    </font>
    <font>
      <sz val="12"/>
      <color theme="1"/>
      <name val="Cambria"/>
      <family val="1"/>
      <charset val="238"/>
    </font>
    <font>
      <b/>
      <sz val="14"/>
      <color theme="1"/>
      <name val="Cambria"/>
      <family val="1"/>
      <charset val="238"/>
    </font>
    <font>
      <b/>
      <sz val="12"/>
      <color theme="1"/>
      <name val="Cambria"/>
      <family val="1"/>
      <charset val="238"/>
    </font>
    <font>
      <b/>
      <sz val="12"/>
      <color rgb="FFFF0000"/>
      <name val="Cambria"/>
      <family val="1"/>
      <charset val="238"/>
    </font>
    <font>
      <b/>
      <sz val="12"/>
      <color rgb="FF0070C0"/>
      <name val="Cambria"/>
      <family val="1"/>
      <charset val="238"/>
    </font>
    <font>
      <b/>
      <sz val="12"/>
      <color theme="3" tint="0.39997558519241921"/>
      <name val="Cambria"/>
      <family val="1"/>
      <charset val="238"/>
    </font>
    <font>
      <sz val="12"/>
      <color rgb="FFFF0000"/>
      <name val="Cambria"/>
      <family val="1"/>
      <charset val="238"/>
    </font>
    <font>
      <i/>
      <sz val="12"/>
      <color theme="1"/>
      <name val="Cambria"/>
      <family val="1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rgb="FF0070C0"/>
      <name val="Arial"/>
      <family val="2"/>
      <charset val="238"/>
    </font>
    <font>
      <sz val="11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b/>
      <sz val="11"/>
      <color rgb="FFFF0000"/>
      <name val="Cambria"/>
      <family val="1"/>
      <charset val="238"/>
    </font>
    <font>
      <sz val="14"/>
      <color theme="1"/>
      <name val="Cambria"/>
      <family val="1"/>
      <charset val="238"/>
    </font>
    <font>
      <b/>
      <sz val="11"/>
      <color theme="3" tint="0.39997558519241921"/>
      <name val="Cambria"/>
      <family val="1"/>
      <charset val="238"/>
    </font>
    <font>
      <sz val="11"/>
      <color rgb="FFFF0000"/>
      <name val="Cambria"/>
      <family val="1"/>
      <charset val="238"/>
    </font>
    <font>
      <i/>
      <sz val="11"/>
      <color theme="1"/>
      <name val="Cambria"/>
      <family val="1"/>
      <charset val="238"/>
    </font>
    <font>
      <b/>
      <sz val="11"/>
      <color rgb="FF0070C0"/>
      <name val="Cambria"/>
      <family val="1"/>
      <charset val="238"/>
    </font>
    <font>
      <b/>
      <sz val="10"/>
      <color theme="1"/>
      <name val="Cambria"/>
      <family val="1"/>
      <charset val="238"/>
    </font>
    <font>
      <sz val="1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1"/>
      <name val="Cambria"/>
      <family val="1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5B9BD5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 applyNumberFormat="0" applyFill="0" applyBorder="0" applyAlignment="0" applyProtection="0"/>
    <xf numFmtId="44" fontId="28" fillId="0" borderId="0" applyFont="0" applyFill="0" applyBorder="0" applyAlignment="0" applyProtection="0"/>
  </cellStyleXfs>
  <cellXfs count="190">
    <xf numFmtId="0" fontId="0" fillId="0" borderId="0" xfId="0"/>
    <xf numFmtId="0" fontId="5" fillId="0" borderId="0" xfId="1" applyFont="1" applyAlignment="1">
      <alignment vertical="center"/>
    </xf>
    <xf numFmtId="0" fontId="7" fillId="0" borderId="1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5" fillId="0" borderId="2" xfId="1" applyFont="1" applyBorder="1" applyAlignment="1">
      <alignment vertical="center"/>
    </xf>
    <xf numFmtId="0" fontId="9" fillId="0" borderId="0" xfId="1" applyFont="1" applyAlignment="1">
      <alignment vertical="center"/>
    </xf>
    <xf numFmtId="4" fontId="5" fillId="0" borderId="0" xfId="1" applyNumberFormat="1" applyFont="1" applyAlignment="1">
      <alignment vertical="center"/>
    </xf>
    <xf numFmtId="0" fontId="5" fillId="0" borderId="6" xfId="1" applyFont="1" applyBorder="1" applyAlignment="1">
      <alignment vertical="center"/>
    </xf>
    <xf numFmtId="0" fontId="5" fillId="0" borderId="0" xfId="1" applyFont="1" applyAlignment="1">
      <alignment vertical="center" wrapText="1"/>
    </xf>
    <xf numFmtId="0" fontId="7" fillId="0" borderId="0" xfId="1" applyFont="1" applyAlignment="1">
      <alignment vertical="center" wrapText="1"/>
    </xf>
    <xf numFmtId="0" fontId="5" fillId="0" borderId="0" xfId="1" applyFont="1" applyAlignment="1">
      <alignment vertical="top" wrapText="1"/>
    </xf>
    <xf numFmtId="0" fontId="10" fillId="0" borderId="0" xfId="1" applyFont="1" applyAlignment="1">
      <alignment vertical="center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 wrapText="1"/>
    </xf>
    <xf numFmtId="0" fontId="5" fillId="0" borderId="0" xfId="1" applyFont="1" applyAlignment="1">
      <alignment horizontal="justify" vertical="center" wrapText="1"/>
    </xf>
    <xf numFmtId="0" fontId="11" fillId="0" borderId="0" xfId="1" applyFont="1" applyAlignment="1">
      <alignment vertical="top" wrapText="1"/>
    </xf>
    <xf numFmtId="0" fontId="7" fillId="0" borderId="0" xfId="1" applyFont="1" applyAlignment="1">
      <alignment vertical="top" wrapText="1"/>
    </xf>
    <xf numFmtId="0" fontId="7" fillId="0" borderId="0" xfId="1" applyFont="1" applyAlignment="1">
      <alignment horizontal="justify" vertical="center" wrapText="1"/>
    </xf>
    <xf numFmtId="0" fontId="8" fillId="0" borderId="0" xfId="1" applyFont="1" applyAlignment="1">
      <alignment vertical="center" wrapText="1"/>
    </xf>
    <xf numFmtId="0" fontId="11" fillId="0" borderId="0" xfId="1" applyFont="1" applyAlignment="1">
      <alignment vertical="center" wrapText="1"/>
    </xf>
    <xf numFmtId="0" fontId="11" fillId="0" borderId="0" xfId="1" applyFont="1" applyAlignment="1">
      <alignment horizontal="left" vertical="center" wrapText="1"/>
    </xf>
    <xf numFmtId="0" fontId="12" fillId="0" borderId="0" xfId="1" applyFont="1" applyAlignment="1">
      <alignment vertical="top" wrapText="1"/>
    </xf>
    <xf numFmtId="0" fontId="5" fillId="0" borderId="0" xfId="1" applyFont="1" applyAlignment="1">
      <alignment vertical="top"/>
    </xf>
    <xf numFmtId="0" fontId="5" fillId="0" borderId="0" xfId="1" applyFont="1" applyAlignment="1">
      <alignment horizontal="justify" vertical="center"/>
    </xf>
    <xf numFmtId="0" fontId="13" fillId="0" borderId="0" xfId="1" applyFont="1" applyAlignment="1">
      <alignment horizontal="center" vertical="center"/>
    </xf>
    <xf numFmtId="0" fontId="14" fillId="0" borderId="0" xfId="1" applyFont="1" applyAlignment="1">
      <alignment vertical="center"/>
    </xf>
    <xf numFmtId="0" fontId="15" fillId="0" borderId="0" xfId="1" applyFont="1" applyAlignment="1">
      <alignment horizontal="center" vertical="center"/>
    </xf>
    <xf numFmtId="0" fontId="16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17" fillId="0" borderId="0" xfId="1" applyFont="1" applyAlignment="1">
      <alignment vertical="center"/>
    </xf>
    <xf numFmtId="0" fontId="16" fillId="0" borderId="0" xfId="1" applyFont="1" applyAlignment="1">
      <alignment vertical="center" wrapText="1"/>
    </xf>
    <xf numFmtId="0" fontId="17" fillId="0" borderId="0" xfId="1" applyFont="1" applyAlignment="1">
      <alignment vertical="center" wrapText="1"/>
    </xf>
    <xf numFmtId="0" fontId="16" fillId="0" borderId="0" xfId="1" applyFont="1" applyAlignment="1">
      <alignment horizontal="left" vertical="center" wrapText="1"/>
    </xf>
    <xf numFmtId="0" fontId="19" fillId="0" borderId="0" xfId="1" applyFont="1" applyAlignment="1">
      <alignment vertical="center"/>
    </xf>
    <xf numFmtId="0" fontId="16" fillId="0" borderId="0" xfId="1" applyFont="1" applyAlignment="1">
      <alignment vertical="top" wrapText="1"/>
    </xf>
    <xf numFmtId="0" fontId="20" fillId="0" borderId="0" xfId="1" applyFont="1" applyAlignment="1">
      <alignment vertical="center"/>
    </xf>
    <xf numFmtId="0" fontId="16" fillId="0" borderId="0" xfId="1" applyFont="1" applyAlignment="1">
      <alignment horizontal="left" vertical="center"/>
    </xf>
    <xf numFmtId="0" fontId="6" fillId="0" borderId="0" xfId="1" applyFont="1" applyAlignment="1">
      <alignment vertical="center" wrapText="1"/>
    </xf>
    <xf numFmtId="0" fontId="16" fillId="0" borderId="0" xfId="1" applyFont="1" applyAlignment="1">
      <alignment horizontal="justify" vertical="center" wrapText="1"/>
    </xf>
    <xf numFmtId="0" fontId="21" fillId="0" borderId="0" xfId="1" applyFont="1" applyAlignment="1">
      <alignment vertical="top" wrapText="1"/>
    </xf>
    <xf numFmtId="0" fontId="17" fillId="0" borderId="0" xfId="1" applyFont="1" applyAlignment="1">
      <alignment vertical="top" wrapText="1"/>
    </xf>
    <xf numFmtId="0" fontId="17" fillId="0" borderId="0" xfId="1" applyFont="1" applyAlignment="1">
      <alignment horizontal="justify" vertical="center" wrapText="1"/>
    </xf>
    <xf numFmtId="0" fontId="18" fillId="0" borderId="0" xfId="1" applyFont="1" applyAlignment="1">
      <alignment vertical="center" wrapText="1"/>
    </xf>
    <xf numFmtId="0" fontId="21" fillId="0" borderId="0" xfId="1" applyFont="1" applyAlignment="1">
      <alignment vertical="center" wrapText="1"/>
    </xf>
    <xf numFmtId="0" fontId="21" fillId="0" borderId="0" xfId="1" applyFont="1" applyAlignment="1">
      <alignment horizontal="left" vertical="center" wrapText="1"/>
    </xf>
    <xf numFmtId="0" fontId="22" fillId="0" borderId="0" xfId="1" applyFont="1" applyAlignment="1">
      <alignment vertical="top" wrapText="1"/>
    </xf>
    <xf numFmtId="0" fontId="17" fillId="0" borderId="0" xfId="1" applyFont="1" applyAlignment="1">
      <alignment horizontal="left" vertical="center" wrapText="1"/>
    </xf>
    <xf numFmtId="0" fontId="16" fillId="0" borderId="0" xfId="1" applyFont="1" applyAlignment="1">
      <alignment vertical="top"/>
    </xf>
    <xf numFmtId="0" fontId="16" fillId="0" borderId="0" xfId="1" applyFont="1" applyAlignment="1">
      <alignment horizontal="justify" vertical="center"/>
    </xf>
    <xf numFmtId="0" fontId="23" fillId="0" borderId="0" xfId="1" applyFont="1" applyAlignment="1">
      <alignment vertical="center"/>
    </xf>
    <xf numFmtId="49" fontId="16" fillId="0" borderId="0" xfId="1" applyNumberFormat="1" applyFont="1" applyAlignment="1">
      <alignment vertical="center"/>
    </xf>
    <xf numFmtId="0" fontId="16" fillId="0" borderId="0" xfId="1" applyFont="1" applyAlignment="1">
      <alignment horizontal="center" vertical="center"/>
    </xf>
    <xf numFmtId="49" fontId="16" fillId="0" borderId="0" xfId="1" applyNumberFormat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4" fontId="16" fillId="0" borderId="0" xfId="2" applyNumberFormat="1" applyFont="1" applyAlignment="1">
      <alignment horizontal="right" vertical="center"/>
    </xf>
    <xf numFmtId="4" fontId="17" fillId="0" borderId="0" xfId="1" applyNumberFormat="1" applyFont="1" applyAlignment="1">
      <alignment horizontal="center" vertical="center"/>
    </xf>
    <xf numFmtId="4" fontId="16" fillId="0" borderId="0" xfId="1" applyNumberFormat="1" applyFont="1" applyAlignment="1">
      <alignment horizontal="right" vertical="center"/>
    </xf>
    <xf numFmtId="2" fontId="16" fillId="0" borderId="0" xfId="1" applyNumberFormat="1" applyFont="1" applyAlignment="1">
      <alignment vertical="center"/>
    </xf>
    <xf numFmtId="49" fontId="16" fillId="0" borderId="4" xfId="1" applyNumberFormat="1" applyFont="1" applyBorder="1" applyAlignment="1">
      <alignment vertical="center"/>
    </xf>
    <xf numFmtId="49" fontId="16" fillId="0" borderId="2" xfId="1" applyNumberFormat="1" applyFont="1" applyBorder="1" applyAlignment="1">
      <alignment vertical="center"/>
    </xf>
    <xf numFmtId="0" fontId="16" fillId="0" borderId="2" xfId="1" applyFont="1" applyBorder="1" applyAlignment="1">
      <alignment vertical="center"/>
    </xf>
    <xf numFmtId="2" fontId="16" fillId="0" borderId="4" xfId="1" applyNumberFormat="1" applyFont="1" applyBorder="1" applyAlignment="1">
      <alignment vertical="center"/>
    </xf>
    <xf numFmtId="2" fontId="16" fillId="0" borderId="13" xfId="1" applyNumberFormat="1" applyFont="1" applyBorder="1" applyAlignment="1">
      <alignment vertical="center"/>
    </xf>
    <xf numFmtId="0" fontId="25" fillId="0" borderId="0" xfId="2" applyFont="1" applyAlignment="1">
      <alignment vertical="center"/>
    </xf>
    <xf numFmtId="44" fontId="16" fillId="0" borderId="0" xfId="4" applyFont="1" applyAlignment="1">
      <alignment vertical="center"/>
    </xf>
    <xf numFmtId="0" fontId="16" fillId="0" borderId="0" xfId="2" applyFont="1" applyAlignment="1">
      <alignment vertical="center"/>
    </xf>
    <xf numFmtId="0" fontId="7" fillId="2" borderId="11" xfId="1" applyFont="1" applyFill="1" applyBorder="1" applyAlignment="1">
      <alignment horizontal="left" vertical="center"/>
    </xf>
    <xf numFmtId="0" fontId="7" fillId="2" borderId="0" xfId="1" applyFont="1" applyFill="1" applyAlignment="1">
      <alignment horizontal="left" vertical="center"/>
    </xf>
    <xf numFmtId="0" fontId="7" fillId="2" borderId="8" xfId="1" applyFont="1" applyFill="1" applyBorder="1" applyAlignment="1">
      <alignment horizontal="left" vertical="center"/>
    </xf>
    <xf numFmtId="0" fontId="7" fillId="2" borderId="1" xfId="1" applyFont="1" applyFill="1" applyBorder="1" applyAlignment="1">
      <alignment horizontal="left" vertical="center"/>
    </xf>
    <xf numFmtId="4" fontId="7" fillId="2" borderId="0" xfId="1" applyNumberFormat="1" applyFont="1" applyFill="1" applyAlignment="1">
      <alignment horizontal="right" vertical="center"/>
    </xf>
    <xf numFmtId="4" fontId="7" fillId="2" borderId="1" xfId="1" applyNumberFormat="1" applyFont="1" applyFill="1" applyBorder="1" applyAlignment="1">
      <alignment horizontal="right" vertical="center"/>
    </xf>
    <xf numFmtId="0" fontId="7" fillId="2" borderId="0" xfId="1" applyFont="1" applyFill="1" applyAlignment="1">
      <alignment horizontal="center" vertical="center"/>
    </xf>
    <xf numFmtId="0" fontId="7" fillId="2" borderId="12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0" fontId="5" fillId="0" borderId="3" xfId="1" applyFont="1" applyBorder="1" applyAlignment="1">
      <alignment horizontal="left" vertical="center"/>
    </xf>
    <xf numFmtId="0" fontId="5" fillId="0" borderId="10" xfId="1" applyFont="1" applyBorder="1" applyAlignment="1">
      <alignment horizontal="left" vertical="center"/>
    </xf>
    <xf numFmtId="49" fontId="5" fillId="0" borderId="3" xfId="1" applyNumberFormat="1" applyFont="1" applyBorder="1" applyAlignment="1">
      <alignment horizontal="center" vertical="center"/>
    </xf>
    <xf numFmtId="49" fontId="5" fillId="0" borderId="10" xfId="1" applyNumberFormat="1" applyFont="1" applyBorder="1" applyAlignment="1">
      <alignment horizontal="center" vertical="center"/>
    </xf>
    <xf numFmtId="4" fontId="5" fillId="0" borderId="5" xfId="1" applyNumberFormat="1" applyFont="1" applyBorder="1" applyAlignment="1">
      <alignment horizontal="right" vertical="center"/>
    </xf>
    <xf numFmtId="4" fontId="5" fillId="0" borderId="6" xfId="1" applyNumberFormat="1" applyFont="1" applyBorder="1" applyAlignment="1">
      <alignment horizontal="right" vertical="center"/>
    </xf>
    <xf numFmtId="4" fontId="5" fillId="0" borderId="11" xfId="1" applyNumberFormat="1" applyFont="1" applyBorder="1" applyAlignment="1">
      <alignment horizontal="right" vertical="center"/>
    </xf>
    <xf numFmtId="4" fontId="5" fillId="0" borderId="0" xfId="1" applyNumberFormat="1" applyFont="1" applyAlignment="1">
      <alignment horizontal="right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5" xfId="1" applyFont="1" applyBorder="1" applyAlignment="1">
      <alignment horizontal="left" vertical="center"/>
    </xf>
    <xf numFmtId="0" fontId="5" fillId="0" borderId="6" xfId="1" applyFont="1" applyBorder="1" applyAlignment="1">
      <alignment horizontal="left" vertical="center"/>
    </xf>
    <xf numFmtId="0" fontId="5" fillId="0" borderId="8" xfId="1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49" fontId="5" fillId="0" borderId="6" xfId="1" applyNumberFormat="1" applyFont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 vertical="center"/>
    </xf>
    <xf numFmtId="4" fontId="5" fillId="0" borderId="1" xfId="1" applyNumberFormat="1" applyFont="1" applyBorder="1" applyAlignment="1">
      <alignment horizontal="right" vertical="center"/>
    </xf>
    <xf numFmtId="0" fontId="5" fillId="0" borderId="1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4" fontId="5" fillId="0" borderId="8" xfId="1" applyNumberFormat="1" applyFont="1" applyBorder="1" applyAlignment="1">
      <alignment horizontal="right" vertical="center"/>
    </xf>
    <xf numFmtId="0" fontId="7" fillId="0" borderId="3" xfId="1" applyFont="1" applyBorder="1" applyAlignment="1">
      <alignment horizontal="left" vertical="center"/>
    </xf>
    <xf numFmtId="4" fontId="7" fillId="0" borderId="5" xfId="1" applyNumberFormat="1" applyFont="1" applyBorder="1" applyAlignment="1">
      <alignment horizontal="right" vertical="center"/>
    </xf>
    <xf numFmtId="4" fontId="7" fillId="0" borderId="6" xfId="1" applyNumberFormat="1" applyFont="1" applyBorder="1" applyAlignment="1">
      <alignment horizontal="right" vertical="center"/>
    </xf>
    <xf numFmtId="4" fontId="7" fillId="0" borderId="8" xfId="1" applyNumberFormat="1" applyFont="1" applyBorder="1" applyAlignment="1">
      <alignment horizontal="right" vertical="center"/>
    </xf>
    <xf numFmtId="4" fontId="7" fillId="0" borderId="1" xfId="1" applyNumberFormat="1" applyFont="1" applyBorder="1" applyAlignment="1">
      <alignment horizontal="right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5" fillId="0" borderId="4" xfId="1" applyFont="1" applyBorder="1" applyAlignment="1">
      <alignment horizontal="left" vertical="center"/>
    </xf>
    <xf numFmtId="0" fontId="5" fillId="0" borderId="2" xfId="1" applyFont="1" applyBorder="1" applyAlignment="1">
      <alignment horizontal="left" vertical="center"/>
    </xf>
    <xf numFmtId="4" fontId="16" fillId="0" borderId="3" xfId="1" applyNumberFormat="1" applyFont="1" applyBorder="1" applyAlignment="1">
      <alignment horizontal="right" vertical="center"/>
    </xf>
    <xf numFmtId="49" fontId="16" fillId="0" borderId="3" xfId="1" applyNumberFormat="1" applyFont="1" applyBorder="1" applyAlignment="1">
      <alignment horizontal="center" vertical="center"/>
    </xf>
    <xf numFmtId="0" fontId="16" fillId="0" borderId="4" xfId="1" applyFont="1" applyBorder="1" applyAlignment="1">
      <alignment horizontal="left" vertical="center"/>
    </xf>
    <xf numFmtId="0" fontId="16" fillId="0" borderId="2" xfId="1" applyFont="1" applyBorder="1" applyAlignment="1">
      <alignment horizontal="left" vertical="center"/>
    </xf>
    <xf numFmtId="0" fontId="16" fillId="0" borderId="13" xfId="1" applyFont="1" applyBorder="1" applyAlignment="1">
      <alignment horizontal="left" vertical="center"/>
    </xf>
    <xf numFmtId="0" fontId="16" fillId="0" borderId="4" xfId="1" applyFont="1" applyBorder="1" applyAlignment="1">
      <alignment horizontal="center" vertical="center"/>
    </xf>
    <xf numFmtId="0" fontId="16" fillId="0" borderId="2" xfId="1" applyFont="1" applyBorder="1" applyAlignment="1">
      <alignment horizontal="center" vertical="center"/>
    </xf>
    <xf numFmtId="0" fontId="16" fillId="0" borderId="13" xfId="1" applyFont="1" applyBorder="1" applyAlignment="1">
      <alignment horizontal="center" vertical="center"/>
    </xf>
    <xf numFmtId="0" fontId="16" fillId="0" borderId="3" xfId="1" applyFont="1" applyBorder="1" applyAlignment="1">
      <alignment horizontal="center" vertical="center"/>
    </xf>
    <xf numFmtId="4" fontId="16" fillId="0" borderId="18" xfId="2" applyNumberFormat="1" applyFont="1" applyBorder="1" applyAlignment="1">
      <alignment horizontal="right" vertical="center"/>
    </xf>
    <xf numFmtId="0" fontId="25" fillId="0" borderId="19" xfId="2" applyFont="1" applyBorder="1" applyAlignment="1">
      <alignment vertical="center"/>
    </xf>
    <xf numFmtId="0" fontId="25" fillId="0" borderId="20" xfId="2" applyFont="1" applyBorder="1" applyAlignment="1">
      <alignment vertical="center"/>
    </xf>
    <xf numFmtId="4" fontId="16" fillId="0" borderId="4" xfId="1" applyNumberFormat="1" applyFont="1" applyBorder="1" applyAlignment="1">
      <alignment horizontal="right" vertical="center"/>
    </xf>
    <xf numFmtId="4" fontId="16" fillId="0" borderId="2" xfId="1" applyNumberFormat="1" applyFont="1" applyBorder="1" applyAlignment="1">
      <alignment horizontal="right" vertical="center"/>
    </xf>
    <xf numFmtId="4" fontId="16" fillId="0" borderId="13" xfId="1" applyNumberFormat="1" applyFont="1" applyBorder="1" applyAlignment="1">
      <alignment horizontal="right" vertical="center"/>
    </xf>
    <xf numFmtId="4" fontId="16" fillId="0" borderId="4" xfId="1" applyNumberFormat="1" applyFont="1" applyBorder="1" applyAlignment="1">
      <alignment horizontal="center" vertical="center"/>
    </xf>
    <xf numFmtId="4" fontId="16" fillId="0" borderId="2" xfId="1" applyNumberFormat="1" applyFont="1" applyBorder="1" applyAlignment="1">
      <alignment horizontal="center" vertical="center"/>
    </xf>
    <xf numFmtId="4" fontId="16" fillId="0" borderId="13" xfId="1" applyNumberFormat="1" applyFont="1" applyBorder="1" applyAlignment="1">
      <alignment horizontal="center" vertical="center"/>
    </xf>
    <xf numFmtId="4" fontId="16" fillId="0" borderId="3" xfId="1" applyNumberFormat="1" applyFont="1" applyBorder="1" applyAlignment="1">
      <alignment horizontal="center" vertical="center"/>
    </xf>
    <xf numFmtId="0" fontId="17" fillId="2" borderId="27" xfId="1" applyFont="1" applyFill="1" applyBorder="1" applyAlignment="1">
      <alignment horizontal="left" vertical="center"/>
    </xf>
    <xf numFmtId="0" fontId="17" fillId="2" borderId="28" xfId="1" applyFont="1" applyFill="1" applyBorder="1" applyAlignment="1">
      <alignment horizontal="left" vertical="center"/>
    </xf>
    <xf numFmtId="4" fontId="17" fillId="2" borderId="28" xfId="1" applyNumberFormat="1" applyFont="1" applyFill="1" applyBorder="1" applyAlignment="1">
      <alignment horizontal="center" vertical="center"/>
    </xf>
    <xf numFmtId="4" fontId="17" fillId="2" borderId="29" xfId="1" applyNumberFormat="1" applyFont="1" applyFill="1" applyBorder="1" applyAlignment="1">
      <alignment horizontal="center" vertical="center"/>
    </xf>
    <xf numFmtId="4" fontId="16" fillId="0" borderId="10" xfId="1" applyNumberFormat="1" applyFont="1" applyBorder="1" applyAlignment="1">
      <alignment horizontal="right" vertical="center"/>
    </xf>
    <xf numFmtId="4" fontId="16" fillId="0" borderId="10" xfId="1" applyNumberFormat="1" applyFont="1" applyBorder="1" applyAlignment="1">
      <alignment horizontal="center" vertical="center"/>
    </xf>
    <xf numFmtId="0" fontId="16" fillId="0" borderId="3" xfId="1" applyFont="1" applyBorder="1" applyAlignment="1">
      <alignment horizontal="left" vertical="center"/>
    </xf>
    <xf numFmtId="4" fontId="16" fillId="0" borderId="3" xfId="2" applyNumberFormat="1" applyFont="1" applyBorder="1" applyAlignment="1">
      <alignment horizontal="right" vertical="center"/>
    </xf>
    <xf numFmtId="0" fontId="25" fillId="0" borderId="3" xfId="2" applyFont="1" applyBorder="1" applyAlignment="1">
      <alignment vertical="center"/>
    </xf>
    <xf numFmtId="9" fontId="16" fillId="0" borderId="3" xfId="1" applyNumberFormat="1" applyFont="1" applyBorder="1" applyAlignment="1">
      <alignment horizontal="center" vertical="center"/>
    </xf>
    <xf numFmtId="2" fontId="16" fillId="0" borderId="3" xfId="1" applyNumberFormat="1" applyFont="1" applyBorder="1" applyAlignment="1">
      <alignment horizontal="center" vertical="center"/>
    </xf>
    <xf numFmtId="2" fontId="17" fillId="3" borderId="3" xfId="1" applyNumberFormat="1" applyFont="1" applyFill="1" applyBorder="1" applyAlignment="1">
      <alignment horizontal="center" vertical="center"/>
    </xf>
    <xf numFmtId="0" fontId="16" fillId="0" borderId="17" xfId="1" applyFont="1" applyBorder="1" applyAlignment="1">
      <alignment horizontal="left" vertical="center"/>
    </xf>
    <xf numFmtId="0" fontId="16" fillId="0" borderId="10" xfId="1" applyFont="1" applyBorder="1" applyAlignment="1">
      <alignment horizontal="left" vertical="center" wrapText="1"/>
    </xf>
    <xf numFmtId="0" fontId="16" fillId="0" borderId="5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16" fillId="0" borderId="7" xfId="1" applyFont="1" applyBorder="1" applyAlignment="1">
      <alignment horizontal="center" vertical="center"/>
    </xf>
    <xf numFmtId="4" fontId="16" fillId="0" borderId="24" xfId="2" applyNumberFormat="1" applyFont="1" applyBorder="1" applyAlignment="1">
      <alignment horizontal="right" vertical="center"/>
    </xf>
    <xf numFmtId="0" fontId="25" fillId="0" borderId="25" xfId="2" applyFont="1" applyBorder="1" applyAlignment="1">
      <alignment vertical="center"/>
    </xf>
    <xf numFmtId="0" fontId="25" fillId="0" borderId="26" xfId="2" applyFont="1" applyBorder="1" applyAlignment="1">
      <alignment vertical="center"/>
    </xf>
    <xf numFmtId="4" fontId="16" fillId="0" borderId="5" xfId="1" applyNumberFormat="1" applyFont="1" applyBorder="1" applyAlignment="1">
      <alignment horizontal="center" vertical="center"/>
    </xf>
    <xf numFmtId="4" fontId="16" fillId="0" borderId="6" xfId="1" applyNumberFormat="1" applyFont="1" applyBorder="1" applyAlignment="1">
      <alignment horizontal="center" vertical="center"/>
    </xf>
    <xf numFmtId="4" fontId="16" fillId="0" borderId="7" xfId="1" applyNumberFormat="1" applyFont="1" applyBorder="1" applyAlignment="1">
      <alignment horizontal="center" vertical="center"/>
    </xf>
    <xf numFmtId="0" fontId="16" fillId="0" borderId="3" xfId="1" applyFont="1" applyBorder="1" applyAlignment="1">
      <alignment horizontal="left" vertical="center" wrapText="1"/>
    </xf>
    <xf numFmtId="49" fontId="27" fillId="3" borderId="3" xfId="1" applyNumberFormat="1" applyFont="1" applyFill="1" applyBorder="1" applyAlignment="1">
      <alignment horizontal="center" vertical="center"/>
    </xf>
    <xf numFmtId="0" fontId="27" fillId="3" borderId="3" xfId="1" applyFont="1" applyFill="1" applyBorder="1" applyAlignment="1">
      <alignment horizontal="left" vertical="center"/>
    </xf>
    <xf numFmtId="0" fontId="17" fillId="3" borderId="4" xfId="1" applyFont="1" applyFill="1" applyBorder="1" applyAlignment="1">
      <alignment horizontal="center" vertical="center"/>
    </xf>
    <xf numFmtId="0" fontId="17" fillId="3" borderId="2" xfId="1" applyFont="1" applyFill="1" applyBorder="1" applyAlignment="1">
      <alignment horizontal="center" vertical="center"/>
    </xf>
    <xf numFmtId="0" fontId="17" fillId="3" borderId="13" xfId="1" applyFont="1" applyFill="1" applyBorder="1" applyAlignment="1">
      <alignment horizontal="center" vertical="center"/>
    </xf>
    <xf numFmtId="4" fontId="17" fillId="3" borderId="14" xfId="1" applyNumberFormat="1" applyFont="1" applyFill="1" applyBorder="1" applyAlignment="1">
      <alignment horizontal="center" vertical="center"/>
    </xf>
    <xf numFmtId="4" fontId="17" fillId="3" borderId="15" xfId="1" applyNumberFormat="1" applyFont="1" applyFill="1" applyBorder="1" applyAlignment="1">
      <alignment horizontal="center" vertical="center"/>
    </xf>
    <xf numFmtId="4" fontId="17" fillId="3" borderId="16" xfId="1" applyNumberFormat="1" applyFont="1" applyFill="1" applyBorder="1" applyAlignment="1">
      <alignment horizontal="center" vertical="center"/>
    </xf>
    <xf numFmtId="4" fontId="17" fillId="3" borderId="4" xfId="1" applyNumberFormat="1" applyFont="1" applyFill="1" applyBorder="1" applyAlignment="1">
      <alignment horizontal="right" vertical="center"/>
    </xf>
    <xf numFmtId="4" fontId="17" fillId="3" borderId="2" xfId="1" applyNumberFormat="1" applyFont="1" applyFill="1" applyBorder="1" applyAlignment="1">
      <alignment horizontal="right" vertical="center"/>
    </xf>
    <xf numFmtId="4" fontId="17" fillId="3" borderId="13" xfId="1" applyNumberFormat="1" applyFont="1" applyFill="1" applyBorder="1" applyAlignment="1">
      <alignment horizontal="right" vertical="center"/>
    </xf>
    <xf numFmtId="4" fontId="16" fillId="0" borderId="22" xfId="1" applyNumberFormat="1" applyFont="1" applyBorder="1" applyAlignment="1">
      <alignment horizontal="right" vertical="center"/>
    </xf>
    <xf numFmtId="4" fontId="27" fillId="3" borderId="3" xfId="1" applyNumberFormat="1" applyFont="1" applyFill="1" applyBorder="1" applyAlignment="1">
      <alignment horizontal="right" vertical="center"/>
    </xf>
    <xf numFmtId="4" fontId="16" fillId="0" borderId="19" xfId="2" applyNumberFormat="1" applyFont="1" applyBorder="1" applyAlignment="1">
      <alignment horizontal="right" vertical="center"/>
    </xf>
    <xf numFmtId="4" fontId="16" fillId="0" borderId="20" xfId="2" applyNumberFormat="1" applyFont="1" applyBorder="1" applyAlignment="1">
      <alignment horizontal="right" vertical="center"/>
    </xf>
    <xf numFmtId="4" fontId="16" fillId="0" borderId="22" xfId="1" applyNumberFormat="1" applyFont="1" applyBorder="1" applyAlignment="1">
      <alignment horizontal="center" vertical="center"/>
    </xf>
    <xf numFmtId="4" fontId="16" fillId="0" borderId="21" xfId="2" applyNumberFormat="1" applyFont="1" applyBorder="1" applyAlignment="1">
      <alignment horizontal="right" vertical="center"/>
    </xf>
    <xf numFmtId="0" fontId="16" fillId="0" borderId="18" xfId="2" applyFont="1" applyBorder="1" applyAlignment="1">
      <alignment horizontal="left" vertical="center"/>
    </xf>
    <xf numFmtId="4" fontId="17" fillId="0" borderId="3" xfId="1" applyNumberFormat="1" applyFont="1" applyBorder="1" applyAlignment="1">
      <alignment horizontal="center" vertical="center"/>
    </xf>
    <xf numFmtId="49" fontId="17" fillId="3" borderId="4" xfId="1" applyNumberFormat="1" applyFont="1" applyFill="1" applyBorder="1" applyAlignment="1">
      <alignment horizontal="center" vertical="center"/>
    </xf>
    <xf numFmtId="49" fontId="17" fillId="3" borderId="2" xfId="1" applyNumberFormat="1" applyFont="1" applyFill="1" applyBorder="1" applyAlignment="1">
      <alignment horizontal="center" vertical="center"/>
    </xf>
    <xf numFmtId="0" fontId="17" fillId="3" borderId="14" xfId="1" applyFont="1" applyFill="1" applyBorder="1" applyAlignment="1">
      <alignment horizontal="left" vertical="center"/>
    </xf>
    <xf numFmtId="0" fontId="17" fillId="3" borderId="15" xfId="1" applyFont="1" applyFill="1" applyBorder="1" applyAlignment="1">
      <alignment horizontal="left" vertical="center"/>
    </xf>
    <xf numFmtId="49" fontId="17" fillId="0" borderId="3" xfId="1" applyNumberFormat="1" applyFont="1" applyBorder="1" applyAlignment="1">
      <alignment horizontal="center" vertical="center"/>
    </xf>
    <xf numFmtId="0" fontId="17" fillId="0" borderId="3" xfId="1" applyFont="1" applyBorder="1" applyAlignment="1">
      <alignment horizontal="center" vertical="center"/>
    </xf>
    <xf numFmtId="0" fontId="17" fillId="0" borderId="4" xfId="1" applyFont="1" applyBorder="1" applyAlignment="1">
      <alignment horizontal="center" vertical="center"/>
    </xf>
    <xf numFmtId="4" fontId="24" fillId="0" borderId="3" xfId="1" applyNumberFormat="1" applyFont="1" applyBorder="1" applyAlignment="1">
      <alignment horizontal="center" vertical="center"/>
    </xf>
    <xf numFmtId="4" fontId="24" fillId="0" borderId="4" xfId="1" applyNumberFormat="1" applyFont="1" applyBorder="1" applyAlignment="1">
      <alignment horizontal="center" vertical="center"/>
    </xf>
    <xf numFmtId="49" fontId="17" fillId="3" borderId="3" xfId="1" applyNumberFormat="1" applyFont="1" applyFill="1" applyBorder="1" applyAlignment="1">
      <alignment horizontal="center" vertical="center"/>
    </xf>
    <xf numFmtId="0" fontId="17" fillId="3" borderId="3" xfId="1" applyFont="1" applyFill="1" applyBorder="1" applyAlignment="1">
      <alignment horizontal="left" vertical="center"/>
    </xf>
    <xf numFmtId="4" fontId="17" fillId="3" borderId="3" xfId="1" applyNumberFormat="1" applyFont="1" applyFill="1" applyBorder="1" applyAlignment="1">
      <alignment horizontal="right" vertical="center"/>
    </xf>
    <xf numFmtId="1" fontId="16" fillId="0" borderId="4" xfId="1" applyNumberFormat="1" applyFont="1" applyBorder="1" applyAlignment="1">
      <alignment horizontal="center" vertical="center"/>
    </xf>
    <xf numFmtId="1" fontId="16" fillId="0" borderId="2" xfId="1" applyNumberFormat="1" applyFont="1" applyBorder="1" applyAlignment="1">
      <alignment horizontal="center" vertical="center"/>
    </xf>
    <xf numFmtId="4" fontId="16" fillId="0" borderId="23" xfId="2" applyNumberFormat="1" applyFont="1" applyBorder="1" applyAlignment="1">
      <alignment horizontal="right" vertical="center"/>
    </xf>
  </cellXfs>
  <cellStyles count="5">
    <cellStyle name="Hypertextový odkaz 2" xfId="3" xr:uid="{F5032DA3-9B5E-41EC-BCCD-BF29D9B5CD88}"/>
    <cellStyle name="Měna" xfId="4" builtinId="4"/>
    <cellStyle name="Normální" xfId="0" builtinId="0"/>
    <cellStyle name="Normální 2" xfId="1" xr:uid="{6A387325-C35E-4F15-B5D1-B3A923BA7DFB}"/>
    <cellStyle name="Normální 3" xfId="2" xr:uid="{25CEBBB0-E1FF-4794-BEE1-342CB5847ECC}"/>
  </cellStyles>
  <dxfs count="2"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stavt/Downloads/2275_Divi&#353;/Vz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zorcování PO"/>
      <sheetName val="Vzorcování TP"/>
      <sheetName val="Doplň"/>
      <sheetName val="PřípravaTZ"/>
      <sheetName val="škrtacObjednávkaOP+ADMINISTRACE"/>
      <sheetName val="TZ"/>
      <sheetName val="Cenová nabídka"/>
      <sheetName val="OP Zálivka"/>
      <sheetName val="OP WC+Zálivka"/>
      <sheetName val="OP Šedé vody"/>
      <sheetName val="SoD_New"/>
      <sheetName val="Příloha k SoD"/>
      <sheetName val="Předávací protokol"/>
      <sheetName val="SoD"/>
      <sheetName val="List1"/>
    </sheetNames>
    <sheetDataSet>
      <sheetData sheetId="0">
        <row r="1">
          <cell r="A1" t="str">
            <v>Hlavní město Praha</v>
          </cell>
          <cell r="B1" t="str">
            <v>Jihočeský</v>
          </cell>
          <cell r="C1" t="str">
            <v>Jihomoravský</v>
          </cell>
          <cell r="D1" t="str">
            <v>Karlovarský</v>
          </cell>
          <cell r="E1" t="str">
            <v>Vysočina</v>
          </cell>
          <cell r="F1" t="str">
            <v>Královéhradecký</v>
          </cell>
          <cell r="G1" t="str">
            <v>Liberecký</v>
          </cell>
          <cell r="H1" t="str">
            <v>Moravskoslezský</v>
          </cell>
          <cell r="I1" t="str">
            <v>Olomoucký</v>
          </cell>
          <cell r="J1" t="str">
            <v>Pardubický</v>
          </cell>
          <cell r="K1" t="str">
            <v>Plzeňský</v>
          </cell>
          <cell r="L1" t="str">
            <v>Středočeský</v>
          </cell>
          <cell r="M1" t="str">
            <v>Ústecký</v>
          </cell>
          <cell r="N1" t="str">
            <v>Zlínský</v>
          </cell>
          <cell r="R1" t="str">
            <v>SINEKO s.r.o.</v>
          </cell>
          <cell r="S1" t="str">
            <v>IRRIGA s.ro.</v>
          </cell>
          <cell r="T1" t="str">
            <v>Gluc PBS s.r.o.</v>
          </cell>
          <cell r="U1" t="str">
            <v>Špaček plast s.r.o.</v>
          </cell>
          <cell r="V1" t="str">
            <v>ELKOPLAST CZ, s.r.o.</v>
          </cell>
          <cell r="W1" t="str">
            <v>Pagáč Plasty</v>
          </cell>
          <cell r="X1" t="str">
            <v>MRAVEC PLAST s.r.o.</v>
          </cell>
          <cell r="Y1" t="str">
            <v>NAŠE JÍMKY s.r.o.</v>
          </cell>
          <cell r="Z1" t="str">
            <v>Vybere žadatel</v>
          </cell>
        </row>
        <row r="2">
          <cell r="A2" t="str">
            <v>-</v>
          </cell>
          <cell r="B2" t="str">
            <v>České Budějovice</v>
          </cell>
          <cell r="C2" t="str">
            <v>Blansko</v>
          </cell>
          <cell r="D2" t="str">
            <v>Cheb</v>
          </cell>
          <cell r="E2" t="str">
            <v>Havlíčkův Brod</v>
          </cell>
          <cell r="F2" t="str">
            <v>Hradec Králové</v>
          </cell>
          <cell r="G2" t="str">
            <v>Česká Lípa</v>
          </cell>
          <cell r="H2" t="str">
            <v>Bruntál</v>
          </cell>
          <cell r="I2" t="str">
            <v>Jeseník</v>
          </cell>
          <cell r="J2" t="str">
            <v>Chrudim</v>
          </cell>
          <cell r="K2" t="str">
            <v>Domažlice</v>
          </cell>
          <cell r="L2" t="str">
            <v>Benešov</v>
          </cell>
          <cell r="M2" t="str">
            <v>Děčín</v>
          </cell>
          <cell r="N2" t="str">
            <v>Kroměříž</v>
          </cell>
          <cell r="R2" t="str">
            <v>1x akumulační nádrž NAUTILUS o celkovém objemu 3 m3</v>
          </cell>
          <cell r="S2" t="str">
            <v>dopsat ručně dle typu</v>
          </cell>
          <cell r="T2" t="str">
            <v>dopsat ručně dle typu</v>
          </cell>
          <cell r="U2" t="str">
            <v>dopsat ručně dle typu</v>
          </cell>
          <cell r="V2" t="str">
            <v>dopsat ručně dle typu</v>
          </cell>
          <cell r="W2" t="str">
            <v>dopsat ručně dle typu</v>
          </cell>
          <cell r="X2" t="str">
            <v>dopsat ručně dle typu</v>
          </cell>
          <cell r="Y2" t="str">
            <v>dopsat ručně dle typu</v>
          </cell>
          <cell r="Z2" t="str">
            <v>1x akumulační nádrž o minimálním objemu XYZ m3</v>
          </cell>
        </row>
        <row r="3">
          <cell r="B3" t="str">
            <v>Český Krumlov</v>
          </cell>
          <cell r="C3" t="str">
            <v>Brno-město</v>
          </cell>
          <cell r="D3" t="str">
            <v>Karlovy Vary</v>
          </cell>
          <cell r="E3" t="str">
            <v>Jihlava</v>
          </cell>
          <cell r="F3" t="str">
            <v>Jičín</v>
          </cell>
          <cell r="G3" t="str">
            <v>Jablonec nad Nisou</v>
          </cell>
          <cell r="H3" t="str">
            <v>Frýdek-Místek</v>
          </cell>
          <cell r="I3" t="str">
            <v>Olomouc</v>
          </cell>
          <cell r="J3" t="str">
            <v>Pardubice</v>
          </cell>
          <cell r="K3" t="str">
            <v>Klatovy</v>
          </cell>
          <cell r="L3" t="str">
            <v>Beroun</v>
          </cell>
          <cell r="M3" t="str">
            <v>Chomutov</v>
          </cell>
          <cell r="N3" t="str">
            <v>Uherské Hradiště</v>
          </cell>
          <cell r="R3" t="str">
            <v>1x akumulační nádrž NAUTILUS o celkovém objemu 5 m3</v>
          </cell>
        </row>
        <row r="4">
          <cell r="B4" t="str">
            <v>Jindřichův Hradec</v>
          </cell>
          <cell r="C4" t="str">
            <v>Brno-venkov</v>
          </cell>
          <cell r="D4" t="str">
            <v>Sokolov</v>
          </cell>
          <cell r="E4" t="str">
            <v>Pelhřimov</v>
          </cell>
          <cell r="F4" t="str">
            <v>Náchod</v>
          </cell>
          <cell r="G4" t="str">
            <v>Liberec</v>
          </cell>
          <cell r="H4" t="str">
            <v>Karviná</v>
          </cell>
          <cell r="I4" t="str">
            <v>Prostějov</v>
          </cell>
          <cell r="J4" t="str">
            <v>Svitavy</v>
          </cell>
          <cell r="K4" t="str">
            <v>Plzeň-jih</v>
          </cell>
          <cell r="L4" t="str">
            <v>Kladno</v>
          </cell>
          <cell r="M4" t="str">
            <v>Litoměřice</v>
          </cell>
          <cell r="N4" t="str">
            <v>Vsetín</v>
          </cell>
          <cell r="R4" t="str">
            <v>1x akumulační nádrž NAUTILUS o celkovém objemu 6 m3</v>
          </cell>
        </row>
        <row r="5">
          <cell r="B5" t="str">
            <v>Písek</v>
          </cell>
          <cell r="C5" t="str">
            <v>Břeclav</v>
          </cell>
          <cell r="E5" t="str">
            <v>Třebíč</v>
          </cell>
          <cell r="F5" t="str">
            <v>Rychnov nad Kněžnou</v>
          </cell>
          <cell r="G5" t="str">
            <v>Semily</v>
          </cell>
          <cell r="H5" t="str">
            <v>Nový Jičín</v>
          </cell>
          <cell r="I5" t="str">
            <v>Přerov</v>
          </cell>
          <cell r="J5" t="str">
            <v>Ústí nad Orlicí</v>
          </cell>
          <cell r="K5" t="str">
            <v>Plzeň-město</v>
          </cell>
          <cell r="L5" t="str">
            <v>Kolín</v>
          </cell>
          <cell r="M5" t="str">
            <v>Louny</v>
          </cell>
          <cell r="N5" t="str">
            <v>Zlín</v>
          </cell>
          <cell r="R5" t="str">
            <v>1x akumulační nádrž NAUTILUS o celkovém objemu 7 m3</v>
          </cell>
        </row>
        <row r="6">
          <cell r="B6" t="str">
            <v>Prachatice</v>
          </cell>
          <cell r="C6" t="str">
            <v>Hodonín</v>
          </cell>
          <cell r="E6" t="str">
            <v>Žďár nad Sázavou</v>
          </cell>
          <cell r="F6" t="str">
            <v>Trutnov</v>
          </cell>
          <cell r="H6" t="str">
            <v>Opava</v>
          </cell>
          <cell r="I6" t="str">
            <v>Šumperk</v>
          </cell>
          <cell r="K6" t="str">
            <v>Plzeň-sever</v>
          </cell>
          <cell r="L6" t="str">
            <v>Kutná Hora</v>
          </cell>
          <cell r="M6" t="str">
            <v>Most</v>
          </cell>
          <cell r="R6" t="str">
            <v>1x akumulační nádrž NAUTILUS o celkovém objemu 9 m3</v>
          </cell>
        </row>
        <row r="7">
          <cell r="B7" t="str">
            <v>Strakonice</v>
          </cell>
          <cell r="C7" t="str">
            <v>Vyškov</v>
          </cell>
          <cell r="H7" t="str">
            <v>Ostrava-město</v>
          </cell>
          <cell r="K7" t="str">
            <v>Rokycany</v>
          </cell>
          <cell r="L7" t="str">
            <v>Mělník</v>
          </cell>
          <cell r="M7" t="str">
            <v>Teplice</v>
          </cell>
          <cell r="R7" t="str">
            <v>1x akumulační nádrž NAUTILUS o celkovém objemu12 m3</v>
          </cell>
        </row>
        <row r="8">
          <cell r="B8" t="str">
            <v>Tábor</v>
          </cell>
          <cell r="C8" t="str">
            <v>Znojmo</v>
          </cell>
          <cell r="K8" t="str">
            <v>Tachov</v>
          </cell>
          <cell r="L8" t="str">
            <v>Mladá Boleslav</v>
          </cell>
          <cell r="M8" t="str">
            <v>Ústí nad Labem</v>
          </cell>
        </row>
        <row r="9">
          <cell r="L9" t="str">
            <v>Nymburk</v>
          </cell>
        </row>
        <row r="10">
          <cell r="L10" t="str">
            <v>Praha-východ</v>
          </cell>
        </row>
        <row r="11">
          <cell r="L11" t="str">
            <v>Praha-západ</v>
          </cell>
        </row>
        <row r="12">
          <cell r="L12" t="str">
            <v>Příbram</v>
          </cell>
        </row>
        <row r="13">
          <cell r="L13" t="str">
            <v>Rakovník</v>
          </cell>
        </row>
      </sheetData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D8593-C580-46A4-8761-28BB1CADF323}">
  <sheetPr>
    <tabColor rgb="FFFFFF00"/>
  </sheetPr>
  <dimension ref="A1:AB407"/>
  <sheetViews>
    <sheetView tabSelected="1" view="pageLayout" zoomScaleNormal="100" workbookViewId="0">
      <selection activeCell="AB13" sqref="AB13"/>
    </sheetView>
  </sheetViews>
  <sheetFormatPr baseColWidth="10" defaultColWidth="9.83203125" defaultRowHeight="16" x14ac:dyDescent="0.2"/>
  <cols>
    <col min="1" max="27" width="3.5" style="1" customWidth="1"/>
    <col min="28" max="16384" width="9.83203125" style="1"/>
  </cols>
  <sheetData>
    <row r="1" spans="2:28" ht="18" x14ac:dyDescent="0.2">
      <c r="M1" s="27" t="s">
        <v>0</v>
      </c>
    </row>
    <row r="2" spans="2:28" ht="18" x14ac:dyDescent="0.2">
      <c r="M2" s="28"/>
    </row>
    <row r="3" spans="2:28" ht="18" x14ac:dyDescent="0.2">
      <c r="M3" s="29" t="s">
        <v>102</v>
      </c>
    </row>
    <row r="4" spans="2:28" ht="18" x14ac:dyDescent="0.2">
      <c r="M4" s="27" t="str">
        <f>C7</f>
        <v>Obec Životice u Nového Jičína</v>
      </c>
    </row>
    <row r="6" spans="2:28" x14ac:dyDescent="0.2">
      <c r="C6" s="2" t="s">
        <v>1</v>
      </c>
      <c r="D6" s="3"/>
      <c r="E6" s="3"/>
      <c r="F6" s="3"/>
      <c r="G6" s="3"/>
      <c r="R6" s="4" t="s">
        <v>2</v>
      </c>
      <c r="AB6" s="5"/>
    </row>
    <row r="7" spans="2:28" x14ac:dyDescent="0.2">
      <c r="C7" s="3" t="s">
        <v>103</v>
      </c>
      <c r="D7" s="3"/>
      <c r="E7" s="3"/>
      <c r="F7" s="3"/>
      <c r="G7" s="3"/>
      <c r="R7" s="95"/>
      <c r="S7" s="95"/>
      <c r="T7" s="95"/>
      <c r="U7" s="95"/>
      <c r="V7" s="95"/>
      <c r="AB7" s="5"/>
    </row>
    <row r="8" spans="2:28" x14ac:dyDescent="0.2">
      <c r="C8" s="6" t="s">
        <v>104</v>
      </c>
      <c r="D8" s="6"/>
      <c r="E8" s="6"/>
      <c r="F8" s="6"/>
      <c r="G8" s="6"/>
      <c r="R8" s="112"/>
      <c r="S8" s="112"/>
      <c r="T8" s="112"/>
      <c r="U8" s="112"/>
      <c r="V8" s="112"/>
    </row>
    <row r="9" spans="2:28" x14ac:dyDescent="0.2">
      <c r="C9" s="6" t="s">
        <v>105</v>
      </c>
      <c r="D9" s="6"/>
      <c r="E9" s="6"/>
      <c r="F9" s="6"/>
      <c r="G9" s="6"/>
      <c r="R9" s="112"/>
      <c r="S9" s="112"/>
      <c r="T9" s="112"/>
      <c r="U9" s="112"/>
      <c r="V9" s="112"/>
      <c r="AB9" s="5"/>
    </row>
    <row r="10" spans="2:28" x14ac:dyDescent="0.2">
      <c r="C10" s="6" t="s">
        <v>106</v>
      </c>
      <c r="D10" s="6"/>
      <c r="E10" s="6"/>
      <c r="F10" s="6"/>
      <c r="G10" s="6"/>
      <c r="R10" s="112"/>
      <c r="S10" s="112"/>
      <c r="T10" s="112"/>
      <c r="U10" s="112"/>
      <c r="V10" s="112"/>
    </row>
    <row r="11" spans="2:28" x14ac:dyDescent="0.2">
      <c r="C11" s="6" t="s">
        <v>107</v>
      </c>
      <c r="D11" s="6"/>
      <c r="E11" s="6"/>
      <c r="F11" s="6"/>
      <c r="G11" s="6"/>
      <c r="R11" s="112"/>
      <c r="S11" s="112"/>
      <c r="T11" s="112"/>
      <c r="U11" s="112"/>
      <c r="V11" s="112"/>
      <c r="AB11" s="7"/>
    </row>
    <row r="13" spans="2:28" x14ac:dyDescent="0.2">
      <c r="B13" s="4" t="s">
        <v>3</v>
      </c>
    </row>
    <row r="14" spans="2:28" ht="15" customHeight="1" x14ac:dyDescent="0.2">
      <c r="B14" s="80" t="s">
        <v>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111"/>
      <c r="Q14" s="84">
        <v>0</v>
      </c>
      <c r="R14" s="85"/>
      <c r="S14" s="85"/>
      <c r="T14" s="85"/>
      <c r="U14" s="85"/>
      <c r="V14" s="85"/>
      <c r="W14" s="88" t="s">
        <v>5</v>
      </c>
      <c r="X14" s="89"/>
    </row>
    <row r="15" spans="2:28" ht="15" customHeight="1" x14ac:dyDescent="0.2"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111"/>
      <c r="Q15" s="101"/>
      <c r="R15" s="98"/>
      <c r="S15" s="98"/>
      <c r="T15" s="98"/>
      <c r="U15" s="98"/>
      <c r="V15" s="98"/>
      <c r="W15" s="99"/>
      <c r="X15" s="100"/>
    </row>
    <row r="16" spans="2:28" ht="15" customHeight="1" x14ac:dyDescent="0.2">
      <c r="B16" s="80" t="s">
        <v>6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4">
        <v>0</v>
      </c>
      <c r="R16" s="85"/>
      <c r="S16" s="85"/>
      <c r="T16" s="85"/>
      <c r="U16" s="85"/>
      <c r="V16" s="85"/>
      <c r="W16" s="88" t="s">
        <v>5</v>
      </c>
      <c r="X16" s="89"/>
    </row>
    <row r="17" spans="2:28" ht="15" customHeight="1" x14ac:dyDescent="0.2"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101"/>
      <c r="R17" s="98"/>
      <c r="S17" s="98"/>
      <c r="T17" s="98"/>
      <c r="U17" s="98"/>
      <c r="V17" s="98"/>
      <c r="W17" s="99"/>
      <c r="X17" s="100"/>
    </row>
    <row r="18" spans="2:28" ht="15" customHeight="1" x14ac:dyDescent="0.2">
      <c r="B18" s="80" t="s">
        <v>7</v>
      </c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4">
        <f>SUM('9.2'!Z5:AG5,'9.2'!Z20:AG20)</f>
        <v>0</v>
      </c>
      <c r="R18" s="85"/>
      <c r="S18" s="85"/>
      <c r="T18" s="85"/>
      <c r="U18" s="85"/>
      <c r="V18" s="85"/>
      <c r="W18" s="88" t="s">
        <v>5</v>
      </c>
      <c r="X18" s="89"/>
    </row>
    <row r="19" spans="2:28" ht="15" customHeight="1" x14ac:dyDescent="0.2"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101"/>
      <c r="R19" s="98"/>
      <c r="S19" s="98"/>
      <c r="T19" s="98"/>
      <c r="U19" s="98"/>
      <c r="V19" s="98"/>
      <c r="W19" s="99"/>
      <c r="X19" s="100"/>
    </row>
    <row r="20" spans="2:28" ht="15" customHeight="1" x14ac:dyDescent="0.2">
      <c r="B20" s="80" t="s">
        <v>8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4">
        <v>0</v>
      </c>
      <c r="R20" s="85"/>
      <c r="S20" s="85"/>
      <c r="T20" s="85"/>
      <c r="U20" s="85"/>
      <c r="V20" s="85"/>
      <c r="W20" s="88" t="s">
        <v>5</v>
      </c>
      <c r="X20" s="89"/>
    </row>
    <row r="21" spans="2:28" ht="15" customHeight="1" x14ac:dyDescent="0.2"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101"/>
      <c r="R21" s="98"/>
      <c r="S21" s="98"/>
      <c r="T21" s="98"/>
      <c r="U21" s="98"/>
      <c r="V21" s="98"/>
      <c r="W21" s="99"/>
      <c r="X21" s="100"/>
      <c r="AB21" s="5"/>
    </row>
    <row r="22" spans="2:28" ht="15" customHeight="1" x14ac:dyDescent="0.2">
      <c r="B22" s="80" t="s">
        <v>9</v>
      </c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4">
        <f>'9.2'!Z33+'9.2'!AD33</f>
        <v>0</v>
      </c>
      <c r="R22" s="85"/>
      <c r="S22" s="85"/>
      <c r="T22" s="85"/>
      <c r="U22" s="85"/>
      <c r="V22" s="85"/>
      <c r="W22" s="88" t="s">
        <v>5</v>
      </c>
      <c r="X22" s="89"/>
      <c r="AB22" s="5"/>
    </row>
    <row r="23" spans="2:28" ht="15" customHeight="1" x14ac:dyDescent="0.2"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101"/>
      <c r="R23" s="98"/>
      <c r="S23" s="98"/>
      <c r="T23" s="98"/>
      <c r="U23" s="98"/>
      <c r="V23" s="98"/>
      <c r="W23" s="99"/>
      <c r="X23" s="100"/>
    </row>
    <row r="24" spans="2:28" ht="15" customHeight="1" x14ac:dyDescent="0.2">
      <c r="B24" s="102" t="s">
        <v>10</v>
      </c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3">
        <f>SUM(Q14:V23)</f>
        <v>0</v>
      </c>
      <c r="R24" s="104"/>
      <c r="S24" s="104"/>
      <c r="T24" s="104"/>
      <c r="U24" s="104"/>
      <c r="V24" s="104"/>
      <c r="W24" s="107" t="s">
        <v>5</v>
      </c>
      <c r="X24" s="108"/>
    </row>
    <row r="25" spans="2:28" ht="15" customHeight="1" x14ac:dyDescent="0.2"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5"/>
      <c r="R25" s="106"/>
      <c r="S25" s="106"/>
      <c r="T25" s="106"/>
      <c r="U25" s="106"/>
      <c r="V25" s="106"/>
      <c r="W25" s="109"/>
      <c r="X25" s="110"/>
    </row>
    <row r="26" spans="2:28" x14ac:dyDescent="0.2">
      <c r="Q26" s="8"/>
      <c r="R26" s="8"/>
      <c r="S26" s="8"/>
      <c r="T26" s="8"/>
      <c r="U26" s="8"/>
      <c r="V26" s="8"/>
    </row>
    <row r="27" spans="2:28" x14ac:dyDescent="0.2">
      <c r="B27" s="4" t="s">
        <v>11</v>
      </c>
      <c r="Q27" s="8"/>
      <c r="R27" s="8"/>
      <c r="S27" s="8"/>
      <c r="T27" s="8"/>
      <c r="U27" s="8"/>
      <c r="V27" s="8"/>
    </row>
    <row r="28" spans="2:28" x14ac:dyDescent="0.2">
      <c r="B28" s="80" t="s">
        <v>12</v>
      </c>
      <c r="C28" s="80"/>
      <c r="D28" s="80"/>
      <c r="E28" s="80"/>
      <c r="F28" s="80"/>
      <c r="G28" s="80"/>
      <c r="H28" s="80"/>
      <c r="I28" s="80"/>
      <c r="J28" s="80"/>
      <c r="K28" s="82" t="s">
        <v>13</v>
      </c>
      <c r="L28" s="82"/>
      <c r="M28" s="82"/>
      <c r="N28" s="82"/>
      <c r="O28" s="82"/>
      <c r="P28" s="82"/>
      <c r="Q28" s="84">
        <v>0</v>
      </c>
      <c r="R28" s="85"/>
      <c r="S28" s="85"/>
      <c r="T28" s="85"/>
      <c r="U28" s="85"/>
      <c r="V28" s="85"/>
      <c r="W28" s="88" t="s">
        <v>5</v>
      </c>
      <c r="X28" s="89"/>
    </row>
    <row r="29" spans="2:28" x14ac:dyDescent="0.2">
      <c r="B29" s="80"/>
      <c r="C29" s="80"/>
      <c r="D29" s="80"/>
      <c r="E29" s="80"/>
      <c r="F29" s="80"/>
      <c r="G29" s="80"/>
      <c r="H29" s="80"/>
      <c r="I29" s="80"/>
      <c r="J29" s="80"/>
      <c r="K29" s="82"/>
      <c r="L29" s="82"/>
      <c r="M29" s="82"/>
      <c r="N29" s="82"/>
      <c r="O29" s="82"/>
      <c r="P29" s="82"/>
      <c r="Q29" s="101"/>
      <c r="R29" s="98"/>
      <c r="S29" s="98"/>
      <c r="T29" s="98"/>
      <c r="U29" s="98"/>
      <c r="V29" s="98"/>
      <c r="W29" s="99"/>
      <c r="X29" s="100"/>
    </row>
    <row r="30" spans="2:28" x14ac:dyDescent="0.2">
      <c r="B30" s="80" t="s">
        <v>14</v>
      </c>
      <c r="C30" s="80"/>
      <c r="D30" s="80"/>
      <c r="E30" s="80"/>
      <c r="F30" s="80"/>
      <c r="G30" s="80"/>
      <c r="H30" s="80"/>
      <c r="I30" s="80"/>
      <c r="J30" s="80"/>
      <c r="K30" s="82" t="s">
        <v>13</v>
      </c>
      <c r="L30" s="82"/>
      <c r="M30" s="82"/>
      <c r="N30" s="82"/>
      <c r="O30" s="82"/>
      <c r="P30" s="82"/>
      <c r="Q30" s="84">
        <v>0</v>
      </c>
      <c r="R30" s="85"/>
      <c r="S30" s="85"/>
      <c r="T30" s="85"/>
      <c r="U30" s="85"/>
      <c r="V30" s="85"/>
      <c r="W30" s="88" t="s">
        <v>5</v>
      </c>
      <c r="X30" s="89"/>
    </row>
    <row r="31" spans="2:28" x14ac:dyDescent="0.2">
      <c r="B31" s="80"/>
      <c r="C31" s="80"/>
      <c r="D31" s="80"/>
      <c r="E31" s="80"/>
      <c r="F31" s="80"/>
      <c r="G31" s="80"/>
      <c r="H31" s="80"/>
      <c r="I31" s="80"/>
      <c r="J31" s="80"/>
      <c r="K31" s="82"/>
      <c r="L31" s="82"/>
      <c r="M31" s="82"/>
      <c r="N31" s="82"/>
      <c r="O31" s="82"/>
      <c r="P31" s="82"/>
      <c r="Q31" s="101"/>
      <c r="R31" s="98"/>
      <c r="S31" s="98"/>
      <c r="T31" s="98"/>
      <c r="U31" s="98"/>
      <c r="V31" s="98"/>
      <c r="W31" s="99"/>
      <c r="X31" s="100"/>
    </row>
    <row r="32" spans="2:28" x14ac:dyDescent="0.2">
      <c r="B32" s="80" t="s">
        <v>15</v>
      </c>
      <c r="C32" s="80"/>
      <c r="D32" s="80"/>
      <c r="E32" s="80"/>
      <c r="F32" s="80"/>
      <c r="G32" s="80"/>
      <c r="H32" s="80"/>
      <c r="I32" s="80"/>
      <c r="J32" s="80"/>
      <c r="K32" s="82" t="s">
        <v>16</v>
      </c>
      <c r="L32" s="82"/>
      <c r="M32" s="82"/>
      <c r="N32" s="82"/>
      <c r="O32" s="82"/>
      <c r="P32" s="82"/>
      <c r="Q32" s="84">
        <f>Q24</f>
        <v>0</v>
      </c>
      <c r="R32" s="85"/>
      <c r="S32" s="85"/>
      <c r="T32" s="85"/>
      <c r="U32" s="85"/>
      <c r="V32" s="85"/>
      <c r="W32" s="88" t="s">
        <v>5</v>
      </c>
      <c r="X32" s="89"/>
    </row>
    <row r="33" spans="1:27" x14ac:dyDescent="0.2">
      <c r="B33" s="80"/>
      <c r="C33" s="80"/>
      <c r="D33" s="80"/>
      <c r="E33" s="80"/>
      <c r="F33" s="80"/>
      <c r="G33" s="80"/>
      <c r="H33" s="80"/>
      <c r="I33" s="80"/>
      <c r="J33" s="80"/>
      <c r="K33" s="82"/>
      <c r="L33" s="82"/>
      <c r="M33" s="82"/>
      <c r="N33" s="82"/>
      <c r="O33" s="82"/>
      <c r="P33" s="82"/>
      <c r="Q33" s="101"/>
      <c r="R33" s="98"/>
      <c r="S33" s="98"/>
      <c r="T33" s="98"/>
      <c r="U33" s="98"/>
      <c r="V33" s="98"/>
      <c r="W33" s="99"/>
      <c r="X33" s="100"/>
    </row>
    <row r="34" spans="1:27" x14ac:dyDescent="0.2">
      <c r="B34" s="80" t="s">
        <v>17</v>
      </c>
      <c r="C34" s="80"/>
      <c r="D34" s="80"/>
      <c r="E34" s="80"/>
      <c r="F34" s="80"/>
      <c r="G34" s="80"/>
      <c r="H34" s="80"/>
      <c r="I34" s="80"/>
      <c r="J34" s="80"/>
      <c r="K34" s="82" t="s">
        <v>16</v>
      </c>
      <c r="L34" s="82"/>
      <c r="M34" s="82"/>
      <c r="N34" s="82"/>
      <c r="O34" s="82"/>
      <c r="P34" s="82"/>
      <c r="Q34" s="84">
        <f>Q32*0.21</f>
        <v>0</v>
      </c>
      <c r="R34" s="85"/>
      <c r="S34" s="85"/>
      <c r="T34" s="85"/>
      <c r="U34" s="85"/>
      <c r="V34" s="85"/>
      <c r="W34" s="88" t="s">
        <v>5</v>
      </c>
      <c r="X34" s="89"/>
    </row>
    <row r="35" spans="1:27" x14ac:dyDescent="0.2">
      <c r="B35" s="81"/>
      <c r="C35" s="81"/>
      <c r="D35" s="81"/>
      <c r="E35" s="81"/>
      <c r="F35" s="81"/>
      <c r="G35" s="81"/>
      <c r="H35" s="81"/>
      <c r="I35" s="81"/>
      <c r="J35" s="81"/>
      <c r="K35" s="83"/>
      <c r="L35" s="83"/>
      <c r="M35" s="83"/>
      <c r="N35" s="83"/>
      <c r="O35" s="83"/>
      <c r="P35" s="83"/>
      <c r="Q35" s="86"/>
      <c r="R35" s="87"/>
      <c r="S35" s="87"/>
      <c r="T35" s="87"/>
      <c r="U35" s="87"/>
      <c r="V35" s="87"/>
      <c r="W35" s="90"/>
      <c r="X35" s="91"/>
    </row>
    <row r="36" spans="1:27" x14ac:dyDescent="0.2">
      <c r="B36" s="92" t="s">
        <v>18</v>
      </c>
      <c r="C36" s="93"/>
      <c r="D36" s="93"/>
      <c r="E36" s="93"/>
      <c r="F36" s="93"/>
      <c r="G36" s="93"/>
      <c r="H36" s="93"/>
      <c r="I36" s="93"/>
      <c r="J36" s="93"/>
      <c r="K36" s="96"/>
      <c r="L36" s="96"/>
      <c r="M36" s="96"/>
      <c r="N36" s="96"/>
      <c r="O36" s="96"/>
      <c r="P36" s="96"/>
      <c r="Q36" s="85">
        <v>0</v>
      </c>
      <c r="R36" s="85"/>
      <c r="S36" s="85"/>
      <c r="T36" s="85"/>
      <c r="U36" s="85"/>
      <c r="V36" s="85"/>
      <c r="W36" s="88" t="s">
        <v>5</v>
      </c>
      <c r="X36" s="89"/>
    </row>
    <row r="37" spans="1:27" x14ac:dyDescent="0.2">
      <c r="B37" s="94"/>
      <c r="C37" s="95"/>
      <c r="D37" s="95"/>
      <c r="E37" s="95"/>
      <c r="F37" s="95"/>
      <c r="G37" s="95"/>
      <c r="H37" s="95"/>
      <c r="I37" s="95"/>
      <c r="J37" s="95"/>
      <c r="K37" s="97"/>
      <c r="L37" s="97"/>
      <c r="M37" s="97"/>
      <c r="N37" s="97"/>
      <c r="O37" s="97"/>
      <c r="P37" s="97"/>
      <c r="Q37" s="98"/>
      <c r="R37" s="98"/>
      <c r="S37" s="98"/>
      <c r="T37" s="98"/>
      <c r="U37" s="98"/>
      <c r="V37" s="98"/>
      <c r="W37" s="99"/>
      <c r="X37" s="100"/>
    </row>
    <row r="38" spans="1:27" x14ac:dyDescent="0.2">
      <c r="B38" s="70" t="s">
        <v>19</v>
      </c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4">
        <f>Q32+Q34</f>
        <v>0</v>
      </c>
      <c r="R38" s="74"/>
      <c r="S38" s="74"/>
      <c r="T38" s="74"/>
      <c r="U38" s="74"/>
      <c r="V38" s="74"/>
      <c r="W38" s="76" t="s">
        <v>5</v>
      </c>
      <c r="X38" s="77"/>
    </row>
    <row r="39" spans="1:27" x14ac:dyDescent="0.2">
      <c r="B39" s="72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5"/>
      <c r="R39" s="75"/>
      <c r="S39" s="75"/>
      <c r="T39" s="75"/>
      <c r="U39" s="75"/>
      <c r="V39" s="75"/>
      <c r="W39" s="78"/>
      <c r="X39" s="79"/>
    </row>
    <row r="41" spans="1:27" x14ac:dyDescent="0.2">
      <c r="B41" s="1" t="s">
        <v>20</v>
      </c>
      <c r="C41" s="3"/>
      <c r="D41" s="3"/>
      <c r="E41" s="3"/>
      <c r="F41" s="3"/>
      <c r="G41" s="3"/>
      <c r="H41" s="3"/>
      <c r="J41" s="1" t="s">
        <v>21</v>
      </c>
      <c r="L41" s="3"/>
      <c r="M41" s="3"/>
      <c r="N41" s="3"/>
      <c r="O41" s="3"/>
      <c r="P41" s="3"/>
      <c r="Q41" s="3"/>
    </row>
    <row r="43" spans="1:27" ht="15" customHeight="1" x14ac:dyDescent="0.2">
      <c r="Z43" s="4"/>
      <c r="AA43" s="4"/>
    </row>
    <row r="44" spans="1:27" ht="15" customHeight="1" x14ac:dyDescent="0.2">
      <c r="Z44" s="4"/>
      <c r="AA44" s="4"/>
    </row>
    <row r="45" spans="1:27" x14ac:dyDescent="0.2">
      <c r="E45" s="9"/>
      <c r="F45" s="9" t="s">
        <v>22</v>
      </c>
      <c r="G45" s="9"/>
      <c r="H45" s="9"/>
      <c r="I45" s="9"/>
      <c r="J45" s="9"/>
      <c r="Q45" s="9"/>
      <c r="R45" s="9" t="s">
        <v>23</v>
      </c>
      <c r="S45" s="9"/>
      <c r="T45" s="9"/>
      <c r="U45" s="9"/>
      <c r="V45" s="9"/>
    </row>
    <row r="46" spans="1:27" s="4" customFormat="1" ht="15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7" s="4" customForma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7" x14ac:dyDescent="0.2">
      <c r="AA48" s="4"/>
    </row>
    <row r="49" spans="1:28" x14ac:dyDescent="0.2">
      <c r="AA49" s="4"/>
    </row>
    <row r="50" spans="1:28" s="4" customForma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8" s="4" customForma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8" x14ac:dyDescent="0.2">
      <c r="AA52" s="4"/>
    </row>
    <row r="53" spans="1:28" x14ac:dyDescent="0.2">
      <c r="AA53" s="4"/>
    </row>
    <row r="54" spans="1:28" x14ac:dyDescent="0.2">
      <c r="Z54" s="4"/>
      <c r="AA54" s="4"/>
    </row>
    <row r="55" spans="1:28" x14ac:dyDescent="0.2">
      <c r="Z55" s="4"/>
      <c r="AA55" s="4"/>
    </row>
    <row r="56" spans="1:28" x14ac:dyDescent="0.2">
      <c r="Z56" s="10"/>
      <c r="AA56" s="11"/>
    </row>
    <row r="57" spans="1:28" x14ac:dyDescent="0.2">
      <c r="AA57" s="4"/>
    </row>
    <row r="58" spans="1:28" x14ac:dyDescent="0.2">
      <c r="Z58" s="4"/>
      <c r="AA58" s="4"/>
    </row>
    <row r="59" spans="1:28" x14ac:dyDescent="0.2">
      <c r="Z59" s="4"/>
      <c r="AA59" s="4"/>
    </row>
    <row r="60" spans="1:28" x14ac:dyDescent="0.2">
      <c r="Z60" s="10"/>
      <c r="AA60" s="11"/>
    </row>
    <row r="61" spans="1:28" x14ac:dyDescent="0.2">
      <c r="Z61" s="10"/>
      <c r="AA61" s="11"/>
    </row>
    <row r="62" spans="1:28" x14ac:dyDescent="0.2">
      <c r="AA62" s="4"/>
    </row>
    <row r="63" spans="1:28" x14ac:dyDescent="0.2">
      <c r="AA63" s="4"/>
      <c r="AB63" s="5"/>
    </row>
    <row r="64" spans="1:28" x14ac:dyDescent="0.2">
      <c r="AA64" s="4"/>
    </row>
    <row r="65" spans="27:27" x14ac:dyDescent="0.2">
      <c r="AA65" s="4"/>
    </row>
    <row r="66" spans="27:27" x14ac:dyDescent="0.2">
      <c r="AA66" s="4"/>
    </row>
    <row r="67" spans="27:27" x14ac:dyDescent="0.2">
      <c r="AA67" s="4"/>
    </row>
    <row r="68" spans="27:27" x14ac:dyDescent="0.2">
      <c r="AA68" s="4"/>
    </row>
    <row r="69" spans="27:27" x14ac:dyDescent="0.2">
      <c r="AA69" s="4"/>
    </row>
    <row r="70" spans="27:27" x14ac:dyDescent="0.2">
      <c r="AA70" s="4"/>
    </row>
    <row r="71" spans="27:27" x14ac:dyDescent="0.2">
      <c r="AA71" s="4"/>
    </row>
    <row r="72" spans="27:27" x14ac:dyDescent="0.2">
      <c r="AA72" s="4"/>
    </row>
    <row r="73" spans="27:27" x14ac:dyDescent="0.2">
      <c r="AA73" s="4"/>
    </row>
    <row r="74" spans="27:27" x14ac:dyDescent="0.2">
      <c r="AA74" s="4"/>
    </row>
    <row r="97" spans="26:28" ht="15" customHeight="1" x14ac:dyDescent="0.2">
      <c r="Z97" s="4"/>
      <c r="AA97" s="4"/>
    </row>
    <row r="99" spans="26:28" x14ac:dyDescent="0.2">
      <c r="Z99" s="12"/>
      <c r="AA99" s="12"/>
      <c r="AB99" s="13"/>
    </row>
    <row r="100" spans="26:28" x14ac:dyDescent="0.2">
      <c r="Z100" s="12"/>
      <c r="AA100" s="12"/>
    </row>
    <row r="101" spans="26:28" x14ac:dyDescent="0.2">
      <c r="Z101" s="14"/>
      <c r="AA101" s="14"/>
    </row>
    <row r="102" spans="26:28" x14ac:dyDescent="0.2">
      <c r="Z102" s="12"/>
      <c r="AA102" s="12"/>
    </row>
    <row r="103" spans="26:28" x14ac:dyDescent="0.2">
      <c r="Z103" s="12"/>
      <c r="AA103" s="12"/>
    </row>
    <row r="104" spans="26:28" x14ac:dyDescent="0.2">
      <c r="Z104" s="12"/>
      <c r="AA104" s="12"/>
    </row>
    <row r="106" spans="26:28" x14ac:dyDescent="0.2">
      <c r="Z106" s="4"/>
      <c r="AA106" s="4"/>
    </row>
    <row r="118" spans="26:28" x14ac:dyDescent="0.2">
      <c r="Z118" s="4"/>
      <c r="AA118" s="4"/>
    </row>
    <row r="120" spans="26:28" x14ac:dyDescent="0.2">
      <c r="AB120" s="13"/>
    </row>
    <row r="121" spans="26:28" x14ac:dyDescent="0.2">
      <c r="Z121" s="15"/>
      <c r="AA121" s="15"/>
    </row>
    <row r="123" spans="26:28" x14ac:dyDescent="0.2">
      <c r="Z123" s="15"/>
      <c r="AA123" s="15"/>
    </row>
    <row r="125" spans="26:28" x14ac:dyDescent="0.2">
      <c r="Z125" s="15"/>
      <c r="AA125" s="15"/>
    </row>
    <row r="126" spans="26:28" x14ac:dyDescent="0.2">
      <c r="Z126" s="4"/>
      <c r="AA126" s="4"/>
    </row>
    <row r="129" spans="26:27" x14ac:dyDescent="0.2">
      <c r="Z129" s="15"/>
      <c r="AA129" s="15"/>
    </row>
    <row r="131" spans="26:27" x14ac:dyDescent="0.2">
      <c r="Z131" s="15"/>
      <c r="AA131" s="15"/>
    </row>
    <row r="133" spans="26:27" x14ac:dyDescent="0.2">
      <c r="Z133" s="15"/>
      <c r="AA133" s="15"/>
    </row>
    <row r="135" spans="26:27" x14ac:dyDescent="0.2">
      <c r="Z135" s="15"/>
      <c r="AA135" s="15"/>
    </row>
    <row r="139" spans="26:27" x14ac:dyDescent="0.2">
      <c r="Z139" s="15"/>
      <c r="AA139" s="15"/>
    </row>
    <row r="141" spans="26:27" x14ac:dyDescent="0.2">
      <c r="Z141" s="15"/>
      <c r="AA141" s="15"/>
    </row>
    <row r="142" spans="26:27" x14ac:dyDescent="0.2">
      <c r="Z142" s="15"/>
      <c r="AA142" s="15"/>
    </row>
    <row r="143" spans="26:27" x14ac:dyDescent="0.2">
      <c r="Z143" s="15"/>
      <c r="AA143" s="15"/>
    </row>
    <row r="144" spans="26:27" x14ac:dyDescent="0.2">
      <c r="Z144" s="15"/>
      <c r="AA144" s="15"/>
    </row>
    <row r="145" spans="26:28" x14ac:dyDescent="0.2">
      <c r="Z145" s="15"/>
      <c r="AA145" s="15"/>
    </row>
    <row r="146" spans="26:28" x14ac:dyDescent="0.2">
      <c r="Z146" s="15"/>
      <c r="AA146" s="15"/>
    </row>
    <row r="147" spans="26:28" x14ac:dyDescent="0.2">
      <c r="Z147" s="15"/>
      <c r="AA147" s="15"/>
    </row>
    <row r="148" spans="26:28" x14ac:dyDescent="0.2">
      <c r="Z148" s="15"/>
      <c r="AA148" s="15"/>
    </row>
    <row r="149" spans="26:28" x14ac:dyDescent="0.2">
      <c r="Z149" s="15"/>
      <c r="AA149" s="15"/>
    </row>
    <row r="151" spans="26:28" x14ac:dyDescent="0.2">
      <c r="Z151" s="4"/>
      <c r="AA151" s="4"/>
    </row>
    <row r="153" spans="26:28" x14ac:dyDescent="0.2">
      <c r="Z153" s="12"/>
      <c r="AA153" s="12"/>
      <c r="AB153" s="13"/>
    </row>
    <row r="154" spans="26:28" x14ac:dyDescent="0.2">
      <c r="Z154" s="12"/>
      <c r="AA154" s="12"/>
      <c r="AB154" s="13"/>
    </row>
    <row r="155" spans="26:28" x14ac:dyDescent="0.2">
      <c r="Z155" s="12"/>
      <c r="AA155" s="12"/>
    </row>
    <row r="156" spans="26:28" x14ac:dyDescent="0.2">
      <c r="Z156" s="12"/>
      <c r="AA156" s="12"/>
    </row>
    <row r="158" spans="26:28" x14ac:dyDescent="0.2">
      <c r="Z158" s="4"/>
      <c r="AA158" s="4"/>
    </row>
    <row r="166" spans="26:27" x14ac:dyDescent="0.2">
      <c r="Z166" s="10"/>
      <c r="AA166" s="10"/>
    </row>
    <row r="167" spans="26:27" x14ac:dyDescent="0.2">
      <c r="Z167" s="10"/>
      <c r="AA167" s="10"/>
    </row>
    <row r="168" spans="26:27" x14ac:dyDescent="0.2">
      <c r="Z168" s="14"/>
    </row>
    <row r="171" spans="26:27" x14ac:dyDescent="0.2">
      <c r="Z171" s="10"/>
      <c r="AA171" s="10"/>
    </row>
    <row r="172" spans="26:27" x14ac:dyDescent="0.2">
      <c r="Z172" s="10"/>
      <c r="AA172" s="10"/>
    </row>
    <row r="175" spans="26:27" x14ac:dyDescent="0.2">
      <c r="Z175" s="4"/>
      <c r="AA175" s="4"/>
    </row>
    <row r="177" spans="26:28" x14ac:dyDescent="0.2">
      <c r="Z177" s="12"/>
      <c r="AA177" s="12"/>
      <c r="AB177" s="5"/>
    </row>
    <row r="178" spans="26:28" x14ac:dyDescent="0.2">
      <c r="Z178" s="12"/>
      <c r="AA178" s="12"/>
      <c r="AB178" s="5"/>
    </row>
    <row r="179" spans="26:28" x14ac:dyDescent="0.2">
      <c r="Z179" s="12"/>
      <c r="AA179" s="12"/>
    </row>
    <row r="180" spans="26:28" x14ac:dyDescent="0.2">
      <c r="Z180" s="12"/>
      <c r="AA180" s="12"/>
    </row>
    <row r="182" spans="26:28" x14ac:dyDescent="0.2">
      <c r="Z182" s="4"/>
      <c r="AA182" s="4"/>
    </row>
    <row r="183" spans="26:28" x14ac:dyDescent="0.2">
      <c r="Z183" s="4"/>
      <c r="AA183" s="4"/>
    </row>
    <row r="184" spans="26:28" x14ac:dyDescent="0.2">
      <c r="Z184" s="12"/>
      <c r="AA184" s="12"/>
      <c r="AB184" s="5"/>
    </row>
    <row r="185" spans="26:28" x14ac:dyDescent="0.2">
      <c r="Z185" s="12"/>
      <c r="AA185" s="12"/>
      <c r="AB185" s="5"/>
    </row>
    <row r="186" spans="26:28" x14ac:dyDescent="0.2">
      <c r="Z186" s="12"/>
      <c r="AA186" s="12"/>
    </row>
    <row r="187" spans="26:28" x14ac:dyDescent="0.2">
      <c r="Z187" s="14"/>
      <c r="AA187" s="14"/>
    </row>
    <row r="189" spans="26:28" x14ac:dyDescent="0.2">
      <c r="Z189" s="11"/>
      <c r="AA189" s="11"/>
    </row>
    <row r="190" spans="26:28" x14ac:dyDescent="0.2">
      <c r="Z190" s="11"/>
      <c r="AA190" s="11"/>
    </row>
    <row r="191" spans="26:28" x14ac:dyDescent="0.2">
      <c r="Z191" s="12"/>
      <c r="AA191" s="12"/>
      <c r="AB191" s="5"/>
    </row>
    <row r="192" spans="26:28" x14ac:dyDescent="0.2">
      <c r="Z192" s="12"/>
      <c r="AA192" s="12"/>
    </row>
    <row r="193" spans="26:28" x14ac:dyDescent="0.2">
      <c r="Z193" s="12"/>
      <c r="AA193" s="12"/>
    </row>
    <row r="194" spans="26:28" x14ac:dyDescent="0.2">
      <c r="Z194" s="12"/>
      <c r="AA194" s="12"/>
    </row>
    <row r="195" spans="26:28" x14ac:dyDescent="0.2">
      <c r="Z195" s="12"/>
      <c r="AA195" s="12"/>
    </row>
    <row r="196" spans="26:28" x14ac:dyDescent="0.2">
      <c r="Z196" s="12"/>
      <c r="AA196" s="12"/>
      <c r="AB196" s="5"/>
    </row>
    <row r="197" spans="26:28" x14ac:dyDescent="0.2">
      <c r="Z197" s="12"/>
      <c r="AA197" s="12"/>
      <c r="AB197" s="5"/>
    </row>
    <row r="198" spans="26:28" x14ac:dyDescent="0.2">
      <c r="Z198" s="14"/>
      <c r="AA198" s="14"/>
      <c r="AB198" s="5"/>
    </row>
    <row r="199" spans="26:28" x14ac:dyDescent="0.2">
      <c r="Z199" s="11"/>
      <c r="AA199" s="11"/>
      <c r="AB199" s="5"/>
    </row>
    <row r="200" spans="26:28" x14ac:dyDescent="0.2">
      <c r="Z200" s="16"/>
      <c r="AA200" s="16"/>
      <c r="AB200" s="5"/>
    </row>
    <row r="201" spans="26:28" x14ac:dyDescent="0.2">
      <c r="Z201" s="10"/>
      <c r="AA201" s="10"/>
      <c r="AB201" s="5"/>
    </row>
    <row r="202" spans="26:28" x14ac:dyDescent="0.2">
      <c r="Z202" s="17"/>
      <c r="AA202" s="17"/>
      <c r="AB202" s="5"/>
    </row>
    <row r="203" spans="26:28" x14ac:dyDescent="0.2">
      <c r="Z203" s="18"/>
      <c r="AA203" s="18"/>
      <c r="AB203" s="5"/>
    </row>
    <row r="204" spans="26:28" x14ac:dyDescent="0.2">
      <c r="Z204" s="18"/>
      <c r="AA204" s="18"/>
      <c r="AB204" s="5"/>
    </row>
    <row r="205" spans="26:28" x14ac:dyDescent="0.2">
      <c r="Z205" s="17"/>
      <c r="AA205" s="17"/>
      <c r="AB205" s="5"/>
    </row>
    <row r="206" spans="26:28" x14ac:dyDescent="0.2">
      <c r="Z206" s="19"/>
      <c r="AA206" s="19"/>
      <c r="AB206" s="13"/>
    </row>
    <row r="207" spans="26:28" x14ac:dyDescent="0.2">
      <c r="Z207" s="19"/>
      <c r="AA207" s="19"/>
    </row>
    <row r="208" spans="26:28" x14ac:dyDescent="0.2">
      <c r="Z208" s="20"/>
      <c r="AA208" s="20"/>
    </row>
    <row r="209" spans="26:28" x14ac:dyDescent="0.2">
      <c r="Z209" s="21"/>
      <c r="AA209" s="21"/>
      <c r="AB209" s="5"/>
    </row>
    <row r="210" spans="26:28" x14ac:dyDescent="0.2">
      <c r="Z210" s="22"/>
      <c r="AA210" s="22"/>
    </row>
    <row r="211" spans="26:28" x14ac:dyDescent="0.2">
      <c r="Z211" s="23"/>
      <c r="AA211" s="23"/>
    </row>
    <row r="212" spans="26:28" x14ac:dyDescent="0.2">
      <c r="Z212" s="22"/>
      <c r="AA212" s="22"/>
      <c r="AB212" s="10"/>
    </row>
    <row r="213" spans="26:28" x14ac:dyDescent="0.2">
      <c r="Z213" s="22"/>
      <c r="AA213" s="22"/>
      <c r="AB213" s="10"/>
    </row>
    <row r="214" spans="26:28" x14ac:dyDescent="0.2">
      <c r="Z214" s="22"/>
      <c r="AA214" s="22"/>
      <c r="AB214" s="10"/>
    </row>
    <row r="215" spans="26:28" x14ac:dyDescent="0.2">
      <c r="Z215" s="22"/>
      <c r="AA215" s="22"/>
    </row>
    <row r="216" spans="26:28" x14ac:dyDescent="0.2">
      <c r="Z216" s="22"/>
      <c r="AA216" s="22"/>
    </row>
    <row r="217" spans="26:28" x14ac:dyDescent="0.2">
      <c r="Z217" s="23"/>
      <c r="AA217" s="23"/>
    </row>
    <row r="218" spans="26:28" x14ac:dyDescent="0.2">
      <c r="Z218" s="22"/>
      <c r="AA218" s="22"/>
    </row>
    <row r="219" spans="26:28" x14ac:dyDescent="0.2">
      <c r="Z219" s="17"/>
      <c r="AA219" s="17"/>
    </row>
    <row r="220" spans="26:28" x14ac:dyDescent="0.2">
      <c r="Z220" s="12"/>
      <c r="AA220" s="12"/>
      <c r="AB220" s="5"/>
    </row>
    <row r="221" spans="26:28" x14ac:dyDescent="0.2">
      <c r="Z221" s="12"/>
      <c r="AA221" s="12"/>
    </row>
    <row r="222" spans="26:28" x14ac:dyDescent="0.2">
      <c r="Z222" s="12"/>
      <c r="AA222" s="12"/>
    </row>
    <row r="223" spans="26:28" x14ac:dyDescent="0.2">
      <c r="Z223" s="12"/>
      <c r="AA223" s="12"/>
    </row>
    <row r="224" spans="26:28" x14ac:dyDescent="0.2">
      <c r="Z224" s="12"/>
      <c r="AA224" s="12"/>
    </row>
    <row r="225" spans="26:28" x14ac:dyDescent="0.2">
      <c r="Z225" s="12"/>
      <c r="AA225" s="12"/>
    </row>
    <row r="226" spans="26:28" x14ac:dyDescent="0.2">
      <c r="Z226" s="14"/>
      <c r="AA226" s="14"/>
    </row>
    <row r="227" spans="26:28" x14ac:dyDescent="0.2">
      <c r="Z227" s="24"/>
      <c r="AA227" s="24"/>
    </row>
    <row r="228" spans="26:28" x14ac:dyDescent="0.2">
      <c r="Z228" s="24"/>
      <c r="AA228" s="24"/>
    </row>
    <row r="229" spans="26:28" x14ac:dyDescent="0.2">
      <c r="AB229" s="5"/>
    </row>
    <row r="254" spans="26:28" x14ac:dyDescent="0.2">
      <c r="AB254" s="5"/>
    </row>
    <row r="255" spans="26:28" x14ac:dyDescent="0.2">
      <c r="Z255" s="14"/>
      <c r="AA255" s="14"/>
      <c r="AB255" s="5"/>
    </row>
    <row r="256" spans="26:28" x14ac:dyDescent="0.2">
      <c r="Z256" s="11"/>
      <c r="AA256" s="11"/>
      <c r="AB256" s="5"/>
    </row>
    <row r="257" spans="26:28" x14ac:dyDescent="0.2">
      <c r="Z257" s="14"/>
      <c r="AA257" s="14"/>
      <c r="AB257" s="5"/>
    </row>
    <row r="258" spans="26:28" x14ac:dyDescent="0.2">
      <c r="Z258" s="12"/>
      <c r="AA258" s="12"/>
      <c r="AB258" s="13"/>
    </row>
    <row r="259" spans="26:28" x14ac:dyDescent="0.2">
      <c r="Z259" s="12"/>
      <c r="AA259" s="12"/>
      <c r="AB259" s="13"/>
    </row>
    <row r="260" spans="26:28" x14ac:dyDescent="0.2">
      <c r="Z260" s="17"/>
      <c r="AA260" s="17"/>
      <c r="AB260" s="5"/>
    </row>
    <row r="261" spans="26:28" x14ac:dyDescent="0.2">
      <c r="Z261" s="11"/>
      <c r="AA261" s="11"/>
      <c r="AB261" s="5"/>
    </row>
    <row r="262" spans="26:28" x14ac:dyDescent="0.2">
      <c r="Z262" s="12"/>
      <c r="AA262" s="12"/>
      <c r="AB262" s="5"/>
    </row>
    <row r="263" spans="26:28" x14ac:dyDescent="0.2">
      <c r="Z263" s="12"/>
      <c r="AA263" s="12"/>
      <c r="AB263" s="5"/>
    </row>
    <row r="264" spans="26:28" x14ac:dyDescent="0.2">
      <c r="Z264" s="12"/>
      <c r="AA264" s="12"/>
      <c r="AB264" s="5"/>
    </row>
    <row r="265" spans="26:28" x14ac:dyDescent="0.2">
      <c r="Z265" s="16"/>
      <c r="AA265" s="16"/>
      <c r="AB265" s="5"/>
    </row>
    <row r="266" spans="26:28" x14ac:dyDescent="0.2">
      <c r="Z266" s="11"/>
      <c r="AA266" s="11"/>
      <c r="AB266" s="5"/>
    </row>
    <row r="267" spans="26:28" x14ac:dyDescent="0.2">
      <c r="Z267" s="12"/>
      <c r="AA267" s="12"/>
      <c r="AB267" s="5"/>
    </row>
    <row r="268" spans="26:28" x14ac:dyDescent="0.2">
      <c r="Z268" s="12"/>
      <c r="AA268" s="12"/>
      <c r="AB268" s="5"/>
    </row>
    <row r="269" spans="26:28" x14ac:dyDescent="0.2">
      <c r="Z269" s="12"/>
      <c r="AA269" s="12"/>
      <c r="AB269" s="5"/>
    </row>
    <row r="270" spans="26:28" x14ac:dyDescent="0.2">
      <c r="Z270" s="12"/>
      <c r="AA270" s="12"/>
      <c r="AB270" s="5"/>
    </row>
    <row r="271" spans="26:28" x14ac:dyDescent="0.2">
      <c r="Z271" s="14"/>
      <c r="AA271" s="14"/>
      <c r="AB271" s="5"/>
    </row>
    <row r="273" spans="26:28" x14ac:dyDescent="0.2">
      <c r="AB273" s="5"/>
    </row>
    <row r="286" spans="26:28" x14ac:dyDescent="0.2">
      <c r="Z286" s="15"/>
      <c r="AA286" s="15"/>
    </row>
    <row r="287" spans="26:28" x14ac:dyDescent="0.2">
      <c r="Z287" s="11"/>
      <c r="AA287" s="11"/>
      <c r="AB287" s="5"/>
    </row>
    <row r="288" spans="26:28" x14ac:dyDescent="0.2">
      <c r="Z288" s="11"/>
      <c r="AA288" s="11"/>
      <c r="AB288" s="5"/>
    </row>
    <row r="289" spans="26:28" x14ac:dyDescent="0.2">
      <c r="Z289" s="12"/>
      <c r="AA289" s="12"/>
      <c r="AB289" s="13"/>
    </row>
    <row r="290" spans="26:28" x14ac:dyDescent="0.2">
      <c r="Z290" s="12"/>
      <c r="AA290" s="12"/>
    </row>
    <row r="291" spans="26:28" x14ac:dyDescent="0.2">
      <c r="Z291" s="12"/>
      <c r="AA291" s="12"/>
    </row>
    <row r="292" spans="26:28" x14ac:dyDescent="0.2">
      <c r="Z292" s="14"/>
      <c r="AA292" s="14"/>
    </row>
    <row r="297" spans="26:28" x14ac:dyDescent="0.2">
      <c r="AB297" s="5"/>
    </row>
    <row r="304" spans="26:28" x14ac:dyDescent="0.2">
      <c r="Z304" s="4"/>
      <c r="AA304" s="4"/>
    </row>
    <row r="305" spans="26:28" x14ac:dyDescent="0.2">
      <c r="Z305" s="25"/>
      <c r="AA305" s="25"/>
      <c r="AB305" s="13"/>
    </row>
    <row r="306" spans="26:28" x14ac:dyDescent="0.2">
      <c r="Z306" s="25"/>
      <c r="AA306" s="25"/>
      <c r="AB306" s="13"/>
    </row>
    <row r="307" spans="26:28" x14ac:dyDescent="0.2">
      <c r="Z307" s="25"/>
      <c r="AA307" s="25"/>
      <c r="AB307" s="13"/>
    </row>
    <row r="308" spans="26:28" x14ac:dyDescent="0.2">
      <c r="Z308" s="25"/>
      <c r="AA308" s="25"/>
      <c r="AB308" s="13"/>
    </row>
    <row r="309" spans="26:28" x14ac:dyDescent="0.2">
      <c r="Z309" s="25"/>
      <c r="AA309" s="25"/>
      <c r="AB309" s="13"/>
    </row>
    <row r="310" spans="26:28" x14ac:dyDescent="0.2">
      <c r="Z310" s="25"/>
      <c r="AA310" s="25"/>
    </row>
    <row r="311" spans="26:28" x14ac:dyDescent="0.2">
      <c r="Z311" s="15"/>
      <c r="AA311" s="15"/>
    </row>
    <row r="312" spans="26:28" x14ac:dyDescent="0.2">
      <c r="AB312" s="5"/>
    </row>
    <row r="313" spans="26:28" x14ac:dyDescent="0.2">
      <c r="AB313" s="5"/>
    </row>
    <row r="314" spans="26:28" x14ac:dyDescent="0.2">
      <c r="AB314" s="5"/>
    </row>
    <row r="315" spans="26:28" x14ac:dyDescent="0.2">
      <c r="AB315" s="5"/>
    </row>
    <row r="316" spans="26:28" x14ac:dyDescent="0.2">
      <c r="AB316" s="5"/>
    </row>
    <row r="319" spans="26:28" x14ac:dyDescent="0.2">
      <c r="AB319" s="5"/>
    </row>
    <row r="335" spans="28:28" x14ac:dyDescent="0.2">
      <c r="AB335" s="5"/>
    </row>
    <row r="336" spans="28:28" x14ac:dyDescent="0.2">
      <c r="AB336" s="5"/>
    </row>
    <row r="340" spans="26:28" x14ac:dyDescent="0.2">
      <c r="AB340" s="5"/>
    </row>
    <row r="342" spans="26:28" x14ac:dyDescent="0.2">
      <c r="AB342" s="13"/>
    </row>
    <row r="343" spans="26:28" x14ac:dyDescent="0.2">
      <c r="AB343" s="13"/>
    </row>
    <row r="346" spans="26:28" x14ac:dyDescent="0.2">
      <c r="AB346" s="13"/>
    </row>
    <row r="347" spans="26:28" x14ac:dyDescent="0.2">
      <c r="Z347" s="12"/>
      <c r="AA347" s="12"/>
    </row>
    <row r="348" spans="26:28" x14ac:dyDescent="0.2">
      <c r="Z348" s="26"/>
      <c r="AA348" s="26"/>
    </row>
    <row r="349" spans="26:28" x14ac:dyDescent="0.2">
      <c r="Z349" s="4"/>
      <c r="AA349" s="4"/>
    </row>
    <row r="350" spans="26:28" x14ac:dyDescent="0.2">
      <c r="Z350" s="12"/>
      <c r="AA350" s="12"/>
      <c r="AB350" s="13"/>
    </row>
    <row r="351" spans="26:28" x14ac:dyDescent="0.2">
      <c r="Z351" s="12"/>
      <c r="AA351" s="12"/>
      <c r="AB351" s="13"/>
    </row>
    <row r="352" spans="26:28" x14ac:dyDescent="0.2">
      <c r="Z352" s="14"/>
      <c r="AA352" s="14"/>
    </row>
    <row r="353" spans="26:28" x14ac:dyDescent="0.2">
      <c r="Z353" s="12"/>
      <c r="AA353" s="12"/>
      <c r="AB353" s="5"/>
    </row>
    <row r="354" spans="26:28" x14ac:dyDescent="0.2">
      <c r="Z354" s="12"/>
      <c r="AA354" s="12"/>
      <c r="AB354" s="5"/>
    </row>
    <row r="355" spans="26:28" x14ac:dyDescent="0.2">
      <c r="Z355" s="12"/>
      <c r="AA355" s="12"/>
      <c r="AB355" s="5"/>
    </row>
    <row r="356" spans="26:28" x14ac:dyDescent="0.2">
      <c r="Z356" s="14"/>
      <c r="AA356" s="14"/>
      <c r="AB356" s="5"/>
    </row>
    <row r="357" spans="26:28" x14ac:dyDescent="0.2">
      <c r="Z357" s="4"/>
      <c r="AA357" s="4"/>
    </row>
    <row r="358" spans="26:28" x14ac:dyDescent="0.2">
      <c r="Z358" s="12"/>
      <c r="AA358" s="12"/>
      <c r="AB358" s="13"/>
    </row>
    <row r="359" spans="26:28" x14ac:dyDescent="0.2">
      <c r="Z359" s="12"/>
      <c r="AA359" s="12"/>
      <c r="AB359" s="5"/>
    </row>
    <row r="360" spans="26:28" x14ac:dyDescent="0.2">
      <c r="Z360" s="12"/>
      <c r="AA360" s="12"/>
    </row>
    <row r="361" spans="26:28" x14ac:dyDescent="0.2">
      <c r="Z361" s="12"/>
      <c r="AA361" s="12"/>
    </row>
    <row r="362" spans="26:28" x14ac:dyDescent="0.2">
      <c r="Z362" s="12"/>
      <c r="AA362" s="12"/>
    </row>
    <row r="363" spans="26:28" x14ac:dyDescent="0.2">
      <c r="Z363" s="12"/>
      <c r="AA363" s="12"/>
    </row>
    <row r="364" spans="26:28" x14ac:dyDescent="0.2">
      <c r="Z364" s="12"/>
      <c r="AA364" s="12"/>
    </row>
    <row r="365" spans="26:28" x14ac:dyDescent="0.2">
      <c r="Z365" s="12"/>
      <c r="AA365" s="12"/>
    </row>
    <row r="366" spans="26:28" x14ac:dyDescent="0.2">
      <c r="Z366" s="12"/>
      <c r="AA366" s="12"/>
    </row>
    <row r="367" spans="26:28" x14ac:dyDescent="0.2">
      <c r="Z367" s="12"/>
      <c r="AA367" s="12"/>
    </row>
    <row r="369" spans="26:28" x14ac:dyDescent="0.2">
      <c r="Z369" s="11"/>
      <c r="AA369" s="11"/>
    </row>
    <row r="370" spans="26:28" x14ac:dyDescent="0.2">
      <c r="Z370" s="12"/>
      <c r="AA370" s="12"/>
      <c r="AB370" s="13"/>
    </row>
    <row r="371" spans="26:28" x14ac:dyDescent="0.2">
      <c r="Z371" s="12"/>
      <c r="AA371" s="12"/>
      <c r="AB371" s="13"/>
    </row>
    <row r="372" spans="26:28" x14ac:dyDescent="0.2">
      <c r="Z372" s="12"/>
      <c r="AA372" s="12"/>
    </row>
    <row r="377" spans="26:28" x14ac:dyDescent="0.2">
      <c r="Z377" s="12"/>
      <c r="AA377" s="12"/>
    </row>
    <row r="379" spans="26:28" x14ac:dyDescent="0.2">
      <c r="Z379" s="12"/>
      <c r="AA379" s="12"/>
    </row>
    <row r="380" spans="26:28" x14ac:dyDescent="0.2">
      <c r="AB380" s="13"/>
    </row>
    <row r="381" spans="26:28" x14ac:dyDescent="0.2">
      <c r="Z381" s="12"/>
      <c r="AA381" s="12"/>
    </row>
    <row r="383" spans="26:28" x14ac:dyDescent="0.2">
      <c r="Z383" s="12"/>
      <c r="AA383" s="12"/>
    </row>
    <row r="385" spans="1:28" x14ac:dyDescent="0.2">
      <c r="Z385" s="12"/>
      <c r="AA385" s="12"/>
    </row>
    <row r="387" spans="1:28" x14ac:dyDescent="0.2">
      <c r="Z387" s="12"/>
      <c r="AA387" s="12"/>
    </row>
    <row r="389" spans="1:28" x14ac:dyDescent="0.2">
      <c r="Z389" s="12"/>
      <c r="AA389" s="12"/>
    </row>
    <row r="391" spans="1:28" s="4" customForma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2"/>
      <c r="AA391" s="12"/>
    </row>
    <row r="393" spans="1:28" x14ac:dyDescent="0.2">
      <c r="Z393" s="12"/>
      <c r="AA393" s="12"/>
      <c r="AB393" s="13"/>
    </row>
    <row r="395" spans="1:28" x14ac:dyDescent="0.2">
      <c r="Z395" s="12"/>
      <c r="AA395" s="12"/>
    </row>
    <row r="398" spans="1:28" x14ac:dyDescent="0.2">
      <c r="Z398" s="11"/>
      <c r="AA398" s="11"/>
    </row>
    <row r="407" spans="28:28" x14ac:dyDescent="0.2">
      <c r="AB407" s="7"/>
    </row>
  </sheetData>
  <mergeCells count="46">
    <mergeCell ref="R7:V7"/>
    <mergeCell ref="R8:V8"/>
    <mergeCell ref="R9:V9"/>
    <mergeCell ref="R10:V10"/>
    <mergeCell ref="R11:V11"/>
    <mergeCell ref="W14:X15"/>
    <mergeCell ref="B16:P17"/>
    <mergeCell ref="Q16:V17"/>
    <mergeCell ref="W16:X17"/>
    <mergeCell ref="B18:P19"/>
    <mergeCell ref="Q18:V19"/>
    <mergeCell ref="W18:X19"/>
    <mergeCell ref="B14:P15"/>
    <mergeCell ref="Q14:V15"/>
    <mergeCell ref="B20:P21"/>
    <mergeCell ref="Q20:V21"/>
    <mergeCell ref="W20:X21"/>
    <mergeCell ref="B22:P23"/>
    <mergeCell ref="Q22:V23"/>
    <mergeCell ref="W22:X23"/>
    <mergeCell ref="B24:P25"/>
    <mergeCell ref="Q24:V25"/>
    <mergeCell ref="W24:X25"/>
    <mergeCell ref="B28:J29"/>
    <mergeCell ref="K28:P29"/>
    <mergeCell ref="Q28:V29"/>
    <mergeCell ref="W28:X29"/>
    <mergeCell ref="B30:J31"/>
    <mergeCell ref="K30:P31"/>
    <mergeCell ref="Q30:V31"/>
    <mergeCell ref="W30:X31"/>
    <mergeCell ref="B32:J33"/>
    <mergeCell ref="K32:P33"/>
    <mergeCell ref="Q32:V33"/>
    <mergeCell ref="W32:X33"/>
    <mergeCell ref="B38:P39"/>
    <mergeCell ref="Q38:V39"/>
    <mergeCell ref="W38:X39"/>
    <mergeCell ref="B34:J35"/>
    <mergeCell ref="K34:P35"/>
    <mergeCell ref="Q34:V35"/>
    <mergeCell ref="W34:X35"/>
    <mergeCell ref="B36:J37"/>
    <mergeCell ref="K36:P37"/>
    <mergeCell ref="Q36:V37"/>
    <mergeCell ref="W36:X37"/>
  </mergeCells>
  <conditionalFormatting sqref="A206">
    <cfRule type="containsText" dxfId="1" priority="1" operator="containsText" text="CHYBA. Doplň Buňku G15 v záložce Doplň">
      <formula>NOT(ISERROR(SEARCH("CHYBA. Doplň Buňku G15 v záložce Doplň",A206)))</formula>
    </cfRule>
  </conditionalFormatting>
  <dataValidations disablePrompts="1" count="2">
    <dataValidation errorStyle="warning" allowBlank="1" showInputMessage="1" showErrorMessage="1" error="Are you sure? " sqref="A219:AA219 A206:AA208" xr:uid="{9314DB75-83A7-4BA4-ADD2-EAC61626ED66}"/>
    <dataValidation errorStyle="warning" allowBlank="1" showInputMessage="1" error="Are you sure? " sqref="B215:AA215 B212:B214 B218 A209:A218 A220:AA226" xr:uid="{C6FB5A60-5430-4834-97FB-6767570761E5}"/>
  </dataValidations>
  <pageMargins left="0.78740157480314965" right="0.73958333333333337" top="0.98425196850393704" bottom="0.98425196850393704" header="0.31496062992125984" footer="0.31496062992125984"/>
  <pageSetup paperSize="9" orientation="portrait" horizontalDpi="4294967293" verticalDpi="4294967293" r:id="rId1"/>
  <headerFooter differentFirst="1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93155-13B9-4CA1-8CB2-B9C0AE8FBF03}">
  <sheetPr>
    <tabColor rgb="FFFFFF00"/>
  </sheetPr>
  <dimension ref="A1:BB402"/>
  <sheetViews>
    <sheetView view="pageLayout" topLeftCell="A25" zoomScaleNormal="100" workbookViewId="0">
      <selection activeCell="X57" sqref="X57"/>
    </sheetView>
  </sheetViews>
  <sheetFormatPr baseColWidth="10" defaultColWidth="9.83203125" defaultRowHeight="14" x14ac:dyDescent="0.2"/>
  <cols>
    <col min="1" max="2" width="3.1640625" style="54" customWidth="1"/>
    <col min="3" max="16" width="3.1640625" style="30" customWidth="1"/>
    <col min="17" max="17" width="6.33203125" style="30" customWidth="1"/>
    <col min="18" max="28" width="3.1640625" style="30" customWidth="1"/>
    <col min="29" max="29" width="3.5" style="30" customWidth="1"/>
    <col min="30" max="36" width="3.1640625" style="30" customWidth="1"/>
    <col min="37" max="37" width="3.6640625" style="30" customWidth="1"/>
    <col min="38" max="44" width="3.1640625" style="30" customWidth="1"/>
    <col min="45" max="45" width="11" style="30" customWidth="1"/>
    <col min="46" max="46" width="18.1640625" style="30" customWidth="1"/>
    <col min="47" max="67" width="3.1640625" style="30" customWidth="1"/>
    <col min="68" max="16384" width="9.83203125" style="30"/>
  </cols>
  <sheetData>
    <row r="1" spans="1:46" ht="18" x14ac:dyDescent="0.2">
      <c r="U1" s="27" t="s">
        <v>0</v>
      </c>
      <c r="AC1" s="55"/>
    </row>
    <row r="3" spans="1:46" x14ac:dyDescent="0.2">
      <c r="A3" s="179" t="s">
        <v>24</v>
      </c>
      <c r="B3" s="179"/>
      <c r="C3" s="180" t="s">
        <v>25</v>
      </c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 t="s">
        <v>26</v>
      </c>
      <c r="V3" s="180"/>
      <c r="W3" s="180" t="s">
        <v>27</v>
      </c>
      <c r="X3" s="180"/>
      <c r="Y3" s="180"/>
      <c r="Z3" s="180"/>
      <c r="AA3" s="180"/>
      <c r="AB3" s="180"/>
      <c r="AC3" s="180"/>
      <c r="AD3" s="180"/>
      <c r="AE3" s="180"/>
      <c r="AF3" s="180"/>
      <c r="AG3" s="181"/>
      <c r="AH3" s="180" t="s">
        <v>28</v>
      </c>
      <c r="AI3" s="180"/>
      <c r="AJ3" s="180"/>
      <c r="AK3" s="180"/>
      <c r="AL3" s="180"/>
      <c r="AM3" s="180"/>
      <c r="AN3" s="180"/>
      <c r="AO3" s="180"/>
      <c r="AT3" s="68"/>
    </row>
    <row r="4" spans="1:46" s="33" customFormat="1" ht="15" x14ac:dyDescent="0.2">
      <c r="A4" s="179"/>
      <c r="B4" s="179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74" t="s">
        <v>29</v>
      </c>
      <c r="X4" s="174"/>
      <c r="Y4" s="174"/>
      <c r="Z4" s="174" t="s">
        <v>30</v>
      </c>
      <c r="AA4" s="174"/>
      <c r="AB4" s="174"/>
      <c r="AC4" s="174"/>
      <c r="AD4" s="182" t="s">
        <v>31</v>
      </c>
      <c r="AE4" s="182"/>
      <c r="AF4" s="182"/>
      <c r="AG4" s="183"/>
      <c r="AH4" s="174" t="s">
        <v>30</v>
      </c>
      <c r="AI4" s="174"/>
      <c r="AJ4" s="174"/>
      <c r="AK4" s="174"/>
      <c r="AL4" s="174" t="s">
        <v>31</v>
      </c>
      <c r="AM4" s="174"/>
      <c r="AN4" s="174"/>
      <c r="AO4" s="174"/>
      <c r="AS4"/>
      <c r="AT4"/>
    </row>
    <row r="5" spans="1:46" ht="15" x14ac:dyDescent="0.2">
      <c r="A5" s="175" t="s">
        <v>32</v>
      </c>
      <c r="B5" s="176"/>
      <c r="C5" s="177" t="s">
        <v>33</v>
      </c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58"/>
      <c r="S5" s="159"/>
      <c r="T5" s="159"/>
      <c r="U5" s="158" t="s">
        <v>34</v>
      </c>
      <c r="V5" s="160"/>
      <c r="W5" s="161" t="s">
        <v>34</v>
      </c>
      <c r="X5" s="162"/>
      <c r="Y5" s="163"/>
      <c r="Z5" s="164">
        <f>SUM(Z6:AC19)</f>
        <v>0</v>
      </c>
      <c r="AA5" s="165"/>
      <c r="AB5" s="165"/>
      <c r="AC5" s="166"/>
      <c r="AD5" s="164">
        <f>SUM(AD6:AG19)</f>
        <v>0</v>
      </c>
      <c r="AE5" s="165"/>
      <c r="AF5" s="165"/>
      <c r="AG5" s="166"/>
      <c r="AH5" s="164">
        <f>SUM(AH6:AK19)</f>
        <v>0</v>
      </c>
      <c r="AI5" s="165"/>
      <c r="AJ5" s="165"/>
      <c r="AK5" s="166"/>
      <c r="AL5" s="164">
        <f>SUM(AL6:AO19)</f>
        <v>0</v>
      </c>
      <c r="AM5" s="165"/>
      <c r="AN5" s="165"/>
      <c r="AO5" s="166"/>
      <c r="AS5"/>
      <c r="AT5"/>
    </row>
    <row r="6" spans="1:46" ht="15" x14ac:dyDescent="0.2">
      <c r="A6" s="114" t="s">
        <v>35</v>
      </c>
      <c r="B6" s="114"/>
      <c r="C6" s="173" t="s">
        <v>124</v>
      </c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18">
        <v>86</v>
      </c>
      <c r="S6" s="119"/>
      <c r="T6" s="119"/>
      <c r="U6" s="118" t="s">
        <v>36</v>
      </c>
      <c r="V6" s="120"/>
      <c r="W6" s="122"/>
      <c r="X6" s="123"/>
      <c r="Y6" s="124"/>
      <c r="Z6" s="125">
        <f t="shared" ref="Z6:Z8" si="0">R6*W6</f>
        <v>0</v>
      </c>
      <c r="AA6" s="126"/>
      <c r="AB6" s="126"/>
      <c r="AC6" s="127"/>
      <c r="AD6" s="128" t="s">
        <v>34</v>
      </c>
      <c r="AE6" s="129"/>
      <c r="AF6" s="129"/>
      <c r="AG6" s="130"/>
      <c r="AH6" s="113">
        <f t="shared" ref="AH6:AH8" si="1">Z6*1.21</f>
        <v>0</v>
      </c>
      <c r="AI6" s="113"/>
      <c r="AJ6" s="113"/>
      <c r="AK6" s="113"/>
      <c r="AL6" s="131" t="s">
        <v>34</v>
      </c>
      <c r="AM6" s="131"/>
      <c r="AN6" s="131"/>
      <c r="AO6" s="131"/>
      <c r="AS6"/>
      <c r="AT6"/>
    </row>
    <row r="7" spans="1:46" ht="15" x14ac:dyDescent="0.2">
      <c r="A7" s="114" t="s">
        <v>37</v>
      </c>
      <c r="B7" s="114"/>
      <c r="C7" s="173" t="s">
        <v>125</v>
      </c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18">
        <v>54</v>
      </c>
      <c r="S7" s="119"/>
      <c r="T7" s="119"/>
      <c r="U7" s="118" t="s">
        <v>36</v>
      </c>
      <c r="V7" s="120"/>
      <c r="W7" s="122"/>
      <c r="X7" s="123"/>
      <c r="Y7" s="124"/>
      <c r="Z7" s="125">
        <f t="shared" si="0"/>
        <v>0</v>
      </c>
      <c r="AA7" s="126"/>
      <c r="AB7" s="126"/>
      <c r="AC7" s="127"/>
      <c r="AD7" s="128" t="s">
        <v>34</v>
      </c>
      <c r="AE7" s="129"/>
      <c r="AF7" s="129"/>
      <c r="AG7" s="130"/>
      <c r="AH7" s="113">
        <f t="shared" si="1"/>
        <v>0</v>
      </c>
      <c r="AI7" s="113"/>
      <c r="AJ7" s="113"/>
      <c r="AK7" s="113"/>
      <c r="AL7" s="131" t="s">
        <v>34</v>
      </c>
      <c r="AM7" s="131"/>
      <c r="AN7" s="131"/>
      <c r="AO7" s="131"/>
      <c r="AS7"/>
      <c r="AT7"/>
    </row>
    <row r="8" spans="1:46" ht="15" x14ac:dyDescent="0.2">
      <c r="A8" s="114" t="s">
        <v>38</v>
      </c>
      <c r="B8" s="114"/>
      <c r="C8" s="173" t="s">
        <v>126</v>
      </c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18">
        <v>14</v>
      </c>
      <c r="S8" s="119"/>
      <c r="T8" s="119"/>
      <c r="U8" s="118" t="s">
        <v>36</v>
      </c>
      <c r="V8" s="120"/>
      <c r="W8" s="122"/>
      <c r="X8" s="123"/>
      <c r="Y8" s="124"/>
      <c r="Z8" s="125">
        <f t="shared" si="0"/>
        <v>0</v>
      </c>
      <c r="AA8" s="126"/>
      <c r="AB8" s="126"/>
      <c r="AC8" s="127"/>
      <c r="AD8" s="128" t="s">
        <v>34</v>
      </c>
      <c r="AE8" s="129"/>
      <c r="AF8" s="129"/>
      <c r="AG8" s="130"/>
      <c r="AH8" s="113">
        <f t="shared" si="1"/>
        <v>0</v>
      </c>
      <c r="AI8" s="113"/>
      <c r="AJ8" s="113"/>
      <c r="AK8" s="113"/>
      <c r="AL8" s="131" t="s">
        <v>34</v>
      </c>
      <c r="AM8" s="131"/>
      <c r="AN8" s="131"/>
      <c r="AO8" s="131"/>
      <c r="AS8"/>
      <c r="AT8"/>
    </row>
    <row r="9" spans="1:46" x14ac:dyDescent="0.2">
      <c r="A9" s="114" t="s">
        <v>39</v>
      </c>
      <c r="B9" s="114"/>
      <c r="C9" s="173" t="s">
        <v>123</v>
      </c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18">
        <v>13</v>
      </c>
      <c r="S9" s="119"/>
      <c r="T9" s="119"/>
      <c r="U9" s="118" t="s">
        <v>36</v>
      </c>
      <c r="V9" s="120"/>
      <c r="W9" s="122"/>
      <c r="X9" s="123"/>
      <c r="Y9" s="124"/>
      <c r="Z9" s="128" t="s">
        <v>34</v>
      </c>
      <c r="AA9" s="129"/>
      <c r="AB9" s="129"/>
      <c r="AC9" s="130"/>
      <c r="AD9" s="125">
        <f>R9*W9</f>
        <v>0</v>
      </c>
      <c r="AE9" s="126"/>
      <c r="AF9" s="126"/>
      <c r="AG9" s="127"/>
      <c r="AH9" s="131" t="s">
        <v>34</v>
      </c>
      <c r="AI9" s="131"/>
      <c r="AJ9" s="131"/>
      <c r="AK9" s="131"/>
      <c r="AL9" s="113">
        <f>AD9*1.21</f>
        <v>0</v>
      </c>
      <c r="AM9" s="113"/>
      <c r="AN9" s="113"/>
      <c r="AO9" s="113"/>
      <c r="AT9" s="68"/>
    </row>
    <row r="10" spans="1:46" ht="15" x14ac:dyDescent="0.2">
      <c r="A10" s="114" t="s">
        <v>40</v>
      </c>
      <c r="B10" s="114"/>
      <c r="C10" s="173" t="s">
        <v>108</v>
      </c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18">
        <v>3</v>
      </c>
      <c r="S10" s="119"/>
      <c r="T10" s="119"/>
      <c r="U10" s="118" t="s">
        <v>36</v>
      </c>
      <c r="V10" s="120"/>
      <c r="W10" s="122"/>
      <c r="X10" s="123"/>
      <c r="Y10" s="124"/>
      <c r="Z10" s="125">
        <f t="shared" ref="Z10" si="2">R10*W10</f>
        <v>0</v>
      </c>
      <c r="AA10" s="126"/>
      <c r="AB10" s="126"/>
      <c r="AC10" s="127"/>
      <c r="AD10" s="128" t="s">
        <v>34</v>
      </c>
      <c r="AE10" s="129"/>
      <c r="AF10" s="129"/>
      <c r="AG10" s="130"/>
      <c r="AH10" s="113">
        <f t="shared" ref="AH10" si="3">Z10*1.21</f>
        <v>0</v>
      </c>
      <c r="AI10" s="113"/>
      <c r="AJ10" s="113"/>
      <c r="AK10" s="113"/>
      <c r="AL10" s="131" t="s">
        <v>34</v>
      </c>
      <c r="AM10" s="131"/>
      <c r="AN10" s="131"/>
      <c r="AO10" s="131"/>
      <c r="AS10"/>
      <c r="AT10"/>
    </row>
    <row r="11" spans="1:46" x14ac:dyDescent="0.2">
      <c r="A11" s="114" t="s">
        <v>41</v>
      </c>
      <c r="B11" s="114"/>
      <c r="C11" s="138" t="s">
        <v>115</v>
      </c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18">
        <v>1</v>
      </c>
      <c r="S11" s="119"/>
      <c r="T11" s="119"/>
      <c r="U11" s="118" t="s">
        <v>36</v>
      </c>
      <c r="V11" s="120"/>
      <c r="W11" s="122"/>
      <c r="X11" s="123"/>
      <c r="Y11" s="124"/>
      <c r="Z11" s="125">
        <f>R11*W11</f>
        <v>0</v>
      </c>
      <c r="AA11" s="126"/>
      <c r="AB11" s="126"/>
      <c r="AC11" s="127"/>
      <c r="AD11" s="128" t="s">
        <v>34</v>
      </c>
      <c r="AE11" s="129"/>
      <c r="AF11" s="129"/>
      <c r="AG11" s="130"/>
      <c r="AH11" s="113">
        <f>Z11*1.21</f>
        <v>0</v>
      </c>
      <c r="AI11" s="113"/>
      <c r="AJ11" s="113"/>
      <c r="AK11" s="113"/>
      <c r="AL11" s="131" t="s">
        <v>34</v>
      </c>
      <c r="AM11" s="131"/>
      <c r="AN11" s="131"/>
      <c r="AO11" s="131"/>
      <c r="AQ11" s="69"/>
    </row>
    <row r="12" spans="1:46" x14ac:dyDescent="0.2">
      <c r="A12" s="114" t="s">
        <v>42</v>
      </c>
      <c r="B12" s="114"/>
      <c r="C12" s="138" t="s">
        <v>113</v>
      </c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18">
        <v>1</v>
      </c>
      <c r="S12" s="119"/>
      <c r="T12" s="119"/>
      <c r="U12" s="118" t="s">
        <v>36</v>
      </c>
      <c r="V12" s="120"/>
      <c r="W12" s="122"/>
      <c r="X12" s="123"/>
      <c r="Y12" s="124"/>
      <c r="Z12" s="125">
        <f>R12*W12</f>
        <v>0</v>
      </c>
      <c r="AA12" s="126"/>
      <c r="AB12" s="126"/>
      <c r="AC12" s="127"/>
      <c r="AD12" s="128" t="s">
        <v>34</v>
      </c>
      <c r="AE12" s="129"/>
      <c r="AF12" s="129"/>
      <c r="AG12" s="130"/>
      <c r="AH12" s="113">
        <f>Z12*1.21</f>
        <v>0</v>
      </c>
      <c r="AI12" s="113"/>
      <c r="AJ12" s="113"/>
      <c r="AK12" s="113"/>
      <c r="AL12" s="131" t="s">
        <v>34</v>
      </c>
      <c r="AM12" s="131"/>
      <c r="AN12" s="131"/>
      <c r="AO12" s="131"/>
      <c r="AQ12" s="69"/>
    </row>
    <row r="13" spans="1:46" x14ac:dyDescent="0.2">
      <c r="A13" s="114" t="s">
        <v>43</v>
      </c>
      <c r="B13" s="114"/>
      <c r="C13" s="138" t="s">
        <v>116</v>
      </c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18">
        <v>15</v>
      </c>
      <c r="S13" s="119"/>
      <c r="T13" s="119"/>
      <c r="U13" s="118" t="s">
        <v>36</v>
      </c>
      <c r="V13" s="120"/>
      <c r="W13" s="122"/>
      <c r="X13" s="123"/>
      <c r="Y13" s="124"/>
      <c r="Z13" s="125">
        <f>R13*W13</f>
        <v>0</v>
      </c>
      <c r="AA13" s="126"/>
      <c r="AB13" s="126"/>
      <c r="AC13" s="127"/>
      <c r="AD13" s="128" t="s">
        <v>34</v>
      </c>
      <c r="AE13" s="129"/>
      <c r="AF13" s="129"/>
      <c r="AG13" s="130"/>
      <c r="AH13" s="113">
        <f>Z13*1.21</f>
        <v>0</v>
      </c>
      <c r="AI13" s="113"/>
      <c r="AJ13" s="113"/>
      <c r="AK13" s="113"/>
      <c r="AL13" s="131" t="s">
        <v>34</v>
      </c>
      <c r="AM13" s="131"/>
      <c r="AN13" s="131"/>
      <c r="AO13" s="131"/>
      <c r="AQ13" s="69"/>
    </row>
    <row r="14" spans="1:46" x14ac:dyDescent="0.2">
      <c r="A14" s="114" t="s">
        <v>44</v>
      </c>
      <c r="B14" s="114"/>
      <c r="C14" s="138" t="s">
        <v>119</v>
      </c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18">
        <v>1</v>
      </c>
      <c r="S14" s="119"/>
      <c r="T14" s="119"/>
      <c r="U14" s="118" t="s">
        <v>36</v>
      </c>
      <c r="V14" s="120"/>
      <c r="W14" s="122"/>
      <c r="X14" s="123"/>
      <c r="Y14" s="124"/>
      <c r="Z14" s="125">
        <f>R14*W14</f>
        <v>0</v>
      </c>
      <c r="AA14" s="126"/>
      <c r="AB14" s="126"/>
      <c r="AC14" s="127"/>
      <c r="AD14" s="128" t="s">
        <v>34</v>
      </c>
      <c r="AE14" s="129"/>
      <c r="AF14" s="129"/>
      <c r="AG14" s="130"/>
      <c r="AH14" s="113">
        <f>Z14*1.21</f>
        <v>0</v>
      </c>
      <c r="AI14" s="113"/>
      <c r="AJ14" s="113"/>
      <c r="AK14" s="113"/>
      <c r="AL14" s="131" t="s">
        <v>34</v>
      </c>
      <c r="AM14" s="131"/>
      <c r="AN14" s="131"/>
      <c r="AO14" s="131"/>
      <c r="AQ14" s="69"/>
    </row>
    <row r="15" spans="1:46" x14ac:dyDescent="0.2">
      <c r="A15" s="114" t="s">
        <v>109</v>
      </c>
      <c r="B15" s="114"/>
      <c r="C15" s="138" t="s">
        <v>112</v>
      </c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18">
        <v>1</v>
      </c>
      <c r="S15" s="119"/>
      <c r="T15" s="119"/>
      <c r="U15" s="118" t="s">
        <v>36</v>
      </c>
      <c r="V15" s="120"/>
      <c r="W15" s="122"/>
      <c r="X15" s="123"/>
      <c r="Y15" s="124"/>
      <c r="Z15" s="128" t="s">
        <v>34</v>
      </c>
      <c r="AA15" s="129"/>
      <c r="AB15" s="129"/>
      <c r="AC15" s="130"/>
      <c r="AD15" s="125">
        <f>R15*W15</f>
        <v>0</v>
      </c>
      <c r="AE15" s="126"/>
      <c r="AF15" s="126"/>
      <c r="AG15" s="127"/>
      <c r="AH15" s="131" t="s">
        <v>34</v>
      </c>
      <c r="AI15" s="131"/>
      <c r="AJ15" s="131"/>
      <c r="AK15" s="131"/>
      <c r="AL15" s="113">
        <f>AD15*1.21</f>
        <v>0</v>
      </c>
      <c r="AM15" s="113"/>
      <c r="AN15" s="113"/>
      <c r="AO15" s="113"/>
      <c r="AT15" s="68"/>
    </row>
    <row r="16" spans="1:46" ht="15" customHeight="1" x14ac:dyDescent="0.2">
      <c r="A16" s="114" t="s">
        <v>111</v>
      </c>
      <c r="B16" s="114"/>
      <c r="C16" s="138" t="s">
        <v>95</v>
      </c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18">
        <f>SUM(R6:T8)*10</f>
        <v>1540</v>
      </c>
      <c r="S16" s="119"/>
      <c r="T16" s="119"/>
      <c r="U16" s="118" t="s">
        <v>45</v>
      </c>
      <c r="V16" s="120"/>
      <c r="W16" s="122"/>
      <c r="X16" s="123"/>
      <c r="Y16" s="124"/>
      <c r="Z16" s="125">
        <f>R16*W16</f>
        <v>0</v>
      </c>
      <c r="AA16" s="126"/>
      <c r="AB16" s="126"/>
      <c r="AC16" s="127"/>
      <c r="AD16" s="128" t="s">
        <v>34</v>
      </c>
      <c r="AE16" s="129"/>
      <c r="AF16" s="129"/>
      <c r="AG16" s="130"/>
      <c r="AH16" s="113">
        <f>Z16*1.21</f>
        <v>0</v>
      </c>
      <c r="AI16" s="113"/>
      <c r="AJ16" s="113"/>
      <c r="AK16" s="113"/>
      <c r="AL16" s="131" t="s">
        <v>34</v>
      </c>
      <c r="AM16" s="131"/>
      <c r="AN16" s="131"/>
      <c r="AO16" s="131"/>
      <c r="AT16" s="68"/>
    </row>
    <row r="17" spans="1:46" ht="15" customHeight="1" x14ac:dyDescent="0.2">
      <c r="A17" s="114" t="s">
        <v>114</v>
      </c>
      <c r="B17" s="114"/>
      <c r="C17" s="138" t="s">
        <v>96</v>
      </c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18">
        <f>SUM(R9:T9)*10</f>
        <v>130</v>
      </c>
      <c r="S17" s="119"/>
      <c r="T17" s="119"/>
      <c r="U17" s="118" t="s">
        <v>45</v>
      </c>
      <c r="V17" s="120"/>
      <c r="W17" s="122"/>
      <c r="X17" s="123"/>
      <c r="Y17" s="124"/>
      <c r="Z17" s="128" t="s">
        <v>34</v>
      </c>
      <c r="AA17" s="129"/>
      <c r="AB17" s="129"/>
      <c r="AC17" s="130"/>
      <c r="AD17" s="125">
        <f>R17*W17</f>
        <v>0</v>
      </c>
      <c r="AE17" s="126"/>
      <c r="AF17" s="126"/>
      <c r="AG17" s="127"/>
      <c r="AH17" s="131" t="s">
        <v>34</v>
      </c>
      <c r="AI17" s="131"/>
      <c r="AJ17" s="131"/>
      <c r="AK17" s="131"/>
      <c r="AL17" s="113">
        <f>AD17*1.21</f>
        <v>0</v>
      </c>
      <c r="AM17" s="113"/>
      <c r="AN17" s="113"/>
      <c r="AO17" s="113"/>
      <c r="AT17" s="68"/>
    </row>
    <row r="18" spans="1:46" x14ac:dyDescent="0.2">
      <c r="A18" s="114" t="s">
        <v>120</v>
      </c>
      <c r="B18" s="114"/>
      <c r="C18" s="138" t="s">
        <v>46</v>
      </c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18">
        <v>9</v>
      </c>
      <c r="S18" s="119"/>
      <c r="T18" s="119"/>
      <c r="U18" s="118" t="s">
        <v>36</v>
      </c>
      <c r="V18" s="120"/>
      <c r="W18" s="122"/>
      <c r="X18" s="123"/>
      <c r="Y18" s="124"/>
      <c r="Z18" s="125">
        <f>R18*W18</f>
        <v>0</v>
      </c>
      <c r="AA18" s="126"/>
      <c r="AB18" s="126"/>
      <c r="AC18" s="127"/>
      <c r="AD18" s="128" t="s">
        <v>34</v>
      </c>
      <c r="AE18" s="129"/>
      <c r="AF18" s="129"/>
      <c r="AG18" s="130"/>
      <c r="AH18" s="113">
        <f>Z18*1.21</f>
        <v>0</v>
      </c>
      <c r="AI18" s="113"/>
      <c r="AJ18" s="113"/>
      <c r="AK18" s="113"/>
      <c r="AL18" s="131" t="s">
        <v>34</v>
      </c>
      <c r="AM18" s="131"/>
      <c r="AN18" s="131"/>
      <c r="AO18" s="131"/>
      <c r="AT18" s="68"/>
    </row>
    <row r="19" spans="1:46" x14ac:dyDescent="0.2">
      <c r="A19" s="114" t="s">
        <v>121</v>
      </c>
      <c r="B19" s="114"/>
      <c r="C19" s="138" t="s">
        <v>47</v>
      </c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18">
        <f>SUM(R6:T9)</f>
        <v>167</v>
      </c>
      <c r="S19" s="119"/>
      <c r="T19" s="119"/>
      <c r="U19" s="118" t="s">
        <v>36</v>
      </c>
      <c r="V19" s="120"/>
      <c r="W19" s="122"/>
      <c r="X19" s="123"/>
      <c r="Y19" s="124"/>
      <c r="Z19" s="128" t="s">
        <v>34</v>
      </c>
      <c r="AA19" s="129"/>
      <c r="AB19" s="129"/>
      <c r="AC19" s="130"/>
      <c r="AD19" s="125">
        <f>R19*W19</f>
        <v>0</v>
      </c>
      <c r="AE19" s="126"/>
      <c r="AF19" s="126"/>
      <c r="AG19" s="127"/>
      <c r="AH19" s="131" t="s">
        <v>34</v>
      </c>
      <c r="AI19" s="131"/>
      <c r="AJ19" s="131"/>
      <c r="AK19" s="131"/>
      <c r="AL19" s="113">
        <f>AD19*1.21</f>
        <v>0</v>
      </c>
      <c r="AM19" s="113"/>
      <c r="AN19" s="113"/>
      <c r="AO19" s="113"/>
      <c r="AT19" s="68"/>
    </row>
    <row r="20" spans="1:46" x14ac:dyDescent="0.2">
      <c r="A20" s="184" t="s">
        <v>48</v>
      </c>
      <c r="B20" s="184"/>
      <c r="C20" s="185" t="s">
        <v>49</v>
      </c>
      <c r="D20" s="185"/>
      <c r="E20" s="185"/>
      <c r="F20" s="185"/>
      <c r="G20" s="185"/>
      <c r="H20" s="185"/>
      <c r="I20" s="185"/>
      <c r="J20" s="185"/>
      <c r="K20" s="185"/>
      <c r="L20" s="185"/>
      <c r="M20" s="185"/>
      <c r="N20" s="185"/>
      <c r="O20" s="185"/>
      <c r="P20" s="185"/>
      <c r="Q20" s="185"/>
      <c r="R20" s="158" t="s">
        <v>34</v>
      </c>
      <c r="S20" s="159"/>
      <c r="T20" s="159"/>
      <c r="U20" s="158" t="s">
        <v>34</v>
      </c>
      <c r="V20" s="160"/>
      <c r="W20" s="161" t="s">
        <v>34</v>
      </c>
      <c r="X20" s="162"/>
      <c r="Y20" s="163"/>
      <c r="Z20" s="164">
        <f>SUM(Z21:AC32)</f>
        <v>0</v>
      </c>
      <c r="AA20" s="165"/>
      <c r="AB20" s="165"/>
      <c r="AC20" s="166"/>
      <c r="AD20" s="164">
        <f>SUM(AD21:AG32)</f>
        <v>0</v>
      </c>
      <c r="AE20" s="165"/>
      <c r="AF20" s="165"/>
      <c r="AG20" s="166"/>
      <c r="AH20" s="186">
        <f>SUM(AH21:AK32)</f>
        <v>0</v>
      </c>
      <c r="AI20" s="186"/>
      <c r="AJ20" s="186"/>
      <c r="AK20" s="186"/>
      <c r="AL20" s="186">
        <f>SUM(AL21:AO32)</f>
        <v>0</v>
      </c>
      <c r="AM20" s="186"/>
      <c r="AN20" s="186"/>
      <c r="AO20" s="186"/>
      <c r="AT20" s="68"/>
    </row>
    <row r="21" spans="1:46" x14ac:dyDescent="0.2">
      <c r="A21" s="114" t="s">
        <v>50</v>
      </c>
      <c r="B21" s="114"/>
      <c r="C21" s="138" t="s">
        <v>92</v>
      </c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18">
        <f>SUM(R6:T8)</f>
        <v>154</v>
      </c>
      <c r="S21" s="119"/>
      <c r="T21" s="119"/>
      <c r="U21" s="118" t="s">
        <v>36</v>
      </c>
      <c r="V21" s="120"/>
      <c r="W21" s="172"/>
      <c r="X21" s="169"/>
      <c r="Y21" s="170"/>
      <c r="Z21" s="167">
        <f>R21*W21</f>
        <v>0</v>
      </c>
      <c r="AA21" s="126"/>
      <c r="AB21" s="126"/>
      <c r="AC21" s="127"/>
      <c r="AD21" s="128" t="s">
        <v>34</v>
      </c>
      <c r="AE21" s="129"/>
      <c r="AF21" s="129"/>
      <c r="AG21" s="130"/>
      <c r="AH21" s="125">
        <f>Z21*1.21</f>
        <v>0</v>
      </c>
      <c r="AI21" s="126"/>
      <c r="AJ21" s="126"/>
      <c r="AK21" s="127"/>
      <c r="AL21" s="128" t="s">
        <v>34</v>
      </c>
      <c r="AM21" s="129"/>
      <c r="AN21" s="129"/>
      <c r="AO21" s="130"/>
      <c r="AT21" s="68"/>
    </row>
    <row r="22" spans="1:46" x14ac:dyDescent="0.2">
      <c r="A22" s="114" t="s">
        <v>51</v>
      </c>
      <c r="B22" s="114"/>
      <c r="C22" s="138" t="s">
        <v>93</v>
      </c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18">
        <f>SUM(R9:T9)</f>
        <v>13</v>
      </c>
      <c r="S22" s="119"/>
      <c r="T22" s="119"/>
      <c r="U22" s="118" t="s">
        <v>36</v>
      </c>
      <c r="V22" s="120"/>
      <c r="W22" s="172"/>
      <c r="X22" s="169"/>
      <c r="Y22" s="170"/>
      <c r="Z22" s="171" t="s">
        <v>34</v>
      </c>
      <c r="AA22" s="129"/>
      <c r="AB22" s="129"/>
      <c r="AC22" s="130"/>
      <c r="AD22" s="125">
        <f>R22*W22</f>
        <v>0</v>
      </c>
      <c r="AE22" s="126"/>
      <c r="AF22" s="126"/>
      <c r="AG22" s="127"/>
      <c r="AH22" s="128" t="s">
        <v>34</v>
      </c>
      <c r="AI22" s="129"/>
      <c r="AJ22" s="129"/>
      <c r="AK22" s="130"/>
      <c r="AL22" s="125">
        <f>AD22*1.21</f>
        <v>0</v>
      </c>
      <c r="AM22" s="126"/>
      <c r="AN22" s="126"/>
      <c r="AO22" s="127"/>
      <c r="AT22" s="68"/>
    </row>
    <row r="23" spans="1:46" x14ac:dyDescent="0.2">
      <c r="A23" s="114" t="s">
        <v>52</v>
      </c>
      <c r="B23" s="114"/>
      <c r="C23" s="138" t="s">
        <v>118</v>
      </c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18">
        <v>21</v>
      </c>
      <c r="S23" s="119"/>
      <c r="T23" s="119"/>
      <c r="U23" s="118" t="s">
        <v>36</v>
      </c>
      <c r="V23" s="120"/>
      <c r="W23" s="172"/>
      <c r="X23" s="169"/>
      <c r="Y23" s="170"/>
      <c r="Z23" s="167">
        <f>R23*W23</f>
        <v>0</v>
      </c>
      <c r="AA23" s="126"/>
      <c r="AB23" s="126"/>
      <c r="AC23" s="127"/>
      <c r="AD23" s="128" t="s">
        <v>34</v>
      </c>
      <c r="AE23" s="129"/>
      <c r="AF23" s="129"/>
      <c r="AG23" s="130"/>
      <c r="AH23" s="125">
        <f>Z23*1.21</f>
        <v>0</v>
      </c>
      <c r="AI23" s="126"/>
      <c r="AJ23" s="126"/>
      <c r="AK23" s="127"/>
      <c r="AL23" s="128" t="s">
        <v>34</v>
      </c>
      <c r="AM23" s="129"/>
      <c r="AN23" s="129"/>
      <c r="AO23" s="130"/>
      <c r="AT23" s="68"/>
    </row>
    <row r="24" spans="1:46" x14ac:dyDescent="0.2">
      <c r="A24" s="114" t="s">
        <v>53</v>
      </c>
      <c r="B24" s="114"/>
      <c r="C24" s="138" t="s">
        <v>117</v>
      </c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18">
        <f>SUM(R11:T11)</f>
        <v>1</v>
      </c>
      <c r="S24" s="119"/>
      <c r="T24" s="119"/>
      <c r="U24" s="118" t="s">
        <v>36</v>
      </c>
      <c r="V24" s="120"/>
      <c r="W24" s="172"/>
      <c r="X24" s="169"/>
      <c r="Y24" s="170"/>
      <c r="Z24" s="171" t="s">
        <v>34</v>
      </c>
      <c r="AA24" s="129"/>
      <c r="AB24" s="129"/>
      <c r="AC24" s="130"/>
      <c r="AD24" s="125">
        <f>R24*W24</f>
        <v>0</v>
      </c>
      <c r="AE24" s="126"/>
      <c r="AF24" s="126"/>
      <c r="AG24" s="127"/>
      <c r="AH24" s="128" t="s">
        <v>34</v>
      </c>
      <c r="AI24" s="129"/>
      <c r="AJ24" s="129"/>
      <c r="AK24" s="130"/>
      <c r="AL24" s="125">
        <f>AD24*1.21</f>
        <v>0</v>
      </c>
      <c r="AM24" s="126"/>
      <c r="AN24" s="126"/>
      <c r="AO24" s="127"/>
      <c r="AT24" s="68"/>
    </row>
    <row r="25" spans="1:46" x14ac:dyDescent="0.2">
      <c r="A25" s="114" t="s">
        <v>54</v>
      </c>
      <c r="B25" s="114"/>
      <c r="C25" s="115" t="s">
        <v>94</v>
      </c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7"/>
      <c r="R25" s="118">
        <f>R18/3</f>
        <v>3</v>
      </c>
      <c r="S25" s="119"/>
      <c r="T25" s="119"/>
      <c r="U25" s="118" t="s">
        <v>36</v>
      </c>
      <c r="V25" s="120"/>
      <c r="W25" s="122"/>
      <c r="X25" s="169"/>
      <c r="Y25" s="170"/>
      <c r="Z25" s="167">
        <f>R25*W25</f>
        <v>0</v>
      </c>
      <c r="AA25" s="126"/>
      <c r="AB25" s="126"/>
      <c r="AC25" s="127"/>
      <c r="AD25" s="128" t="s">
        <v>34</v>
      </c>
      <c r="AE25" s="129"/>
      <c r="AF25" s="129"/>
      <c r="AG25" s="130"/>
      <c r="AH25" s="125">
        <f t="shared" ref="AH25:AH32" si="4">Z25*1.21</f>
        <v>0</v>
      </c>
      <c r="AI25" s="126"/>
      <c r="AJ25" s="126"/>
      <c r="AK25" s="127"/>
      <c r="AL25" s="128" t="s">
        <v>34</v>
      </c>
      <c r="AM25" s="129"/>
      <c r="AN25" s="129"/>
      <c r="AO25" s="130"/>
      <c r="AT25" s="68"/>
    </row>
    <row r="26" spans="1:46" ht="15" customHeight="1" x14ac:dyDescent="0.2">
      <c r="A26" s="114" t="s">
        <v>55</v>
      </c>
      <c r="B26" s="114"/>
      <c r="C26" s="115" t="s">
        <v>97</v>
      </c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8">
        <f>R16</f>
        <v>1540</v>
      </c>
      <c r="S26" s="119"/>
      <c r="T26" s="119"/>
      <c r="U26" s="118" t="s">
        <v>45</v>
      </c>
      <c r="V26" s="120"/>
      <c r="W26" s="122"/>
      <c r="X26" s="169"/>
      <c r="Y26" s="170"/>
      <c r="Z26" s="167">
        <f>R26*W26</f>
        <v>0</v>
      </c>
      <c r="AA26" s="126"/>
      <c r="AB26" s="126"/>
      <c r="AC26" s="127"/>
      <c r="AD26" s="128" t="s">
        <v>34</v>
      </c>
      <c r="AE26" s="129"/>
      <c r="AF26" s="129"/>
      <c r="AG26" s="130"/>
      <c r="AH26" s="125">
        <f t="shared" si="4"/>
        <v>0</v>
      </c>
      <c r="AI26" s="126"/>
      <c r="AJ26" s="126"/>
      <c r="AK26" s="127"/>
      <c r="AL26" s="128" t="s">
        <v>34</v>
      </c>
      <c r="AM26" s="129"/>
      <c r="AN26" s="129"/>
      <c r="AO26" s="130"/>
      <c r="AT26" s="68"/>
    </row>
    <row r="27" spans="1:46" ht="15" customHeight="1" x14ac:dyDescent="0.2">
      <c r="A27" s="114" t="s">
        <v>56</v>
      </c>
      <c r="B27" s="114"/>
      <c r="C27" s="115" t="s">
        <v>98</v>
      </c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8">
        <f>R17</f>
        <v>130</v>
      </c>
      <c r="S27" s="119"/>
      <c r="T27" s="119"/>
      <c r="U27" s="118" t="s">
        <v>45</v>
      </c>
      <c r="V27" s="120"/>
      <c r="W27" s="122"/>
      <c r="X27" s="169"/>
      <c r="Y27" s="170"/>
      <c r="Z27" s="171" t="s">
        <v>34</v>
      </c>
      <c r="AA27" s="129"/>
      <c r="AB27" s="129"/>
      <c r="AC27" s="130"/>
      <c r="AD27" s="125">
        <f>R27*W27</f>
        <v>0</v>
      </c>
      <c r="AE27" s="126"/>
      <c r="AF27" s="126"/>
      <c r="AG27" s="127"/>
      <c r="AH27" s="128" t="s">
        <v>34</v>
      </c>
      <c r="AI27" s="129"/>
      <c r="AJ27" s="129"/>
      <c r="AK27" s="130"/>
      <c r="AL27" s="125">
        <f>AD27*1.21</f>
        <v>0</v>
      </c>
      <c r="AM27" s="126"/>
      <c r="AN27" s="126"/>
      <c r="AO27" s="127"/>
      <c r="AT27" s="68"/>
    </row>
    <row r="28" spans="1:46" x14ac:dyDescent="0.2">
      <c r="A28" s="114" t="s">
        <v>58</v>
      </c>
      <c r="B28" s="114"/>
      <c r="C28" s="115" t="s">
        <v>87</v>
      </c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87">
        <f>SUM(R6:T8)*2/3</f>
        <v>102.66666666666667</v>
      </c>
      <c r="S28" s="188"/>
      <c r="T28" s="188"/>
      <c r="U28" s="118" t="s">
        <v>57</v>
      </c>
      <c r="V28" s="120"/>
      <c r="W28" s="122"/>
      <c r="X28" s="169"/>
      <c r="Y28" s="189"/>
      <c r="Z28" s="167">
        <f>R28*W28</f>
        <v>0</v>
      </c>
      <c r="AA28" s="126"/>
      <c r="AB28" s="126"/>
      <c r="AC28" s="127"/>
      <c r="AD28" s="128" t="s">
        <v>34</v>
      </c>
      <c r="AE28" s="129"/>
      <c r="AF28" s="129"/>
      <c r="AG28" s="130"/>
      <c r="AH28" s="125">
        <f t="shared" si="4"/>
        <v>0</v>
      </c>
      <c r="AI28" s="126"/>
      <c r="AJ28" s="126"/>
      <c r="AK28" s="127"/>
      <c r="AL28" s="128" t="s">
        <v>34</v>
      </c>
      <c r="AM28" s="129"/>
      <c r="AN28" s="129"/>
      <c r="AO28" s="130"/>
      <c r="AT28" s="68"/>
    </row>
    <row r="29" spans="1:46" x14ac:dyDescent="0.2">
      <c r="A29" s="114" t="s">
        <v>59</v>
      </c>
      <c r="B29" s="114"/>
      <c r="C29" s="115" t="s">
        <v>88</v>
      </c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87">
        <f>SUM(R9:T9)*2/3</f>
        <v>8.6666666666666661</v>
      </c>
      <c r="S29" s="188"/>
      <c r="T29" s="188"/>
      <c r="U29" s="118" t="s">
        <v>57</v>
      </c>
      <c r="V29" s="120"/>
      <c r="W29" s="122"/>
      <c r="X29" s="169"/>
      <c r="Y29" s="189"/>
      <c r="Z29" s="171" t="s">
        <v>34</v>
      </c>
      <c r="AA29" s="129"/>
      <c r="AB29" s="129"/>
      <c r="AC29" s="130"/>
      <c r="AD29" s="125">
        <f>R29*W29</f>
        <v>0</v>
      </c>
      <c r="AE29" s="126"/>
      <c r="AF29" s="126"/>
      <c r="AG29" s="127"/>
      <c r="AH29" s="128" t="s">
        <v>34</v>
      </c>
      <c r="AI29" s="129"/>
      <c r="AJ29" s="129"/>
      <c r="AK29" s="130"/>
      <c r="AL29" s="125">
        <f>AD29*1.21</f>
        <v>0</v>
      </c>
      <c r="AM29" s="126"/>
      <c r="AN29" s="126"/>
      <c r="AO29" s="127"/>
      <c r="AT29" s="68"/>
    </row>
    <row r="30" spans="1:46" x14ac:dyDescent="0.2">
      <c r="A30" s="114" t="s">
        <v>60</v>
      </c>
      <c r="B30" s="114"/>
      <c r="C30" s="138" t="s">
        <v>89</v>
      </c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18">
        <v>162</v>
      </c>
      <c r="S30" s="119"/>
      <c r="T30" s="119"/>
      <c r="U30" s="118" t="s">
        <v>36</v>
      </c>
      <c r="V30" s="120"/>
      <c r="W30" s="113"/>
      <c r="X30" s="113"/>
      <c r="Y30" s="113"/>
      <c r="Z30" s="167">
        <f>R30*W30</f>
        <v>0</v>
      </c>
      <c r="AA30" s="126"/>
      <c r="AB30" s="126"/>
      <c r="AC30" s="127"/>
      <c r="AD30" s="128" t="s">
        <v>34</v>
      </c>
      <c r="AE30" s="129"/>
      <c r="AF30" s="129"/>
      <c r="AG30" s="130"/>
      <c r="AH30" s="125">
        <f t="shared" si="4"/>
        <v>0</v>
      </c>
      <c r="AI30" s="126"/>
      <c r="AJ30" s="126"/>
      <c r="AK30" s="127"/>
      <c r="AL30" s="131" t="s">
        <v>34</v>
      </c>
      <c r="AM30" s="131"/>
      <c r="AN30" s="131"/>
      <c r="AO30" s="131"/>
    </row>
    <row r="31" spans="1:46" x14ac:dyDescent="0.2">
      <c r="A31" s="114" t="s">
        <v>110</v>
      </c>
      <c r="B31" s="114"/>
      <c r="C31" s="138" t="s">
        <v>90</v>
      </c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18">
        <v>10</v>
      </c>
      <c r="S31" s="119"/>
      <c r="T31" s="119"/>
      <c r="U31" s="118" t="s">
        <v>36</v>
      </c>
      <c r="V31" s="120"/>
      <c r="W31" s="113"/>
      <c r="X31" s="113"/>
      <c r="Y31" s="113"/>
      <c r="Z31" s="171" t="s">
        <v>34</v>
      </c>
      <c r="AA31" s="129"/>
      <c r="AB31" s="129"/>
      <c r="AC31" s="130"/>
      <c r="AD31" s="125">
        <f>R31*W31</f>
        <v>0</v>
      </c>
      <c r="AE31" s="126"/>
      <c r="AF31" s="126"/>
      <c r="AG31" s="127"/>
      <c r="AH31" s="128" t="s">
        <v>34</v>
      </c>
      <c r="AI31" s="129"/>
      <c r="AJ31" s="129"/>
      <c r="AK31" s="130"/>
      <c r="AL31" s="113">
        <f>AD31*1.21</f>
        <v>0</v>
      </c>
      <c r="AM31" s="113"/>
      <c r="AN31" s="113"/>
      <c r="AO31" s="113"/>
    </row>
    <row r="32" spans="1:46" x14ac:dyDescent="0.2">
      <c r="A32" s="114" t="s">
        <v>122</v>
      </c>
      <c r="B32" s="114"/>
      <c r="C32" s="138" t="s">
        <v>86</v>
      </c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18">
        <f>R25*4</f>
        <v>12</v>
      </c>
      <c r="S32" s="119"/>
      <c r="T32" s="119"/>
      <c r="U32" s="118" t="s">
        <v>57</v>
      </c>
      <c r="V32" s="120"/>
      <c r="W32" s="113"/>
      <c r="X32" s="113"/>
      <c r="Y32" s="113"/>
      <c r="Z32" s="167">
        <f>R32*W32</f>
        <v>0</v>
      </c>
      <c r="AA32" s="126"/>
      <c r="AB32" s="126"/>
      <c r="AC32" s="127"/>
      <c r="AD32" s="128" t="s">
        <v>34</v>
      </c>
      <c r="AE32" s="129"/>
      <c r="AF32" s="129"/>
      <c r="AG32" s="130"/>
      <c r="AH32" s="125">
        <f t="shared" si="4"/>
        <v>0</v>
      </c>
      <c r="AI32" s="126"/>
      <c r="AJ32" s="126"/>
      <c r="AK32" s="127"/>
      <c r="AL32" s="131" t="s">
        <v>34</v>
      </c>
      <c r="AM32" s="131"/>
      <c r="AN32" s="131"/>
      <c r="AO32" s="131"/>
    </row>
    <row r="33" spans="1:54" x14ac:dyDescent="0.2">
      <c r="A33" s="156" t="s">
        <v>61</v>
      </c>
      <c r="B33" s="156"/>
      <c r="C33" s="157" t="s">
        <v>62</v>
      </c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8" t="s">
        <v>34</v>
      </c>
      <c r="S33" s="159"/>
      <c r="T33" s="159"/>
      <c r="U33" s="158" t="s">
        <v>34</v>
      </c>
      <c r="V33" s="160"/>
      <c r="W33" s="161" t="s">
        <v>34</v>
      </c>
      <c r="X33" s="162"/>
      <c r="Y33" s="163"/>
      <c r="Z33" s="164">
        <f>SUM(Z34:AC42)</f>
        <v>0</v>
      </c>
      <c r="AA33" s="165"/>
      <c r="AB33" s="165"/>
      <c r="AC33" s="166"/>
      <c r="AD33" s="164">
        <f>SUM(AD34:AG42)</f>
        <v>0</v>
      </c>
      <c r="AE33" s="165"/>
      <c r="AF33" s="165"/>
      <c r="AG33" s="166"/>
      <c r="AH33" s="168">
        <f>SUM(AH34:AK42)</f>
        <v>0</v>
      </c>
      <c r="AI33" s="168"/>
      <c r="AJ33" s="168"/>
      <c r="AK33" s="168"/>
      <c r="AL33" s="168">
        <f>SUM(AL34:AO42)</f>
        <v>0</v>
      </c>
      <c r="AM33" s="168"/>
      <c r="AN33" s="168"/>
      <c r="AO33" s="168"/>
    </row>
    <row r="34" spans="1:54" x14ac:dyDescent="0.2">
      <c r="A34" s="114" t="s">
        <v>63</v>
      </c>
      <c r="B34" s="114"/>
      <c r="C34" s="138" t="s">
        <v>91</v>
      </c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18">
        <v>1</v>
      </c>
      <c r="S34" s="119"/>
      <c r="T34" s="120"/>
      <c r="U34" s="121" t="s">
        <v>64</v>
      </c>
      <c r="V34" s="121"/>
      <c r="W34" s="122"/>
      <c r="X34" s="123"/>
      <c r="Y34" s="124"/>
      <c r="Z34" s="125">
        <f>R34*W34</f>
        <v>0</v>
      </c>
      <c r="AA34" s="126"/>
      <c r="AB34" s="126"/>
      <c r="AC34" s="127"/>
      <c r="AD34" s="128" t="s">
        <v>34</v>
      </c>
      <c r="AE34" s="129"/>
      <c r="AF34" s="129"/>
      <c r="AG34" s="130"/>
      <c r="AH34" s="113">
        <f>Z34*1.21</f>
        <v>0</v>
      </c>
      <c r="AI34" s="113"/>
      <c r="AJ34" s="113"/>
      <c r="AK34" s="113"/>
      <c r="AL34" s="131" t="s">
        <v>34</v>
      </c>
      <c r="AM34" s="131"/>
      <c r="AN34" s="131"/>
      <c r="AO34" s="131"/>
    </row>
    <row r="35" spans="1:54" x14ac:dyDescent="0.2">
      <c r="A35" s="114" t="s">
        <v>65</v>
      </c>
      <c r="B35" s="114"/>
      <c r="C35" s="138" t="s">
        <v>67</v>
      </c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18">
        <f>R31+R30</f>
        <v>172</v>
      </c>
      <c r="S35" s="119"/>
      <c r="T35" s="120"/>
      <c r="U35" s="121" t="s">
        <v>36</v>
      </c>
      <c r="V35" s="121"/>
      <c r="W35" s="122"/>
      <c r="X35" s="123"/>
      <c r="Y35" s="124"/>
      <c r="Z35" s="128" t="s">
        <v>34</v>
      </c>
      <c r="AA35" s="129"/>
      <c r="AB35" s="129"/>
      <c r="AC35" s="130"/>
      <c r="AD35" s="125">
        <f>R35*W35</f>
        <v>0</v>
      </c>
      <c r="AE35" s="126"/>
      <c r="AF35" s="126"/>
      <c r="AG35" s="127"/>
      <c r="AH35" s="131" t="s">
        <v>34</v>
      </c>
      <c r="AI35" s="131"/>
      <c r="AJ35" s="131"/>
      <c r="AK35" s="131"/>
      <c r="AL35" s="113">
        <f>AD35*1.21</f>
        <v>0</v>
      </c>
      <c r="AM35" s="113"/>
      <c r="AN35" s="113"/>
      <c r="AO35" s="113"/>
    </row>
    <row r="36" spans="1:54" x14ac:dyDescent="0.2">
      <c r="A36" s="114" t="s">
        <v>66</v>
      </c>
      <c r="B36" s="114"/>
      <c r="C36" s="138" t="s">
        <v>69</v>
      </c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18">
        <v>1</v>
      </c>
      <c r="S36" s="119"/>
      <c r="T36" s="120"/>
      <c r="U36" s="121" t="s">
        <v>64</v>
      </c>
      <c r="V36" s="121"/>
      <c r="W36" s="122"/>
      <c r="X36" s="123"/>
      <c r="Y36" s="124"/>
      <c r="Z36" s="125">
        <f>R36*W36</f>
        <v>0</v>
      </c>
      <c r="AA36" s="126"/>
      <c r="AB36" s="126"/>
      <c r="AC36" s="127"/>
      <c r="AD36" s="128" t="s">
        <v>34</v>
      </c>
      <c r="AE36" s="129"/>
      <c r="AF36" s="129"/>
      <c r="AG36" s="130"/>
      <c r="AH36" s="113">
        <f>Z36*1.21</f>
        <v>0</v>
      </c>
      <c r="AI36" s="113"/>
      <c r="AJ36" s="113"/>
      <c r="AK36" s="113"/>
      <c r="AL36" s="131" t="s">
        <v>34</v>
      </c>
      <c r="AM36" s="131"/>
      <c r="AN36" s="131"/>
      <c r="AO36" s="131"/>
    </row>
    <row r="37" spans="1:54" x14ac:dyDescent="0.2">
      <c r="A37" s="114" t="s">
        <v>68</v>
      </c>
      <c r="B37" s="114"/>
      <c r="C37" s="138" t="s">
        <v>85</v>
      </c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18">
        <v>1</v>
      </c>
      <c r="S37" s="119"/>
      <c r="T37" s="120"/>
      <c r="U37" s="121" t="s">
        <v>64</v>
      </c>
      <c r="V37" s="121"/>
      <c r="W37" s="122"/>
      <c r="X37" s="123"/>
      <c r="Y37" s="124"/>
      <c r="Z37" s="125">
        <f>R37*W37</f>
        <v>0</v>
      </c>
      <c r="AA37" s="126"/>
      <c r="AB37" s="126"/>
      <c r="AC37" s="127"/>
      <c r="AD37" s="128" t="s">
        <v>34</v>
      </c>
      <c r="AE37" s="129"/>
      <c r="AF37" s="129"/>
      <c r="AG37" s="130"/>
      <c r="AH37" s="113">
        <f>Z37*1.21</f>
        <v>0</v>
      </c>
      <c r="AI37" s="113"/>
      <c r="AJ37" s="113"/>
      <c r="AK37" s="113"/>
      <c r="AL37" s="131" t="s">
        <v>34</v>
      </c>
      <c r="AM37" s="131"/>
      <c r="AN37" s="131"/>
      <c r="AO37" s="131"/>
    </row>
    <row r="38" spans="1:54" x14ac:dyDescent="0.2">
      <c r="A38" s="114" t="s">
        <v>70</v>
      </c>
      <c r="B38" s="114"/>
      <c r="C38" s="138" t="s">
        <v>72</v>
      </c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  <c r="Q38" s="138"/>
      <c r="R38" s="118">
        <v>1</v>
      </c>
      <c r="S38" s="119"/>
      <c r="T38" s="120"/>
      <c r="U38" s="121" t="s">
        <v>64</v>
      </c>
      <c r="V38" s="121"/>
      <c r="W38" s="122"/>
      <c r="X38" s="123"/>
      <c r="Y38" s="124"/>
      <c r="Z38" s="128" t="s">
        <v>34</v>
      </c>
      <c r="AA38" s="129"/>
      <c r="AB38" s="129"/>
      <c r="AC38" s="130"/>
      <c r="AD38" s="125">
        <f>R38*W38</f>
        <v>0</v>
      </c>
      <c r="AE38" s="126"/>
      <c r="AF38" s="126"/>
      <c r="AG38" s="127"/>
      <c r="AH38" s="131" t="s">
        <v>34</v>
      </c>
      <c r="AI38" s="131"/>
      <c r="AJ38" s="131"/>
      <c r="AK38" s="131"/>
      <c r="AL38" s="113">
        <f>AD38*1.21</f>
        <v>0</v>
      </c>
      <c r="AM38" s="113"/>
      <c r="AN38" s="113"/>
      <c r="AO38" s="113"/>
    </row>
    <row r="39" spans="1:54" ht="30" customHeight="1" x14ac:dyDescent="0.2">
      <c r="A39" s="114" t="s">
        <v>71</v>
      </c>
      <c r="B39" s="114"/>
      <c r="C39" s="155" t="s">
        <v>99</v>
      </c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118">
        <v>1</v>
      </c>
      <c r="S39" s="119"/>
      <c r="T39" s="120"/>
      <c r="U39" s="121" t="s">
        <v>64</v>
      </c>
      <c r="V39" s="121"/>
      <c r="W39" s="122"/>
      <c r="X39" s="123"/>
      <c r="Y39" s="124"/>
      <c r="Z39" s="128" t="s">
        <v>34</v>
      </c>
      <c r="AA39" s="129"/>
      <c r="AB39" s="129"/>
      <c r="AC39" s="130"/>
      <c r="AD39" s="125">
        <f>R39*W39</f>
        <v>0</v>
      </c>
      <c r="AE39" s="126"/>
      <c r="AF39" s="126"/>
      <c r="AG39" s="127"/>
      <c r="AH39" s="131" t="s">
        <v>34</v>
      </c>
      <c r="AI39" s="131"/>
      <c r="AJ39" s="131"/>
      <c r="AK39" s="131"/>
      <c r="AL39" s="113">
        <f>AD39*1.21</f>
        <v>0</v>
      </c>
      <c r="AM39" s="113"/>
      <c r="AN39" s="113"/>
      <c r="AO39" s="113"/>
    </row>
    <row r="40" spans="1:54" x14ac:dyDescent="0.2">
      <c r="A40" s="114" t="s">
        <v>73</v>
      </c>
      <c r="B40" s="114"/>
      <c r="C40" s="115" t="s">
        <v>100</v>
      </c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7"/>
      <c r="R40" s="118">
        <v>1</v>
      </c>
      <c r="S40" s="119"/>
      <c r="T40" s="120"/>
      <c r="U40" s="121" t="s">
        <v>64</v>
      </c>
      <c r="V40" s="121"/>
      <c r="W40" s="122"/>
      <c r="X40" s="123"/>
      <c r="Y40" s="124"/>
      <c r="Z40" s="125">
        <f>R40*W40</f>
        <v>0</v>
      </c>
      <c r="AA40" s="126"/>
      <c r="AB40" s="126"/>
      <c r="AC40" s="127"/>
      <c r="AD40" s="128" t="s">
        <v>34</v>
      </c>
      <c r="AE40" s="129"/>
      <c r="AF40" s="129"/>
      <c r="AG40" s="130"/>
      <c r="AH40" s="113">
        <f>Z40*1.21</f>
        <v>0</v>
      </c>
      <c r="AI40" s="113"/>
      <c r="AJ40" s="113"/>
      <c r="AK40" s="113"/>
      <c r="AL40" s="131" t="s">
        <v>34</v>
      </c>
      <c r="AM40" s="131"/>
      <c r="AN40" s="131"/>
      <c r="AO40" s="131"/>
    </row>
    <row r="41" spans="1:54" ht="30" customHeight="1" x14ac:dyDescent="0.2">
      <c r="A41" s="114" t="s">
        <v>74</v>
      </c>
      <c r="B41" s="114"/>
      <c r="C41" s="145" t="s">
        <v>101</v>
      </c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145"/>
      <c r="O41" s="145"/>
      <c r="P41" s="145"/>
      <c r="Q41" s="145"/>
      <c r="R41" s="146">
        <v>25</v>
      </c>
      <c r="S41" s="147"/>
      <c r="T41" s="148"/>
      <c r="U41" s="121" t="s">
        <v>57</v>
      </c>
      <c r="V41" s="121"/>
      <c r="W41" s="149"/>
      <c r="X41" s="150"/>
      <c r="Y41" s="151"/>
      <c r="Z41" s="125">
        <f>R41*W41</f>
        <v>0</v>
      </c>
      <c r="AA41" s="126"/>
      <c r="AB41" s="126"/>
      <c r="AC41" s="127"/>
      <c r="AD41" s="152" t="s">
        <v>34</v>
      </c>
      <c r="AE41" s="153"/>
      <c r="AF41" s="153"/>
      <c r="AG41" s="154"/>
      <c r="AH41" s="136">
        <f>Z41*1.21</f>
        <v>0</v>
      </c>
      <c r="AI41" s="136"/>
      <c r="AJ41" s="136"/>
      <c r="AK41" s="136"/>
      <c r="AL41" s="137" t="s">
        <v>34</v>
      </c>
      <c r="AM41" s="137"/>
      <c r="AN41" s="137"/>
      <c r="AO41" s="137"/>
    </row>
    <row r="42" spans="1:54" ht="15" x14ac:dyDescent="0.2">
      <c r="A42" s="114" t="s">
        <v>75</v>
      </c>
      <c r="B42" s="114"/>
      <c r="C42" s="138" t="s">
        <v>76</v>
      </c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21">
        <v>1</v>
      </c>
      <c r="S42" s="121"/>
      <c r="T42" s="121"/>
      <c r="U42" s="121" t="s">
        <v>64</v>
      </c>
      <c r="V42" s="121"/>
      <c r="W42" s="139"/>
      <c r="X42" s="140"/>
      <c r="Y42" s="140"/>
      <c r="Z42" s="131" t="s">
        <v>34</v>
      </c>
      <c r="AA42" s="131"/>
      <c r="AB42" s="131"/>
      <c r="AC42" s="131"/>
      <c r="AD42" s="113">
        <f>R42*W42</f>
        <v>0</v>
      </c>
      <c r="AE42" s="113"/>
      <c r="AF42" s="113"/>
      <c r="AG42" s="113"/>
      <c r="AH42" s="131" t="s">
        <v>34</v>
      </c>
      <c r="AI42" s="131"/>
      <c r="AJ42" s="131"/>
      <c r="AK42" s="131"/>
      <c r="AL42" s="113">
        <f>AD42*1.21</f>
        <v>0</v>
      </c>
      <c r="AM42" s="113"/>
      <c r="AN42" s="113"/>
      <c r="AO42" s="113"/>
      <c r="AQ42"/>
      <c r="AR42"/>
      <c r="AS42"/>
      <c r="AT42"/>
      <c r="AU42"/>
      <c r="AV42"/>
      <c r="AW42"/>
      <c r="AX42"/>
      <c r="AY42"/>
      <c r="AZ42"/>
      <c r="BA42"/>
      <c r="BB42"/>
    </row>
    <row r="43" spans="1:54" ht="16" thickBot="1" x14ac:dyDescent="0.25">
      <c r="A43" s="56"/>
      <c r="B43" s="56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57"/>
      <c r="S43" s="57"/>
      <c r="T43" s="57"/>
      <c r="U43" s="57"/>
      <c r="V43" s="57"/>
      <c r="W43" s="58"/>
      <c r="X43" s="67"/>
      <c r="Y43" s="67"/>
      <c r="Z43" s="59"/>
      <c r="AA43" s="59"/>
      <c r="AB43" s="59"/>
      <c r="AC43" s="59"/>
      <c r="AD43" s="59"/>
      <c r="AE43" s="59"/>
      <c r="AF43" s="59"/>
      <c r="AG43" s="59"/>
      <c r="AH43" s="60"/>
      <c r="AI43" s="60"/>
      <c r="AJ43" s="60"/>
      <c r="AK43" s="60"/>
      <c r="AL43" s="60"/>
      <c r="AM43" s="60"/>
      <c r="AN43" s="60"/>
      <c r="AO43" s="60"/>
      <c r="AQ43"/>
      <c r="AR43"/>
      <c r="AS43"/>
      <c r="AT43"/>
      <c r="AU43"/>
      <c r="AV43"/>
      <c r="AW43"/>
      <c r="AX43"/>
      <c r="AY43"/>
      <c r="AZ43"/>
      <c r="BA43"/>
      <c r="BB43"/>
    </row>
    <row r="44" spans="1:54" ht="16" thickBot="1" x14ac:dyDescent="0.25">
      <c r="A44" s="132" t="s">
        <v>10</v>
      </c>
      <c r="B44" s="133"/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3"/>
      <c r="R44" s="133"/>
      <c r="S44" s="133"/>
      <c r="T44" s="133"/>
      <c r="U44" s="133"/>
      <c r="V44" s="133"/>
      <c r="W44" s="133"/>
      <c r="X44" s="133"/>
      <c r="Y44" s="133"/>
      <c r="Z44" s="134">
        <f>Z33+Z20+Z5</f>
        <v>0</v>
      </c>
      <c r="AA44" s="134"/>
      <c r="AB44" s="134"/>
      <c r="AC44" s="134"/>
      <c r="AD44" s="134">
        <f>AD33+AD20+AD5</f>
        <v>0</v>
      </c>
      <c r="AE44" s="134"/>
      <c r="AF44" s="134"/>
      <c r="AG44" s="134"/>
      <c r="AH44" s="134">
        <f>AH33+AH20+AH5</f>
        <v>0</v>
      </c>
      <c r="AI44" s="134"/>
      <c r="AJ44" s="134"/>
      <c r="AK44" s="134"/>
      <c r="AL44" s="134">
        <f>AL33+AL20+AL5</f>
        <v>0</v>
      </c>
      <c r="AM44" s="134"/>
      <c r="AN44" s="134"/>
      <c r="AO44" s="135"/>
      <c r="AQ44"/>
      <c r="AR44"/>
      <c r="AS44"/>
      <c r="AT44"/>
      <c r="AU44"/>
      <c r="AV44"/>
      <c r="AW44"/>
      <c r="AX44"/>
      <c r="AY44"/>
      <c r="AZ44"/>
      <c r="BA44"/>
      <c r="BB44"/>
    </row>
    <row r="45" spans="1:54" ht="15" x14ac:dyDescent="0.2"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Q45"/>
      <c r="AR45"/>
      <c r="AS45"/>
      <c r="AT45"/>
      <c r="AU45"/>
      <c r="AV45"/>
      <c r="AW45"/>
      <c r="AX45"/>
      <c r="AY45"/>
      <c r="AZ45"/>
      <c r="BA45"/>
      <c r="BB45"/>
    </row>
    <row r="46" spans="1:54" ht="15" x14ac:dyDescent="0.2">
      <c r="A46" s="62"/>
      <c r="B46" s="63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143" t="s">
        <v>77</v>
      </c>
      <c r="V46" s="143"/>
      <c r="W46" s="143"/>
      <c r="X46" s="65"/>
      <c r="Y46" s="66"/>
      <c r="Z46" s="143" t="s">
        <v>78</v>
      </c>
      <c r="AA46" s="143"/>
      <c r="AB46" s="143"/>
      <c r="AC46" s="143"/>
      <c r="AD46" s="143"/>
      <c r="AE46" s="143"/>
      <c r="AF46" s="143"/>
      <c r="AG46" s="143" t="s">
        <v>79</v>
      </c>
      <c r="AH46" s="143"/>
      <c r="AI46" s="143"/>
      <c r="AJ46" s="143"/>
      <c r="AK46" s="143" t="s">
        <v>80</v>
      </c>
      <c r="AL46" s="143"/>
      <c r="AM46" s="143"/>
      <c r="AN46" s="143"/>
      <c r="AO46" s="143"/>
      <c r="AQ46"/>
      <c r="AR46"/>
      <c r="AS46"/>
      <c r="AT46"/>
      <c r="AU46"/>
      <c r="AV46"/>
      <c r="AW46"/>
      <c r="AX46"/>
      <c r="AY46"/>
      <c r="AZ46"/>
      <c r="BA46"/>
      <c r="BB46"/>
    </row>
    <row r="47" spans="1:54" ht="15" x14ac:dyDescent="0.2">
      <c r="A47" s="144" t="s">
        <v>81</v>
      </c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14" t="s">
        <v>82</v>
      </c>
      <c r="V47" s="114"/>
      <c r="W47" s="114"/>
      <c r="X47" s="142" t="s">
        <v>5</v>
      </c>
      <c r="Y47" s="142"/>
      <c r="Z47" s="131">
        <f>Z44+AD44</f>
        <v>0</v>
      </c>
      <c r="AA47" s="131"/>
      <c r="AB47" s="131"/>
      <c r="AC47" s="131"/>
      <c r="AD47" s="131"/>
      <c r="AE47" s="131"/>
      <c r="AF47" s="131"/>
      <c r="AG47" s="131">
        <f>AK47-Z47</f>
        <v>0</v>
      </c>
      <c r="AH47" s="131"/>
      <c r="AI47" s="131"/>
      <c r="AJ47" s="131"/>
      <c r="AK47" s="131">
        <f>AH44+AL44</f>
        <v>0</v>
      </c>
      <c r="AL47" s="131"/>
      <c r="AM47" s="131"/>
      <c r="AN47" s="131"/>
      <c r="AO47" s="131"/>
      <c r="AQ47"/>
      <c r="AR47"/>
      <c r="AS47"/>
      <c r="AT47"/>
      <c r="AU47"/>
      <c r="AV47"/>
      <c r="AW47"/>
      <c r="AX47"/>
      <c r="AY47"/>
      <c r="AZ47"/>
      <c r="BA47"/>
      <c r="BB47"/>
    </row>
    <row r="48" spans="1:54" ht="15" customHeight="1" x14ac:dyDescent="0.2">
      <c r="A48" s="138" t="s">
        <v>83</v>
      </c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41" t="e">
        <f>AK48/AK47</f>
        <v>#DIV/0!</v>
      </c>
      <c r="V48" s="141"/>
      <c r="W48" s="141"/>
      <c r="X48" s="142" t="s">
        <v>5</v>
      </c>
      <c r="Y48" s="142"/>
      <c r="Z48" s="131">
        <f>Z44</f>
        <v>0</v>
      </c>
      <c r="AA48" s="131"/>
      <c r="AB48" s="131"/>
      <c r="AC48" s="131"/>
      <c r="AD48" s="131"/>
      <c r="AE48" s="131"/>
      <c r="AF48" s="131"/>
      <c r="AG48" s="131">
        <f>AK48-Z48</f>
        <v>0</v>
      </c>
      <c r="AH48" s="131"/>
      <c r="AI48" s="131"/>
      <c r="AJ48" s="131"/>
      <c r="AK48" s="131">
        <f>AH44</f>
        <v>0</v>
      </c>
      <c r="AL48" s="131"/>
      <c r="AM48" s="131"/>
      <c r="AN48" s="131"/>
      <c r="AO48" s="131"/>
    </row>
    <row r="49" spans="1:41" x14ac:dyDescent="0.2">
      <c r="A49" s="138" t="s">
        <v>84</v>
      </c>
      <c r="B49" s="138"/>
      <c r="C49" s="138"/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41" t="e">
        <f>U47-U48</f>
        <v>#DIV/0!</v>
      </c>
      <c r="V49" s="141"/>
      <c r="W49" s="141"/>
      <c r="X49" s="142" t="s">
        <v>5</v>
      </c>
      <c r="Y49" s="142"/>
      <c r="Z49" s="131">
        <f>AD44</f>
        <v>0</v>
      </c>
      <c r="AA49" s="131"/>
      <c r="AB49" s="131"/>
      <c r="AC49" s="131"/>
      <c r="AD49" s="131"/>
      <c r="AE49" s="131"/>
      <c r="AF49" s="131"/>
      <c r="AG49" s="131">
        <f>AK49-Z49</f>
        <v>0</v>
      </c>
      <c r="AH49" s="131"/>
      <c r="AI49" s="131"/>
      <c r="AJ49" s="131"/>
      <c r="AK49" s="131">
        <f>AL44</f>
        <v>0</v>
      </c>
      <c r="AL49" s="131"/>
      <c r="AM49" s="131"/>
      <c r="AN49" s="131"/>
      <c r="AO49" s="131"/>
    </row>
    <row r="50" spans="1:41" x14ac:dyDescent="0.2"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</row>
    <row r="51" spans="1:41" x14ac:dyDescent="0.2"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</row>
    <row r="52" spans="1:41" x14ac:dyDescent="0.2"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</row>
    <row r="53" spans="1:41" x14ac:dyDescent="0.2"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</row>
    <row r="54" spans="1:41" x14ac:dyDescent="0.2">
      <c r="AC54" s="33"/>
      <c r="AD54" s="33"/>
      <c r="AE54" s="33"/>
    </row>
    <row r="55" spans="1:41" x14ac:dyDescent="0.2">
      <c r="AC55" s="34"/>
      <c r="AD55" s="35"/>
      <c r="AE55" s="35"/>
    </row>
    <row r="56" spans="1:41" x14ac:dyDescent="0.2">
      <c r="AC56" s="34"/>
      <c r="AD56" s="35"/>
      <c r="AE56" s="35"/>
    </row>
    <row r="57" spans="1:41" x14ac:dyDescent="0.2">
      <c r="AD57" s="33"/>
      <c r="AE57" s="33"/>
    </row>
    <row r="58" spans="1:41" x14ac:dyDescent="0.2">
      <c r="AD58" s="33"/>
      <c r="AE58" s="33"/>
      <c r="AF58" s="31"/>
    </row>
    <row r="59" spans="1:41" x14ac:dyDescent="0.2">
      <c r="AD59" s="33"/>
      <c r="AE59" s="33"/>
    </row>
    <row r="60" spans="1:41" x14ac:dyDescent="0.2">
      <c r="AD60" s="33"/>
      <c r="AE60" s="33"/>
    </row>
    <row r="61" spans="1:41" x14ac:dyDescent="0.2">
      <c r="AD61" s="33"/>
      <c r="AE61" s="33"/>
    </row>
    <row r="62" spans="1:41" x14ac:dyDescent="0.2">
      <c r="AD62" s="33"/>
      <c r="AE62" s="33"/>
    </row>
    <row r="63" spans="1:41" x14ac:dyDescent="0.2">
      <c r="AD63" s="33"/>
      <c r="AE63" s="33"/>
    </row>
    <row r="64" spans="1:41" x14ac:dyDescent="0.2">
      <c r="AD64" s="33"/>
      <c r="AE64" s="33"/>
    </row>
    <row r="65" spans="30:31" x14ac:dyDescent="0.2">
      <c r="AD65" s="33"/>
      <c r="AE65" s="33"/>
    </row>
    <row r="66" spans="30:31" x14ac:dyDescent="0.2">
      <c r="AD66" s="33"/>
      <c r="AE66" s="33"/>
    </row>
    <row r="67" spans="30:31" x14ac:dyDescent="0.2">
      <c r="AD67" s="33"/>
      <c r="AE67" s="33"/>
    </row>
    <row r="68" spans="30:31" x14ac:dyDescent="0.2">
      <c r="AD68" s="33"/>
      <c r="AE68" s="33"/>
    </row>
    <row r="69" spans="30:31" x14ac:dyDescent="0.2">
      <c r="AD69" s="33"/>
      <c r="AE69" s="33"/>
    </row>
    <row r="92" spans="1:32" s="37" customFormat="1" ht="15" customHeight="1" x14ac:dyDescent="0.2">
      <c r="A92" s="54"/>
      <c r="B92" s="54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2"/>
      <c r="AD92" s="32"/>
      <c r="AE92" s="32"/>
    </row>
    <row r="94" spans="1:32" x14ac:dyDescent="0.2">
      <c r="AC94" s="38"/>
      <c r="AD94" s="38"/>
      <c r="AE94" s="38"/>
      <c r="AF94" s="39"/>
    </row>
    <row r="95" spans="1:32" x14ac:dyDescent="0.2">
      <c r="AC95" s="38"/>
      <c r="AD95" s="38"/>
      <c r="AE95" s="38"/>
    </row>
    <row r="96" spans="1:32" x14ac:dyDescent="0.2">
      <c r="AC96" s="36"/>
      <c r="AD96" s="36"/>
      <c r="AE96" s="36"/>
    </row>
    <row r="97" spans="29:31" x14ac:dyDescent="0.2">
      <c r="AC97" s="38"/>
      <c r="AD97" s="38"/>
      <c r="AE97" s="38"/>
    </row>
    <row r="98" spans="29:31" x14ac:dyDescent="0.2">
      <c r="AC98" s="38"/>
      <c r="AD98" s="38"/>
      <c r="AE98" s="38"/>
    </row>
    <row r="99" spans="29:31" x14ac:dyDescent="0.2">
      <c r="AC99" s="38"/>
      <c r="AD99" s="38"/>
      <c r="AE99" s="38"/>
    </row>
    <row r="101" spans="29:31" ht="16" x14ac:dyDescent="0.2">
      <c r="AC101" s="4"/>
      <c r="AD101" s="4"/>
      <c r="AE101" s="4"/>
    </row>
    <row r="113" spans="29:32" ht="16" x14ac:dyDescent="0.2">
      <c r="AC113" s="4"/>
      <c r="AD113" s="4"/>
      <c r="AE113" s="4"/>
    </row>
    <row r="115" spans="29:32" x14ac:dyDescent="0.2">
      <c r="AF115" s="39"/>
    </row>
    <row r="116" spans="29:32" x14ac:dyDescent="0.2">
      <c r="AC116" s="40"/>
      <c r="AD116" s="40"/>
      <c r="AE116" s="40"/>
    </row>
    <row r="118" spans="29:32" x14ac:dyDescent="0.2">
      <c r="AC118" s="40"/>
      <c r="AD118" s="40"/>
      <c r="AE118" s="40"/>
    </row>
    <row r="120" spans="29:32" x14ac:dyDescent="0.2">
      <c r="AC120" s="40"/>
      <c r="AD120" s="40"/>
      <c r="AE120" s="40"/>
    </row>
    <row r="121" spans="29:32" ht="16" x14ac:dyDescent="0.2">
      <c r="AC121" s="4"/>
      <c r="AD121" s="4"/>
      <c r="AE121" s="4"/>
    </row>
    <row r="124" spans="29:32" x14ac:dyDescent="0.2">
      <c r="AC124" s="40"/>
      <c r="AD124" s="40"/>
      <c r="AE124" s="40"/>
    </row>
    <row r="126" spans="29:32" x14ac:dyDescent="0.2">
      <c r="AC126" s="40"/>
      <c r="AD126" s="40"/>
      <c r="AE126" s="40"/>
    </row>
    <row r="128" spans="29:32" x14ac:dyDescent="0.2">
      <c r="AC128" s="40"/>
      <c r="AD128" s="40"/>
      <c r="AE128" s="40"/>
    </row>
    <row r="130" spans="29:31" x14ac:dyDescent="0.2">
      <c r="AC130" s="40"/>
      <c r="AD130" s="40"/>
      <c r="AE130" s="40"/>
    </row>
    <row r="134" spans="29:31" x14ac:dyDescent="0.2">
      <c r="AC134" s="40"/>
      <c r="AD134" s="40"/>
      <c r="AE134" s="40"/>
    </row>
    <row r="136" spans="29:31" x14ac:dyDescent="0.2">
      <c r="AC136" s="40"/>
      <c r="AD136" s="40"/>
      <c r="AE136" s="40"/>
    </row>
    <row r="137" spans="29:31" x14ac:dyDescent="0.2">
      <c r="AC137" s="40"/>
      <c r="AD137" s="40"/>
      <c r="AE137" s="40"/>
    </row>
    <row r="138" spans="29:31" x14ac:dyDescent="0.2">
      <c r="AC138" s="40"/>
      <c r="AD138" s="40"/>
      <c r="AE138" s="40"/>
    </row>
    <row r="139" spans="29:31" x14ac:dyDescent="0.2">
      <c r="AC139" s="40"/>
      <c r="AD139" s="40"/>
      <c r="AE139" s="40"/>
    </row>
    <row r="140" spans="29:31" x14ac:dyDescent="0.2">
      <c r="AC140" s="40"/>
      <c r="AD140" s="40"/>
      <c r="AE140" s="40"/>
    </row>
    <row r="141" spans="29:31" x14ac:dyDescent="0.2">
      <c r="AC141" s="40"/>
      <c r="AD141" s="40"/>
      <c r="AE141" s="40"/>
    </row>
    <row r="142" spans="29:31" x14ac:dyDescent="0.2">
      <c r="AC142" s="40"/>
      <c r="AD142" s="40"/>
      <c r="AE142" s="40"/>
    </row>
    <row r="143" spans="29:31" x14ac:dyDescent="0.2">
      <c r="AC143" s="40"/>
      <c r="AD143" s="40"/>
      <c r="AE143" s="40"/>
    </row>
    <row r="144" spans="29:31" x14ac:dyDescent="0.2">
      <c r="AC144" s="40"/>
      <c r="AD144" s="40"/>
      <c r="AE144" s="40"/>
    </row>
    <row r="146" spans="29:32" ht="16" x14ac:dyDescent="0.2">
      <c r="AC146" s="4"/>
      <c r="AD146" s="4"/>
      <c r="AE146" s="4"/>
    </row>
    <row r="148" spans="29:32" x14ac:dyDescent="0.2">
      <c r="AC148" s="38"/>
      <c r="AD148" s="38"/>
      <c r="AE148" s="38"/>
      <c r="AF148" s="39"/>
    </row>
    <row r="149" spans="29:32" x14ac:dyDescent="0.2">
      <c r="AC149" s="38"/>
      <c r="AD149" s="38"/>
      <c r="AE149" s="38"/>
      <c r="AF149" s="39"/>
    </row>
    <row r="150" spans="29:32" x14ac:dyDescent="0.2">
      <c r="AC150" s="38"/>
      <c r="AD150" s="38"/>
      <c r="AE150" s="38"/>
    </row>
    <row r="151" spans="29:32" x14ac:dyDescent="0.2">
      <c r="AC151" s="38"/>
      <c r="AD151" s="38"/>
      <c r="AE151" s="38"/>
    </row>
    <row r="153" spans="29:32" ht="16" x14ac:dyDescent="0.2">
      <c r="AC153" s="4"/>
      <c r="AD153" s="4"/>
      <c r="AE153" s="4"/>
    </row>
    <row r="161" spans="1:32" x14ac:dyDescent="0.2">
      <c r="AC161" s="34"/>
      <c r="AD161" s="34"/>
      <c r="AE161" s="34"/>
    </row>
    <row r="162" spans="1:32" x14ac:dyDescent="0.2">
      <c r="AC162" s="34"/>
      <c r="AD162" s="34"/>
      <c r="AE162" s="34"/>
    </row>
    <row r="163" spans="1:32" x14ac:dyDescent="0.2">
      <c r="AC163" s="36"/>
    </row>
    <row r="166" spans="1:32" x14ac:dyDescent="0.2">
      <c r="AC166" s="34"/>
      <c r="AD166" s="34"/>
      <c r="AE166" s="34"/>
    </row>
    <row r="167" spans="1:32" x14ac:dyDescent="0.2">
      <c r="AC167" s="34"/>
      <c r="AD167" s="34"/>
      <c r="AE167" s="34"/>
    </row>
    <row r="170" spans="1:32" s="37" customFormat="1" ht="18" x14ac:dyDescent="0.2">
      <c r="A170" s="54"/>
      <c r="B170" s="54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2"/>
      <c r="AD170" s="32"/>
      <c r="AE170" s="32"/>
    </row>
    <row r="172" spans="1:32" x14ac:dyDescent="0.2">
      <c r="AC172" s="38"/>
      <c r="AD172" s="38"/>
      <c r="AE172" s="38"/>
      <c r="AF172" s="31"/>
    </row>
    <row r="173" spans="1:32" x14ac:dyDescent="0.2">
      <c r="AC173" s="38"/>
      <c r="AD173" s="38"/>
      <c r="AE173" s="38"/>
      <c r="AF173" s="31"/>
    </row>
    <row r="174" spans="1:32" x14ac:dyDescent="0.2">
      <c r="AC174" s="38"/>
      <c r="AD174" s="38"/>
      <c r="AE174" s="38"/>
    </row>
    <row r="175" spans="1:32" x14ac:dyDescent="0.2">
      <c r="AC175" s="38"/>
      <c r="AD175" s="38"/>
      <c r="AE175" s="38"/>
    </row>
    <row r="177" spans="1:32" ht="16" x14ac:dyDescent="0.2">
      <c r="AC177" s="4"/>
      <c r="AD177" s="4"/>
      <c r="AE177" s="4"/>
    </row>
    <row r="178" spans="1:32" ht="16" x14ac:dyDescent="0.2">
      <c r="AC178" s="4"/>
      <c r="AD178" s="4"/>
      <c r="AE178" s="4"/>
    </row>
    <row r="179" spans="1:32" x14ac:dyDescent="0.2">
      <c r="AC179" s="38"/>
      <c r="AD179" s="38"/>
      <c r="AE179" s="38"/>
      <c r="AF179" s="31"/>
    </row>
    <row r="180" spans="1:32" x14ac:dyDescent="0.2">
      <c r="AC180" s="38"/>
      <c r="AD180" s="38"/>
      <c r="AE180" s="38"/>
      <c r="AF180" s="31"/>
    </row>
    <row r="181" spans="1:32" x14ac:dyDescent="0.2">
      <c r="AC181" s="38"/>
      <c r="AD181" s="38"/>
      <c r="AE181" s="38"/>
    </row>
    <row r="182" spans="1:32" x14ac:dyDescent="0.2">
      <c r="AC182" s="36"/>
      <c r="AD182" s="36"/>
      <c r="AE182" s="36"/>
    </row>
    <row r="184" spans="1:32" s="37" customFormat="1" ht="18" x14ac:dyDescent="0.2">
      <c r="A184" s="54"/>
      <c r="B184" s="54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41"/>
      <c r="AD184" s="41"/>
      <c r="AE184" s="41"/>
    </row>
    <row r="185" spans="1:32" ht="16" x14ac:dyDescent="0.2">
      <c r="AC185" s="11"/>
      <c r="AD185" s="11"/>
      <c r="AE185" s="11"/>
    </row>
    <row r="186" spans="1:32" x14ac:dyDescent="0.2">
      <c r="AC186" s="38"/>
      <c r="AD186" s="38"/>
      <c r="AE186" s="38"/>
      <c r="AF186" s="31"/>
    </row>
    <row r="187" spans="1:32" x14ac:dyDescent="0.2">
      <c r="AC187" s="38"/>
      <c r="AD187" s="38"/>
      <c r="AE187" s="38"/>
    </row>
    <row r="188" spans="1:32" x14ac:dyDescent="0.2">
      <c r="AC188" s="38"/>
      <c r="AD188" s="38"/>
      <c r="AE188" s="38"/>
    </row>
    <row r="189" spans="1:32" x14ac:dyDescent="0.2">
      <c r="AC189" s="38"/>
      <c r="AD189" s="38"/>
      <c r="AE189" s="38"/>
    </row>
    <row r="190" spans="1:32" x14ac:dyDescent="0.2">
      <c r="AC190" s="38"/>
      <c r="AD190" s="38"/>
      <c r="AE190" s="38"/>
    </row>
    <row r="191" spans="1:32" x14ac:dyDescent="0.2">
      <c r="AC191" s="38"/>
      <c r="AD191" s="38"/>
      <c r="AE191" s="38"/>
      <c r="AF191" s="31"/>
    </row>
    <row r="192" spans="1:32" x14ac:dyDescent="0.2">
      <c r="AC192" s="38"/>
      <c r="AD192" s="38"/>
      <c r="AE192" s="38"/>
      <c r="AF192" s="31"/>
    </row>
    <row r="193" spans="29:32" x14ac:dyDescent="0.2">
      <c r="AC193" s="36"/>
      <c r="AD193" s="36"/>
      <c r="AE193" s="36"/>
      <c r="AF193" s="31"/>
    </row>
    <row r="194" spans="29:32" ht="16" x14ac:dyDescent="0.2">
      <c r="AC194" s="11"/>
      <c r="AD194" s="11"/>
      <c r="AE194" s="11"/>
      <c r="AF194" s="31"/>
    </row>
    <row r="195" spans="29:32" ht="16" x14ac:dyDescent="0.2">
      <c r="AC195" s="16"/>
      <c r="AD195" s="16"/>
      <c r="AE195" s="16"/>
      <c r="AF195" s="31"/>
    </row>
    <row r="196" spans="29:32" x14ac:dyDescent="0.2">
      <c r="AC196" s="34"/>
      <c r="AD196" s="34"/>
      <c r="AE196" s="34"/>
      <c r="AF196" s="31"/>
    </row>
    <row r="197" spans="29:32" x14ac:dyDescent="0.2">
      <c r="AC197" s="42"/>
      <c r="AD197" s="42"/>
      <c r="AE197" s="42"/>
      <c r="AF197" s="31"/>
    </row>
    <row r="198" spans="29:32" x14ac:dyDescent="0.2">
      <c r="AC198" s="43"/>
      <c r="AD198" s="43"/>
      <c r="AE198" s="43"/>
      <c r="AF198" s="31"/>
    </row>
    <row r="199" spans="29:32" x14ac:dyDescent="0.2">
      <c r="AC199" s="43"/>
      <c r="AD199" s="43"/>
      <c r="AE199" s="43"/>
      <c r="AF199" s="31"/>
    </row>
    <row r="200" spans="29:32" x14ac:dyDescent="0.2">
      <c r="AC200" s="42"/>
      <c r="AD200" s="42"/>
      <c r="AE200" s="42"/>
      <c r="AF200" s="31"/>
    </row>
    <row r="201" spans="29:32" x14ac:dyDescent="0.2">
      <c r="AC201" s="44"/>
      <c r="AD201" s="44"/>
      <c r="AE201" s="44"/>
      <c r="AF201" s="39"/>
    </row>
    <row r="202" spans="29:32" x14ac:dyDescent="0.2">
      <c r="AC202" s="44"/>
      <c r="AD202" s="44"/>
      <c r="AE202" s="44"/>
    </row>
    <row r="203" spans="29:32" x14ac:dyDescent="0.2">
      <c r="AC203" s="45"/>
      <c r="AD203" s="45"/>
      <c r="AE203" s="45"/>
    </row>
    <row r="204" spans="29:32" x14ac:dyDescent="0.2">
      <c r="AC204" s="46"/>
      <c r="AD204" s="46"/>
      <c r="AE204" s="46"/>
      <c r="AF204" s="31"/>
    </row>
    <row r="205" spans="29:32" x14ac:dyDescent="0.2">
      <c r="AC205" s="47"/>
      <c r="AD205" s="47"/>
      <c r="AE205" s="47"/>
    </row>
    <row r="206" spans="29:32" x14ac:dyDescent="0.2">
      <c r="AC206" s="48"/>
      <c r="AD206" s="48"/>
      <c r="AE206" s="48"/>
    </row>
    <row r="207" spans="29:32" x14ac:dyDescent="0.2">
      <c r="AC207" s="47"/>
      <c r="AD207" s="47"/>
      <c r="AE207" s="47"/>
      <c r="AF207" s="34"/>
    </row>
    <row r="208" spans="29:32" x14ac:dyDescent="0.2">
      <c r="AC208" s="47"/>
      <c r="AD208" s="47"/>
      <c r="AE208" s="47"/>
      <c r="AF208" s="34"/>
    </row>
    <row r="209" spans="29:32" x14ac:dyDescent="0.2">
      <c r="AC209" s="47"/>
      <c r="AD209" s="47"/>
      <c r="AE209" s="47"/>
      <c r="AF209" s="34"/>
    </row>
    <row r="210" spans="29:32" x14ac:dyDescent="0.2">
      <c r="AC210" s="47"/>
      <c r="AD210" s="47"/>
      <c r="AE210" s="47"/>
    </row>
    <row r="211" spans="29:32" x14ac:dyDescent="0.2">
      <c r="AC211" s="47"/>
      <c r="AD211" s="47"/>
      <c r="AE211" s="47"/>
    </row>
    <row r="212" spans="29:32" x14ac:dyDescent="0.2">
      <c r="AC212" s="48"/>
      <c r="AD212" s="48"/>
      <c r="AE212" s="48"/>
    </row>
    <row r="213" spans="29:32" x14ac:dyDescent="0.2">
      <c r="AC213" s="47"/>
      <c r="AD213" s="47"/>
      <c r="AE213" s="47"/>
    </row>
    <row r="214" spans="29:32" x14ac:dyDescent="0.2">
      <c r="AC214" s="42"/>
      <c r="AD214" s="42"/>
      <c r="AE214" s="42"/>
    </row>
    <row r="215" spans="29:32" x14ac:dyDescent="0.2">
      <c r="AC215" s="38"/>
      <c r="AD215" s="38"/>
      <c r="AE215" s="38"/>
      <c r="AF215" s="31"/>
    </row>
    <row r="216" spans="29:32" x14ac:dyDescent="0.2">
      <c r="AC216" s="38"/>
      <c r="AD216" s="38"/>
      <c r="AE216" s="38"/>
    </row>
    <row r="217" spans="29:32" x14ac:dyDescent="0.2">
      <c r="AC217" s="38"/>
      <c r="AD217" s="38"/>
      <c r="AE217" s="38"/>
    </row>
    <row r="218" spans="29:32" x14ac:dyDescent="0.2">
      <c r="AC218" s="38"/>
      <c r="AD218" s="38"/>
      <c r="AE218" s="38"/>
    </row>
    <row r="219" spans="29:32" x14ac:dyDescent="0.2">
      <c r="AC219" s="38"/>
      <c r="AD219" s="38"/>
      <c r="AE219" s="38"/>
    </row>
    <row r="220" spans="29:32" x14ac:dyDescent="0.2">
      <c r="AC220" s="38"/>
      <c r="AD220" s="38"/>
      <c r="AE220" s="38"/>
    </row>
    <row r="221" spans="29:32" x14ac:dyDescent="0.2">
      <c r="AC221" s="36"/>
      <c r="AD221" s="36"/>
      <c r="AE221" s="36"/>
    </row>
    <row r="222" spans="29:32" x14ac:dyDescent="0.2">
      <c r="AC222" s="49"/>
      <c r="AD222" s="49"/>
      <c r="AE222" s="49"/>
    </row>
    <row r="223" spans="29:32" x14ac:dyDescent="0.2">
      <c r="AC223" s="49"/>
      <c r="AD223" s="49"/>
      <c r="AE223" s="49"/>
    </row>
    <row r="224" spans="29:32" x14ac:dyDescent="0.2">
      <c r="AF224" s="31"/>
    </row>
    <row r="249" spans="29:32" x14ac:dyDescent="0.2">
      <c r="AF249" s="31"/>
    </row>
    <row r="250" spans="29:32" x14ac:dyDescent="0.2">
      <c r="AC250" s="36"/>
      <c r="AD250" s="36"/>
      <c r="AE250" s="36"/>
      <c r="AF250" s="31"/>
    </row>
    <row r="251" spans="29:32" ht="16" x14ac:dyDescent="0.2">
      <c r="AC251" s="11"/>
      <c r="AD251" s="11"/>
      <c r="AE251" s="11"/>
      <c r="AF251" s="31"/>
    </row>
    <row r="252" spans="29:32" x14ac:dyDescent="0.2">
      <c r="AC252" s="36"/>
      <c r="AD252" s="36"/>
      <c r="AE252" s="36"/>
      <c r="AF252" s="31"/>
    </row>
    <row r="253" spans="29:32" x14ac:dyDescent="0.2">
      <c r="AC253" s="38"/>
      <c r="AD253" s="38"/>
      <c r="AE253" s="38"/>
      <c r="AF253" s="39"/>
    </row>
    <row r="254" spans="29:32" x14ac:dyDescent="0.2">
      <c r="AC254" s="38"/>
      <c r="AD254" s="38"/>
      <c r="AE254" s="38"/>
      <c r="AF254" s="39"/>
    </row>
    <row r="255" spans="29:32" x14ac:dyDescent="0.2">
      <c r="AC255" s="42"/>
      <c r="AD255" s="42"/>
      <c r="AE255" s="42"/>
      <c r="AF255" s="31"/>
    </row>
    <row r="256" spans="29:32" x14ac:dyDescent="0.2">
      <c r="AC256" s="35"/>
      <c r="AD256" s="35"/>
      <c r="AE256" s="35"/>
      <c r="AF256" s="31"/>
    </row>
    <row r="257" spans="29:32" x14ac:dyDescent="0.2">
      <c r="AC257" s="38"/>
      <c r="AD257" s="38"/>
      <c r="AE257" s="38"/>
      <c r="AF257" s="31"/>
    </row>
    <row r="258" spans="29:32" x14ac:dyDescent="0.2">
      <c r="AC258" s="38"/>
      <c r="AD258" s="38"/>
      <c r="AE258" s="38"/>
      <c r="AF258" s="31"/>
    </row>
    <row r="259" spans="29:32" x14ac:dyDescent="0.2">
      <c r="AC259" s="38"/>
      <c r="AD259" s="38"/>
      <c r="AE259" s="38"/>
      <c r="AF259" s="31"/>
    </row>
    <row r="260" spans="29:32" x14ac:dyDescent="0.2">
      <c r="AC260" s="50"/>
      <c r="AD260" s="50"/>
      <c r="AE260" s="50"/>
      <c r="AF260" s="31"/>
    </row>
    <row r="261" spans="29:32" x14ac:dyDescent="0.2">
      <c r="AC261" s="35"/>
      <c r="AD261" s="35"/>
      <c r="AE261" s="35"/>
      <c r="AF261" s="31"/>
    </row>
    <row r="262" spans="29:32" x14ac:dyDescent="0.2">
      <c r="AC262" s="38"/>
      <c r="AD262" s="38"/>
      <c r="AE262" s="38"/>
      <c r="AF262" s="31"/>
    </row>
    <row r="263" spans="29:32" x14ac:dyDescent="0.2">
      <c r="AC263" s="38"/>
      <c r="AD263" s="38"/>
      <c r="AE263" s="38"/>
      <c r="AF263" s="31"/>
    </row>
    <row r="264" spans="29:32" x14ac:dyDescent="0.2">
      <c r="AC264" s="38"/>
      <c r="AD264" s="38"/>
      <c r="AE264" s="38"/>
      <c r="AF264" s="31"/>
    </row>
    <row r="265" spans="29:32" x14ac:dyDescent="0.2">
      <c r="AC265" s="38"/>
      <c r="AD265" s="38"/>
      <c r="AE265" s="38"/>
      <c r="AF265" s="31"/>
    </row>
    <row r="266" spans="29:32" x14ac:dyDescent="0.2">
      <c r="AC266" s="36"/>
      <c r="AD266" s="36"/>
      <c r="AE266" s="36"/>
      <c r="AF266" s="31"/>
    </row>
    <row r="268" spans="29:32" x14ac:dyDescent="0.2">
      <c r="AF268" s="31"/>
    </row>
    <row r="281" spans="29:32" x14ac:dyDescent="0.2">
      <c r="AC281" s="40"/>
      <c r="AD281" s="40"/>
      <c r="AE281" s="40"/>
    </row>
    <row r="282" spans="29:32" x14ac:dyDescent="0.2">
      <c r="AC282" s="35"/>
      <c r="AD282" s="35"/>
      <c r="AE282" s="35"/>
      <c r="AF282" s="31"/>
    </row>
    <row r="283" spans="29:32" x14ac:dyDescent="0.2">
      <c r="AC283" s="35"/>
      <c r="AD283" s="35"/>
      <c r="AE283" s="35"/>
      <c r="AF283" s="31"/>
    </row>
    <row r="284" spans="29:32" x14ac:dyDescent="0.2">
      <c r="AC284" s="38"/>
      <c r="AD284" s="38"/>
      <c r="AE284" s="38"/>
      <c r="AF284" s="39"/>
    </row>
    <row r="285" spans="29:32" x14ac:dyDescent="0.2">
      <c r="AC285" s="38"/>
      <c r="AD285" s="38"/>
      <c r="AE285" s="38"/>
    </row>
    <row r="286" spans="29:32" x14ac:dyDescent="0.2">
      <c r="AC286" s="38"/>
      <c r="AD286" s="38"/>
      <c r="AE286" s="38"/>
    </row>
    <row r="287" spans="29:32" x14ac:dyDescent="0.2">
      <c r="AC287" s="36"/>
      <c r="AD287" s="36"/>
      <c r="AE287" s="36"/>
    </row>
    <row r="292" spans="29:32" x14ac:dyDescent="0.2">
      <c r="AF292" s="31"/>
    </row>
    <row r="299" spans="29:32" x14ac:dyDescent="0.2">
      <c r="AC299" s="33"/>
      <c r="AD299" s="33"/>
      <c r="AE299" s="33"/>
    </row>
    <row r="300" spans="29:32" x14ac:dyDescent="0.2">
      <c r="AC300" s="51"/>
      <c r="AD300" s="51"/>
      <c r="AE300" s="51"/>
      <c r="AF300" s="39"/>
    </row>
    <row r="301" spans="29:32" x14ac:dyDescent="0.2">
      <c r="AC301" s="51"/>
      <c r="AD301" s="51"/>
      <c r="AE301" s="51"/>
      <c r="AF301" s="39"/>
    </row>
    <row r="302" spans="29:32" x14ac:dyDescent="0.2">
      <c r="AC302" s="51"/>
      <c r="AD302" s="51"/>
      <c r="AE302" s="51"/>
      <c r="AF302" s="39"/>
    </row>
    <row r="303" spans="29:32" x14ac:dyDescent="0.2">
      <c r="AC303" s="51"/>
      <c r="AD303" s="51"/>
      <c r="AE303" s="51"/>
      <c r="AF303" s="39"/>
    </row>
    <row r="304" spans="29:32" x14ac:dyDescent="0.2">
      <c r="AC304" s="51"/>
      <c r="AD304" s="51"/>
      <c r="AE304" s="51"/>
      <c r="AF304" s="39"/>
    </row>
    <row r="305" spans="29:32" x14ac:dyDescent="0.2">
      <c r="AC305" s="51"/>
      <c r="AD305" s="51"/>
      <c r="AE305" s="51"/>
    </row>
    <row r="306" spans="29:32" x14ac:dyDescent="0.2">
      <c r="AC306" s="40"/>
      <c r="AD306" s="40"/>
      <c r="AE306" s="40"/>
    </row>
    <row r="307" spans="29:32" x14ac:dyDescent="0.2">
      <c r="AF307" s="31"/>
    </row>
    <row r="308" spans="29:32" x14ac:dyDescent="0.2">
      <c r="AF308" s="31"/>
    </row>
    <row r="309" spans="29:32" x14ac:dyDescent="0.2">
      <c r="AF309" s="31"/>
    </row>
    <row r="310" spans="29:32" x14ac:dyDescent="0.2">
      <c r="AF310" s="31"/>
    </row>
    <row r="311" spans="29:32" x14ac:dyDescent="0.2">
      <c r="AF311" s="31"/>
    </row>
    <row r="314" spans="29:32" x14ac:dyDescent="0.2">
      <c r="AF314" s="31"/>
    </row>
    <row r="330" spans="32:32" x14ac:dyDescent="0.2">
      <c r="AF330" s="31"/>
    </row>
    <row r="331" spans="32:32" x14ac:dyDescent="0.2">
      <c r="AF331" s="31"/>
    </row>
    <row r="335" spans="32:32" x14ac:dyDescent="0.2">
      <c r="AF335" s="31"/>
    </row>
    <row r="337" spans="29:32" x14ac:dyDescent="0.2">
      <c r="AF337" s="39"/>
    </row>
    <row r="338" spans="29:32" x14ac:dyDescent="0.2">
      <c r="AF338" s="39"/>
    </row>
    <row r="341" spans="29:32" x14ac:dyDescent="0.2">
      <c r="AF341" s="39"/>
    </row>
    <row r="342" spans="29:32" x14ac:dyDescent="0.2">
      <c r="AC342" s="38"/>
      <c r="AD342" s="38"/>
      <c r="AE342" s="38"/>
    </row>
    <row r="343" spans="29:32" x14ac:dyDescent="0.2">
      <c r="AC343" s="52"/>
      <c r="AD343" s="52"/>
      <c r="AE343" s="52"/>
    </row>
    <row r="344" spans="29:32" x14ac:dyDescent="0.2">
      <c r="AC344" s="33"/>
      <c r="AD344" s="33"/>
      <c r="AE344" s="33"/>
    </row>
    <row r="345" spans="29:32" x14ac:dyDescent="0.2">
      <c r="AC345" s="38"/>
      <c r="AD345" s="38"/>
      <c r="AE345" s="38"/>
      <c r="AF345" s="39"/>
    </row>
    <row r="346" spans="29:32" x14ac:dyDescent="0.2">
      <c r="AC346" s="38"/>
      <c r="AD346" s="38"/>
      <c r="AE346" s="38"/>
      <c r="AF346" s="39"/>
    </row>
    <row r="347" spans="29:32" x14ac:dyDescent="0.2">
      <c r="AC347" s="36"/>
      <c r="AD347" s="36"/>
      <c r="AE347" s="36"/>
    </row>
    <row r="348" spans="29:32" x14ac:dyDescent="0.2">
      <c r="AC348" s="38"/>
      <c r="AD348" s="38"/>
      <c r="AE348" s="38"/>
      <c r="AF348" s="31"/>
    </row>
    <row r="349" spans="29:32" x14ac:dyDescent="0.2">
      <c r="AC349" s="38"/>
      <c r="AD349" s="38"/>
      <c r="AE349" s="38"/>
      <c r="AF349" s="31"/>
    </row>
    <row r="350" spans="29:32" x14ac:dyDescent="0.2">
      <c r="AC350" s="38"/>
      <c r="AD350" s="38"/>
      <c r="AE350" s="38"/>
      <c r="AF350" s="31"/>
    </row>
    <row r="351" spans="29:32" x14ac:dyDescent="0.2">
      <c r="AC351" s="36"/>
      <c r="AD351" s="36"/>
      <c r="AE351" s="36"/>
      <c r="AF351" s="31"/>
    </row>
    <row r="352" spans="29:32" x14ac:dyDescent="0.2">
      <c r="AC352" s="33"/>
      <c r="AD352" s="33"/>
      <c r="AE352" s="33"/>
    </row>
    <row r="353" spans="29:32" x14ac:dyDescent="0.2">
      <c r="AC353" s="38"/>
      <c r="AD353" s="38"/>
      <c r="AE353" s="38"/>
      <c r="AF353" s="39"/>
    </row>
    <row r="354" spans="29:32" x14ac:dyDescent="0.2">
      <c r="AC354" s="38"/>
      <c r="AD354" s="38"/>
      <c r="AE354" s="38"/>
      <c r="AF354" s="31"/>
    </row>
    <row r="355" spans="29:32" x14ac:dyDescent="0.2">
      <c r="AC355" s="38"/>
      <c r="AD355" s="38"/>
      <c r="AE355" s="38"/>
    </row>
    <row r="356" spans="29:32" x14ac:dyDescent="0.2">
      <c r="AC356" s="38"/>
      <c r="AD356" s="38"/>
      <c r="AE356" s="38"/>
    </row>
    <row r="357" spans="29:32" x14ac:dyDescent="0.2">
      <c r="AC357" s="38"/>
      <c r="AD357" s="38"/>
      <c r="AE357" s="38"/>
    </row>
    <row r="358" spans="29:32" x14ac:dyDescent="0.2">
      <c r="AC358" s="38"/>
      <c r="AD358" s="38"/>
      <c r="AE358" s="38"/>
    </row>
    <row r="359" spans="29:32" x14ac:dyDescent="0.2">
      <c r="AC359" s="38"/>
      <c r="AD359" s="38"/>
      <c r="AE359" s="38"/>
    </row>
    <row r="360" spans="29:32" x14ac:dyDescent="0.2">
      <c r="AC360" s="38"/>
      <c r="AD360" s="38"/>
      <c r="AE360" s="38"/>
    </row>
    <row r="361" spans="29:32" x14ac:dyDescent="0.2">
      <c r="AC361" s="38"/>
      <c r="AD361" s="38"/>
      <c r="AE361" s="38"/>
    </row>
    <row r="362" spans="29:32" x14ac:dyDescent="0.2">
      <c r="AC362" s="38"/>
      <c r="AD362" s="38"/>
      <c r="AE362" s="38"/>
    </row>
    <row r="364" spans="29:32" x14ac:dyDescent="0.2">
      <c r="AC364" s="35"/>
      <c r="AD364" s="35"/>
      <c r="AE364" s="35"/>
    </row>
    <row r="365" spans="29:32" x14ac:dyDescent="0.2">
      <c r="AC365" s="38"/>
      <c r="AD365" s="38"/>
      <c r="AE365" s="38"/>
      <c r="AF365" s="39"/>
    </row>
    <row r="366" spans="29:32" x14ac:dyDescent="0.2">
      <c r="AC366" s="38"/>
      <c r="AD366" s="38"/>
      <c r="AE366" s="38"/>
      <c r="AF366" s="39"/>
    </row>
    <row r="367" spans="29:32" x14ac:dyDescent="0.2">
      <c r="AC367" s="38"/>
      <c r="AD367" s="38"/>
      <c r="AE367" s="38"/>
    </row>
    <row r="372" spans="1:32" s="37" customFormat="1" ht="18" x14ac:dyDescent="0.2">
      <c r="A372" s="54"/>
      <c r="B372" s="54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  <c r="AA372" s="30"/>
      <c r="AB372" s="30"/>
      <c r="AC372" s="38"/>
      <c r="AD372" s="38"/>
      <c r="AE372" s="38"/>
    </row>
    <row r="373" spans="1:32" s="37" customFormat="1" ht="18" x14ac:dyDescent="0.2">
      <c r="A373" s="54"/>
      <c r="B373" s="54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  <c r="AA373" s="30"/>
      <c r="AB373" s="30"/>
      <c r="AC373" s="30"/>
      <c r="AD373" s="30"/>
      <c r="AE373" s="30"/>
    </row>
    <row r="374" spans="1:32" x14ac:dyDescent="0.2">
      <c r="AC374" s="38"/>
      <c r="AD374" s="38"/>
      <c r="AE374" s="38"/>
    </row>
    <row r="375" spans="1:32" x14ac:dyDescent="0.2">
      <c r="AF375" s="39"/>
    </row>
    <row r="376" spans="1:32" x14ac:dyDescent="0.2">
      <c r="AC376" s="38"/>
      <c r="AD376" s="38"/>
      <c r="AE376" s="38"/>
    </row>
    <row r="378" spans="1:32" x14ac:dyDescent="0.2">
      <c r="AC378" s="38"/>
      <c r="AD378" s="38"/>
      <c r="AE378" s="38"/>
    </row>
    <row r="380" spans="1:32" x14ac:dyDescent="0.2">
      <c r="AC380" s="38"/>
      <c r="AD380" s="38"/>
      <c r="AE380" s="38"/>
    </row>
    <row r="382" spans="1:32" x14ac:dyDescent="0.2">
      <c r="AC382" s="38"/>
      <c r="AD382" s="38"/>
      <c r="AE382" s="38"/>
    </row>
    <row r="384" spans="1:32" x14ac:dyDescent="0.2">
      <c r="AC384" s="38"/>
      <c r="AD384" s="38"/>
      <c r="AE384" s="38"/>
    </row>
    <row r="386" spans="1:32" s="32" customFormat="1" ht="18" x14ac:dyDescent="0.2">
      <c r="A386" s="54"/>
      <c r="B386" s="54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  <c r="AA386" s="30"/>
      <c r="AB386" s="30"/>
      <c r="AC386" s="38"/>
      <c r="AD386" s="38"/>
      <c r="AE386" s="38"/>
    </row>
    <row r="388" spans="1:32" x14ac:dyDescent="0.2">
      <c r="AC388" s="38"/>
      <c r="AD388" s="38"/>
      <c r="AE388" s="38"/>
      <c r="AF388" s="39"/>
    </row>
    <row r="390" spans="1:32" x14ac:dyDescent="0.2">
      <c r="AC390" s="38"/>
      <c r="AD390" s="38"/>
      <c r="AE390" s="38"/>
    </row>
    <row r="393" spans="1:32" s="37" customFormat="1" ht="18" x14ac:dyDescent="0.2">
      <c r="A393" s="54"/>
      <c r="B393" s="54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  <c r="AA393" s="30"/>
      <c r="AB393" s="30"/>
      <c r="AC393" s="41"/>
      <c r="AD393" s="41"/>
      <c r="AE393" s="41"/>
    </row>
    <row r="402" spans="32:32" x14ac:dyDescent="0.2">
      <c r="AF402" s="53"/>
    </row>
  </sheetData>
  <mergeCells count="380">
    <mergeCell ref="AL12:AO12"/>
    <mergeCell ref="U12:V12"/>
    <mergeCell ref="W12:Y12"/>
    <mergeCell ref="AL13:AO13"/>
    <mergeCell ref="A15:B15"/>
    <mergeCell ref="C15:Q15"/>
    <mergeCell ref="R15:T15"/>
    <mergeCell ref="U15:V15"/>
    <mergeCell ref="W15:Y15"/>
    <mergeCell ref="Z15:AC15"/>
    <mergeCell ref="AD15:AG15"/>
    <mergeCell ref="AH15:AK15"/>
    <mergeCell ref="AL15:AO15"/>
    <mergeCell ref="R14:T14"/>
    <mergeCell ref="U14:V14"/>
    <mergeCell ref="W14:Y14"/>
    <mergeCell ref="Z14:AC14"/>
    <mergeCell ref="AD14:AG14"/>
    <mergeCell ref="AH14:AK14"/>
    <mergeCell ref="AL14:AO14"/>
    <mergeCell ref="AL10:AO10"/>
    <mergeCell ref="A23:B23"/>
    <mergeCell ref="C23:Q23"/>
    <mergeCell ref="R23:T23"/>
    <mergeCell ref="U23:V23"/>
    <mergeCell ref="W23:Y23"/>
    <mergeCell ref="Z23:AC23"/>
    <mergeCell ref="AD23:AG23"/>
    <mergeCell ref="AH23:AK23"/>
    <mergeCell ref="AL23:AO23"/>
    <mergeCell ref="A11:B11"/>
    <mergeCell ref="C11:Q11"/>
    <mergeCell ref="R11:T11"/>
    <mergeCell ref="U11:V11"/>
    <mergeCell ref="W11:Y11"/>
    <mergeCell ref="Z11:AC11"/>
    <mergeCell ref="AD11:AG11"/>
    <mergeCell ref="AH11:AK11"/>
    <mergeCell ref="AL11:AO11"/>
    <mergeCell ref="A12:B12"/>
    <mergeCell ref="C12:Q12"/>
    <mergeCell ref="R12:T12"/>
    <mergeCell ref="A13:B13"/>
    <mergeCell ref="C13:Q13"/>
    <mergeCell ref="A31:B31"/>
    <mergeCell ref="C31:Q31"/>
    <mergeCell ref="R31:T31"/>
    <mergeCell ref="U31:V31"/>
    <mergeCell ref="W31:Y31"/>
    <mergeCell ref="Z31:AC31"/>
    <mergeCell ref="AD31:AG31"/>
    <mergeCell ref="AH31:AK31"/>
    <mergeCell ref="AL31:AO31"/>
    <mergeCell ref="AL27:AO27"/>
    <mergeCell ref="A29:B29"/>
    <mergeCell ref="C29:Q29"/>
    <mergeCell ref="R29:T29"/>
    <mergeCell ref="U29:V29"/>
    <mergeCell ref="W29:Y29"/>
    <mergeCell ref="Z29:AC29"/>
    <mergeCell ref="AD29:AG29"/>
    <mergeCell ref="AH29:AK29"/>
    <mergeCell ref="AL29:AO29"/>
    <mergeCell ref="A27:B27"/>
    <mergeCell ref="A28:B28"/>
    <mergeCell ref="C28:Q28"/>
    <mergeCell ref="R28:T28"/>
    <mergeCell ref="U28:V28"/>
    <mergeCell ref="W28:Y28"/>
    <mergeCell ref="Z28:AC28"/>
    <mergeCell ref="AD28:AG28"/>
    <mergeCell ref="AH28:AK28"/>
    <mergeCell ref="AL28:AO28"/>
    <mergeCell ref="AD19:AG19"/>
    <mergeCell ref="AH19:AK19"/>
    <mergeCell ref="AL19:AO19"/>
    <mergeCell ref="A20:B20"/>
    <mergeCell ref="C20:Q20"/>
    <mergeCell ref="R20:T20"/>
    <mergeCell ref="U20:V20"/>
    <mergeCell ref="W20:Y20"/>
    <mergeCell ref="Z20:AC20"/>
    <mergeCell ref="AD20:AG20"/>
    <mergeCell ref="A19:B19"/>
    <mergeCell ref="C19:Q19"/>
    <mergeCell ref="R19:T19"/>
    <mergeCell ref="U19:V19"/>
    <mergeCell ref="W19:Y19"/>
    <mergeCell ref="Z19:AC19"/>
    <mergeCell ref="AH20:AK20"/>
    <mergeCell ref="AL20:AO20"/>
    <mergeCell ref="A22:B22"/>
    <mergeCell ref="C22:Q22"/>
    <mergeCell ref="R22:T22"/>
    <mergeCell ref="U22:V22"/>
    <mergeCell ref="W22:Y22"/>
    <mergeCell ref="Z22:AC22"/>
    <mergeCell ref="AD22:AG22"/>
    <mergeCell ref="AH22:AK22"/>
    <mergeCell ref="AL22:AO22"/>
    <mergeCell ref="AL4:AO4"/>
    <mergeCell ref="A5:B5"/>
    <mergeCell ref="C5:Q5"/>
    <mergeCell ref="R5:T5"/>
    <mergeCell ref="U5:V5"/>
    <mergeCell ref="W5:Y5"/>
    <mergeCell ref="Z5:AC5"/>
    <mergeCell ref="AD5:AG5"/>
    <mergeCell ref="AH5:AK5"/>
    <mergeCell ref="AL5:AO5"/>
    <mergeCell ref="A3:B4"/>
    <mergeCell ref="C3:Q4"/>
    <mergeCell ref="R3:T4"/>
    <mergeCell ref="U3:V4"/>
    <mergeCell ref="W3:AG3"/>
    <mergeCell ref="AH3:AO3"/>
    <mergeCell ref="W4:Y4"/>
    <mergeCell ref="Z4:AC4"/>
    <mergeCell ref="AD4:AG4"/>
    <mergeCell ref="AH4:AK4"/>
    <mergeCell ref="A6:B6"/>
    <mergeCell ref="C6:Q6"/>
    <mergeCell ref="R6:T6"/>
    <mergeCell ref="U6:V6"/>
    <mergeCell ref="W6:Y6"/>
    <mergeCell ref="Z6:AC6"/>
    <mergeCell ref="AD6:AG6"/>
    <mergeCell ref="AH6:AK6"/>
    <mergeCell ref="AL6:AO6"/>
    <mergeCell ref="A7:B7"/>
    <mergeCell ref="C7:Q7"/>
    <mergeCell ref="R7:T7"/>
    <mergeCell ref="U7:V7"/>
    <mergeCell ref="W7:Y7"/>
    <mergeCell ref="Z7:AC7"/>
    <mergeCell ref="AD7:AG7"/>
    <mergeCell ref="AH7:AK7"/>
    <mergeCell ref="AL7:AO7"/>
    <mergeCell ref="A8:B8"/>
    <mergeCell ref="C8:Q8"/>
    <mergeCell ref="R8:T8"/>
    <mergeCell ref="U8:V8"/>
    <mergeCell ref="W8:Y8"/>
    <mergeCell ref="Z8:AC8"/>
    <mergeCell ref="AD8:AG8"/>
    <mergeCell ref="AH8:AK8"/>
    <mergeCell ref="AL8:AO8"/>
    <mergeCell ref="AL9:AO9"/>
    <mergeCell ref="A17:B17"/>
    <mergeCell ref="A9:B9"/>
    <mergeCell ref="C9:Q9"/>
    <mergeCell ref="R9:T9"/>
    <mergeCell ref="U9:V9"/>
    <mergeCell ref="W9:Y9"/>
    <mergeCell ref="Z9:AC9"/>
    <mergeCell ref="AD9:AG9"/>
    <mergeCell ref="AH9:AK9"/>
    <mergeCell ref="C17:Q17"/>
    <mergeCell ref="R17:T17"/>
    <mergeCell ref="U17:V17"/>
    <mergeCell ref="W17:Y17"/>
    <mergeCell ref="Z17:AC17"/>
    <mergeCell ref="AD17:AG17"/>
    <mergeCell ref="AH17:AK17"/>
    <mergeCell ref="A10:B10"/>
    <mergeCell ref="C10:Q10"/>
    <mergeCell ref="R10:T10"/>
    <mergeCell ref="U10:V10"/>
    <mergeCell ref="W10:Y10"/>
    <mergeCell ref="Z10:AC10"/>
    <mergeCell ref="AD10:AG10"/>
    <mergeCell ref="AH10:AK10"/>
    <mergeCell ref="A16:B16"/>
    <mergeCell ref="C16:Q16"/>
    <mergeCell ref="R16:T16"/>
    <mergeCell ref="U16:V16"/>
    <mergeCell ref="W16:Y16"/>
    <mergeCell ref="Z16:AC16"/>
    <mergeCell ref="AD16:AG16"/>
    <mergeCell ref="AH16:AK16"/>
    <mergeCell ref="A14:B14"/>
    <mergeCell ref="C14:Q14"/>
    <mergeCell ref="R13:T13"/>
    <mergeCell ref="U13:V13"/>
    <mergeCell ref="W13:Y13"/>
    <mergeCell ref="Z13:AC13"/>
    <mergeCell ref="AD13:AG13"/>
    <mergeCell ref="AH13:AK13"/>
    <mergeCell ref="Z12:AC12"/>
    <mergeCell ref="AD12:AG12"/>
    <mergeCell ref="AH12:AK12"/>
    <mergeCell ref="AL16:AO16"/>
    <mergeCell ref="A18:B18"/>
    <mergeCell ref="C18:Q18"/>
    <mergeCell ref="R18:T18"/>
    <mergeCell ref="U18:V18"/>
    <mergeCell ref="W18:Y18"/>
    <mergeCell ref="Z18:AC18"/>
    <mergeCell ref="AD18:AG18"/>
    <mergeCell ref="AH18:AK18"/>
    <mergeCell ref="AL18:AO18"/>
    <mergeCell ref="AL17:AO17"/>
    <mergeCell ref="AL25:AO25"/>
    <mergeCell ref="A21:B21"/>
    <mergeCell ref="C21:Q21"/>
    <mergeCell ref="R21:T21"/>
    <mergeCell ref="U21:V21"/>
    <mergeCell ref="W21:Y21"/>
    <mergeCell ref="Z21:AC21"/>
    <mergeCell ref="AD21:AG21"/>
    <mergeCell ref="AH21:AK21"/>
    <mergeCell ref="AL21:AO21"/>
    <mergeCell ref="A24:B24"/>
    <mergeCell ref="C24:Q24"/>
    <mergeCell ref="R24:T24"/>
    <mergeCell ref="U24:V24"/>
    <mergeCell ref="W24:Y24"/>
    <mergeCell ref="Z24:AC24"/>
    <mergeCell ref="AD24:AG24"/>
    <mergeCell ref="AH24:AK24"/>
    <mergeCell ref="AL24:AO24"/>
    <mergeCell ref="A25:B25"/>
    <mergeCell ref="C25:Q25"/>
    <mergeCell ref="R25:T25"/>
    <mergeCell ref="U25:V25"/>
    <mergeCell ref="W25:Y25"/>
    <mergeCell ref="Z25:AC25"/>
    <mergeCell ref="AD25:AG25"/>
    <mergeCell ref="AH25:AK25"/>
    <mergeCell ref="C27:Q27"/>
    <mergeCell ref="R27:T27"/>
    <mergeCell ref="U27:V27"/>
    <mergeCell ref="W27:Y27"/>
    <mergeCell ref="Z27:AC27"/>
    <mergeCell ref="AD27:AG27"/>
    <mergeCell ref="AH27:AK27"/>
    <mergeCell ref="A26:B26"/>
    <mergeCell ref="C26:Q26"/>
    <mergeCell ref="R26:T26"/>
    <mergeCell ref="U26:V26"/>
    <mergeCell ref="W26:Y26"/>
    <mergeCell ref="Z26:AC26"/>
    <mergeCell ref="AD26:AG26"/>
    <mergeCell ref="AH26:AK26"/>
    <mergeCell ref="AL26:AO26"/>
    <mergeCell ref="A30:B30"/>
    <mergeCell ref="C30:Q30"/>
    <mergeCell ref="R30:T30"/>
    <mergeCell ref="U30:V30"/>
    <mergeCell ref="W30:Y30"/>
    <mergeCell ref="Z30:AC30"/>
    <mergeCell ref="AD30:AG30"/>
    <mergeCell ref="AH30:AK30"/>
    <mergeCell ref="AL30:AO30"/>
    <mergeCell ref="AD32:AG32"/>
    <mergeCell ref="AH32:AK32"/>
    <mergeCell ref="AL32:AO32"/>
    <mergeCell ref="A33:B33"/>
    <mergeCell ref="C33:Q33"/>
    <mergeCell ref="R33:T33"/>
    <mergeCell ref="U33:V33"/>
    <mergeCell ref="W33:Y33"/>
    <mergeCell ref="Z33:AC33"/>
    <mergeCell ref="AD33:AG33"/>
    <mergeCell ref="A32:B32"/>
    <mergeCell ref="C32:Q32"/>
    <mergeCell ref="R32:T32"/>
    <mergeCell ref="U32:V32"/>
    <mergeCell ref="W32:Y32"/>
    <mergeCell ref="Z32:AC32"/>
    <mergeCell ref="AH33:AK33"/>
    <mergeCell ref="AL33:AO33"/>
    <mergeCell ref="A34:B34"/>
    <mergeCell ref="C34:Q34"/>
    <mergeCell ref="R34:T34"/>
    <mergeCell ref="U34:V34"/>
    <mergeCell ref="W34:Y34"/>
    <mergeCell ref="Z34:AC34"/>
    <mergeCell ref="AD34:AG34"/>
    <mergeCell ref="AH34:AK34"/>
    <mergeCell ref="AL34:AO34"/>
    <mergeCell ref="AD35:AG35"/>
    <mergeCell ref="AH35:AK35"/>
    <mergeCell ref="AL35:AO35"/>
    <mergeCell ref="A36:B36"/>
    <mergeCell ref="C36:Q36"/>
    <mergeCell ref="R36:T36"/>
    <mergeCell ref="U36:V36"/>
    <mergeCell ref="W36:Y36"/>
    <mergeCell ref="Z36:AC36"/>
    <mergeCell ref="AD36:AG36"/>
    <mergeCell ref="A35:B35"/>
    <mergeCell ref="C35:Q35"/>
    <mergeCell ref="R35:T35"/>
    <mergeCell ref="U35:V35"/>
    <mergeCell ref="W35:Y35"/>
    <mergeCell ref="Z35:AC35"/>
    <mergeCell ref="AH36:AK36"/>
    <mergeCell ref="AL36:AO36"/>
    <mergeCell ref="A37:B37"/>
    <mergeCell ref="C37:Q37"/>
    <mergeCell ref="R37:T37"/>
    <mergeCell ref="U37:V37"/>
    <mergeCell ref="W37:Y37"/>
    <mergeCell ref="Z37:AC37"/>
    <mergeCell ref="AD37:AG37"/>
    <mergeCell ref="AH37:AK37"/>
    <mergeCell ref="AL37:AO37"/>
    <mergeCell ref="A38:B38"/>
    <mergeCell ref="AD38:AG38"/>
    <mergeCell ref="AH38:AK38"/>
    <mergeCell ref="AL38:AO38"/>
    <mergeCell ref="A41:B41"/>
    <mergeCell ref="C41:Q41"/>
    <mergeCell ref="R41:T41"/>
    <mergeCell ref="U41:V41"/>
    <mergeCell ref="W41:Y41"/>
    <mergeCell ref="Z41:AC41"/>
    <mergeCell ref="AD41:AG41"/>
    <mergeCell ref="C38:Q38"/>
    <mergeCell ref="R38:T38"/>
    <mergeCell ref="U38:V38"/>
    <mergeCell ref="W38:Y38"/>
    <mergeCell ref="Z38:AC38"/>
    <mergeCell ref="A39:B39"/>
    <mergeCell ref="C39:Q39"/>
    <mergeCell ref="R39:T39"/>
    <mergeCell ref="U39:V39"/>
    <mergeCell ref="W39:Y39"/>
    <mergeCell ref="Z39:AC39"/>
    <mergeCell ref="AD39:AG39"/>
    <mergeCell ref="AH39:AK39"/>
    <mergeCell ref="U46:W46"/>
    <mergeCell ref="Z46:AF46"/>
    <mergeCell ref="AG46:AJ46"/>
    <mergeCell ref="AK46:AO46"/>
    <mergeCell ref="A47:T47"/>
    <mergeCell ref="U47:W47"/>
    <mergeCell ref="X47:Y47"/>
    <mergeCell ref="Z47:AF47"/>
    <mergeCell ref="AG47:AJ47"/>
    <mergeCell ref="AK47:AO47"/>
    <mergeCell ref="A49:T49"/>
    <mergeCell ref="U49:W49"/>
    <mergeCell ref="X49:Y49"/>
    <mergeCell ref="Z49:AF49"/>
    <mergeCell ref="AG49:AJ49"/>
    <mergeCell ref="AK49:AO49"/>
    <mergeCell ref="A48:T48"/>
    <mergeCell ref="U48:W48"/>
    <mergeCell ref="X48:Y48"/>
    <mergeCell ref="Z48:AF48"/>
    <mergeCell ref="AG48:AJ48"/>
    <mergeCell ref="AK48:AO48"/>
    <mergeCell ref="A44:Y44"/>
    <mergeCell ref="Z44:AC44"/>
    <mergeCell ref="AD44:AG44"/>
    <mergeCell ref="AH44:AK44"/>
    <mergeCell ref="AL44:AO44"/>
    <mergeCell ref="AH41:AK41"/>
    <mergeCell ref="AL41:AO41"/>
    <mergeCell ref="A42:B42"/>
    <mergeCell ref="C42:Q42"/>
    <mergeCell ref="R42:T42"/>
    <mergeCell ref="U42:V42"/>
    <mergeCell ref="W42:Y42"/>
    <mergeCell ref="Z42:AC42"/>
    <mergeCell ref="AD42:AG42"/>
    <mergeCell ref="AH42:AK42"/>
    <mergeCell ref="AL42:AO42"/>
    <mergeCell ref="AL39:AO39"/>
    <mergeCell ref="A40:B40"/>
    <mergeCell ref="C40:Q40"/>
    <mergeCell ref="R40:T40"/>
    <mergeCell ref="U40:V40"/>
    <mergeCell ref="W40:Y40"/>
    <mergeCell ref="Z40:AC40"/>
    <mergeCell ref="AD40:AG40"/>
    <mergeCell ref="AH40:AK40"/>
    <mergeCell ref="AL40:AO40"/>
  </mergeCells>
  <phoneticPr fontId="4" type="noConversion"/>
  <conditionalFormatting sqref="A201">
    <cfRule type="containsText" dxfId="0" priority="1" operator="containsText" text="CHYBA. Doplň Buňku G15 v záložce Doplň">
      <formula>NOT(ISERROR(SEARCH("CHYBA. Doplň Buňku G15 v záložce Doplň",A201)))</formula>
    </cfRule>
  </conditionalFormatting>
  <dataValidations disablePrompts="1" count="2">
    <dataValidation errorStyle="warning" allowBlank="1" showInputMessage="1" error="Are you sure? " sqref="B207:B209 B213 A204:A213 B210:AE210 A215:AE221" xr:uid="{0A3BDD9E-73C5-4B7E-8D33-2A3EFB403285}"/>
    <dataValidation errorStyle="warning" allowBlank="1" showInputMessage="1" showErrorMessage="1" error="Are you sure? " sqref="A214:AE214 A201:AE203" xr:uid="{1D6C9DEB-E183-4EAF-9C70-8873879FE299}"/>
  </dataValidations>
  <pageMargins left="0.28125" right="0.73958333333333337" top="0.98425196850393704" bottom="0.98425196850393704" header="0.31496062992125984" footer="0.31496062992125984"/>
  <pageSetup paperSize="9" orientation="landscape" horizontalDpi="4294967293" verticalDpi="4294967293" r:id="rId1"/>
  <headerFooter differentFirst="1">
    <oddHeader xml:space="preserve">&amp;L&amp;"-,Obyčejné"&amp;10&amp;K00-033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9.1</vt:lpstr>
      <vt:lpstr>9.2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stavt</dc:creator>
  <cp:lastModifiedBy>Tereza Semerádová</cp:lastModifiedBy>
  <dcterms:created xsi:type="dcterms:W3CDTF">2022-04-28T07:59:58Z</dcterms:created>
  <dcterms:modified xsi:type="dcterms:W3CDTF">2024-08-07T15:55:28Z</dcterms:modified>
</cp:coreProperties>
</file>