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 - Všeobecné konstrukce ..." sheetId="2" r:id="rId2"/>
    <sheet name="SO 01.2 - Sdílený živičný..." sheetId="3" r:id="rId3"/>
    <sheet name="SO 02.2 - Sdílený živičný..." sheetId="4" r:id="rId4"/>
    <sheet name="SO 021 - Parkoviště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'0 - Všeobecné konstrukce ...'!$C$116:$K$128</definedName>
    <definedName name="_xlnm.Print_Area" localSheetId="1">'0 - Všeobecné konstrukce ...'!$C$4:$J$76,'0 - Všeobecné konstrukce ...'!$C$82:$J$98,'0 - Všeobecné konstrukce ...'!$C$104:$K$128</definedName>
    <definedName name="_xlnm.Print_Titles" localSheetId="1">'0 - Všeobecné konstrukce ...'!$116:$116</definedName>
    <definedName name="_xlnm._FilterDatabase" localSheetId="2" hidden="1">'SO 01.2 - Sdílený živičný...'!$C$123:$K$240</definedName>
    <definedName name="_xlnm.Print_Area" localSheetId="2">'SO 01.2 - Sdílený živičný...'!$C$4:$J$76,'SO 01.2 - Sdílený živičný...'!$C$82:$J$105,'SO 01.2 - Sdílený živičný...'!$C$111:$K$240</definedName>
    <definedName name="_xlnm.Print_Titles" localSheetId="2">'SO 01.2 - Sdílený živičný...'!$123:$123</definedName>
    <definedName name="_xlnm._FilterDatabase" localSheetId="3" hidden="1">'SO 02.2 - Sdílený živičný...'!$C$119:$K$166</definedName>
    <definedName name="_xlnm.Print_Area" localSheetId="3">'SO 02.2 - Sdílený živičný...'!$C$4:$J$76,'SO 02.2 - Sdílený živičný...'!$C$82:$J$101,'SO 02.2 - Sdílený živičný...'!$C$107:$K$166</definedName>
    <definedName name="_xlnm.Print_Titles" localSheetId="3">'SO 02.2 - Sdílený živičný...'!$119:$119</definedName>
    <definedName name="_xlnm._FilterDatabase" localSheetId="4" hidden="1">'SO 021 - Parkoviště'!$C$122:$K$238</definedName>
    <definedName name="_xlnm.Print_Area" localSheetId="4">'SO 021 - Parkoviště'!$C$4:$J$76,'SO 021 - Parkoviště'!$C$82:$J$104,'SO 021 - Parkoviště'!$C$110:$K$238</definedName>
    <definedName name="_xlnm.Print_Titles" localSheetId="4">'SO 021 - Parkoviště'!$122:$122</definedName>
  </definedNames>
  <calcPr/>
</workbook>
</file>

<file path=xl/calcChain.xml><?xml version="1.0" encoding="utf-8"?>
<calcChain xmlns="http://schemas.openxmlformats.org/spreadsheetml/2006/main">
  <c i="5" l="1" r="T205"/>
  <c r="J37"/>
  <c r="J36"/>
  <c i="1" r="AY98"/>
  <c i="5" r="J35"/>
  <c i="1" r="AX98"/>
  <c i="5"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T169"/>
  <c r="R170"/>
  <c r="R169"/>
  <c r="P170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119"/>
  <c r="J14"/>
  <c r="J12"/>
  <c r="J89"/>
  <c r="E7"/>
  <c r="E113"/>
  <c i="4" r="J37"/>
  <c r="J36"/>
  <c i="1" r="AY97"/>
  <c i="4" r="J35"/>
  <c i="1" r="AX97"/>
  <c i="4"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91"/>
  <c r="J14"/>
  <c r="J12"/>
  <c r="J114"/>
  <c r="E7"/>
  <c r="E110"/>
  <c i="3" r="J37"/>
  <c r="J36"/>
  <c i="1" r="AY96"/>
  <c i="3" r="J35"/>
  <c i="1" r="AX96"/>
  <c i="3"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120"/>
  <c r="J14"/>
  <c r="J12"/>
  <c r="J89"/>
  <c r="E7"/>
  <c r="E114"/>
  <c i="2" r="J37"/>
  <c r="J36"/>
  <c i="1" r="AY95"/>
  <c i="2" r="J35"/>
  <c i="1" r="AX95"/>
  <c i="2"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113"/>
  <c r="J14"/>
  <c r="J12"/>
  <c r="J89"/>
  <c r="E7"/>
  <c r="E107"/>
  <c i="1" r="L90"/>
  <c r="AM90"/>
  <c r="AM89"/>
  <c r="L89"/>
  <c r="AM87"/>
  <c r="L87"/>
  <c r="L85"/>
  <c r="L84"/>
  <c i="2" r="BK127"/>
  <c r="J127"/>
  <c r="BK123"/>
  <c r="J125"/>
  <c r="BK119"/>
  <c i="3" r="J239"/>
  <c r="BK237"/>
  <c r="BK235"/>
  <c r="J233"/>
  <c r="J231"/>
  <c r="BK227"/>
  <c r="J220"/>
  <c r="J214"/>
  <c r="BK204"/>
  <c r="BK200"/>
  <c r="J196"/>
  <c r="BK190"/>
  <c r="BK186"/>
  <c r="BK233"/>
  <c r="BK223"/>
  <c r="BK216"/>
  <c r="J206"/>
  <c r="BK198"/>
  <c r="J194"/>
  <c r="J186"/>
  <c r="J237"/>
  <c r="BK231"/>
  <c r="J227"/>
  <c r="BK220"/>
  <c r="J216"/>
  <c r="BK211"/>
  <c r="BK206"/>
  <c r="BK202"/>
  <c r="J198"/>
  <c r="J190"/>
  <c r="BK182"/>
  <c r="BK177"/>
  <c r="BK168"/>
  <c r="BK161"/>
  <c r="J155"/>
  <c r="J151"/>
  <c r="J139"/>
  <c r="BK133"/>
  <c r="BK126"/>
  <c r="BK172"/>
  <c r="BK165"/>
  <c r="J163"/>
  <c r="BK151"/>
  <c r="J177"/>
  <c r="J172"/>
  <c r="J165"/>
  <c r="BK157"/>
  <c r="BK153"/>
  <c r="J147"/>
  <c r="J143"/>
  <c r="J135"/>
  <c r="J128"/>
  <c i="4" r="BK158"/>
  <c r="BK152"/>
  <c r="BK142"/>
  <c r="J138"/>
  <c r="J163"/>
  <c r="J156"/>
  <c r="J152"/>
  <c r="J145"/>
  <c r="J136"/>
  <c r="BK132"/>
  <c r="J128"/>
  <c r="BK124"/>
  <c r="J165"/>
  <c r="J158"/>
  <c r="BK150"/>
  <c r="BK145"/>
  <c r="BK140"/>
  <c r="J134"/>
  <c r="BK130"/>
  <c r="BK126"/>
  <c r="J122"/>
  <c i="5" r="J237"/>
  <c r="J235"/>
  <c r="J231"/>
  <c r="J227"/>
  <c r="BK223"/>
  <c r="J219"/>
  <c r="J214"/>
  <c r="BK210"/>
  <c r="BK206"/>
  <c r="BK203"/>
  <c r="BK199"/>
  <c r="J195"/>
  <c r="BK191"/>
  <c r="BK187"/>
  <c r="BK183"/>
  <c r="BK179"/>
  <c r="J175"/>
  <c r="BK170"/>
  <c r="BK165"/>
  <c r="BK160"/>
  <c r="BK156"/>
  <c r="BK152"/>
  <c r="BK148"/>
  <c r="BK144"/>
  <c r="BK140"/>
  <c r="BK136"/>
  <c r="J132"/>
  <c r="J127"/>
  <c r="BK237"/>
  <c r="BK233"/>
  <c r="BK229"/>
  <c r="BK225"/>
  <c r="J221"/>
  <c r="J217"/>
  <c r="BK212"/>
  <c r="J208"/>
  <c r="J203"/>
  <c r="BK201"/>
  <c r="J199"/>
  <c r="J193"/>
  <c r="J189"/>
  <c r="J185"/>
  <c r="J181"/>
  <c r="BK177"/>
  <c r="J173"/>
  <c r="J170"/>
  <c r="J165"/>
  <c r="J160"/>
  <c r="J156"/>
  <c r="J152"/>
  <c r="J148"/>
  <c r="J144"/>
  <c r="J140"/>
  <c r="J136"/>
  <c r="BK132"/>
  <c r="BK127"/>
  <c i="2" r="J121"/>
  <c r="J119"/>
  <c r="BK125"/>
  <c r="BK121"/>
  <c r="J123"/>
  <c i="1" r="AS94"/>
  <c i="3" r="BK229"/>
  <c r="J223"/>
  <c r="J218"/>
  <c r="BK208"/>
  <c r="J202"/>
  <c r="BK192"/>
  <c r="BK188"/>
  <c r="J188"/>
  <c r="BK239"/>
  <c r="J225"/>
  <c r="BK218"/>
  <c r="J211"/>
  <c r="BK196"/>
  <c r="J192"/>
  <c r="J184"/>
  <c r="J235"/>
  <c r="J229"/>
  <c r="BK225"/>
  <c r="BK214"/>
  <c r="J208"/>
  <c r="J204"/>
  <c r="J200"/>
  <c r="BK194"/>
  <c r="BK184"/>
  <c r="J180"/>
  <c r="J170"/>
  <c r="BK163"/>
  <c r="J159"/>
  <c r="J153"/>
  <c r="BK143"/>
  <c r="BK137"/>
  <c r="BK128"/>
  <c r="J174"/>
  <c r="J168"/>
  <c r="BK159"/>
  <c r="J157"/>
  <c r="J149"/>
  <c r="BK147"/>
  <c r="BK145"/>
  <c r="J141"/>
  <c r="BK139"/>
  <c r="J137"/>
  <c r="BK135"/>
  <c r="J133"/>
  <c r="BK131"/>
  <c r="J126"/>
  <c r="J182"/>
  <c r="BK180"/>
  <c r="BK174"/>
  <c r="BK170"/>
  <c r="J161"/>
  <c r="BK155"/>
  <c r="BK149"/>
  <c r="J145"/>
  <c r="BK141"/>
  <c r="J131"/>
  <c i="4" r="BK163"/>
  <c r="BK154"/>
  <c r="J150"/>
  <c r="J140"/>
  <c r="BK165"/>
  <c r="J160"/>
  <c r="J154"/>
  <c r="J147"/>
  <c r="BK138"/>
  <c r="BK134"/>
  <c r="J130"/>
  <c r="J126"/>
  <c r="BK122"/>
  <c r="BK160"/>
  <c r="BK156"/>
  <c r="BK147"/>
  <c r="J142"/>
  <c r="BK136"/>
  <c r="J132"/>
  <c r="BK128"/>
  <c r="J124"/>
  <c i="5" r="J233"/>
  <c r="J229"/>
  <c r="J225"/>
  <c r="BK221"/>
  <c r="BK217"/>
  <c r="J212"/>
  <c r="BK208"/>
  <c r="J201"/>
  <c r="J197"/>
  <c r="BK193"/>
  <c r="BK189"/>
  <c r="BK185"/>
  <c r="BK181"/>
  <c r="J177"/>
  <c r="BK173"/>
  <c r="J167"/>
  <c r="BK163"/>
  <c r="BK158"/>
  <c r="BK154"/>
  <c r="BK150"/>
  <c r="J146"/>
  <c r="J142"/>
  <c r="BK138"/>
  <c r="J134"/>
  <c r="BK130"/>
  <c r="J125"/>
  <c r="BK235"/>
  <c r="BK231"/>
  <c r="BK227"/>
  <c r="J223"/>
  <c r="BK219"/>
  <c r="BK214"/>
  <c r="J210"/>
  <c r="J206"/>
  <c r="BK197"/>
  <c r="BK195"/>
  <c r="J191"/>
  <c r="J187"/>
  <c r="J183"/>
  <c r="J179"/>
  <c r="BK175"/>
  <c r="BK167"/>
  <c r="J163"/>
  <c r="J158"/>
  <c r="J154"/>
  <c r="J150"/>
  <c r="BK146"/>
  <c r="BK142"/>
  <c r="J138"/>
  <c r="BK134"/>
  <c r="J130"/>
  <c r="BK125"/>
  <c i="2" l="1" r="BK118"/>
  <c r="J118"/>
  <c r="J97"/>
  <c r="T118"/>
  <c r="T117"/>
  <c i="3" r="BK125"/>
  <c r="J125"/>
  <c r="J97"/>
  <c r="R125"/>
  <c r="BK130"/>
  <c r="J130"/>
  <c r="J98"/>
  <c r="T130"/>
  <c r="P167"/>
  <c r="T167"/>
  <c r="BK179"/>
  <c r="J179"/>
  <c r="J101"/>
  <c r="R179"/>
  <c r="P213"/>
  <c r="T213"/>
  <c r="P222"/>
  <c r="R222"/>
  <c i="4" r="P121"/>
  <c r="T121"/>
  <c r="P144"/>
  <c r="R144"/>
  <c r="BK149"/>
  <c r="J149"/>
  <c r="J99"/>
  <c r="P149"/>
  <c r="T149"/>
  <c r="P162"/>
  <c r="T162"/>
  <c i="5" r="BK129"/>
  <c r="J129"/>
  <c r="J98"/>
  <c r="R129"/>
  <c r="BK162"/>
  <c r="J162"/>
  <c r="J99"/>
  <c i="2" r="P118"/>
  <c r="P117"/>
  <c i="1" r="AU95"/>
  <c i="2" r="R118"/>
  <c r="R117"/>
  <c i="3" r="P125"/>
  <c r="T125"/>
  <c r="P130"/>
  <c r="R130"/>
  <c r="BK167"/>
  <c r="J167"/>
  <c r="J99"/>
  <c r="R167"/>
  <c r="P179"/>
  <c r="T179"/>
  <c r="BK213"/>
  <c r="J213"/>
  <c r="J103"/>
  <c r="R213"/>
  <c r="BK222"/>
  <c r="J222"/>
  <c r="J104"/>
  <c r="T222"/>
  <c i="4" r="BK121"/>
  <c r="J121"/>
  <c r="J97"/>
  <c r="R121"/>
  <c r="BK144"/>
  <c r="J144"/>
  <c r="J98"/>
  <c r="T144"/>
  <c r="R149"/>
  <c r="BK162"/>
  <c r="J162"/>
  <c r="J100"/>
  <c r="R162"/>
  <c i="5" r="BK124"/>
  <c r="J124"/>
  <c r="J97"/>
  <c r="P124"/>
  <c r="R124"/>
  <c r="T124"/>
  <c r="P129"/>
  <c r="T129"/>
  <c r="P162"/>
  <c r="R162"/>
  <c r="T162"/>
  <c r="BK172"/>
  <c r="J172"/>
  <c r="J101"/>
  <c r="P172"/>
  <c r="R172"/>
  <c r="T172"/>
  <c r="BK205"/>
  <c r="J205"/>
  <c r="J102"/>
  <c r="P205"/>
  <c r="R205"/>
  <c r="BK216"/>
  <c r="J216"/>
  <c r="J103"/>
  <c r="P216"/>
  <c r="R216"/>
  <c r="T216"/>
  <c i="3" r="BK176"/>
  <c r="J176"/>
  <c r="J100"/>
  <c r="BK210"/>
  <c r="J210"/>
  <c r="J102"/>
  <c i="5" r="BK169"/>
  <c r="J169"/>
  <c r="J100"/>
  <c r="E85"/>
  <c r="F91"/>
  <c r="F92"/>
  <c r="J92"/>
  <c r="J117"/>
  <c r="BE125"/>
  <c r="BE127"/>
  <c r="BE130"/>
  <c r="BE132"/>
  <c r="BE134"/>
  <c r="BE138"/>
  <c r="BE140"/>
  <c r="BE142"/>
  <c r="BE144"/>
  <c r="BE146"/>
  <c r="BE152"/>
  <c r="BE154"/>
  <c r="BE158"/>
  <c r="BE160"/>
  <c r="BE170"/>
  <c r="BE173"/>
  <c r="BE175"/>
  <c r="BE177"/>
  <c r="BE179"/>
  <c r="BE183"/>
  <c r="BE189"/>
  <c r="BE191"/>
  <c r="BE193"/>
  <c r="BE195"/>
  <c r="BE197"/>
  <c r="BE199"/>
  <c r="BE203"/>
  <c r="BE206"/>
  <c r="BE208"/>
  <c r="BE210"/>
  <c r="BE212"/>
  <c r="BE217"/>
  <c r="BE221"/>
  <c r="BE223"/>
  <c r="BE225"/>
  <c r="BE227"/>
  <c r="BE231"/>
  <c r="BE235"/>
  <c r="J91"/>
  <c r="BE136"/>
  <c r="BE148"/>
  <c r="BE150"/>
  <c r="BE156"/>
  <c r="BE163"/>
  <c r="BE165"/>
  <c r="BE167"/>
  <c r="BE181"/>
  <c r="BE185"/>
  <c r="BE187"/>
  <c r="BE201"/>
  <c r="BE214"/>
  <c r="BE219"/>
  <c r="BE229"/>
  <c r="BE233"/>
  <c r="BE237"/>
  <c i="4" r="E85"/>
  <c r="J89"/>
  <c r="J91"/>
  <c r="J92"/>
  <c r="F116"/>
  <c r="F117"/>
  <c r="BE124"/>
  <c r="BE128"/>
  <c r="BE132"/>
  <c r="BE134"/>
  <c r="BE138"/>
  <c r="BE147"/>
  <c r="BE154"/>
  <c r="BE160"/>
  <c r="BE165"/>
  <c r="BE122"/>
  <c r="BE126"/>
  <c r="BE130"/>
  <c r="BE152"/>
  <c r="BE158"/>
  <c r="BE163"/>
  <c r="BE136"/>
  <c r="BE140"/>
  <c r="BE142"/>
  <c r="BE145"/>
  <c r="BE150"/>
  <c r="BE156"/>
  <c i="3" r="E85"/>
  <c r="F92"/>
  <c r="J118"/>
  <c r="BE126"/>
  <c r="BE131"/>
  <c r="BE133"/>
  <c r="BE139"/>
  <c r="BE145"/>
  <c r="BE151"/>
  <c r="BE165"/>
  <c r="BE168"/>
  <c r="F91"/>
  <c r="J92"/>
  <c r="J120"/>
  <c r="BE128"/>
  <c r="BE135"/>
  <c r="BE137"/>
  <c r="BE143"/>
  <c r="BE149"/>
  <c r="BE153"/>
  <c r="BE161"/>
  <c r="BE163"/>
  <c r="BE170"/>
  <c r="BE177"/>
  <c r="BE180"/>
  <c r="BE141"/>
  <c r="BE147"/>
  <c r="BE155"/>
  <c r="BE157"/>
  <c r="BE159"/>
  <c r="BE172"/>
  <c r="BE174"/>
  <c r="BE184"/>
  <c r="BE192"/>
  <c r="BE194"/>
  <c r="BE196"/>
  <c r="BE200"/>
  <c r="BE208"/>
  <c r="BE211"/>
  <c r="BE216"/>
  <c r="BE218"/>
  <c r="BE223"/>
  <c r="BE229"/>
  <c r="BE239"/>
  <c r="BE182"/>
  <c r="BE186"/>
  <c r="BE188"/>
  <c r="BE204"/>
  <c r="BE214"/>
  <c r="BE190"/>
  <c r="BE198"/>
  <c r="BE202"/>
  <c r="BE206"/>
  <c r="BE220"/>
  <c r="BE225"/>
  <c r="BE227"/>
  <c r="BE231"/>
  <c r="BE233"/>
  <c r="BE235"/>
  <c r="BE237"/>
  <c i="2" r="E85"/>
  <c r="F91"/>
  <c r="BE127"/>
  <c r="F114"/>
  <c r="BE121"/>
  <c r="J91"/>
  <c r="J92"/>
  <c r="J111"/>
  <c r="BE123"/>
  <c r="BE119"/>
  <c r="BE125"/>
  <c r="J34"/>
  <c i="1" r="AW95"/>
  <c i="2" r="F34"/>
  <c i="1" r="BA95"/>
  <c i="2" r="F36"/>
  <c i="1" r="BC95"/>
  <c i="3" r="F35"/>
  <c i="1" r="BB96"/>
  <c i="3" r="J34"/>
  <c i="1" r="AW96"/>
  <c i="3" r="F36"/>
  <c i="1" r="BC96"/>
  <c i="4" r="F35"/>
  <c i="1" r="BB97"/>
  <c i="4" r="F36"/>
  <c i="1" r="BC97"/>
  <c i="5" r="F34"/>
  <c i="1" r="BA98"/>
  <c i="5" r="F37"/>
  <c i="1" r="BD98"/>
  <c i="5" r="J34"/>
  <c i="1" r="AW98"/>
  <c i="2" r="F35"/>
  <c i="1" r="BB95"/>
  <c i="2" r="F37"/>
  <c i="1" r="BD95"/>
  <c i="3" r="F34"/>
  <c i="1" r="BA96"/>
  <c i="3" r="F37"/>
  <c i="1" r="BD96"/>
  <c i="4" r="F34"/>
  <c i="1" r="BA97"/>
  <c i="4" r="F37"/>
  <c i="1" r="BD97"/>
  <c i="4" r="J34"/>
  <c i="1" r="AW97"/>
  <c i="5" r="F36"/>
  <c i="1" r="BC98"/>
  <c i="5" r="F35"/>
  <c i="1" r="BB98"/>
  <c i="5" l="1" r="T123"/>
  <c r="P123"/>
  <c i="1" r="AU98"/>
  <c i="3" r="T124"/>
  <c i="4" r="T120"/>
  <c i="3" r="R124"/>
  <c i="5" r="R123"/>
  <c i="4" r="R120"/>
  <c i="3" r="P124"/>
  <c i="1" r="AU96"/>
  <c i="4" r="P120"/>
  <c i="1" r="AU97"/>
  <c i="4" r="BK120"/>
  <c r="J120"/>
  <c r="J96"/>
  <c i="5" r="BK123"/>
  <c r="J123"/>
  <c r="J96"/>
  <c i="2" r="BK117"/>
  <c r="J117"/>
  <c r="J96"/>
  <c i="3" r="BK124"/>
  <c r="J124"/>
  <c r="J96"/>
  <c i="2" r="J33"/>
  <c i="1" r="AV95"/>
  <c r="AT95"/>
  <c i="3" r="F33"/>
  <c i="1" r="AZ96"/>
  <c i="4" r="J33"/>
  <c i="1" r="AV97"/>
  <c r="AT97"/>
  <c i="5" r="F33"/>
  <c i="1" r="AZ98"/>
  <c r="BB94"/>
  <c r="W31"/>
  <c r="BD94"/>
  <c r="W33"/>
  <c r="BA94"/>
  <c r="W30"/>
  <c i="2" r="F33"/>
  <c i="1" r="AZ95"/>
  <c i="3" r="J33"/>
  <c i="1" r="AV96"/>
  <c r="AT96"/>
  <c i="4" r="F33"/>
  <c i="1" r="AZ97"/>
  <c i="5" r="J33"/>
  <c i="1" r="AV98"/>
  <c r="AT98"/>
  <c r="BC94"/>
  <c r="W32"/>
  <c l="1" r="AU94"/>
  <c i="5" r="J30"/>
  <c i="1" r="AG98"/>
  <c i="3" r="J30"/>
  <c i="1" r="AG96"/>
  <c i="4" r="J30"/>
  <c i="1" r="AG97"/>
  <c i="2" r="J30"/>
  <c i="1" r="AG95"/>
  <c r="AZ94"/>
  <c r="W29"/>
  <c r="AW94"/>
  <c r="AK30"/>
  <c r="AX94"/>
  <c r="AY94"/>
  <c i="2" l="1" r="J39"/>
  <c i="5" r="J39"/>
  <c i="3" r="J39"/>
  <c i="4" r="J39"/>
  <c i="1" r="AN95"/>
  <c r="AN97"/>
  <c r="AN96"/>
  <c r="AN98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<sst xmlns="http://schemas.openxmlformats.org/spreadsheetml/2006/main">
  <si>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</si>
  <si>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</si>
  <si>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</si>
  <si>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</si>
  <si>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</si>
  <si>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{6756b9f6-6bc5-4f86-8691-48b8e1e51e74}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</si>
  <si>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</si>
  <si>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</si>
  <si>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</si>
  <si>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</si>
  <si>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</si>
  <si>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</si>
  <si>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</si>
  <si>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</si>
  <si>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2024-09-02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</si>
  <si>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</si>
  <si>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</si>
  <si>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Krajinný park Havraňák, část MČ P19</t>
  </si>
  <si>
    <t>KSO:</t>
  </si>
  <si>
    <t>CC-CZ:</t>
  </si>
  <si>
    <t>Místo:</t>
  </si>
  <si>
    <t>Krajinný park Havraňák</t>
  </si>
  <si>
    <t>Datum:</t>
  </si>
  <si>
    <t>2. 9. 2024</t>
  </si>
  <si>
    <t>Zadavatel:</t>
  </si>
  <si>
    <t>IČ:</t>
  </si>
  <si>
    <t>00231304</t>
  </si>
  <si>
    <t>Městská část Praha 19 - Kbely</t>
  </si>
  <si>
    <t>DIČ:</t>
  </si>
  <si>
    <t>Uchazeč:</t>
  </si>
  <si>
    <t>Vyplň údaj</t>
  </si>
  <si>
    <t>Projektant:</t>
  </si>
  <si>
    <t>10909231</t>
  </si>
  <si>
    <t>Ing. Dárius Bolješik</t>
  </si>
  <si>
    <t>True</t>
  </si>
  <si>
    <t>Zpracovatel:</t>
  </si>
  <si>
    <t>08283729</t>
  </si>
  <si>
    <t>3P projekt,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</si>
  <si>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</si>
  <si>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</si>
  <si>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</si>
  <si>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</si>
  <si>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</si>
  <si>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</si>
  <si>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</si>
  <si>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</si>
  <si>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</si>
  <si>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</si>
  <si>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</si>
  <si>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</si>
  <si>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</si>
  <si>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</si>
  <si>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</si>
  <si>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</si>
  <si>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</si>
  <si>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</si>
  <si>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</si>
  <si>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</si>
  <si>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</si>
  <si>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</si>
  <si>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</si>
  <si>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</si>
  <si>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</si>
  <si>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</si>
  <si>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</si>
  <si>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</si>
  <si>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</si>
  <si>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</si>
  <si>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</si>
  <si>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</si>
  <si>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</si>
  <si>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</si>
  <si>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</si>
  <si>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</si>
  <si>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</si>
  <si>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</si>
  <si>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</si>
  <si>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</si>
  <si>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</si>
  <si>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</si>
  <si>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</si>
  <si>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</si>
  <si>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</si>
  <si>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</si>
  <si>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Všeobecné konstrukce a práce</t>
  </si>
  <si>
    <t>STA</t>
  </si>
  <si>
    <t>1</t>
  </si>
  <si>
    <t>{ec7292c1-99a5-48d8-92a7-f98166bb7101}</t>
  </si>
  <si>
    <t>2</t>
  </si>
  <si>
    <t>SO 01.2</t>
  </si>
  <si>
    <t>Sdílený živičný / dlážděný chodník pro pěší a cyklisty šíře 3,5 m - KÚ Praha 19</t>
  </si>
  <si>
    <t>{0a3301ca-37ac-4bdd-9b83-07c1c8ae9a71}</t>
  </si>
  <si>
    <t>SO 02.2</t>
  </si>
  <si>
    <t>{155d5973-4cc2-4cfd-baef-91602a135192}</t>
  </si>
  <si>
    <t>SO 021</t>
  </si>
  <si>
    <t>Parkoviště</t>
  </si>
  <si>
    <t>{baba474d-e745-4a77-a9bd-a9a360b979b5}</t>
  </si>
  <si>
    <t>KRYCÍ LIST SOUPISU PRACÍ</t>
  </si>
  <si>
    <t>Objekt:</t>
  </si>
  <si>
    <t>0 - Všeobecné konstrukce a práce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</si>
  <si>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</si>
  <si>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</si>
  <si>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</si>
  <si>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</si>
  <si>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</si>
  <si>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</si>
  <si>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</si>
  <si>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</si>
  <si>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</si>
  <si>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</si>
  <si>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</si>
  <si>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</si>
  <si>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</si>
  <si>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</si>
  <si>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</si>
  <si>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</si>
  <si>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</si>
  <si>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</si>
  <si>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</si>
  <si>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</si>
  <si>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</si>
  <si>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02812</t>
  </si>
  <si>
    <t>PRŮZKUMNÉ PRÁCE GEOTECHNICKÉ V PODZEMÍ</t>
  </si>
  <si>
    <t>KPL</t>
  </si>
  <si>
    <t>OTSKP 2024</t>
  </si>
  <si>
    <t>4</t>
  </si>
  <si>
    <t>P</t>
  </si>
  <si>
    <t>Poznámka k položce:_x000d_
zahrnuje veškeré práce pro prozkoumání podloží, určení vhodnosti použití hydraulického pojiva včetně určení receptur</t>
  </si>
  <si>
    <t>02910</t>
  </si>
  <si>
    <t>OSTATNÍ POŽADAVKY - ZEMĚMĚŘIČSKÁ MĚŘENÍ</t>
  </si>
  <si>
    <t xml:space="preserve">Poznámka k položce:_x000d_
Zaměření pro DSPS._x000d_
zahrnuje veškeré náklady spojené s objednatelem požadovanými pracemi,   - pro stanovení orientační investorské ceny určete jednotkovou cenu jako 1% odhadované ceny stavby</t>
  </si>
  <si>
    <t>3</t>
  </si>
  <si>
    <t>6</t>
  </si>
  <si>
    <t>02943</t>
  </si>
  <si>
    <t>OSTATNÍ POŽADAVKY - VYPRACOVÁNÍ RDS</t>
  </si>
  <si>
    <t>8</t>
  </si>
  <si>
    <t>Poznámka k položce:_x000d_
Vypracování RDS._x000d_
zahrnuje veškeré náklady spojené s objednatelem požadovanými pracemi</t>
  </si>
  <si>
    <t>5</t>
  </si>
  <si>
    <t>02944</t>
  </si>
  <si>
    <t>OSTAT POŽADAVKY - DOKUMENTACE SKUTEČ PROVEDENÍ V DIGIT FORMĚ</t>
  </si>
  <si>
    <t>10</t>
  </si>
  <si>
    <t>Poznámka k položce:_x000d_
Vypracování DSPS objektů přes celou stavbu vč. digitální formy._x000d_
zahrnuje veškeré náklady spojené s objednatelem požadovanými pracemi</t>
  </si>
  <si>
    <t>SO 01.2 - Sdílený živičný / dlážděný chodník pro pěší a cyklisty šíře 3,5 m - KÚ Praha 19</t>
  </si>
  <si>
    <t>1 - Zemní práce</t>
  </si>
  <si>
    <t>2 - Základy</t>
  </si>
  <si>
    <t>4 - Vodorovné konstrukce</t>
  </si>
  <si>
    <t>5 - Komunikace</t>
  </si>
  <si>
    <t>7 - Přidružená stavební výroba</t>
  </si>
  <si>
    <t>8 - Potrubí</t>
  </si>
  <si>
    <t>9 - Ostatní konstrukce a práce</t>
  </si>
  <si>
    <t>015111</t>
  </si>
  <si>
    <t xml:space="preserve">POPLATKY ZA LIKVIDACI ODPADŮ NEKONTAMINOVANÝCH - 17 05 04  VYTĚŽENÉ ZEMINY A HORNINY -  I. TŘÍDA TĚŽITELNOSTI</t>
  </si>
  <si>
    <t>T</t>
  </si>
  <si>
    <t xml:space="preserve">Poznámka k položce:_x000d_
1. Položka obsahuje:    – veškeré poplatky provozovateli skládky, recyklační linky nebo jiného zařízení na zpracování nebo likvidaci odpadů související s převzetím, uložením, zpracováním nebo likvidací odpadu   2. Položka neobsahuje:    – náklady spojené s dopravou odpadu z místa stavby na místo převzetí provozovatelem skládky, recyklační linky nebo jiného zařízení na zpracování nebo likvidaci odpadů   3. Způsob měření:   Tunou se rozumí hmotnost odpadu vytříděného v souladu se zákonem č. 185/2001 Sb., o nakládání s odpady, v platném znění.</t>
  </si>
  <si>
    <t>015140</t>
  </si>
  <si>
    <t xml:space="preserve">POPLATKY ZA LIKVIDACŮ ODPADŮ NEKONTAMINOVANÝCH - 17 01 01  BETON Z DEMOLIC OBJEKTŮ, ZÁKLADŮ TV</t>
  </si>
  <si>
    <t xml:space="preserve">Poznámka k položce:_x000d_
1. Položka obsahuje:   – veškeré poplatky provozovateli skládky, recyklační linky nebo jiného zařízení na zpracování nebo likvidaci odpadů související s převzetím, uložením, zpracováním nebo likvidací odpadu  2. Položka neobsahuje:   – náklady spojené s dopravou odpadu z místa stavby na místo převzetí provozovatelem skládky, recyklační linky nebo jiného zařízení na zpracování nebo likvidaci odpadů  3. Způsob měření:  Tunou se rozumí hmotnost odpadu vytříděného v souladu se zákonem č. 185/2001 Sb., o nakládání s odpady, v platném znění.</t>
  </si>
  <si>
    <t>Zemní práce</t>
  </si>
  <si>
    <t>11318</t>
  </si>
  <si>
    <t>ODSTRANĚNÍ KRYTU ZPEVNĚNÝCH PLOCH Z DLAŽDIC</t>
  </si>
  <si>
    <t>M3</t>
  </si>
  <si>
    <t xml:space="preserve">Poznámka k položce:_x000d_
SO-01.2 - část 3 -1.0m3. Ul. Zamašská, odvoz na skládku   SO-01.2 - část 2 - 107,2m2 * 0,08 m ul. Sychrovská a Mohelnická v místě přejezdu přes komunikaci (včetně obrubníků a lože)_x000d_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</si>
  <si>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</si>
  <si>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</si>
  <si>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 xml:space="preserve">Poznámka k položce:_x000d_
SO-01-část 3. Ul. Zamašská, odvoz na skládku.  SO-01.2  část 2 odstranění stávajících vrtev ulic Mohelnická a Sychrovská v místech navržených přejezdů přes komunikaci_x000d_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</si>
  <si>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12110</t>
  </si>
  <si>
    <t>SEJMUTÍ ORNICE NEBO LESNÍ PŮDY</t>
  </si>
  <si>
    <t xml:space="preserve">Poznámka k položce:_x000d_
položka zahrnuje sejmutí ornice bez ohledu na tloušťku vrstvy a její vodorovnou dopravu  nezahrnuje uložení na trvalou skládku</t>
  </si>
  <si>
    <t>12110B</t>
  </si>
  <si>
    <t>SEJMUTÍ ORNICE NEBO LESNÍ PŮDY - DOPRAVA</t>
  </si>
  <si>
    <t>M3KM</t>
  </si>
  <si>
    <t>Poznámka k položce:_x000d_
Přebytečná ornice bude odvezena na deponii dle požadavku objednatele během výstavby. Přeprava materiálu je součástí položky.Předpokládá se odvoz do 10km._x000d_
Položka zahrnuje samostatnou dopravu zeminy. Množství se určí jako součin kubatutry [m3] a požadované vzdálenosti [km].</t>
  </si>
  <si>
    <t>7</t>
  </si>
  <si>
    <t>12190</t>
  </si>
  <si>
    <t>PŘEVRSTVENÍ ORNICE</t>
  </si>
  <si>
    <t>14</t>
  </si>
  <si>
    <t>Poznámka k položce:_x000d_
položka zahrnuje převrstvení ornice na skládce</t>
  </si>
  <si>
    <t>12373</t>
  </si>
  <si>
    <t>ODKOP PRO SPOD STAVBU SILNIC A ŽELEZNIC TŘ. I</t>
  </si>
  <si>
    <t>16</t>
  </si>
  <si>
    <t xml:space="preserve">Poznámka k položce:_x000d_
Část zemina použita vrámci objektu na dosyp do výšky pláně před zlepšením. Ostatní zemina použita v jiném stavebním objektu. Dočasně uložena na mezideponii._x000d_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zhutnění podloží, případně i svahů vč. svahování  - zřízení stupňů v podloží a lavic na svazích, není-li pro tyto práce zřízena samostatná položka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</si>
  <si>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9</t>
  </si>
  <si>
    <t>12573</t>
  </si>
  <si>
    <t>VYKOPÁVKY ZE ZEMNÍKŮ A SKLÁDEK TŘ. I</t>
  </si>
  <si>
    <t>18</t>
  </si>
  <si>
    <t xml:space="preserve">Poznámka k položce:_x000d_
zemina na ohumusování  SO-01-část 2 - 1096*0.15  SO-01-část 3 -506*0.15  SO-01-část 4 - 148*0.15  SO-01-část 5 - 552*0.15  SO-01-část 6 - 284*0.15  SO-01-část 7 - 106*0.15_x000d_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</si>
  <si>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20</t>
  </si>
  <si>
    <t xml:space="preserve"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</si>
  <si>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11</t>
  </si>
  <si>
    <t>12993</t>
  </si>
  <si>
    <t>ČIŠTĚNÍ POTRUBÍ DN DO 200MM</t>
  </si>
  <si>
    <t>M</t>
  </si>
  <si>
    <t>22</t>
  </si>
  <si>
    <t xml:space="preserve">Poznámka k položce:_x000d_
Pročištění stávající části přípojeky na ulici Dobšinská, Hrušovická. Předpoklad 15 m._x000d_
Součástí položky je vodorovná a svislá doprava, přemístění, přeložení, manipulace s materiálem a uložení na skládku.   Nezahrnuje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</si>
  <si>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</si>
  <si>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</si>
  <si>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24</t>
  </si>
  <si>
    <t xml:space="preserve">Poznámka k položce:_x000d_
Výkop pro osazení přípojek DN 150   SO-01-část 2 - 19.8m3_x000d_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</si>
  <si>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13</t>
  </si>
  <si>
    <t>17120</t>
  </si>
  <si>
    <t>ULOŽENÍ SYPANINY DO NÁSYPŮ A NA SKLÁDKY BEZ ZHUTNĚNÍ</t>
  </si>
  <si>
    <t>26</t>
  </si>
  <si>
    <t xml:space="preserve">Poznámka k položce:_x000d_
Dosyp zeminou podmíněčně vhodnou do výšky pláně před zlepšením zeminy._x000d_
položka zahrnuje:  - kompletní provedení zemní konstrukce do předepsaného tvaru  - ošetření úložiště po celou dobu práce v něm vč. klimatických opatření  - ztížení v okolí vedení, konstrukcí a objektů a jejich dočasné zajištění  - ztížení provádění ve ztížených podmínkách a stísněných prostorech  - ztížené ukládání sypaniny pod vodu  - ukládání po vrstvách a po jiných nutných částech (figurách) vč. dosypávek  - spouštění a nošení materiálu  - úprava, očištění a ochrana podloží a svahů  - svahování,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</si>
  <si>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17310</t>
  </si>
  <si>
    <t>ZEMNÍ KRAJNICE A DOSYPÁVKY SE ZHUTNĚNÍM</t>
  </si>
  <si>
    <t>28</t>
  </si>
  <si>
    <t xml:space="preserve">Poznámka k položce:_x000d_
Dosypávka krajnice nezamrzným materiálem a zhutněno, minimálně podmíněčně vhodný materiál dle ČSN 73 6133.  SO-01.2-část 2 - 183.6m3  SO-01.2-část 3 -85.2m3  SO-01.2-část 4 - 27m3  SO-01.2-část 5 - 96.2m3  SO-01.2-část 6 - 48.3m3  SO-01.2-část 7 - 18.6m3  SO-01.2-část 8 - 97m3_x000d_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</si>
  <si>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15</t>
  </si>
  <si>
    <t>17411</t>
  </si>
  <si>
    <t>ZÁSYP JAM A RÝH ZEMINOU SE ZHUTNĚNÍM</t>
  </si>
  <si>
    <t>30</t>
  </si>
  <si>
    <t xml:space="preserve">Poznámka k položce:_x000d_
SO-01-část 2 - 15 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</si>
  <si>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17511</t>
  </si>
  <si>
    <t>OBSYP POTRUBÍ A OBJEKTŮ SE ZHUTNĚNÍM</t>
  </si>
  <si>
    <t>32</t>
  </si>
  <si>
    <t xml:space="preserve">Poznámka k položce:_x000d_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a výplň jam a prohlubní v podloží  - úprava, očištění, ochrana a zhutnění podloží  - svahování, hutnění a uzavírání povrchů svahů  - zřízení lavic na svazích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  - zemina vytlačená potrubím o DN do 180mm se od kubatury obsypů neodečítá</t>
  </si>
  <si>
    <t>17</t>
  </si>
  <si>
    <t>18110</t>
  </si>
  <si>
    <t>ÚPRAVA PLÁNĚ SE ZHUTNĚNÍM V HORNINĚ TŘ. I</t>
  </si>
  <si>
    <t>M2</t>
  </si>
  <si>
    <t>34</t>
  </si>
  <si>
    <t>Poznámka k položce:_x000d_
položka zahrnuje úpravu pláně včetně vyrovnání výškových rozdílů. Míru zhutnění určuje projekt.</t>
  </si>
  <si>
    <t>18232</t>
  </si>
  <si>
    <t>ROZPROSTŘENÍ ORNICE V ROVINĚ V TL DO 0,15M</t>
  </si>
  <si>
    <t>36</t>
  </si>
  <si>
    <t xml:space="preserve">Poznámka k položce:_x000d_
Rozprostření ornice podél silnice, chodníků a parkoviště  Plocha měřena půdorysně - měřeno v ACAD:   SO-01.2-část 2 - 1096m2  SO-01.2-část 3 -506m2  SO-01.2-část 4 - 148m2  SO-01.2-část 5 - 552m2  SO-01.2-část 6 - 284m2  SO-01.2-část 7 - 106m2  SO-01.2-část 8 - 505m2_x000d_
položka zahrnuje:  nutné přemístění ornice z dočasných skládek vzdálených do 50m  rozprostření ornice v předepsané tloušťce v rovině a ve svahu do 1:5</t>
  </si>
  <si>
    <t>19</t>
  </si>
  <si>
    <t>18241</t>
  </si>
  <si>
    <t>ZALOŽENÍ TRÁVNÍKU RUČNÍM VÝSEVEM</t>
  </si>
  <si>
    <t>38</t>
  </si>
  <si>
    <t xml:space="preserve">Poznámka k položce:_x000d_
Ohumusované části budou osety travním semenem   výsev je 25 g na 1m2.   SO-01.2-část 2 - 1096m2  SO-01.2-část 3 -506m2  SO-01.2-část 4 - 148m2  SO-01.2-část 5 - 552m2  SO-01.2-část 6 - 284m2  SO-01.2-část 7 - 106m2  SO-01.2-část 8 - 505m2_x000d_
Zahrnuje dodání předepsané travní směsi, její výsev na ornici, zalévání, první pokosení, to vše bez ohledu na sklon terénu</t>
  </si>
  <si>
    <t>18247</t>
  </si>
  <si>
    <t>OŠETŘOVÁNÍ TRÁVNÍKU</t>
  </si>
  <si>
    <t>40</t>
  </si>
  <si>
    <t xml:space="preserve"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 zahrnuje nutné zalití a hnojení</t>
  </si>
  <si>
    <t>Základy</t>
  </si>
  <si>
    <t>21457</t>
  </si>
  <si>
    <t>SANAČNÍ VRSTVY Z KAMENIVA TĚŽENÉHO</t>
  </si>
  <si>
    <t>42</t>
  </si>
  <si>
    <t xml:space="preserve">Poznámka k položce:_x000d_
výměna podloží v tl. 200mm pod mlatovým chodníkem.   SO-01.2-část 6 -71.3m3  SO-01.2-část 8 - 136=136.000 m3_x000d_
položka zahrnuje dodávku předepsaného kameniva, mimostaveništní a vnitrostaveništní dopravu a jeho uložení  není-li v zadávací dokumentaci uvedeno jinak, jedná se o nakupovaný materiál</t>
  </si>
  <si>
    <t>21461</t>
  </si>
  <si>
    <t>SEPARAČNÍ GEOTEXTILIE</t>
  </si>
  <si>
    <t>44</t>
  </si>
  <si>
    <t xml:space="preserve">Poznámka k položce:_x000d_
s filtrační funkcí dle TP 97  počítáno s přesahem 20%_x000d_
Položka zahrnuje:  - dodávku předepsané geotextilie  - úpravu, očištění a ochranu podkladu  - přichycení k podkladu, případně zatížení  - úpravy spojů a zajištění okrajů  - úpravy pro odvodnění  - nutné přesahy  - mimostaveništní a vnitrostaveništní dopravu</t>
  </si>
  <si>
    <t>23</t>
  </si>
  <si>
    <t>215663</t>
  </si>
  <si>
    <t>ÚPRAVA PODLOŽÍ HYDRAULICKÝMI POJIVY DO 2% HL DO 0,5M</t>
  </si>
  <si>
    <t>46</t>
  </si>
  <si>
    <t xml:space="preserve">Poznámka k položce:_x000d_
Úprava materialu v aktivní zóně na požadované parametry dle ČSN 73 6133 ( na místě přidaním pojiva a promícháním).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</si>
  <si>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>215669</t>
  </si>
  <si>
    <t>ÚPRAVA PODLOŽÍ HYDRAULICKÝMI POJIVY HL DO 0,5M - PŘÍPLATEK ZA DALŠÍCH 1%</t>
  </si>
  <si>
    <t>48</t>
  </si>
  <si>
    <t xml:space="preserve">Poznámka k položce:_x000d_
Položka zahrnuje navýšení předpokládaného zlepšení zeminy o 1,0% hydraulického pojiva. Položka bude čerpána dle skutečnosti na základě průkazních zkoušek při realizaci stavby._x000d_
položka zahrnuje příplatek za 0,5% dalšího (i započatého) množství hydraulického pojiva přes 2%  druh hydraulického pojiva stanoví zadávací dokumentace</t>
  </si>
  <si>
    <t>Vodorovné konstrukce</t>
  </si>
  <si>
    <t>25</t>
  </si>
  <si>
    <t>45131A</t>
  </si>
  <si>
    <t>PODKLADNÍ A VÝPLŇOVÉ VRSTVY Z PROSTÉHO BETONU C20/25</t>
  </si>
  <si>
    <t>50</t>
  </si>
  <si>
    <t xml:space="preserve">Poznámka k položce:_x000d_
Obetonování líniového žlabu_x000d_
- dodání  čerstvého  betonu  (betonové  směsi)  požadované  kvality,  jeho  uložení  do požadovaného tvaru při jakékoliv hustotě výztuže, konzistenci čerstvého betonu a způsobu hutnění, ošetření a ochranu betonu,  - zhotovení nepropustného, mrazuvzdorného betonu a betonu požadované trvanlivosti a vlastností,  - užití potřebných přísad a technologií výroby betonu,  - zřízení pracovních a dilatačních spar, včetně potřebných úprav, výplně, vložek, opracování, očištění a ošetření,  - bednění  požadovaných  konstr. (i ztracené) s úpravou  dle požadované  kvality povrchu betonu, včetně odbedňovacích a odskružovacích prostředků,  - podpěrné  konstr. (skruže) a lešení všech druhů pro bednění, uložení čerstvého betonu, výztuže a doplňkových konstr., vč. požadovaných otvorů, ochranných a bezpečnostních opatření a základů těchto konstrukcí a lešení,  - vytvoření kotevních čel, kapes, nálitků, a sedel,  - zřízení  všech  požadovaných  otvorů, kapes, výklenků, prostupů, dutin, drážek a pod., vč. ztížení práce a úprav  kolem nich,  - úpravy pro osazení výztuže, doplňkových konstrukcí a vybavení,  - úpravy povrchu pro položení požadované izolace, povlaků a nátěrů, případně vyspravení,  - ztížení práce u kabelových a injektážních trubek a ostatních zařízení osazovaných do betonu,  - konstrukce betonových kloubů, upevnění kotevních prvků a doplňkových konstrukcí,  - nátěry zabraňující soudržnost betonu a bednění,  - výplň, těsnění  a tmelení spar a spojů,  - opatření  povrchů  betonu  izolací  proti zemní vlhkosti v částech, kde přijdou do styku se zeminou nebo kamenivem,  - případné zřízení spojovací vrstvy u základů,  - úpravy pro osazení zařízení ochrany konstrukce proti vlivu bludných proudů</t>
  </si>
  <si>
    <t>Komunikace</t>
  </si>
  <si>
    <t>56140G</t>
  </si>
  <si>
    <t xml:space="preserve">SMĚSI Z KAMENIVA STMELENÉ CEMENTEM  SC C 8/10</t>
  </si>
  <si>
    <t>-1662317432</t>
  </si>
  <si>
    <t xml:space="preserve">Poznámka k položce:_x000d_
Konstrukce dle dodatku TP 170  - konstrukce přejezdy přes ul. Mohelnická, ul, Sychrovská  SC C8/10 , tl. 200mm_x000d_
- dodání směsi v požadované kvalitě  - očištění podkladu  - uložení směsi dle předepsaného technologického předpisu a zhutnění vrstvy v předepsané tloušťce  - zřízení vrstvy bez rozlišení šířky, pokládání vrstvy po etapách, včetně pracovních spar a spojů  - úpravu napojení, ukončení  - úpravu dilatačních spar včetně předepsané výztuže  - nezahrnuje postřiky, nátěry  - nezahrnuje úpravu povrchu krytu</t>
  </si>
  <si>
    <t>27</t>
  </si>
  <si>
    <t>56330</t>
  </si>
  <si>
    <t>VOZOVKOVÉ VRSTVY ZE ŠTĚRKODRTI</t>
  </si>
  <si>
    <t>54</t>
  </si>
  <si>
    <t xml:space="preserve">Poznámka k položce:_x000d_
Drenážní žebro frakce 8/16 pro vrstvy SC,  SO 01.2 - délka 6*4,1 m_x000d_
- dodání kameniva předepsané kvality a zrnitosti  - rozprostření a zhutnění vrstvy v předepsané tloušťce  - zřízení vrstvy bez rozlišení šířky, pokládání vrstvy po etapách  - nezahrnuje postřiky, nátěry</t>
  </si>
  <si>
    <t>56333</t>
  </si>
  <si>
    <t>VOZOVKOVÉ VRSTVY ZE ŠTĚRKODRTI TL. DO 150MM</t>
  </si>
  <si>
    <t>56</t>
  </si>
  <si>
    <t xml:space="preserve">Poznámka k položce:_x000d_
Konstrukce dle dodatku TP 170 D1-N-2-VI-PIII    Štěrkodrť ŠDA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</si>
  <si>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29</t>
  </si>
  <si>
    <t>58</t>
  </si>
  <si>
    <t xml:space="preserve">Poznámka k položce:_x000d_
Konstrukce dle dodatku TP 170 D1-N-2-VI-PIII    Štěrkodrť ŠDB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</si>
  <si>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60</t>
  </si>
  <si>
    <t xml:space="preserve">Poznámka k položce:_x000d_
Konstrukce dle dodatku TP 170   Štěrkodrť ŠDA 0/32 GN, tl. 150mm"  Konstrukce dle dodatku TP 170  - konstrukce přejezdy přes ul. Mohelnická, ul, Sychrovská_x000d_
- dodání kameniva předepsané kvality a zrnitosti  - rozprostření a zhutnění vrstvy v předepsané tloušťce  - zřízení vrstvy bez rozlišení šířky, pokládání vrstvy po etapách  - nezahrnuje postřiky, nátěry</t>
  </si>
  <si>
    <t>31</t>
  </si>
  <si>
    <t>62</t>
  </si>
  <si>
    <t xml:space="preserve">Poznámka k položce:_x000d_
Konstrukce dle dodatku TP 170  Štěrkodrť ŠDA 8/16 GN, tl. 60mm  SO-01.2-část 8 - konstrukce mlat 515m2, SO-01.2-část 6 - konstrukce mlat 266m2_x000d_
- dodání kameniva předepsané kvality a zrnitosti  - rozprostření a zhutnění vrstvy v předepsané tloušťce  - zřízení vrstvy bez rozlišení šířky, pokládání vrstvy po etapách  - nezahrnuje postřiky, nátěry</t>
  </si>
  <si>
    <t>56335</t>
  </si>
  <si>
    <t>VOZOVKOVÉ VRSTVY ZE ŠTĚRKODRTI TL. DO 250MM</t>
  </si>
  <si>
    <t>64</t>
  </si>
  <si>
    <t xml:space="preserve">Poznámka k položce:_x000d_
Konstrukce dle dodatku TP 170  Štěrkodrť ŠDA 0/32 GN, tl. 250mm  SO-01.2-část 8 - konstrukce mlat 515*1.05.= 540.75 m2, SO-01.2-část 6 - konstrukce mlat 266*1,05=278,25m2,  konstrukce pod bet. Dlažbu 82*1,05=86,1 m2. Plocha je zvětšována o 5%, jelikž se jedná o první vrstvu která je širší,  jak vrstvy mezi obrubami. _x000d_
- dodání kameniva předepsané kvality a zrnitosti  - rozprostření a zhutnění vrstvy v předepsané tloušťce  - zřízení vrstvy bez rozlišení šířky, pokládání vrstvy po etapách  - nezahrnuje postřiky, nátěry</t>
  </si>
  <si>
    <t>33</t>
  </si>
  <si>
    <t>56340</t>
  </si>
  <si>
    <t>VOZOVKOVÉ VRSTVY ZE ŠTĚRKOPÍSKU</t>
  </si>
  <si>
    <t>66</t>
  </si>
  <si>
    <t xml:space="preserve">Poznámka k položce:_x000d_
Hlinopisčitá prosívka fr. 0/4  pochozí vrstva, tl. 40mm, SO 01.2 část 6 a část 8 _x000d_
SO-01.2-část 8 - konstrukce mlat 515m2, SO-01.2-část 6 - konstrukce mlat 266m2 (515+266)*0,04 = 31,24 m3_x000d_
- dodání kameniva předepsané kvality a zrnitosti  - rozprostření a zhutnění vrstvy v předepsané tloušťce  - zřízení vrstvy bez rozlišení šířky, pokládání vrstvy po etapách  - nezahrnuje postřiky, nátěry</t>
  </si>
  <si>
    <t>572123</t>
  </si>
  <si>
    <t>INFILTRAČNÍ POSTŘIK Z EMULZE DO 1,0KG/M2</t>
  </si>
  <si>
    <t>68</t>
  </si>
  <si>
    <t xml:space="preserve">Poznámka k položce:_x000d_
Infiltrační postřik asfaltovou emulzí (s posypem kamenivem 2/4, 3,00 kg/m2), PI-C, 1kg/m2_x000d_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</si>
  <si>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35</t>
  </si>
  <si>
    <t>572214</t>
  </si>
  <si>
    <t>SPOJOVACÍ POSTŘIK Z MODIFIK EMULZE DO 0,5KG/M2</t>
  </si>
  <si>
    <t>70</t>
  </si>
  <si>
    <t xml:space="preserve">Poznámka k položce:_x000d_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</si>
  <si>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574A33</t>
  </si>
  <si>
    <t>ASFALTOVÝ BETON PRO OBRUSNÉ VRSTVY ACO 11 TL. 40MM</t>
  </si>
  <si>
    <t>72</t>
  </si>
  <si>
    <t xml:space="preserve">Poznámka k položce:_x000d_
Konstrukce dle dodatku TP 170 D1-N-2-VI-PIII     Asfaltový beton pro obrusné vrstvy , ACO 11 50/70 , tl. 40mm_x000d_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</si>
  <si>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37</t>
  </si>
  <si>
    <t>574E46</t>
  </si>
  <si>
    <t>ASFALTOVÝ BETON PRO PODKLADNÍ VRSTVY ACP 16+, 16S TL. 50MM</t>
  </si>
  <si>
    <t>74</t>
  </si>
  <si>
    <t xml:space="preserve">Poznámka k položce:_x000d_
Konstrukce dle dodatku TP 170 D1-N-2-VI-PIII     Asfaltový beton pro podkladní vrstvy, ACP 16+ 50/70 , tl. 50mm_x000d_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</si>
  <si>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</si>
  <si>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</si>
  <si>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>76</t>
  </si>
  <si>
    <t xml:space="preserve">Poznámka k položce:_x000d_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</si>
  <si>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39</t>
  </si>
  <si>
    <t>582612</t>
  </si>
  <si>
    <t>KRYTY Z BETON DLAŽDIC SE ZÁMKEM ŠEDÝCH TL 80MM DO LOŽE Z KAM</t>
  </si>
  <si>
    <t>78</t>
  </si>
  <si>
    <t xml:space="preserve">Poznámka k položce:_x000d_
přejezdy přes ul. Mohelnicka, ul.Sychrovská (varovní pás, sigmální pás, vodící linie)  bezdrážková dlažba_x000d_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</si>
  <si>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58261A</t>
  </si>
  <si>
    <t>KRYTY Z BETON DLAŽDIC SE ZÁMKEM BAREV RELIÉF TL 60MM DO LOŽE Z KAM</t>
  </si>
  <si>
    <t>80</t>
  </si>
  <si>
    <t xml:space="preserve">Poznámka k položce:_x000d_
dlažba před přejezdy přes ul. Mohelnicka, ul.Sychrovská_x000d_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</si>
  <si>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Přidružená stavební výroba</t>
  </si>
  <si>
    <t>41</t>
  </si>
  <si>
    <t>740000</t>
  </si>
  <si>
    <t>PŘESUN STOŽÁRU VO</t>
  </si>
  <si>
    <t>82</t>
  </si>
  <si>
    <t xml:space="preserve">Poznámka k položce:_x000d_
přesun stožáru veřejného osvětlení na ulici Sychrovská._x000d_
Položka obsahuje veškeré práce spojené s přesunem stožáru VO o cca 3 m, zejména:  - Přesun stožáru do nové polohy  - Vybourání stáv. základu vč. odvozu na skládku a skládkovného  - Nový základ sloupu VO  - Úprava kabelového vedení, vč. naspojkování  - Veškeré zemní práce vč. uvedení terénu do původního stavu</t>
  </si>
  <si>
    <t>Potrubí</t>
  </si>
  <si>
    <t>87433</t>
  </si>
  <si>
    <t>POTRUBÍ Z TRUB PLASTOVÝCH ODPADNÍCH DN DO 150MM</t>
  </si>
  <si>
    <t>84</t>
  </si>
  <si>
    <t xml:space="preserve">Poznámka k položce:_x000d_
Přípojka línového žlabu včetně obsypů, DN 150 plast,   přejezdy přes ul. Mohelnicka, ul.Sychrovská, napojení ul. Dobšinská  ul. Hrušovická - výmena stávajícího žlabu za nový - část přípojky   SO-01.2-část 2 - 16.5 m  SO01.2- část 5 - 2 m_x000d_
položky pro zhotovení potrubí platí bez ohledu na sklon  zahrnuje:  - výrobní dokumentaci (včetně technologického předpisu)  - dodání veškerého trubního a pomocného materiálu  (trouby,  trubky,  tvarovky,  spojovací a těsnící  materiál a pod.), podpěrných, závěsných a upevňovacích prvků, včetně potřebných úprav  - úprava a příprava podkladu a podpěr, očištění a ošetření podkladu a podpěr  - zřízení plně funkčního potrubí, kompletní soustavy, podle příslušného technologického předpisu  - zřízení potrubí i jednotlivých částí po etapách, včetně pracovních spar a spojů, pracovního zaslepení konců a pod.  - úprava prostupů, průchodů  šachtami a komorami, okolí podpěr a vyústění, zaústění, napojení, vyvedení a upevnění odpad. výustí  - ochrana potrubí nátěrem (vč. úpravy povrchu), případně izolací, nejsou-li tyto práce předmětem jiné položky  - úprava, očištění a ošetření prostoru kolem potrubí  - položky platí pro práce prováděné v prostoru zapaženém i nezapaženém a i v kolektorech, chráničkách  - položky zahrnují i práce spojené s nutnými obtoky, převáděním a čerpáním vody  nezahrnuje zkoušky vodotěsnosti a televizní prohlídku</t>
  </si>
  <si>
    <t>43</t>
  </si>
  <si>
    <t>89470</t>
  </si>
  <si>
    <t>ŠACHTY KANALIZAČNÍ Z TRUB</t>
  </si>
  <si>
    <t>KUS</t>
  </si>
  <si>
    <t>86</t>
  </si>
  <si>
    <t xml:space="preserve">Poznámka k položce:_x000d_
Výšková úprava 3 šachet ul. Dobšinská + kanalizační poklopy dle požadavku investora, ulice Sychrovská - výšková úprava šachty kanalizace_x000d_
položka zahrnuje:  - poklopy s rámem, mříže s rámem, stupadla, žebříky, stropy z bet. dílců a pod.  - předepsané trouby, monolitické betonové dno a není-li uvedeno jinak i podkladní vrstvu (z kameniva nebo betonu)  - výplň, těsnění a tmelení spár a spojů  - očištění a ošetření úložných ploch  - izolační nátěry proti zemní vlhkosti  - předepsané podkladní konstrukce</t>
  </si>
  <si>
    <t>899632</t>
  </si>
  <si>
    <t>ZKOUŠKA VODOTĚSNOSTI POTRUBÍ DN DO 150MM</t>
  </si>
  <si>
    <t>88</t>
  </si>
  <si>
    <t>Poznámka k položce:_x000d_
- přísun, montáž, demontáž, odsun zkoušecího čerpadla, napuštění tlakovou vodou, dodání vody pro tlakovou zkoušku, montáž a demontáž dílců pro zabezpečení konce zkoušeného úseku potrubí, montáž a demontáž koncových tvarovek, montáž zaslepovací příruby, zaslepení odboček pro armatury a pro odbočující řady.</t>
  </si>
  <si>
    <t>45</t>
  </si>
  <si>
    <t>89980</t>
  </si>
  <si>
    <t>TELEVIZNÍ PROHLÍDKA POTRUBÍ</t>
  </si>
  <si>
    <t>90</t>
  </si>
  <si>
    <t>Poznámka k položce:_x000d_
položka zahrnuje prohlídku potrubí televizní kamerou, záznam prohlídky na nosičích DVD a vyhotovení závěrečného písemného protokolu</t>
  </si>
  <si>
    <t>Ostatní konstrukce a práce</t>
  </si>
  <si>
    <t>914121</t>
  </si>
  <si>
    <t>DOPRAVNÍ ZNAČKY ZÁKLADNÍ VELIKOSTI OCELOVÉ FÓLIE TŘ 1 - DODÁVKA A MONTÁŽ</t>
  </si>
  <si>
    <t>92</t>
  </si>
  <si>
    <t xml:space="preserve">Poznámka k položce:_x000d_
SO-01.2 část 2, A7b - 3ks, C9a -2ks,C9a -2ks, SO-01.2 část 3 - C9a -1ks,C9a -1ks, SO-01.2 část 5- C9a -2ks,C9a -2ks,SO-01.2 část 6- C9a -1ks,C9a -1ks,_x000d_
položka zahrnuje:  - dodávku a montáž značek v požadovaném provedení</t>
  </si>
  <si>
    <t>47</t>
  </si>
  <si>
    <t>915111</t>
  </si>
  <si>
    <t>VODOROVNÉ DOPRAVNÍ ZNAČENÍ BARVOU HLADKÉ - DODÁVKA A POKLÁDKA</t>
  </si>
  <si>
    <t>94</t>
  </si>
  <si>
    <t xml:space="preserve">Poznámka k položce:_x000d_
SO-01-část 2 - V8c - 19 m2_x000d_
položka zahrnuje:  - dodání a pokládku nátěrového materiálu (měří se pouze natíraná plocha)  - předznačení a reflexní úpravu</t>
  </si>
  <si>
    <t>916A1</t>
  </si>
  <si>
    <t>PARKOVACÍ SLOUPKY A ZÁBRANY KOVOVÉ</t>
  </si>
  <si>
    <t>96</t>
  </si>
  <si>
    <t xml:space="preserve">Poznámka k položce:_x000d_
včetně betonového základu a montáže,  zábrana proti vjezdu do parku, SO-01 část 2 - odnimatelný sloupek  - 1ks,SO-01 část 3 - odnimatelný sloupek  - 1ks , SO-01 část 5 - odnimatelný sloupek  - 2ks , SO-01 část 7 - odnimatelný sloupek  - 1ks_x000d_
položka zahrnuje dodání zařízení v předepsaném provedení včetně jeho osazení</t>
  </si>
  <si>
    <t>49</t>
  </si>
  <si>
    <t>917223</t>
  </si>
  <si>
    <t>SILNIČNÍ A CHODNÍKOVÉ OBRUBY Z BETONOVÝCH OBRUBNÍKŮ ŠÍŘ 100MM</t>
  </si>
  <si>
    <t>98</t>
  </si>
  <si>
    <t xml:space="preserve">Poznámka k položce:_x000d_
Betonové obruby 250/100/1000 C35/45 XF4, do betonového lože C20/25n XF3.   SO-01.2-část 2 - 1228 m  SO-01.2-část 3 - 568 m  SO-01.2-část 4 - 180 m  SO-01.2-část 5 - 641m  SO-01.2-část 7 - 124 m  SO-01.2 část 8 - 576 m_x000d_
Položka zahrnuje:  dodání a pokládku betonových obrubníků o rozměrech předepsaných zadávací dokumentací  betonové lože i boční betonovou opěrku.</t>
  </si>
  <si>
    <t>917224</t>
  </si>
  <si>
    <t>SILNIČNÍ A CHODNÍKOVÉ OBRUBY Z BETONOVÝCH OBRUBNÍKŮ ŠÍŘ 150MM</t>
  </si>
  <si>
    <t>100</t>
  </si>
  <si>
    <t xml:space="preserve">Poznámka k položce:_x000d_
Betonové obruby 250/150/1000 C35/45 XF4, do betonového lože C20/25n XF3._x000d_
Položka zahrnuje:  dodání a pokládku betonových obrubníků o rozměrech předepsaných zadávací dokumentací  betonové lože i boční betonovou opěrku.</t>
  </si>
  <si>
    <t>51</t>
  </si>
  <si>
    <t>102</t>
  </si>
  <si>
    <t xml:space="preserve">Poznámka k položce:_x000d_
Betonové obruby C35/45 XF4, do betonového lože C20/25n XF3.  snížený bet. obrubník 150/150/1000 - 33m_x000d_
Položka zahrnuje:  dodání a pokládku betonových obrubníků o rozměrech předepsaných zadávací dokumentací  betonové lože i boční betonovou opěrku.</t>
  </si>
  <si>
    <t>52</t>
  </si>
  <si>
    <t>931326</t>
  </si>
  <si>
    <t>TĚSNĚNÍ DILATAČ SPAR ASF ZÁLIVKOU MODIFIK PRŮŘ DO 800MM2</t>
  </si>
  <si>
    <t>104</t>
  </si>
  <si>
    <t xml:space="preserve">Poznámka k položce:_x000d_
Zálivka za horka tl. 12 mm  SO-01-část 2 - 72.1m  SO-01-část 3 - 16m  SO-01-část 4 - 19m  SO-01-část 5 - 47.6m  SO-01-část 7 - 7.3m_x000d_
položka zahrnuje dodávku a osazení předepsaného materiálu, očištění ploch spáry před úpravou, očištění okolí spáry po úpravě  nezahrnuje těsnící profil</t>
  </si>
  <si>
    <t>53</t>
  </si>
  <si>
    <t>935212</t>
  </si>
  <si>
    <t>PŘÍKOPOVÉ ŽLABY Z BETON TVÁRNIC ŠÍŘ DO 600MM DO BETONU TL 100MM</t>
  </si>
  <si>
    <t>106</t>
  </si>
  <si>
    <t xml:space="preserve">Poznámka k položce:_x000d_
Betonový žlab do betonového lože C20/25n XF3, oprva na ulici Sychrovská před a za přejezdem, rozměry žlabu dle stávajícího žlabu ._x000d_
položka zahrnuje:  - dodávku a uložení příkopových tvárnic předepsaného rozměru a kvality  - dodání a rozprostření lože z předepsaného materiálu v předepsané kvalitěa v předepsané tloušťce  - veškerou manipulaci s materiálem, vnitrostaveništní i mimostaveništní dopravu  - ukončení, patky, spárování  - měří se v metrech běžných délky osy žlabu</t>
  </si>
  <si>
    <t>93544</t>
  </si>
  <si>
    <t>ŽLABY Z DÍLCŮ Z POLYMERBET SVĚTLÉ ŠÍŘKY DO 250MM VČET MŘÍŽÍ</t>
  </si>
  <si>
    <t>108</t>
  </si>
  <si>
    <t xml:space="preserve">Poznámka k položce:_x000d_
Líniový žlab komplet včetně vpusti   (VxŠxD) 530(320)x200x1000, z polymerického betonu,  Třída zatížení D400   přejezdy přes ul. Mohelnicka, ul.Sychrovská, napojení ul. Dobšinská  ul. Hrušovická - výmena stávajícího žlabu za nový   SO-01.2-část 2 - 12.6m  SO-01.2- část 5 - 5.50m_x000d_
položka zahrnuje:  -dodávku a uložení dílců žlabu z předepsaného materiálu předepsaných rozměrů včetně mříže  - spárování, úpravy vtoku a výtoku  - nezahrnuje nutné zemní práce, předepsané lože, obetonování  - měří se v metrech běžných délky osy žlabu, odečítají se čistící kusy a vpustě</t>
  </si>
  <si>
    <t>SO 02.2 - Sdílený živičný / dlážděný chodník pro pěší a cyklisty šíře 3,5 m - KÚ Praha 19</t>
  </si>
  <si>
    <t xml:space="preserve">Poznámka k položce:_x000d_
Odhumusování - uložení na mezideponii tl. 0,3 m_x000d_
položka zahrnuje sejmutí ornice bez ohledu na tloušťku vrstvy a její vodorovnou dopravu  nezahrnuje uložení na trvalou skládku</t>
  </si>
  <si>
    <t xml:space="preserve">Poznámka k položce:_x000d_
Zemina na ohumusování._x000d_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</si>
  <si>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 xml:space="preserve">Poznámka k položce:_x000d_
Dosypávka krajnice nezamrzným materiálem a zhutněno, minimálně podmíněčně vhodný materiál dle ČSN 73 6133._x000d_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</si>
  <si>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 xml:space="preserve">Poznámka k položce:_x000d_
Rozprostření ornice podél chodníku_x000d_
položka zahrnuje:  nutné přemístění ornice z dočasných skládek vzdálených do 50m  rozprostření ornice v předepsané tloušťce v rovině a ve svahu do 1:5</t>
  </si>
  <si>
    <t>Poznámka k položce:_x000d_
Ohumusované části budou osety travním semenem, výsev je 25 g na 1m2._x000d_
Zahrnuje dodání předepsané travní směsi, její výsev na ornici, zalévání, první pokosení, to vše bez ohledu na sklon terénu</t>
  </si>
  <si>
    <t xml:space="preserve">Poznámka k položce:_x000d_
Úprava materialu v aktivní zóně na požadované parametry dle ČSN 73 6133 ( na místě přidaním pojiva a promýcháním).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</si>
  <si>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 xml:space="preserve">Poznámka k položce:_x000d_
Betonové obruby 250/100/1000 C35/45 XF4, do betonového lože C20/25n XF3. Délka vpravo 292.8m+ vlevo 296.2m._x000d_
Položka zahrnuje:  dodání a pokládku betonových obrubníků o rozměrech předepsaných zadávací dokumentací  betonové lože i boční betonovou opěrku.</t>
  </si>
  <si>
    <t xml:space="preserve">Poznámka k položce:_x000d_
Zálivka za horka tl. 12 mm._x000d_
položka zahrnuje dodávku a osazení předepsaného materiálu, očištění ploch spáry před úpravou, očištění okolí spáry po úpravě  nezahrnuje těsnící profil</t>
  </si>
  <si>
    <t>SO 021 - Parkoviště</t>
  </si>
  <si>
    <t>015 - Poplatky za likvidaci odpadů</t>
  </si>
  <si>
    <t>015</t>
  </si>
  <si>
    <t>Poplatky za likvidaci odpadů</t>
  </si>
  <si>
    <t xml:space="preserve">Poznámka k položce:_x000d_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</si>
  <si>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 xml:space="preserve">Poznámka k položce:_x000d_
Bourané zídky parkoviště._x000d_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</si>
  <si>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>113186</t>
  </si>
  <si>
    <t>ODSTRANĚNÍ KRYTU ZPEVNĚNÝCH PLOCH Z DLAŽDIC, ODVOZ DO 12KM</t>
  </si>
  <si>
    <t>Poznámka k položce:_x000d_
Demolice stávajícího chodníku na ul. Toužimská (silniční betonové obrubyvč. obetonování. , betonová přídlažba vč. obetonování, zámková dlažba, parkový obrubník) odvoz na skládku_x000d_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</si>
  <si>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odstranění nestmelených vrstev chodníku_x000d_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</si>
  <si>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Odhumusování - uložení na mezideponii tl. 0,3 m_x000d_
položka zahrnuje sejmutí ornice bez ohledu na tloušťku vrstvy a její vodorovnou dopravu nezahrnuje uložení na trvalou skládku</t>
  </si>
  <si>
    <t>SEJMUTÍ ORNICE NEBO LESNÍ PŮDY-DOPRAVA</t>
  </si>
  <si>
    <t>M3km</t>
  </si>
  <si>
    <t>Poznámka k položce:_x000d_
Část zemina použita vrámci objektu na dosyp do výšky pláně před zlepšením. Ostatní zemina použita v jiném stavebním objektu. Dočasně uložena na mezideponii._x000d_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štětových stěn) - úpravu, ochranu a očištění dna, základové spáry, stěn a svahů - zhutnění podloží, případně i svahů vč. svahování - zřízení stupňů v podloží a lavic na svazích, není-li pro tyto práce zřízena samostatná položka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- nezahrnuje uložení zeminy (na skládku, do násypu) ani poplatky za skládku, vykazují se v položce č.0141**</t>
  </si>
  <si>
    <t>Poznámka k položce:_x000d_
Zemina na ohumusování._x000d_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</si>
  <si>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 xml:space="preserve"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</si>
  <si>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 xml:space="preserve">Poznámka k položce:_x000d_
Dosypávka krajnice z vhodné zeminy._x000d_
položka zahrnuje: - kompletní provedení zemní konstrukce vč. výběru vhodného materiálu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svahování, hutnění a uzavírání povrchů svahů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</si>
  <si>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</si>
  <si>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</si>
  <si>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 xml:space="preserve">Poznámka k položce:_x000d_
Kamenivo fr. 8/16  filtrační vrstva průlehu tl. 0.15m_x000d_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</si>
  <si>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 xml:space="preserve">Poznámka k položce:_x000d_
Kamenivo fr. 32/63 výplňová vrstva retenčního průlehu tl. min. 1.2m_x000d_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</si>
  <si>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Poznámka k položce:_x000d_
Rozprostření ornice podél SILNICE, chodníku a parkoviště._x000d_
položka zahrnuje: nutné přemístění ornice z dočasných skládek vzdálených do 50m rozprostření ornice v předepsané tloušťce v rovině a ve svahu do 1:5</t>
  </si>
  <si>
    <t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zahrnuje nutné zalití a hnojení</t>
  </si>
  <si>
    <t>Poznámka k položce:_x000d_
Retenční průleh - separační geotextilie s filtrační funkcí dle TP 97 počítáno s přesahem 20%_x000d_
Položka zahrnuje: - dodávku předepsané geotextilie - úpravu, očištění a ochranu podkladu - přichycení k podkladu, případně zatížení - úpravy spojů a zajištění okrajů - úpravy pro odvodnění - nutné přesahy - mimostaveništní a vnitrostaveništní dopravu</t>
  </si>
  <si>
    <t>Poznámka k položce:_x000d_
Úprava materialu v aktivní zóně na požadované parametry dle ČSN 73 6133 ( na místě přidaním pojiva a promícháním). Položka bude čerpána dle skutečnosti na základě průkazních zkoušek při realizaci stavby._x000d_
položka zahrnuje zafrézování předepsaného množství hydraulického pojiva do podloží do hloubky do 0,5m, zhutnění druh hydraulického pojiva stanoví zadávací dokumentace</t>
  </si>
  <si>
    <t>ÚPRAVA PODLOŽÍ HYDRAULICKÝMI POJIVY HL DO 0,5M - PŘÍPLATEK ZA DALŠÍCH 0,5%</t>
  </si>
  <si>
    <t>Poznámka k položce:_x000d_
Položka zahrnuje navýšení předpokládaného zlepšení zeminy o 0,5%hydraulického pojiva. Předpokládá se navýšení o 1% (2 x 0,5%). Položka bude čerpána dle skutečnosti na základě průkazních zkoušek při realizaci stavby._x000d_
položka zahrnuje příplatek za 0,5% dalšího (i započatého) množství hydraulického pojiva přes 2% druh hydraulického pojiva stanoví zadávací dokumentace</t>
  </si>
  <si>
    <t xml:space="preserve">Poznámka k položce:_x000d_
Lože pod dlažbu C20/25 Konstrukce občasně pojiždeneho ostrůvku dle ČSN 73 61 31, tl. lože 50mm._x000d_
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-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- podpěrné  konstr. (skruže) a lešení všech druhů pro bednění, uložení čerstvého betonu, výztuže a doplňkových konstr., vč. požadovaných otvorů, ochranných a bezpečnostních opatření a základů těchto konstrukcí a lešení, - vytvoření kotevních čel, kapes, nálitků, a sedel, - zřízení  všech  požadovaných  otvorů, kapes,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</t>
  </si>
  <si>
    <t xml:space="preserve">Poznámka k položce:_x000d_
"Konstrukce občasně pojiždeneho ostrůvku dle ČSN 73 61 31, SC C8/10 , tl. 120mm - 3.12m3  Konstrukce dle dodatku TP 170  - sjezd k parkovišti přes chodník SC C8/10 , tl. 120mm -2.82m3"_x000d_
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nezahrnuje postřiky, nátěry - nezahrnuje úpravu povrchu krytu</t>
  </si>
  <si>
    <t>Poznámka k položce:_x000d_
Drenážní žebro frakce 8/16 pro vrstvy SC na sjezdu dle TP 170_x000d_
- dodání kameniva předepsané kvality a zrnitosti - rozprostření a zhutnění vrstvy v předepsané tloušťce - zřízení vrstvy bez rozlišení šířky, pokládání vrstvy po etapách - nezahrnuje postřiky, nátěry</t>
  </si>
  <si>
    <t xml:space="preserve">Poznámka k položce:_x000d_
Konstrukce dle dodatku TP 170 D1-N-2-VI-PIII   Štěrkodrť ŠDA 0/32 GN, tl. 150mm_x000d_
- dodání kameniva předepsané kvality a zrnitosti - rozprostření a zhutnění vrstvy v předepsané tloušťce - zřízení vrstvy bez rozlišení šířky, pokládání vrstvy po etapách - nezahrnuje postřiky, nátěry</t>
  </si>
  <si>
    <t xml:space="preserve">Poznámka k položce:_x000d_
Konstrukce dle dodatku TP 170 D1-N-2-VI-PIII   Štěrkodrť ŠDB 0/32 GN, tl. 150mm_x000d_
- dodání kameniva předepsané kvality a zrnitosti - rozprostření a zhutnění vrstvy v předepsané tloušťce - zřízení vrstvy bez rozlišení šířky, pokládání vrstvy po etapách - nezahrnuje postřiky, nátěry</t>
  </si>
  <si>
    <t>56334</t>
  </si>
  <si>
    <t>VOZOVKOVÉ VRSTVY ZE ŠTĚRKODRTI TL. DO 200MM</t>
  </si>
  <si>
    <t>Poznámka k položce:_x000d_
Konstrukce občasně pojiždeneho ostrůvku dle ČSN 73 61 31, tŠtěrkodrť ŠDA 0/32 GN, tl. 200mm_x000d_
- dodání kameniva předepsané kvality a zrnitosti - rozprostření a zhutnění vrstvy v předepsané tloušťce - zřízení vrstvy bez rozlišení šířky, pokládání vrstvy po etapách - nezahrnuje postřiky, nátěry</t>
  </si>
  <si>
    <t xml:space="preserve">Poznámka k položce:_x000d_
Konstrukce dle dodatku TP 170 D1-N-2-VI-PIII   Štěrkodrť ŠDA 0/32 GN, tl. 250mm" chodník podél ul. Toužimská_x000d_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</si>
  <si>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Infiltrační postřik asfaltovou emulzí (s posypem kamenivem 2/4, 3,00 kg/m2), PI-C, 1kg/m2_x000d_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</si>
  <si>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Poznámka k položce:_x000d_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</si>
  <si>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 xml:space="preserve">Poznámka k položce:_x000d_
Konstrukce dle dodatku TP 170 D1-N-2-VI-PIII    Asfaltový beton pro obrusné vrstvy , ACO 11 50/70 , tl. 40mm_x000d_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</si>
  <si>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 xml:space="preserve">Poznámka k položce:_x000d_
Konstrukce dle dodatku TP 170 D1-N-2-VI-PIII    Asfaltový beton pro podkladní vrstvy, ACP 16+ 50/70 , tl. 50mm_x000d_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</si>
  <si>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58240</t>
  </si>
  <si>
    <t>DLÁŽDĚNÉ KRYTY Z KAMEN DESEK BEZ LOŽE</t>
  </si>
  <si>
    <t xml:space="preserve">Poznámka k položce:_x000d_
"ŽULOVÉ DLAŽEBNÍ KOSTKY  Konstrukce občasně pojiždeneho ostrůvku dle ČSN 73 61 31,  160/160/160  s výplní maltou M25 XF4"_x000d_
- dodání dlažebního materiálu v požadované kvalitě, dodání materiálu pro předepsanou výplň spar - očištění podkladu - uložení dlažby dle předepsaného technologického předpisu včetně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</si>
  <si>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58252</t>
  </si>
  <si>
    <t>DLÁŽDĚNÉ KRYTY Z BETONOVÝCH DLAŽDIC DO LOŽE Z MC</t>
  </si>
  <si>
    <t xml:space="preserve">Poznámka k položce:_x000d_
Betonová přídlažba C35/45 XF4, do betonového lože C20/25n XF3. 250/80/500_x000d_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</si>
  <si>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 xml:space="preserve">Poznámka k položce:_x000d_
chodník podél ul. Toužimská_x000d_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</si>
  <si>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 xml:space="preserve">Poznámka k položce:_x000d_
sjezd k parkovišti přes chodník_x000d_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</si>
  <si>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 xml:space="preserve">Poznámka k položce:_x000d_
"chodník podél ul. Toužimská (varovní pás, sigmální pás, vodící linie) - 11.70m2  chodník propojující parkoviště a chodník SO-01 (varovní pás) - 1.80m2"_x000d_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</si>
  <si>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58261B</t>
  </si>
  <si>
    <t>KRYTY Z BETON DLAŽDIC SE ZÁMKEM BAREV RELIÉF TL 80MM DO LOŽE Z KAM</t>
  </si>
  <si>
    <t>87633R</t>
  </si>
  <si>
    <t>CHRÁNIČKY Z TRUB PLASTOVÝCH DN DO 150MM</t>
  </si>
  <si>
    <t xml:space="preserve">Poznámka k položce:_x000d_
Chránička půlená DN 110 Ochrana stávajícího kabelu dle vyjádření PREdistribuce, a.s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</si>
  <si>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 xml:space="preserve">Poznámka k položce:_x000d_
Chránička půlená DN 110 V místech vjezdů a přejezdů musí být kabely uloženy do obetonované chráničky DN 110 mm s krytím 1 m s přesahem na obě strany min. 50 cm do přilehlého přidruženého prostoru. Konce chrániček musí být zapěněny. Chráničky musí být geodeticky zaměřeny. Předpokládaná délka chráničky pro kabel VO je navržena 10,50 m vč. přesahů 0,50m na každou stranu.  Další podrobný popis požadavků zprávě sítě je součástí dokumentace v dokladové části.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</si>
  <si>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87634R</t>
  </si>
  <si>
    <t>CHRÁNIČKY Z TRUB PLASTOVÝCH DN DO 200MM</t>
  </si>
  <si>
    <t xml:space="preserve">Poznámka k položce:_x000d_
Chráničky plná  DN 200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</si>
  <si>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 xml:space="preserve">Poznámka k položce:_x000d_
Chráničky plná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</si>
  <si>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 xml:space="preserve">Poznámka k položce:_x000d_
Chráničky pŮLENÝ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</si>
  <si>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914111</t>
  </si>
  <si>
    <t>DOPRAVNÍ ZNAČKY ZÁKLADNÍ VELIKOSTI OCELOVÉ NEREFLEXNÍ - DOD A MONTÁŽ</t>
  </si>
  <si>
    <t>Poznámka k položce:_x000d_
Montáž uložených zrcadel._x000d_
položka zahrnuje: - dodávku a montáž značek v požadovaném provedení</t>
  </si>
  <si>
    <t>Poznámka k položce:_x000d_
P6-1ks, IP6-1ks, B17-1ks, IP11a-1ks, IP10a - 1ks, IP12-1ks, C9a-1ks, C9b-1ks_x000d_
položka zahrnuje: - dodávku a montáž značek v požadovaném provedení</t>
  </si>
  <si>
    <t>914122</t>
  </si>
  <si>
    <t>DOPRAVNÍ ZNAČKY ZÁKLADNÍ VELIKOSTI OCELOVÉ FÓLIE TŘ 1 - MONTÁŽ S PŘEMÍSTĚNÍM</t>
  </si>
  <si>
    <t>Poznámka k položce:_x000d_
Přesun dvou zrcadel v místě navrhovaného vjezdu na parkoviště, Zpětné osazení mezi sjezd parkoviště a chodník SO-01.2_x000d_
položka zahrnuje: - dopravu demontované značky z dočasné skládky - osazení a montáž značky na místě určeném projektem - nutnou opravu poškozených částí nezahrnuje dodávku značky</t>
  </si>
  <si>
    <t>914123</t>
  </si>
  <si>
    <t>DOPRAVNÍ ZNAČKY ZÁKLADNÍ VELIKOSTI OCELOVÉ FÓLIE TŘ 1 - DEMONTÁŽ</t>
  </si>
  <si>
    <t>Poznámka k položce:_x000d_
Demontáž zrcadel a značení přechodu pro chodce - dočasné uložení a zpětné navrácení je součástí položky 914122._x000d_
Položka zahrnuje odstranění, demontáž a odklizení materiálu s odvozem na předepsané místo</t>
  </si>
  <si>
    <t xml:space="preserve">Poznámka k položce:_x000d_
vodorovné dopravní značení bílé - parkoviště  š. 0.125m + piktogram- 17.3m2  přechod přes ul. Toužimska - 17m2_x000d_
položka zahrnuje: - dodání a pokládku nátěrového materiálu (měří se pouze natíraná plocha) - předznačení a reflexní úpravu</t>
  </si>
  <si>
    <t>Poznámka k položce:_x000d_
vodorovné dopravní značení žluté - V12c š.0.25_x000d_
položka zahrnuje: - dodání a pokládku nátěrového materiálu (měří se pouze natíraná plocha) - předznačení a reflexní úpravu</t>
  </si>
  <si>
    <t>Poznámka k položce:_x000d_
položka zahrnuje dodání zařízení v předepsaném provedení včetně jeho osazení</t>
  </si>
  <si>
    <t>Poznámka k položce:_x000d_
Betonové obruby 250/100/1000 C35/45 XF4, do betonového lože C20/25n XF3._x000d_
Položka zahrnuje: dodání a pokládku betonových obrubníků o rozměrech předepsaných zadávací dokumentací betonové lože i boční betonovou opěrku.</t>
  </si>
  <si>
    <t>Poznámka k položce:_x000d_
Betonové obruby 250/150/1000 C35/45 XF4, do betonového lože C20/25n XF3._x000d_
Položka zahrnuje: dodání a pokládku betonových obrubníků o rozměrech předepsaných zadávací dokumentací betonové lože i boční betonovou opěrku.</t>
  </si>
  <si>
    <t>917224.1</t>
  </si>
  <si>
    <t>SILNIČNÍ A CHODNÍKOVÉ OBRUBY Z BETONOVÝCH OBRUBNÍKŮ ŠÍŘ 150MM, NÁJEZDOVÉ OBRUBY (VČ. PŘECHODOVÝCH)</t>
  </si>
  <si>
    <t>110</t>
  </si>
  <si>
    <t>Poznámka k položce:_x000d_
Betonové obruby C35/45 XF4, do betonového lože C20/25n XF3. snížený bet. obrubník 150/150/1000 - 49.5m prechodový bet. obrubník - 8m_x000d_
Položka zahrnuje: dodání a pokládku betonových obrubníků o rozměrech předepsaných zadávací dokumentací betonové lože i boční betonovou opěrku.</t>
  </si>
  <si>
    <t>112</t>
  </si>
  <si>
    <t>Poznámka k položce:_x000d_
Zálivka za horka tl. 12 mm spára na ul. Toužimská - betonová přídlažba, pracovní spara parkoviště_x000d_
položka zahrnuje dodávku a osazení předepsaného materiálu, očištění ploch spáry před úpravou, očištění okolí spáry po úpravě nezahrnuje těsnící profil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</si>
</sst>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26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28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30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28</v>
      </c>
      <c r="AL14" s="18"/>
      <c r="AM14" s="18"/>
      <c r="AN14" s="30" t="s">
        <v>30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32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28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34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36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37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28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34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38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40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41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42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43</v>
      </c>
      <c r="E29" s="43"/>
      <c r="F29" s="28" t="s">
        <v>44</v>
      </c>
      <c r="G29" s="43"/>
      <c r="H29" s="43"/>
      <c r="I29" s="43"/>
      <c r="J29" s="43"/>
      <c r="K29" s="43"/>
      <c r="L29" s="44">
        <v>0.21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45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46</v>
      </c>
      <c r="G31" s="43"/>
      <c r="H31" s="43"/>
      <c r="I31" s="43"/>
      <c r="J31" s="43"/>
      <c r="K31" s="43"/>
      <c r="L31" s="44">
        <v>0.21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47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48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53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54</v>
      </c>
      <c r="AI60" s="38"/>
      <c r="AJ60" s="38"/>
      <c r="AK60" s="38"/>
      <c r="AL60" s="38"/>
      <c r="AM60" s="60" t="s">
        <v>55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56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57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54</v>
      </c>
      <c r="AI75" s="38"/>
      <c r="AJ75" s="38"/>
      <c r="AK75" s="38"/>
      <c r="AL75" s="38"/>
      <c r="AM75" s="60" t="s">
        <v>55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2024-09-02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Krajinný park Havraňák, část MČ P19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>Krajinný park Havraňák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2. 9. 2024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>Městská část Praha 19 - Kbely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31</v>
      </c>
      <c r="AJ89" s="36"/>
      <c r="AK89" s="36"/>
      <c r="AL89" s="36"/>
      <c r="AM89" s="76" t="str">
        <f>IF(E17="","",E17)</f>
        <v>Ing. Dárius Bolješik</v>
      </c>
      <c r="AN89" s="67"/>
      <c r="AO89" s="67"/>
      <c r="AP89" s="67"/>
      <c r="AQ89" s="36"/>
      <c r="AR89" s="40"/>
      <c r="AS89" s="77" t="s">
        <v>59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29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35</v>
      </c>
      <c r="AJ90" s="36"/>
      <c r="AK90" s="36"/>
      <c r="AL90" s="36"/>
      <c r="AM90" s="76" t="str">
        <f>IF(E20="","",E20)</f>
        <v>3P projekt, s.r.o.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60</v>
      </c>
      <c r="D92" s="90"/>
      <c r="E92" s="90"/>
      <c r="F92" s="90"/>
      <c r="G92" s="90"/>
      <c r="H92" s="91"/>
      <c r="I92" s="92" t="s">
        <v>61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62</v>
      </c>
      <c r="AH92" s="90"/>
      <c r="AI92" s="90"/>
      <c r="AJ92" s="90"/>
      <c r="AK92" s="90"/>
      <c r="AL92" s="90"/>
      <c r="AM92" s="90"/>
      <c r="AN92" s="92" t="s">
        <v>63</v>
      </c>
      <c r="AO92" s="90"/>
      <c r="AP92" s="94"/>
      <c r="AQ92" s="95" t="s">
        <v>64</v>
      </c>
      <c r="AR92" s="40"/>
      <c r="AS92" s="96" t="s">
        <v>65</v>
      </c>
      <c r="AT92" s="97" t="s">
        <v>66</v>
      </c>
      <c r="AU92" s="97" t="s">
        <v>67</v>
      </c>
      <c r="AV92" s="97" t="s">
        <v>68</v>
      </c>
      <c r="AW92" s="97" t="s">
        <v>69</v>
      </c>
      <c r="AX92" s="97" t="s">
        <v>70</v>
      </c>
      <c r="AY92" s="97" t="s">
        <v>71</v>
      </c>
      <c r="AZ92" s="97" t="s">
        <v>72</v>
      </c>
      <c r="BA92" s="97" t="s">
        <v>73</v>
      </c>
      <c r="BB92" s="97" t="s">
        <v>74</v>
      </c>
      <c r="BC92" s="97" t="s">
        <v>75</v>
      </c>
      <c r="BD92" s="98" t="s">
        <v>76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77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ROUND(SUM(AG95:AG98),2)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ROUND(SUM(AS95:AS98),2)</f>
        <v>0</v>
      </c>
      <c r="AT94" s="110">
        <f>ROUND(SUM(AV94:AW94),2)</f>
        <v>0</v>
      </c>
      <c r="AU94" s="111">
        <f>ROUND(SUM(AU95:AU98),5)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ROUND(SUM(AZ95:AZ98),2)</f>
        <v>0</v>
      </c>
      <c r="BA94" s="110">
        <f>ROUND(SUM(BA95:BA98),2)</f>
        <v>0</v>
      </c>
      <c r="BB94" s="110">
        <f>ROUND(SUM(BB95:BB98),2)</f>
        <v>0</v>
      </c>
      <c r="BC94" s="110">
        <f>ROUND(SUM(BC95:BC98),2)</f>
        <v>0</v>
      </c>
      <c r="BD94" s="112">
        <f>ROUND(SUM(BD95:BD98),2)</f>
        <v>0</v>
      </c>
      <c r="BE94" s="6"/>
      <c r="BS94" s="113" t="s">
        <v>78</v>
      </c>
      <c r="BT94" s="113" t="s">
        <v>79</v>
      </c>
      <c r="BU94" s="114" t="s">
        <v>80</v>
      </c>
      <c r="BV94" s="113" t="s">
        <v>81</v>
      </c>
      <c r="BW94" s="113" t="s">
        <v>5</v>
      </c>
      <c r="BX94" s="113" t="s">
        <v>82</v>
      </c>
      <c r="CL94" s="113" t="s">
        <v>1</v>
      </c>
    </row>
    <row r="95" s="7" customFormat="1" ht="16.5" customHeight="1">
      <c r="A95" s="115" t="s">
        <v>83</v>
      </c>
      <c r="B95" s="116"/>
      <c r="C95" s="117"/>
      <c r="D95" s="118" t="s">
        <v>79</v>
      </c>
      <c r="E95" s="118"/>
      <c r="F95" s="118"/>
      <c r="G95" s="118"/>
      <c r="H95" s="118"/>
      <c r="I95" s="119"/>
      <c r="J95" s="118" t="s">
        <v>84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'0 - Všeobecné konstrukce ...'!J30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85</v>
      </c>
      <c r="AR95" s="122"/>
      <c r="AS95" s="123">
        <v>0</v>
      </c>
      <c r="AT95" s="124">
        <f>ROUND(SUM(AV95:AW95),2)</f>
        <v>0</v>
      </c>
      <c r="AU95" s="125">
        <f>'0 - Všeobecné konstrukce ...'!P117</f>
        <v>0</v>
      </c>
      <c r="AV95" s="124">
        <f>'0 - Všeobecné konstrukce ...'!J33</f>
        <v>0</v>
      </c>
      <c r="AW95" s="124">
        <f>'0 - Všeobecné konstrukce ...'!J34</f>
        <v>0</v>
      </c>
      <c r="AX95" s="124">
        <f>'0 - Všeobecné konstrukce ...'!J35</f>
        <v>0</v>
      </c>
      <c r="AY95" s="124">
        <f>'0 - Všeobecné konstrukce ...'!J36</f>
        <v>0</v>
      </c>
      <c r="AZ95" s="124">
        <f>'0 - Všeobecné konstrukce ...'!F33</f>
        <v>0</v>
      </c>
      <c r="BA95" s="124">
        <f>'0 - Všeobecné konstrukce ...'!F34</f>
        <v>0</v>
      </c>
      <c r="BB95" s="124">
        <f>'0 - Všeobecné konstrukce ...'!F35</f>
        <v>0</v>
      </c>
      <c r="BC95" s="124">
        <f>'0 - Všeobecné konstrukce ...'!F36</f>
        <v>0</v>
      </c>
      <c r="BD95" s="126">
        <f>'0 - Všeobecné konstrukce ...'!F37</f>
        <v>0</v>
      </c>
      <c r="BE95" s="7"/>
      <c r="BT95" s="127" t="s">
        <v>86</v>
      </c>
      <c r="BV95" s="127" t="s">
        <v>81</v>
      </c>
      <c r="BW95" s="127" t="s">
        <v>87</v>
      </c>
      <c r="BX95" s="127" t="s">
        <v>5</v>
      </c>
      <c r="CL95" s="127" t="s">
        <v>1</v>
      </c>
      <c r="CM95" s="127" t="s">
        <v>88</v>
      </c>
    </row>
    <row r="96" s="7" customFormat="1" ht="37.5" customHeight="1">
      <c r="A96" s="115" t="s">
        <v>83</v>
      </c>
      <c r="B96" s="116"/>
      <c r="C96" s="117"/>
      <c r="D96" s="118" t="s">
        <v>89</v>
      </c>
      <c r="E96" s="118"/>
      <c r="F96" s="118"/>
      <c r="G96" s="118"/>
      <c r="H96" s="118"/>
      <c r="I96" s="119"/>
      <c r="J96" s="118" t="s">
        <v>90</v>
      </c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20">
        <f>'SO 01.2 - Sdílený živičný...'!J30</f>
        <v>0</v>
      </c>
      <c r="AH96" s="119"/>
      <c r="AI96" s="119"/>
      <c r="AJ96" s="119"/>
      <c r="AK96" s="119"/>
      <c r="AL96" s="119"/>
      <c r="AM96" s="119"/>
      <c r="AN96" s="120">
        <f>SUM(AG96,AT96)</f>
        <v>0</v>
      </c>
      <c r="AO96" s="119"/>
      <c r="AP96" s="119"/>
      <c r="AQ96" s="121" t="s">
        <v>85</v>
      </c>
      <c r="AR96" s="122"/>
      <c r="AS96" s="123">
        <v>0</v>
      </c>
      <c r="AT96" s="124">
        <f>ROUND(SUM(AV96:AW96),2)</f>
        <v>0</v>
      </c>
      <c r="AU96" s="125">
        <f>'SO 01.2 - Sdílený živičný...'!P124</f>
        <v>0</v>
      </c>
      <c r="AV96" s="124">
        <f>'SO 01.2 - Sdílený živičný...'!J33</f>
        <v>0</v>
      </c>
      <c r="AW96" s="124">
        <f>'SO 01.2 - Sdílený živičný...'!J34</f>
        <v>0</v>
      </c>
      <c r="AX96" s="124">
        <f>'SO 01.2 - Sdílený živičný...'!J35</f>
        <v>0</v>
      </c>
      <c r="AY96" s="124">
        <f>'SO 01.2 - Sdílený živičný...'!J36</f>
        <v>0</v>
      </c>
      <c r="AZ96" s="124">
        <f>'SO 01.2 - Sdílený živičný...'!F33</f>
        <v>0</v>
      </c>
      <c r="BA96" s="124">
        <f>'SO 01.2 - Sdílený živičný...'!F34</f>
        <v>0</v>
      </c>
      <c r="BB96" s="124">
        <f>'SO 01.2 - Sdílený živičný...'!F35</f>
        <v>0</v>
      </c>
      <c r="BC96" s="124">
        <f>'SO 01.2 - Sdílený živičný...'!F36</f>
        <v>0</v>
      </c>
      <c r="BD96" s="126">
        <f>'SO 01.2 - Sdílený živičný...'!F37</f>
        <v>0</v>
      </c>
      <c r="BE96" s="7"/>
      <c r="BT96" s="127" t="s">
        <v>86</v>
      </c>
      <c r="BV96" s="127" t="s">
        <v>81</v>
      </c>
      <c r="BW96" s="127" t="s">
        <v>91</v>
      </c>
      <c r="BX96" s="127" t="s">
        <v>5</v>
      </c>
      <c r="CL96" s="127" t="s">
        <v>1</v>
      </c>
      <c r="CM96" s="127" t="s">
        <v>88</v>
      </c>
    </row>
    <row r="97" s="7" customFormat="1" ht="37.5" customHeight="1">
      <c r="A97" s="115" t="s">
        <v>83</v>
      </c>
      <c r="B97" s="116"/>
      <c r="C97" s="117"/>
      <c r="D97" s="118" t="s">
        <v>92</v>
      </c>
      <c r="E97" s="118"/>
      <c r="F97" s="118"/>
      <c r="G97" s="118"/>
      <c r="H97" s="118"/>
      <c r="I97" s="119"/>
      <c r="J97" s="118" t="s">
        <v>90</v>
      </c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0">
        <f>'SO 02.2 - Sdílený živičný...'!J30</f>
        <v>0</v>
      </c>
      <c r="AH97" s="119"/>
      <c r="AI97" s="119"/>
      <c r="AJ97" s="119"/>
      <c r="AK97" s="119"/>
      <c r="AL97" s="119"/>
      <c r="AM97" s="119"/>
      <c r="AN97" s="120">
        <f>SUM(AG97,AT97)</f>
        <v>0</v>
      </c>
      <c r="AO97" s="119"/>
      <c r="AP97" s="119"/>
      <c r="AQ97" s="121" t="s">
        <v>85</v>
      </c>
      <c r="AR97" s="122"/>
      <c r="AS97" s="123">
        <v>0</v>
      </c>
      <c r="AT97" s="124">
        <f>ROUND(SUM(AV97:AW97),2)</f>
        <v>0</v>
      </c>
      <c r="AU97" s="125">
        <f>'SO 02.2 - Sdílený živičný...'!P120</f>
        <v>0</v>
      </c>
      <c r="AV97" s="124">
        <f>'SO 02.2 - Sdílený živičný...'!J33</f>
        <v>0</v>
      </c>
      <c r="AW97" s="124">
        <f>'SO 02.2 - Sdílený živičný...'!J34</f>
        <v>0</v>
      </c>
      <c r="AX97" s="124">
        <f>'SO 02.2 - Sdílený živičný...'!J35</f>
        <v>0</v>
      </c>
      <c r="AY97" s="124">
        <f>'SO 02.2 - Sdílený živičný...'!J36</f>
        <v>0</v>
      </c>
      <c r="AZ97" s="124">
        <f>'SO 02.2 - Sdílený živičný...'!F33</f>
        <v>0</v>
      </c>
      <c r="BA97" s="124">
        <f>'SO 02.2 - Sdílený živičný...'!F34</f>
        <v>0</v>
      </c>
      <c r="BB97" s="124">
        <f>'SO 02.2 - Sdílený živičný...'!F35</f>
        <v>0</v>
      </c>
      <c r="BC97" s="124">
        <f>'SO 02.2 - Sdílený živičný...'!F36</f>
        <v>0</v>
      </c>
      <c r="BD97" s="126">
        <f>'SO 02.2 - Sdílený živičný...'!F37</f>
        <v>0</v>
      </c>
      <c r="BE97" s="7"/>
      <c r="BT97" s="127" t="s">
        <v>86</v>
      </c>
      <c r="BV97" s="127" t="s">
        <v>81</v>
      </c>
      <c r="BW97" s="127" t="s">
        <v>93</v>
      </c>
      <c r="BX97" s="127" t="s">
        <v>5</v>
      </c>
      <c r="CL97" s="127" t="s">
        <v>1</v>
      </c>
      <c r="CM97" s="127" t="s">
        <v>88</v>
      </c>
    </row>
    <row r="98" s="7" customFormat="1" ht="16.5" customHeight="1">
      <c r="A98" s="115" t="s">
        <v>83</v>
      </c>
      <c r="B98" s="116"/>
      <c r="C98" s="117"/>
      <c r="D98" s="118" t="s">
        <v>94</v>
      </c>
      <c r="E98" s="118"/>
      <c r="F98" s="118"/>
      <c r="G98" s="118"/>
      <c r="H98" s="118"/>
      <c r="I98" s="119"/>
      <c r="J98" s="118" t="s">
        <v>95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0">
        <f>'SO 021 - Parkoviště'!J30</f>
        <v>0</v>
      </c>
      <c r="AH98" s="119"/>
      <c r="AI98" s="119"/>
      <c r="AJ98" s="119"/>
      <c r="AK98" s="119"/>
      <c r="AL98" s="119"/>
      <c r="AM98" s="119"/>
      <c r="AN98" s="120">
        <f>SUM(AG98,AT98)</f>
        <v>0</v>
      </c>
      <c r="AO98" s="119"/>
      <c r="AP98" s="119"/>
      <c r="AQ98" s="121" t="s">
        <v>85</v>
      </c>
      <c r="AR98" s="122"/>
      <c r="AS98" s="128">
        <v>0</v>
      </c>
      <c r="AT98" s="129">
        <f>ROUND(SUM(AV98:AW98),2)</f>
        <v>0</v>
      </c>
      <c r="AU98" s="130">
        <f>'SO 021 - Parkoviště'!P123</f>
        <v>0</v>
      </c>
      <c r="AV98" s="129">
        <f>'SO 021 - Parkoviště'!J33</f>
        <v>0</v>
      </c>
      <c r="AW98" s="129">
        <f>'SO 021 - Parkoviště'!J34</f>
        <v>0</v>
      </c>
      <c r="AX98" s="129">
        <f>'SO 021 - Parkoviště'!J35</f>
        <v>0</v>
      </c>
      <c r="AY98" s="129">
        <f>'SO 021 - Parkoviště'!J36</f>
        <v>0</v>
      </c>
      <c r="AZ98" s="129">
        <f>'SO 021 - Parkoviště'!F33</f>
        <v>0</v>
      </c>
      <c r="BA98" s="129">
        <f>'SO 021 - Parkoviště'!F34</f>
        <v>0</v>
      </c>
      <c r="BB98" s="129">
        <f>'SO 021 - Parkoviště'!F35</f>
        <v>0</v>
      </c>
      <c r="BC98" s="129">
        <f>'SO 021 - Parkoviště'!F36</f>
        <v>0</v>
      </c>
      <c r="BD98" s="131">
        <f>'SO 021 - Parkoviště'!F37</f>
        <v>0</v>
      </c>
      <c r="BE98" s="7"/>
      <c r="BT98" s="127" t="s">
        <v>86</v>
      </c>
      <c r="BV98" s="127" t="s">
        <v>81</v>
      </c>
      <c r="BW98" s="127" t="s">
        <v>96</v>
      </c>
      <c r="BX98" s="127" t="s">
        <v>5</v>
      </c>
      <c r="CL98" s="127" t="s">
        <v>1</v>
      </c>
      <c r="CM98" s="127" t="s">
        <v>88</v>
      </c>
    </row>
    <row r="99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40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40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sheet="1" formatColumns="0" formatRows="0" objects="1" scenarios="1" spinCount="100000" saltValue="Xx6ntSGfRmLuBYwVz7rn5ZTIKHsmW88s3QvDtb1ExgkLkcglTJV/aO4K+Xv7TijPE0knb7rjaw5tZd+DnbWtYQ==" hashValue="GJ62Xo+Ns/U7h+0/yuld0CvWg5YML2ntk0UbpWKuauzgDAFto1dejsbOX/fUP+rw3xjZqOdIiGpSG9FHRIYY/A==" algorithmName="SHA-512" password="9193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 - Všeobecné konstrukce ...'!C2" display="/"/>
    <hyperlink ref="A96" location="'SO 01.2 - Sdílený živičný...'!C2" display="/"/>
    <hyperlink ref="A97" location="'SO 02.2 - Sdílený živičný...'!C2" display="/"/>
    <hyperlink ref="A98" location="'SO 021 - Parkovi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88</v>
      </c>
    </row>
    <row r="4" s="1" customFormat="1" ht="24.96" customHeight="1">
      <c r="B4" s="16"/>
      <c r="D4" s="134" t="s">
        <v>97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16.5" customHeight="1">
      <c r="B7" s="16"/>
      <c r="E7" s="137" t="str">
        <f>'Rekapitulace stavby'!K6</f>
        <v>Krajinný park Havraňák, část MČ P19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98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99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100</v>
      </c>
      <c r="G12" s="34"/>
      <c r="H12" s="34"/>
      <c r="I12" s="136" t="s">
        <v>22</v>
      </c>
      <c r="J12" s="140" t="str">
        <f>'Rekapitulace stavby'!AN8</f>
        <v>2. 9. 2024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>00231304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>Městská část Praha 19 - Kbely</v>
      </c>
      <c r="F15" s="34"/>
      <c r="G15" s="34"/>
      <c r="H15" s="34"/>
      <c r="I15" s="136" t="s">
        <v>28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29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28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31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>10909231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>Ing. Dárius Bolješik</v>
      </c>
      <c r="F21" s="34"/>
      <c r="G21" s="34"/>
      <c r="H21" s="34"/>
      <c r="I21" s="136" t="s">
        <v>28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35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>08283729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>3P projekt, s.r.o.</v>
      </c>
      <c r="F24" s="34"/>
      <c r="G24" s="34"/>
      <c r="H24" s="34"/>
      <c r="I24" s="136" t="s">
        <v>28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38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39</v>
      </c>
      <c r="E30" s="34"/>
      <c r="F30" s="34"/>
      <c r="G30" s="34"/>
      <c r="H30" s="34"/>
      <c r="I30" s="34"/>
      <c r="J30" s="147">
        <f>ROUND(J117,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41</v>
      </c>
      <c r="G32" s="34"/>
      <c r="H32" s="34"/>
      <c r="I32" s="148" t="s">
        <v>40</v>
      </c>
      <c r="J32" s="148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43</v>
      </c>
      <c r="E33" s="136" t="s">
        <v>44</v>
      </c>
      <c r="F33" s="150">
        <f>ROUND((SUM(BE117:BE128)),  2)</f>
        <v>0</v>
      </c>
      <c r="G33" s="34"/>
      <c r="H33" s="34"/>
      <c r="I33" s="151">
        <v>0.21</v>
      </c>
      <c r="J33" s="150">
        <f>ROUND(((SUM(BE117:BE128))*I33),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45</v>
      </c>
      <c r="F34" s="150">
        <f>ROUND((SUM(BF117:BF128)),  2)</f>
        <v>0</v>
      </c>
      <c r="G34" s="34"/>
      <c r="H34" s="34"/>
      <c r="I34" s="151">
        <v>0.12</v>
      </c>
      <c r="J34" s="150">
        <f>ROUND(((SUM(BF117:BF128))*I34),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46</v>
      </c>
      <c r="F35" s="150">
        <f>ROUND((SUM(BG117:BG128)),  2)</f>
        <v>0</v>
      </c>
      <c r="G35" s="34"/>
      <c r="H35" s="34"/>
      <c r="I35" s="151">
        <v>0.21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47</v>
      </c>
      <c r="F36" s="150">
        <f>ROUND((SUM(BH117:BH128)),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48</v>
      </c>
      <c r="F37" s="150">
        <f>ROUND((SUM(BI117:BI128)),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52</v>
      </c>
      <c r="E50" s="160"/>
      <c r="F50" s="160"/>
      <c r="G50" s="159" t="s">
        <v>53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54</v>
      </c>
      <c r="E61" s="162"/>
      <c r="F61" s="163" t="s">
        <v>55</v>
      </c>
      <c r="G61" s="161" t="s">
        <v>54</v>
      </c>
      <c r="H61" s="162"/>
      <c r="I61" s="162"/>
      <c r="J61" s="164" t="s">
        <v>55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56</v>
      </c>
      <c r="E65" s="165"/>
      <c r="F65" s="165"/>
      <c r="G65" s="159" t="s">
        <v>57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54</v>
      </c>
      <c r="E76" s="162"/>
      <c r="F76" s="163" t="s">
        <v>55</v>
      </c>
      <c r="G76" s="161" t="s">
        <v>54</v>
      </c>
      <c r="H76" s="162"/>
      <c r="I76" s="162"/>
      <c r="J76" s="164" t="s">
        <v>55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Krajinný park Havraňák, část MČ P19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98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0 - Všeobecné konstrukce a práce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2. 9. 2024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>Městská část Praha 19 - Kbely</v>
      </c>
      <c r="G91" s="36"/>
      <c r="H91" s="36"/>
      <c r="I91" s="28" t="s">
        <v>31</v>
      </c>
      <c r="J91" s="32" t="str">
        <f>E21</f>
        <v>Ing. Dárius Bolješik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35</v>
      </c>
      <c r="J92" s="32" t="str">
        <f>E24</f>
        <v>3P projekt, s.r.o.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102</v>
      </c>
      <c r="D94" s="172"/>
      <c r="E94" s="172"/>
      <c r="F94" s="172"/>
      <c r="G94" s="172"/>
      <c r="H94" s="172"/>
      <c r="I94" s="172"/>
      <c r="J94" s="173" t="s">
        <v>103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104</v>
      </c>
      <c r="D96" s="36"/>
      <c r="E96" s="36"/>
      <c r="F96" s="36"/>
      <c r="G96" s="36"/>
      <c r="H96" s="36"/>
      <c r="I96" s="36"/>
      <c r="J96" s="106">
        <f>J117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105</v>
      </c>
    </row>
    <row r="97" s="9" customFormat="1" ht="24.96" customHeight="1">
      <c r="A97" s="9"/>
      <c r="B97" s="175"/>
      <c r="C97" s="176"/>
      <c r="D97" s="177" t="s">
        <v>99</v>
      </c>
      <c r="E97" s="178"/>
      <c r="F97" s="178"/>
      <c r="G97" s="178"/>
      <c r="H97" s="178"/>
      <c r="I97" s="178"/>
      <c r="J97" s="179">
        <f>J118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5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6.96" customHeight="1">
      <c r="A99" s="34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3" s="2" customFormat="1" ht="6.96" customHeight="1">
      <c r="A103" s="34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4.96" customHeight="1">
      <c r="A104" s="34"/>
      <c r="B104" s="35"/>
      <c r="C104" s="19" t="s">
        <v>106</v>
      </c>
      <c r="D104" s="36"/>
      <c r="E104" s="36"/>
      <c r="F104" s="36"/>
      <c r="G104" s="36"/>
      <c r="H104" s="36"/>
      <c r="I104" s="36"/>
      <c r="J104" s="36"/>
      <c r="K104" s="36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2" customHeight="1">
      <c r="A106" s="34"/>
      <c r="B106" s="35"/>
      <c r="C106" s="28" t="s">
        <v>16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6.5" customHeight="1">
      <c r="A107" s="34"/>
      <c r="B107" s="35"/>
      <c r="C107" s="36"/>
      <c r="D107" s="36"/>
      <c r="E107" s="170" t="str">
        <f>E7</f>
        <v>Krajinný park Havraňák, část MČ P19</v>
      </c>
      <c r="F107" s="28"/>
      <c r="G107" s="28"/>
      <c r="H107" s="28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98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72" t="str">
        <f>E9</f>
        <v>0 - Všeobecné konstrukce a práce</v>
      </c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20</v>
      </c>
      <c r="D111" s="36"/>
      <c r="E111" s="36"/>
      <c r="F111" s="23" t="str">
        <f>F12</f>
        <v xml:space="preserve"> </v>
      </c>
      <c r="G111" s="36"/>
      <c r="H111" s="36"/>
      <c r="I111" s="28" t="s">
        <v>22</v>
      </c>
      <c r="J111" s="75" t="str">
        <f>IF(J12="","",J12)</f>
        <v>2. 9. 2024</v>
      </c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5.15" customHeight="1">
      <c r="A113" s="34"/>
      <c r="B113" s="35"/>
      <c r="C113" s="28" t="s">
        <v>24</v>
      </c>
      <c r="D113" s="36"/>
      <c r="E113" s="36"/>
      <c r="F113" s="23" t="str">
        <f>E15</f>
        <v>Městská část Praha 19 - Kbely</v>
      </c>
      <c r="G113" s="36"/>
      <c r="H113" s="36"/>
      <c r="I113" s="28" t="s">
        <v>31</v>
      </c>
      <c r="J113" s="32" t="str">
        <f>E21</f>
        <v>Ing. Dárius Bolješik</v>
      </c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29</v>
      </c>
      <c r="D114" s="36"/>
      <c r="E114" s="36"/>
      <c r="F114" s="23" t="str">
        <f>IF(E18="","",E18)</f>
        <v>Vyplň údaj</v>
      </c>
      <c r="G114" s="36"/>
      <c r="H114" s="36"/>
      <c r="I114" s="28" t="s">
        <v>35</v>
      </c>
      <c r="J114" s="32" t="str">
        <f>E24</f>
        <v>3P projekt, s.r.o.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0.32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0" customFormat="1" ht="29.28" customHeight="1">
      <c r="A116" s="181"/>
      <c r="B116" s="182"/>
      <c r="C116" s="183" t="s">
        <v>107</v>
      </c>
      <c r="D116" s="184" t="s">
        <v>64</v>
      </c>
      <c r="E116" s="184" t="s">
        <v>60</v>
      </c>
      <c r="F116" s="184" t="s">
        <v>61</v>
      </c>
      <c r="G116" s="184" t="s">
        <v>108</v>
      </c>
      <c r="H116" s="184" t="s">
        <v>109</v>
      </c>
      <c r="I116" s="184" t="s">
        <v>110</v>
      </c>
      <c r="J116" s="184" t="s">
        <v>103</v>
      </c>
      <c r="K116" s="185" t="s">
        <v>111</v>
      </c>
      <c r="L116" s="186"/>
      <c r="M116" s="96" t="s">
        <v>1</v>
      </c>
      <c r="N116" s="97" t="s">
        <v>43</v>
      </c>
      <c r="O116" s="97" t="s">
        <v>112</v>
      </c>
      <c r="P116" s="97" t="s">
        <v>113</v>
      </c>
      <c r="Q116" s="97" t="s">
        <v>114</v>
      </c>
      <c r="R116" s="97" t="s">
        <v>115</v>
      </c>
      <c r="S116" s="97" t="s">
        <v>116</v>
      </c>
      <c r="T116" s="98" t="s">
        <v>117</v>
      </c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</row>
    <row r="117" s="2" customFormat="1" ht="22.8" customHeight="1">
      <c r="A117" s="34"/>
      <c r="B117" s="35"/>
      <c r="C117" s="103" t="s">
        <v>118</v>
      </c>
      <c r="D117" s="36"/>
      <c r="E117" s="36"/>
      <c r="F117" s="36"/>
      <c r="G117" s="36"/>
      <c r="H117" s="36"/>
      <c r="I117" s="36"/>
      <c r="J117" s="187">
        <f>BK117</f>
        <v>0</v>
      </c>
      <c r="K117" s="36"/>
      <c r="L117" s="40"/>
      <c r="M117" s="99"/>
      <c r="N117" s="188"/>
      <c r="O117" s="100"/>
      <c r="P117" s="189">
        <f>P118</f>
        <v>0</v>
      </c>
      <c r="Q117" s="100"/>
      <c r="R117" s="189">
        <f>R118</f>
        <v>0</v>
      </c>
      <c r="S117" s="100"/>
      <c r="T117" s="190">
        <f>T118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3" t="s">
        <v>78</v>
      </c>
      <c r="AU117" s="13" t="s">
        <v>105</v>
      </c>
      <c r="BK117" s="191">
        <f>BK118</f>
        <v>0</v>
      </c>
    </row>
    <row r="118" s="11" customFormat="1" ht="25.92" customHeight="1">
      <c r="A118" s="11"/>
      <c r="B118" s="192"/>
      <c r="C118" s="193"/>
      <c r="D118" s="194" t="s">
        <v>78</v>
      </c>
      <c r="E118" s="195" t="s">
        <v>79</v>
      </c>
      <c r="F118" s="195" t="s">
        <v>84</v>
      </c>
      <c r="G118" s="193"/>
      <c r="H118" s="193"/>
      <c r="I118" s="196"/>
      <c r="J118" s="197">
        <f>BK118</f>
        <v>0</v>
      </c>
      <c r="K118" s="193"/>
      <c r="L118" s="198"/>
      <c r="M118" s="199"/>
      <c r="N118" s="200"/>
      <c r="O118" s="200"/>
      <c r="P118" s="201">
        <f>SUM(P119:P128)</f>
        <v>0</v>
      </c>
      <c r="Q118" s="200"/>
      <c r="R118" s="201">
        <f>SUM(R119:R128)</f>
        <v>0</v>
      </c>
      <c r="S118" s="200"/>
      <c r="T118" s="202">
        <f>SUM(T119:T128)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3" t="s">
        <v>86</v>
      </c>
      <c r="AT118" s="204" t="s">
        <v>78</v>
      </c>
      <c r="AU118" s="204" t="s">
        <v>79</v>
      </c>
      <c r="AY118" s="203" t="s">
        <v>119</v>
      </c>
      <c r="BK118" s="205">
        <f>SUM(BK119:BK128)</f>
        <v>0</v>
      </c>
    </row>
    <row r="119" s="2" customFormat="1" ht="21.75" customHeight="1">
      <c r="A119" s="34"/>
      <c r="B119" s="35"/>
      <c r="C119" s="206" t="s">
        <v>86</v>
      </c>
      <c r="D119" s="206" t="s">
        <v>120</v>
      </c>
      <c r="E119" s="207" t="s">
        <v>121</v>
      </c>
      <c r="F119" s="208" t="s">
        <v>122</v>
      </c>
      <c r="G119" s="209" t="s">
        <v>123</v>
      </c>
      <c r="H119" s="210">
        <v>1</v>
      </c>
      <c r="I119" s="211"/>
      <c r="J119" s="212">
        <f>ROUND(I119*H119,2)</f>
        <v>0</v>
      </c>
      <c r="K119" s="208" t="s">
        <v>124</v>
      </c>
      <c r="L119" s="40"/>
      <c r="M119" s="213" t="s">
        <v>1</v>
      </c>
      <c r="N119" s="214" t="s">
        <v>44</v>
      </c>
      <c r="O119" s="87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217" t="s">
        <v>125</v>
      </c>
      <c r="AT119" s="217" t="s">
        <v>120</v>
      </c>
      <c r="AU119" s="217" t="s">
        <v>86</v>
      </c>
      <c r="AY119" s="13" t="s">
        <v>119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3" t="s">
        <v>86</v>
      </c>
      <c r="BK119" s="218">
        <f>ROUND(I119*H119,2)</f>
        <v>0</v>
      </c>
      <c r="BL119" s="13" t="s">
        <v>125</v>
      </c>
      <c r="BM119" s="217" t="s">
        <v>88</v>
      </c>
    </row>
    <row r="120" s="2" customFormat="1">
      <c r="A120" s="34"/>
      <c r="B120" s="35"/>
      <c r="C120" s="36"/>
      <c r="D120" s="219" t="s">
        <v>126</v>
      </c>
      <c r="E120" s="36"/>
      <c r="F120" s="220" t="s">
        <v>127</v>
      </c>
      <c r="G120" s="36"/>
      <c r="H120" s="36"/>
      <c r="I120" s="221"/>
      <c r="J120" s="36"/>
      <c r="K120" s="36"/>
      <c r="L120" s="40"/>
      <c r="M120" s="222"/>
      <c r="N120" s="223"/>
      <c r="O120" s="87"/>
      <c r="P120" s="87"/>
      <c r="Q120" s="87"/>
      <c r="R120" s="87"/>
      <c r="S120" s="87"/>
      <c r="T120" s="88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3" t="s">
        <v>126</v>
      </c>
      <c r="AU120" s="13" t="s">
        <v>86</v>
      </c>
    </row>
    <row r="121" s="2" customFormat="1" ht="16.5" customHeight="1">
      <c r="A121" s="34"/>
      <c r="B121" s="35"/>
      <c r="C121" s="206" t="s">
        <v>88</v>
      </c>
      <c r="D121" s="206" t="s">
        <v>120</v>
      </c>
      <c r="E121" s="207" t="s">
        <v>128</v>
      </c>
      <c r="F121" s="208" t="s">
        <v>129</v>
      </c>
      <c r="G121" s="209" t="s">
        <v>123</v>
      </c>
      <c r="H121" s="210">
        <v>1</v>
      </c>
      <c r="I121" s="211"/>
      <c r="J121" s="212">
        <f>ROUND(I121*H121,2)</f>
        <v>0</v>
      </c>
      <c r="K121" s="208" t="s">
        <v>124</v>
      </c>
      <c r="L121" s="40"/>
      <c r="M121" s="213" t="s">
        <v>1</v>
      </c>
      <c r="N121" s="214" t="s">
        <v>44</v>
      </c>
      <c r="O121" s="87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7" t="s">
        <v>125</v>
      </c>
      <c r="AT121" s="217" t="s">
        <v>120</v>
      </c>
      <c r="AU121" s="217" t="s">
        <v>86</v>
      </c>
      <c r="AY121" s="13" t="s">
        <v>119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3" t="s">
        <v>86</v>
      </c>
      <c r="BK121" s="218">
        <f>ROUND(I121*H121,2)</f>
        <v>0</v>
      </c>
      <c r="BL121" s="13" t="s">
        <v>125</v>
      </c>
      <c r="BM121" s="217" t="s">
        <v>125</v>
      </c>
    </row>
    <row r="122" s="2" customFormat="1">
      <c r="A122" s="34"/>
      <c r="B122" s="35"/>
      <c r="C122" s="36"/>
      <c r="D122" s="219" t="s">
        <v>126</v>
      </c>
      <c r="E122" s="36"/>
      <c r="F122" s="220" t="s">
        <v>130</v>
      </c>
      <c r="G122" s="36"/>
      <c r="H122" s="36"/>
      <c r="I122" s="221"/>
      <c r="J122" s="36"/>
      <c r="K122" s="36"/>
      <c r="L122" s="40"/>
      <c r="M122" s="222"/>
      <c r="N122" s="223"/>
      <c r="O122" s="87"/>
      <c r="P122" s="87"/>
      <c r="Q122" s="87"/>
      <c r="R122" s="87"/>
      <c r="S122" s="87"/>
      <c r="T122" s="88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3" t="s">
        <v>126</v>
      </c>
      <c r="AU122" s="13" t="s">
        <v>86</v>
      </c>
    </row>
    <row r="123" s="2" customFormat="1" ht="16.5" customHeight="1">
      <c r="A123" s="34"/>
      <c r="B123" s="35"/>
      <c r="C123" s="206" t="s">
        <v>131</v>
      </c>
      <c r="D123" s="206" t="s">
        <v>120</v>
      </c>
      <c r="E123" s="207" t="s">
        <v>128</v>
      </c>
      <c r="F123" s="208" t="s">
        <v>129</v>
      </c>
      <c r="G123" s="209" t="s">
        <v>123</v>
      </c>
      <c r="H123" s="210">
        <v>1</v>
      </c>
      <c r="I123" s="211"/>
      <c r="J123" s="212">
        <f>ROUND(I123*H123,2)</f>
        <v>0</v>
      </c>
      <c r="K123" s="208" t="s">
        <v>124</v>
      </c>
      <c r="L123" s="40"/>
      <c r="M123" s="213" t="s">
        <v>1</v>
      </c>
      <c r="N123" s="214" t="s">
        <v>44</v>
      </c>
      <c r="O123" s="87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7" t="s">
        <v>125</v>
      </c>
      <c r="AT123" s="217" t="s">
        <v>120</v>
      </c>
      <c r="AU123" s="217" t="s">
        <v>86</v>
      </c>
      <c r="AY123" s="13" t="s">
        <v>119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3" t="s">
        <v>86</v>
      </c>
      <c r="BK123" s="218">
        <f>ROUND(I123*H123,2)</f>
        <v>0</v>
      </c>
      <c r="BL123" s="13" t="s">
        <v>125</v>
      </c>
      <c r="BM123" s="217" t="s">
        <v>132</v>
      </c>
    </row>
    <row r="124" s="2" customFormat="1">
      <c r="A124" s="34"/>
      <c r="B124" s="35"/>
      <c r="C124" s="36"/>
      <c r="D124" s="219" t="s">
        <v>126</v>
      </c>
      <c r="E124" s="36"/>
      <c r="F124" s="220" t="s">
        <v>130</v>
      </c>
      <c r="G124" s="36"/>
      <c r="H124" s="36"/>
      <c r="I124" s="221"/>
      <c r="J124" s="36"/>
      <c r="K124" s="36"/>
      <c r="L124" s="40"/>
      <c r="M124" s="222"/>
      <c r="N124" s="223"/>
      <c r="O124" s="87"/>
      <c r="P124" s="87"/>
      <c r="Q124" s="87"/>
      <c r="R124" s="87"/>
      <c r="S124" s="87"/>
      <c r="T124" s="88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3" t="s">
        <v>126</v>
      </c>
      <c r="AU124" s="13" t="s">
        <v>86</v>
      </c>
    </row>
    <row r="125" s="2" customFormat="1" ht="16.5" customHeight="1">
      <c r="A125" s="34"/>
      <c r="B125" s="35"/>
      <c r="C125" s="206" t="s">
        <v>125</v>
      </c>
      <c r="D125" s="206" t="s">
        <v>120</v>
      </c>
      <c r="E125" s="207" t="s">
        <v>133</v>
      </c>
      <c r="F125" s="208" t="s">
        <v>134</v>
      </c>
      <c r="G125" s="209" t="s">
        <v>123</v>
      </c>
      <c r="H125" s="210">
        <v>1</v>
      </c>
      <c r="I125" s="211"/>
      <c r="J125" s="212">
        <f>ROUND(I125*H125,2)</f>
        <v>0</v>
      </c>
      <c r="K125" s="208" t="s">
        <v>124</v>
      </c>
      <c r="L125" s="40"/>
      <c r="M125" s="213" t="s">
        <v>1</v>
      </c>
      <c r="N125" s="214" t="s">
        <v>44</v>
      </c>
      <c r="O125" s="87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7" t="s">
        <v>125</v>
      </c>
      <c r="AT125" s="217" t="s">
        <v>120</v>
      </c>
      <c r="AU125" s="217" t="s">
        <v>86</v>
      </c>
      <c r="AY125" s="13" t="s">
        <v>119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3" t="s">
        <v>86</v>
      </c>
      <c r="BK125" s="218">
        <f>ROUND(I125*H125,2)</f>
        <v>0</v>
      </c>
      <c r="BL125" s="13" t="s">
        <v>125</v>
      </c>
      <c r="BM125" s="217" t="s">
        <v>135</v>
      </c>
    </row>
    <row r="126" s="2" customFormat="1">
      <c r="A126" s="34"/>
      <c r="B126" s="35"/>
      <c r="C126" s="36"/>
      <c r="D126" s="219" t="s">
        <v>126</v>
      </c>
      <c r="E126" s="36"/>
      <c r="F126" s="220" t="s">
        <v>136</v>
      </c>
      <c r="G126" s="36"/>
      <c r="H126" s="36"/>
      <c r="I126" s="221"/>
      <c r="J126" s="36"/>
      <c r="K126" s="36"/>
      <c r="L126" s="40"/>
      <c r="M126" s="222"/>
      <c r="N126" s="223"/>
      <c r="O126" s="87"/>
      <c r="P126" s="87"/>
      <c r="Q126" s="87"/>
      <c r="R126" s="87"/>
      <c r="S126" s="87"/>
      <c r="T126" s="88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3" t="s">
        <v>126</v>
      </c>
      <c r="AU126" s="13" t="s">
        <v>86</v>
      </c>
    </row>
    <row r="127" s="2" customFormat="1" ht="24.15" customHeight="1">
      <c r="A127" s="34"/>
      <c r="B127" s="35"/>
      <c r="C127" s="206" t="s">
        <v>137</v>
      </c>
      <c r="D127" s="206" t="s">
        <v>120</v>
      </c>
      <c r="E127" s="207" t="s">
        <v>138</v>
      </c>
      <c r="F127" s="208" t="s">
        <v>139</v>
      </c>
      <c r="G127" s="209" t="s">
        <v>123</v>
      </c>
      <c r="H127" s="210">
        <v>1</v>
      </c>
      <c r="I127" s="211"/>
      <c r="J127" s="212">
        <f>ROUND(I127*H127,2)</f>
        <v>0</v>
      </c>
      <c r="K127" s="208" t="s">
        <v>124</v>
      </c>
      <c r="L127" s="40"/>
      <c r="M127" s="213" t="s">
        <v>1</v>
      </c>
      <c r="N127" s="214" t="s">
        <v>44</v>
      </c>
      <c r="O127" s="87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7" t="s">
        <v>125</v>
      </c>
      <c r="AT127" s="217" t="s">
        <v>120</v>
      </c>
      <c r="AU127" s="217" t="s">
        <v>86</v>
      </c>
      <c r="AY127" s="13" t="s">
        <v>119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3" t="s">
        <v>86</v>
      </c>
      <c r="BK127" s="218">
        <f>ROUND(I127*H127,2)</f>
        <v>0</v>
      </c>
      <c r="BL127" s="13" t="s">
        <v>125</v>
      </c>
      <c r="BM127" s="217" t="s">
        <v>140</v>
      </c>
    </row>
    <row r="128" s="2" customFormat="1">
      <c r="A128" s="34"/>
      <c r="B128" s="35"/>
      <c r="C128" s="36"/>
      <c r="D128" s="219" t="s">
        <v>126</v>
      </c>
      <c r="E128" s="36"/>
      <c r="F128" s="220" t="s">
        <v>141</v>
      </c>
      <c r="G128" s="36"/>
      <c r="H128" s="36"/>
      <c r="I128" s="221"/>
      <c r="J128" s="36"/>
      <c r="K128" s="36"/>
      <c r="L128" s="40"/>
      <c r="M128" s="224"/>
      <c r="N128" s="225"/>
      <c r="O128" s="226"/>
      <c r="P128" s="226"/>
      <c r="Q128" s="226"/>
      <c r="R128" s="226"/>
      <c r="S128" s="226"/>
      <c r="T128" s="227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3" t="s">
        <v>126</v>
      </c>
      <c r="AU128" s="13" t="s">
        <v>86</v>
      </c>
    </row>
    <row r="129" s="2" customFormat="1" ht="6.96" customHeight="1">
      <c r="A129" s="34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0"/>
      <c r="M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</sheetData>
  <sheetProtection sheet="1" autoFilter="0" formatColumns="0" formatRows="0" objects="1" scenarios="1" spinCount="100000" saltValue="dfjtTdS7Xx1R1dCHFVZgHli38Cw+He5l6cTYdu93B0nIlx6yu5R2hkclyQLCFFpsIyZy/P6sSvdMCcxDUCu11A==" hashValue="LNaSJhitISZ1eT0iqQYlfwXHYDrSMIruEHT+/1nwvP7PnlJmiIB6a0AeuItF/NnpOWXnaIM/Rl0VRpdnqZ46IQ==" algorithmName="SHA-512" password="9193"/>
  <autoFilter ref="C116:K12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88</v>
      </c>
    </row>
    <row r="4" s="1" customFormat="1" ht="24.96" customHeight="1">
      <c r="B4" s="16"/>
      <c r="D4" s="134" t="s">
        <v>97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16.5" customHeight="1">
      <c r="B7" s="16"/>
      <c r="E7" s="137" t="str">
        <f>'Rekapitulace stavby'!K6</f>
        <v>Krajinný park Havraňák, část MČ P19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98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40"/>
      <c r="C9" s="34"/>
      <c r="D9" s="34"/>
      <c r="E9" s="138" t="s">
        <v>142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100</v>
      </c>
      <c r="G12" s="34"/>
      <c r="H12" s="34"/>
      <c r="I12" s="136" t="s">
        <v>22</v>
      </c>
      <c r="J12" s="140" t="str">
        <f>'Rekapitulace stavby'!AN8</f>
        <v>2. 9. 2024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>00231304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>Městská část Praha 19 - Kbely</v>
      </c>
      <c r="F15" s="34"/>
      <c r="G15" s="34"/>
      <c r="H15" s="34"/>
      <c r="I15" s="136" t="s">
        <v>28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29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28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31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>10909231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>Ing. Dárius Bolješik</v>
      </c>
      <c r="F21" s="34"/>
      <c r="G21" s="34"/>
      <c r="H21" s="34"/>
      <c r="I21" s="136" t="s">
        <v>28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35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>08283729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>3P projekt, s.r.o.</v>
      </c>
      <c r="F24" s="34"/>
      <c r="G24" s="34"/>
      <c r="H24" s="34"/>
      <c r="I24" s="136" t="s">
        <v>28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38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39</v>
      </c>
      <c r="E30" s="34"/>
      <c r="F30" s="34"/>
      <c r="G30" s="34"/>
      <c r="H30" s="34"/>
      <c r="I30" s="34"/>
      <c r="J30" s="147">
        <f>ROUND(J124,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41</v>
      </c>
      <c r="G32" s="34"/>
      <c r="H32" s="34"/>
      <c r="I32" s="148" t="s">
        <v>40</v>
      </c>
      <c r="J32" s="148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43</v>
      </c>
      <c r="E33" s="136" t="s">
        <v>44</v>
      </c>
      <c r="F33" s="150">
        <f>ROUND((SUM(BE124:BE240)),  2)</f>
        <v>0</v>
      </c>
      <c r="G33" s="34"/>
      <c r="H33" s="34"/>
      <c r="I33" s="151">
        <v>0.21</v>
      </c>
      <c r="J33" s="150">
        <f>ROUND(((SUM(BE124:BE240))*I33),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45</v>
      </c>
      <c r="F34" s="150">
        <f>ROUND((SUM(BF124:BF240)),  2)</f>
        <v>0</v>
      </c>
      <c r="G34" s="34"/>
      <c r="H34" s="34"/>
      <c r="I34" s="151">
        <v>0.12</v>
      </c>
      <c r="J34" s="150">
        <f>ROUND(((SUM(BF124:BF240))*I34),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46</v>
      </c>
      <c r="F35" s="150">
        <f>ROUND((SUM(BG124:BG240)),  2)</f>
        <v>0</v>
      </c>
      <c r="G35" s="34"/>
      <c r="H35" s="34"/>
      <c r="I35" s="151">
        <v>0.21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47</v>
      </c>
      <c r="F36" s="150">
        <f>ROUND((SUM(BH124:BH240)),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48</v>
      </c>
      <c r="F37" s="150">
        <f>ROUND((SUM(BI124:BI240)),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52</v>
      </c>
      <c r="E50" s="160"/>
      <c r="F50" s="160"/>
      <c r="G50" s="159" t="s">
        <v>53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54</v>
      </c>
      <c r="E61" s="162"/>
      <c r="F61" s="163" t="s">
        <v>55</v>
      </c>
      <c r="G61" s="161" t="s">
        <v>54</v>
      </c>
      <c r="H61" s="162"/>
      <c r="I61" s="162"/>
      <c r="J61" s="164" t="s">
        <v>55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56</v>
      </c>
      <c r="E65" s="165"/>
      <c r="F65" s="165"/>
      <c r="G65" s="159" t="s">
        <v>57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54</v>
      </c>
      <c r="E76" s="162"/>
      <c r="F76" s="163" t="s">
        <v>55</v>
      </c>
      <c r="G76" s="161" t="s">
        <v>54</v>
      </c>
      <c r="H76" s="162"/>
      <c r="I76" s="162"/>
      <c r="J76" s="164" t="s">
        <v>55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Krajinný park Havraňák, část MČ P19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98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6"/>
      <c r="D87" s="36"/>
      <c r="E87" s="72" t="str">
        <f>E9</f>
        <v>SO 01.2 - Sdílený živičný / dlážděný chodník pro pěší a cyklisty šíře 3,5 m - KÚ Praha 19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2. 9. 2024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>Městská část Praha 19 - Kbely</v>
      </c>
      <c r="G91" s="36"/>
      <c r="H91" s="36"/>
      <c r="I91" s="28" t="s">
        <v>31</v>
      </c>
      <c r="J91" s="32" t="str">
        <f>E21</f>
        <v>Ing. Dárius Bolješik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35</v>
      </c>
      <c r="J92" s="32" t="str">
        <f>E24</f>
        <v>3P projekt, s.r.o.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102</v>
      </c>
      <c r="D94" s="172"/>
      <c r="E94" s="172"/>
      <c r="F94" s="172"/>
      <c r="G94" s="172"/>
      <c r="H94" s="172"/>
      <c r="I94" s="172"/>
      <c r="J94" s="173" t="s">
        <v>103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104</v>
      </c>
      <c r="D96" s="36"/>
      <c r="E96" s="36"/>
      <c r="F96" s="36"/>
      <c r="G96" s="36"/>
      <c r="H96" s="36"/>
      <c r="I96" s="36"/>
      <c r="J96" s="106">
        <f>J124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105</v>
      </c>
    </row>
    <row r="97" s="9" customFormat="1" ht="24.96" customHeight="1">
      <c r="A97" s="9"/>
      <c r="B97" s="175"/>
      <c r="C97" s="176"/>
      <c r="D97" s="177" t="s">
        <v>99</v>
      </c>
      <c r="E97" s="178"/>
      <c r="F97" s="178"/>
      <c r="G97" s="178"/>
      <c r="H97" s="178"/>
      <c r="I97" s="178"/>
      <c r="J97" s="179">
        <f>J125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143</v>
      </c>
      <c r="E98" s="178"/>
      <c r="F98" s="178"/>
      <c r="G98" s="178"/>
      <c r="H98" s="178"/>
      <c r="I98" s="178"/>
      <c r="J98" s="179">
        <f>J130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144</v>
      </c>
      <c r="E99" s="178"/>
      <c r="F99" s="178"/>
      <c r="G99" s="178"/>
      <c r="H99" s="178"/>
      <c r="I99" s="178"/>
      <c r="J99" s="179">
        <f>J167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145</v>
      </c>
      <c r="E100" s="178"/>
      <c r="F100" s="178"/>
      <c r="G100" s="178"/>
      <c r="H100" s="178"/>
      <c r="I100" s="178"/>
      <c r="J100" s="179">
        <f>J176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5"/>
      <c r="C101" s="176"/>
      <c r="D101" s="177" t="s">
        <v>146</v>
      </c>
      <c r="E101" s="178"/>
      <c r="F101" s="178"/>
      <c r="G101" s="178"/>
      <c r="H101" s="178"/>
      <c r="I101" s="178"/>
      <c r="J101" s="179">
        <f>J179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5"/>
      <c r="C102" s="176"/>
      <c r="D102" s="177" t="s">
        <v>147</v>
      </c>
      <c r="E102" s="178"/>
      <c r="F102" s="178"/>
      <c r="G102" s="178"/>
      <c r="H102" s="178"/>
      <c r="I102" s="178"/>
      <c r="J102" s="179">
        <f>J210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5"/>
      <c r="C103" s="176"/>
      <c r="D103" s="177" t="s">
        <v>148</v>
      </c>
      <c r="E103" s="178"/>
      <c r="F103" s="178"/>
      <c r="G103" s="178"/>
      <c r="H103" s="178"/>
      <c r="I103" s="178"/>
      <c r="J103" s="179">
        <f>J213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5"/>
      <c r="C104" s="176"/>
      <c r="D104" s="177" t="s">
        <v>149</v>
      </c>
      <c r="E104" s="178"/>
      <c r="F104" s="178"/>
      <c r="G104" s="178"/>
      <c r="H104" s="178"/>
      <c r="I104" s="178"/>
      <c r="J104" s="179">
        <f>J222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106</v>
      </c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6"/>
      <c r="D114" s="36"/>
      <c r="E114" s="170" t="str">
        <f>E7</f>
        <v>Krajinný park Havraňák, část MČ P19</v>
      </c>
      <c r="F114" s="28"/>
      <c r="G114" s="28"/>
      <c r="H114" s="28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98</v>
      </c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30" customHeight="1">
      <c r="A116" s="34"/>
      <c r="B116" s="35"/>
      <c r="C116" s="36"/>
      <c r="D116" s="36"/>
      <c r="E116" s="72" t="str">
        <f>E9</f>
        <v>SO 01.2 - Sdílený živičný / dlážděný chodník pro pěší a cyklisty šíře 3,5 m - KÚ Praha 19</v>
      </c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20</v>
      </c>
      <c r="D118" s="36"/>
      <c r="E118" s="36"/>
      <c r="F118" s="23" t="str">
        <f>F12</f>
        <v xml:space="preserve"> </v>
      </c>
      <c r="G118" s="36"/>
      <c r="H118" s="36"/>
      <c r="I118" s="28" t="s">
        <v>22</v>
      </c>
      <c r="J118" s="75" t="str">
        <f>IF(J12="","",J12)</f>
        <v>2. 9. 2024</v>
      </c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24</v>
      </c>
      <c r="D120" s="36"/>
      <c r="E120" s="36"/>
      <c r="F120" s="23" t="str">
        <f>E15</f>
        <v>Městská část Praha 19 - Kbely</v>
      </c>
      <c r="G120" s="36"/>
      <c r="H120" s="36"/>
      <c r="I120" s="28" t="s">
        <v>31</v>
      </c>
      <c r="J120" s="32" t="str">
        <f>E21</f>
        <v>Ing. Dárius Bolješik</v>
      </c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29</v>
      </c>
      <c r="D121" s="36"/>
      <c r="E121" s="36"/>
      <c r="F121" s="23" t="str">
        <f>IF(E18="","",E18)</f>
        <v>Vyplň údaj</v>
      </c>
      <c r="G121" s="36"/>
      <c r="H121" s="36"/>
      <c r="I121" s="28" t="s">
        <v>35</v>
      </c>
      <c r="J121" s="32" t="str">
        <f>E24</f>
        <v>3P projekt, s.r.o.</v>
      </c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0" customFormat="1" ht="29.28" customHeight="1">
      <c r="A123" s="181"/>
      <c r="B123" s="182"/>
      <c r="C123" s="183" t="s">
        <v>107</v>
      </c>
      <c r="D123" s="184" t="s">
        <v>64</v>
      </c>
      <c r="E123" s="184" t="s">
        <v>60</v>
      </c>
      <c r="F123" s="184" t="s">
        <v>61</v>
      </c>
      <c r="G123" s="184" t="s">
        <v>108</v>
      </c>
      <c r="H123" s="184" t="s">
        <v>109</v>
      </c>
      <c r="I123" s="184" t="s">
        <v>110</v>
      </c>
      <c r="J123" s="184" t="s">
        <v>103</v>
      </c>
      <c r="K123" s="185" t="s">
        <v>111</v>
      </c>
      <c r="L123" s="186"/>
      <c r="M123" s="96" t="s">
        <v>1</v>
      </c>
      <c r="N123" s="97" t="s">
        <v>43</v>
      </c>
      <c r="O123" s="97" t="s">
        <v>112</v>
      </c>
      <c r="P123" s="97" t="s">
        <v>113</v>
      </c>
      <c r="Q123" s="97" t="s">
        <v>114</v>
      </c>
      <c r="R123" s="97" t="s">
        <v>115</v>
      </c>
      <c r="S123" s="97" t="s">
        <v>116</v>
      </c>
      <c r="T123" s="98" t="s">
        <v>117</v>
      </c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</row>
    <row r="124" s="2" customFormat="1" ht="22.8" customHeight="1">
      <c r="A124" s="34"/>
      <c r="B124" s="35"/>
      <c r="C124" s="103" t="s">
        <v>118</v>
      </c>
      <c r="D124" s="36"/>
      <c r="E124" s="36"/>
      <c r="F124" s="36"/>
      <c r="G124" s="36"/>
      <c r="H124" s="36"/>
      <c r="I124" s="36"/>
      <c r="J124" s="187">
        <f>BK124</f>
        <v>0</v>
      </c>
      <c r="K124" s="36"/>
      <c r="L124" s="40"/>
      <c r="M124" s="99"/>
      <c r="N124" s="188"/>
      <c r="O124" s="100"/>
      <c r="P124" s="189">
        <f>P125+P130+P167+P176+P179+P210+P213+P222</f>
        <v>0</v>
      </c>
      <c r="Q124" s="100"/>
      <c r="R124" s="189">
        <f>R125+R130+R167+R176+R179+R210+R213+R222</f>
        <v>0</v>
      </c>
      <c r="S124" s="100"/>
      <c r="T124" s="190">
        <f>T125+T130+T167+T176+T179+T210+T213+T222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3" t="s">
        <v>78</v>
      </c>
      <c r="AU124" s="13" t="s">
        <v>105</v>
      </c>
      <c r="BK124" s="191">
        <f>BK125+BK130+BK167+BK176+BK179+BK210+BK213+BK222</f>
        <v>0</v>
      </c>
    </row>
    <row r="125" s="11" customFormat="1" ht="25.92" customHeight="1">
      <c r="A125" s="11"/>
      <c r="B125" s="192"/>
      <c r="C125" s="193"/>
      <c r="D125" s="194" t="s">
        <v>78</v>
      </c>
      <c r="E125" s="195" t="s">
        <v>79</v>
      </c>
      <c r="F125" s="195" t="s">
        <v>84</v>
      </c>
      <c r="G125" s="193"/>
      <c r="H125" s="193"/>
      <c r="I125" s="196"/>
      <c r="J125" s="197">
        <f>BK125</f>
        <v>0</v>
      </c>
      <c r="K125" s="193"/>
      <c r="L125" s="198"/>
      <c r="M125" s="199"/>
      <c r="N125" s="200"/>
      <c r="O125" s="200"/>
      <c r="P125" s="201">
        <f>SUM(P126:P129)</f>
        <v>0</v>
      </c>
      <c r="Q125" s="200"/>
      <c r="R125" s="201">
        <f>SUM(R126:R129)</f>
        <v>0</v>
      </c>
      <c r="S125" s="200"/>
      <c r="T125" s="202">
        <f>SUM(T126:T129)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03" t="s">
        <v>86</v>
      </c>
      <c r="AT125" s="204" t="s">
        <v>78</v>
      </c>
      <c r="AU125" s="204" t="s">
        <v>79</v>
      </c>
      <c r="AY125" s="203" t="s">
        <v>119</v>
      </c>
      <c r="BK125" s="205">
        <f>SUM(BK126:BK129)</f>
        <v>0</v>
      </c>
    </row>
    <row r="126" s="2" customFormat="1" ht="44.25" customHeight="1">
      <c r="A126" s="34"/>
      <c r="B126" s="35"/>
      <c r="C126" s="206" t="s">
        <v>86</v>
      </c>
      <c r="D126" s="206" t="s">
        <v>120</v>
      </c>
      <c r="E126" s="207" t="s">
        <v>150</v>
      </c>
      <c r="F126" s="208" t="s">
        <v>151</v>
      </c>
      <c r="G126" s="209" t="s">
        <v>152</v>
      </c>
      <c r="H126" s="210">
        <v>60.8</v>
      </c>
      <c r="I126" s="211"/>
      <c r="J126" s="212">
        <f>ROUND(I126*H126,2)</f>
        <v>0</v>
      </c>
      <c r="K126" s="208" t="s">
        <v>124</v>
      </c>
      <c r="L126" s="40"/>
      <c r="M126" s="213" t="s">
        <v>1</v>
      </c>
      <c r="N126" s="214" t="s">
        <v>44</v>
      </c>
      <c r="O126" s="87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7" t="s">
        <v>125</v>
      </c>
      <c r="AT126" s="217" t="s">
        <v>120</v>
      </c>
      <c r="AU126" s="217" t="s">
        <v>86</v>
      </c>
      <c r="AY126" s="13" t="s">
        <v>119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3" t="s">
        <v>86</v>
      </c>
      <c r="BK126" s="218">
        <f>ROUND(I126*H126,2)</f>
        <v>0</v>
      </c>
      <c r="BL126" s="13" t="s">
        <v>125</v>
      </c>
      <c r="BM126" s="217" t="s">
        <v>88</v>
      </c>
    </row>
    <row r="127" s="2" customFormat="1">
      <c r="A127" s="34"/>
      <c r="B127" s="35"/>
      <c r="C127" s="36"/>
      <c r="D127" s="219" t="s">
        <v>126</v>
      </c>
      <c r="E127" s="36"/>
      <c r="F127" s="220" t="s">
        <v>153</v>
      </c>
      <c r="G127" s="36"/>
      <c r="H127" s="36"/>
      <c r="I127" s="221"/>
      <c r="J127" s="36"/>
      <c r="K127" s="36"/>
      <c r="L127" s="40"/>
      <c r="M127" s="222"/>
      <c r="N127" s="223"/>
      <c r="O127" s="87"/>
      <c r="P127" s="87"/>
      <c r="Q127" s="87"/>
      <c r="R127" s="87"/>
      <c r="S127" s="87"/>
      <c r="T127" s="88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3" t="s">
        <v>126</v>
      </c>
      <c r="AU127" s="13" t="s">
        <v>86</v>
      </c>
    </row>
    <row r="128" s="2" customFormat="1" ht="37.8" customHeight="1">
      <c r="A128" s="34"/>
      <c r="B128" s="35"/>
      <c r="C128" s="206" t="s">
        <v>88</v>
      </c>
      <c r="D128" s="206" t="s">
        <v>120</v>
      </c>
      <c r="E128" s="207" t="s">
        <v>154</v>
      </c>
      <c r="F128" s="208" t="s">
        <v>155</v>
      </c>
      <c r="G128" s="209" t="s">
        <v>152</v>
      </c>
      <c r="H128" s="210">
        <v>28.982</v>
      </c>
      <c r="I128" s="211"/>
      <c r="J128" s="212">
        <f>ROUND(I128*H128,2)</f>
        <v>0</v>
      </c>
      <c r="K128" s="208" t="s">
        <v>124</v>
      </c>
      <c r="L128" s="40"/>
      <c r="M128" s="213" t="s">
        <v>1</v>
      </c>
      <c r="N128" s="214" t="s">
        <v>44</v>
      </c>
      <c r="O128" s="87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7" t="s">
        <v>125</v>
      </c>
      <c r="AT128" s="217" t="s">
        <v>120</v>
      </c>
      <c r="AU128" s="217" t="s">
        <v>86</v>
      </c>
      <c r="AY128" s="13" t="s">
        <v>119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3" t="s">
        <v>86</v>
      </c>
      <c r="BK128" s="218">
        <f>ROUND(I128*H128,2)</f>
        <v>0</v>
      </c>
      <c r="BL128" s="13" t="s">
        <v>125</v>
      </c>
      <c r="BM128" s="217" t="s">
        <v>125</v>
      </c>
    </row>
    <row r="129" s="2" customFormat="1">
      <c r="A129" s="34"/>
      <c r="B129" s="35"/>
      <c r="C129" s="36"/>
      <c r="D129" s="219" t="s">
        <v>126</v>
      </c>
      <c r="E129" s="36"/>
      <c r="F129" s="220" t="s">
        <v>156</v>
      </c>
      <c r="G129" s="36"/>
      <c r="H129" s="36"/>
      <c r="I129" s="221"/>
      <c r="J129" s="36"/>
      <c r="K129" s="36"/>
      <c r="L129" s="40"/>
      <c r="M129" s="222"/>
      <c r="N129" s="223"/>
      <c r="O129" s="87"/>
      <c r="P129" s="87"/>
      <c r="Q129" s="87"/>
      <c r="R129" s="87"/>
      <c r="S129" s="87"/>
      <c r="T129" s="88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3" t="s">
        <v>126</v>
      </c>
      <c r="AU129" s="13" t="s">
        <v>86</v>
      </c>
    </row>
    <row r="130" s="11" customFormat="1" ht="25.92" customHeight="1">
      <c r="A130" s="11"/>
      <c r="B130" s="192"/>
      <c r="C130" s="193"/>
      <c r="D130" s="194" t="s">
        <v>78</v>
      </c>
      <c r="E130" s="195" t="s">
        <v>86</v>
      </c>
      <c r="F130" s="195" t="s">
        <v>157</v>
      </c>
      <c r="G130" s="193"/>
      <c r="H130" s="193"/>
      <c r="I130" s="196"/>
      <c r="J130" s="197">
        <f>BK130</f>
        <v>0</v>
      </c>
      <c r="K130" s="193"/>
      <c r="L130" s="198"/>
      <c r="M130" s="199"/>
      <c r="N130" s="200"/>
      <c r="O130" s="200"/>
      <c r="P130" s="201">
        <f>SUM(P131:P166)</f>
        <v>0</v>
      </c>
      <c r="Q130" s="200"/>
      <c r="R130" s="201">
        <f>SUM(R131:R166)</f>
        <v>0</v>
      </c>
      <c r="S130" s="200"/>
      <c r="T130" s="202">
        <f>SUM(T131:T166)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3" t="s">
        <v>86</v>
      </c>
      <c r="AT130" s="204" t="s">
        <v>78</v>
      </c>
      <c r="AU130" s="204" t="s">
        <v>79</v>
      </c>
      <c r="AY130" s="203" t="s">
        <v>119</v>
      </c>
      <c r="BK130" s="205">
        <f>SUM(BK131:BK166)</f>
        <v>0</v>
      </c>
    </row>
    <row r="131" s="2" customFormat="1" ht="24.15" customHeight="1">
      <c r="A131" s="34"/>
      <c r="B131" s="35"/>
      <c r="C131" s="206" t="s">
        <v>131</v>
      </c>
      <c r="D131" s="206" t="s">
        <v>120</v>
      </c>
      <c r="E131" s="207" t="s">
        <v>158</v>
      </c>
      <c r="F131" s="208" t="s">
        <v>159</v>
      </c>
      <c r="G131" s="209" t="s">
        <v>160</v>
      </c>
      <c r="H131" s="210">
        <v>12.076</v>
      </c>
      <c r="I131" s="211"/>
      <c r="J131" s="212">
        <f>ROUND(I131*H131,2)</f>
        <v>0</v>
      </c>
      <c r="K131" s="208" t="s">
        <v>124</v>
      </c>
      <c r="L131" s="40"/>
      <c r="M131" s="213" t="s">
        <v>1</v>
      </c>
      <c r="N131" s="214" t="s">
        <v>44</v>
      </c>
      <c r="O131" s="87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7" t="s">
        <v>125</v>
      </c>
      <c r="AT131" s="217" t="s">
        <v>120</v>
      </c>
      <c r="AU131" s="217" t="s">
        <v>86</v>
      </c>
      <c r="AY131" s="13" t="s">
        <v>119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3" t="s">
        <v>86</v>
      </c>
      <c r="BK131" s="218">
        <f>ROUND(I131*H131,2)</f>
        <v>0</v>
      </c>
      <c r="BL131" s="13" t="s">
        <v>125</v>
      </c>
      <c r="BM131" s="217" t="s">
        <v>132</v>
      </c>
    </row>
    <row r="132" s="2" customFormat="1">
      <c r="A132" s="34"/>
      <c r="B132" s="35"/>
      <c r="C132" s="36"/>
      <c r="D132" s="219" t="s">
        <v>126</v>
      </c>
      <c r="E132" s="36"/>
      <c r="F132" s="220" t="s">
        <v>161</v>
      </c>
      <c r="G132" s="36"/>
      <c r="H132" s="36"/>
      <c r="I132" s="221"/>
      <c r="J132" s="36"/>
      <c r="K132" s="36"/>
      <c r="L132" s="40"/>
      <c r="M132" s="222"/>
      <c r="N132" s="223"/>
      <c r="O132" s="87"/>
      <c r="P132" s="87"/>
      <c r="Q132" s="87"/>
      <c r="R132" s="87"/>
      <c r="S132" s="87"/>
      <c r="T132" s="88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3" t="s">
        <v>126</v>
      </c>
      <c r="AU132" s="13" t="s">
        <v>86</v>
      </c>
    </row>
    <row r="133" s="2" customFormat="1" ht="24.15" customHeight="1">
      <c r="A133" s="34"/>
      <c r="B133" s="35"/>
      <c r="C133" s="206" t="s">
        <v>125</v>
      </c>
      <c r="D133" s="206" t="s">
        <v>120</v>
      </c>
      <c r="E133" s="207" t="s">
        <v>162</v>
      </c>
      <c r="F133" s="208" t="s">
        <v>163</v>
      </c>
      <c r="G133" s="209" t="s">
        <v>160</v>
      </c>
      <c r="H133" s="210">
        <v>30.4</v>
      </c>
      <c r="I133" s="211"/>
      <c r="J133" s="212">
        <f>ROUND(I133*H133,2)</f>
        <v>0</v>
      </c>
      <c r="K133" s="208" t="s">
        <v>124</v>
      </c>
      <c r="L133" s="40"/>
      <c r="M133" s="213" t="s">
        <v>1</v>
      </c>
      <c r="N133" s="214" t="s">
        <v>44</v>
      </c>
      <c r="O133" s="87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7" t="s">
        <v>125</v>
      </c>
      <c r="AT133" s="217" t="s">
        <v>120</v>
      </c>
      <c r="AU133" s="217" t="s">
        <v>86</v>
      </c>
      <c r="AY133" s="13" t="s">
        <v>119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3" t="s">
        <v>86</v>
      </c>
      <c r="BK133" s="218">
        <f>ROUND(I133*H133,2)</f>
        <v>0</v>
      </c>
      <c r="BL133" s="13" t="s">
        <v>125</v>
      </c>
      <c r="BM133" s="217" t="s">
        <v>135</v>
      </c>
    </row>
    <row r="134" s="2" customFormat="1">
      <c r="A134" s="34"/>
      <c r="B134" s="35"/>
      <c r="C134" s="36"/>
      <c r="D134" s="219" t="s">
        <v>126</v>
      </c>
      <c r="E134" s="36"/>
      <c r="F134" s="220" t="s">
        <v>164</v>
      </c>
      <c r="G134" s="36"/>
      <c r="H134" s="36"/>
      <c r="I134" s="221"/>
      <c r="J134" s="36"/>
      <c r="K134" s="36"/>
      <c r="L134" s="40"/>
      <c r="M134" s="222"/>
      <c r="N134" s="223"/>
      <c r="O134" s="87"/>
      <c r="P134" s="87"/>
      <c r="Q134" s="87"/>
      <c r="R134" s="87"/>
      <c r="S134" s="87"/>
      <c r="T134" s="88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3" t="s">
        <v>126</v>
      </c>
      <c r="AU134" s="13" t="s">
        <v>86</v>
      </c>
    </row>
    <row r="135" s="2" customFormat="1" ht="16.5" customHeight="1">
      <c r="A135" s="34"/>
      <c r="B135" s="35"/>
      <c r="C135" s="206" t="s">
        <v>137</v>
      </c>
      <c r="D135" s="206" t="s">
        <v>120</v>
      </c>
      <c r="E135" s="207" t="s">
        <v>165</v>
      </c>
      <c r="F135" s="208" t="s">
        <v>166</v>
      </c>
      <c r="G135" s="209" t="s">
        <v>160</v>
      </c>
      <c r="H135" s="210">
        <v>2800.8</v>
      </c>
      <c r="I135" s="211"/>
      <c r="J135" s="212">
        <f>ROUND(I135*H135,2)</f>
        <v>0</v>
      </c>
      <c r="K135" s="208" t="s">
        <v>124</v>
      </c>
      <c r="L135" s="40"/>
      <c r="M135" s="213" t="s">
        <v>1</v>
      </c>
      <c r="N135" s="214" t="s">
        <v>44</v>
      </c>
      <c r="O135" s="87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7" t="s">
        <v>125</v>
      </c>
      <c r="AT135" s="217" t="s">
        <v>120</v>
      </c>
      <c r="AU135" s="217" t="s">
        <v>86</v>
      </c>
      <c r="AY135" s="13" t="s">
        <v>119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3" t="s">
        <v>86</v>
      </c>
      <c r="BK135" s="218">
        <f>ROUND(I135*H135,2)</f>
        <v>0</v>
      </c>
      <c r="BL135" s="13" t="s">
        <v>125</v>
      </c>
      <c r="BM135" s="217" t="s">
        <v>140</v>
      </c>
    </row>
    <row r="136" s="2" customFormat="1">
      <c r="A136" s="34"/>
      <c r="B136" s="35"/>
      <c r="C136" s="36"/>
      <c r="D136" s="219" t="s">
        <v>126</v>
      </c>
      <c r="E136" s="36"/>
      <c r="F136" s="220" t="s">
        <v>167</v>
      </c>
      <c r="G136" s="36"/>
      <c r="H136" s="36"/>
      <c r="I136" s="221"/>
      <c r="J136" s="36"/>
      <c r="K136" s="36"/>
      <c r="L136" s="40"/>
      <c r="M136" s="222"/>
      <c r="N136" s="223"/>
      <c r="O136" s="87"/>
      <c r="P136" s="87"/>
      <c r="Q136" s="87"/>
      <c r="R136" s="87"/>
      <c r="S136" s="87"/>
      <c r="T136" s="88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3" t="s">
        <v>126</v>
      </c>
      <c r="AU136" s="13" t="s">
        <v>86</v>
      </c>
    </row>
    <row r="137" s="2" customFormat="1" ht="21.75" customHeight="1">
      <c r="A137" s="34"/>
      <c r="B137" s="35"/>
      <c r="C137" s="206" t="s">
        <v>132</v>
      </c>
      <c r="D137" s="206" t="s">
        <v>120</v>
      </c>
      <c r="E137" s="207" t="s">
        <v>168</v>
      </c>
      <c r="F137" s="208" t="s">
        <v>169</v>
      </c>
      <c r="G137" s="209" t="s">
        <v>170</v>
      </c>
      <c r="H137" s="210">
        <v>23970</v>
      </c>
      <c r="I137" s="211"/>
      <c r="J137" s="212">
        <f>ROUND(I137*H137,2)</f>
        <v>0</v>
      </c>
      <c r="K137" s="208" t="s">
        <v>124</v>
      </c>
      <c r="L137" s="40"/>
      <c r="M137" s="213" t="s">
        <v>1</v>
      </c>
      <c r="N137" s="214" t="s">
        <v>44</v>
      </c>
      <c r="O137" s="87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7" t="s">
        <v>125</v>
      </c>
      <c r="AT137" s="217" t="s">
        <v>120</v>
      </c>
      <c r="AU137" s="217" t="s">
        <v>86</v>
      </c>
      <c r="AY137" s="13" t="s">
        <v>119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3" t="s">
        <v>86</v>
      </c>
      <c r="BK137" s="218">
        <f>ROUND(I137*H137,2)</f>
        <v>0</v>
      </c>
      <c r="BL137" s="13" t="s">
        <v>125</v>
      </c>
      <c r="BM137" s="217" t="s">
        <v>8</v>
      </c>
    </row>
    <row r="138" s="2" customFormat="1">
      <c r="A138" s="34"/>
      <c r="B138" s="35"/>
      <c r="C138" s="36"/>
      <c r="D138" s="219" t="s">
        <v>126</v>
      </c>
      <c r="E138" s="36"/>
      <c r="F138" s="220" t="s">
        <v>171</v>
      </c>
      <c r="G138" s="36"/>
      <c r="H138" s="36"/>
      <c r="I138" s="221"/>
      <c r="J138" s="36"/>
      <c r="K138" s="36"/>
      <c r="L138" s="40"/>
      <c r="M138" s="222"/>
      <c r="N138" s="223"/>
      <c r="O138" s="87"/>
      <c r="P138" s="87"/>
      <c r="Q138" s="87"/>
      <c r="R138" s="87"/>
      <c r="S138" s="87"/>
      <c r="T138" s="88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3" t="s">
        <v>126</v>
      </c>
      <c r="AU138" s="13" t="s">
        <v>86</v>
      </c>
    </row>
    <row r="139" s="2" customFormat="1" ht="16.5" customHeight="1">
      <c r="A139" s="34"/>
      <c r="B139" s="35"/>
      <c r="C139" s="206" t="s">
        <v>172</v>
      </c>
      <c r="D139" s="206" t="s">
        <v>120</v>
      </c>
      <c r="E139" s="207" t="s">
        <v>173</v>
      </c>
      <c r="F139" s="208" t="s">
        <v>174</v>
      </c>
      <c r="G139" s="209" t="s">
        <v>160</v>
      </c>
      <c r="H139" s="210">
        <v>2800</v>
      </c>
      <c r="I139" s="211"/>
      <c r="J139" s="212">
        <f>ROUND(I139*H139,2)</f>
        <v>0</v>
      </c>
      <c r="K139" s="208" t="s">
        <v>124</v>
      </c>
      <c r="L139" s="40"/>
      <c r="M139" s="213" t="s">
        <v>1</v>
      </c>
      <c r="N139" s="214" t="s">
        <v>44</v>
      </c>
      <c r="O139" s="87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7" t="s">
        <v>125</v>
      </c>
      <c r="AT139" s="217" t="s">
        <v>120</v>
      </c>
      <c r="AU139" s="217" t="s">
        <v>86</v>
      </c>
      <c r="AY139" s="13" t="s">
        <v>119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3" t="s">
        <v>86</v>
      </c>
      <c r="BK139" s="218">
        <f>ROUND(I139*H139,2)</f>
        <v>0</v>
      </c>
      <c r="BL139" s="13" t="s">
        <v>125</v>
      </c>
      <c r="BM139" s="217" t="s">
        <v>175</v>
      </c>
    </row>
    <row r="140" s="2" customFormat="1">
      <c r="A140" s="34"/>
      <c r="B140" s="35"/>
      <c r="C140" s="36"/>
      <c r="D140" s="219" t="s">
        <v>126</v>
      </c>
      <c r="E140" s="36"/>
      <c r="F140" s="220" t="s">
        <v>176</v>
      </c>
      <c r="G140" s="36"/>
      <c r="H140" s="36"/>
      <c r="I140" s="221"/>
      <c r="J140" s="36"/>
      <c r="K140" s="36"/>
      <c r="L140" s="40"/>
      <c r="M140" s="222"/>
      <c r="N140" s="223"/>
      <c r="O140" s="87"/>
      <c r="P140" s="87"/>
      <c r="Q140" s="87"/>
      <c r="R140" s="87"/>
      <c r="S140" s="87"/>
      <c r="T140" s="88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3" t="s">
        <v>126</v>
      </c>
      <c r="AU140" s="13" t="s">
        <v>86</v>
      </c>
    </row>
    <row r="141" s="2" customFormat="1" ht="21.75" customHeight="1">
      <c r="A141" s="34"/>
      <c r="B141" s="35"/>
      <c r="C141" s="206" t="s">
        <v>135</v>
      </c>
      <c r="D141" s="206" t="s">
        <v>120</v>
      </c>
      <c r="E141" s="207" t="s">
        <v>177</v>
      </c>
      <c r="F141" s="208" t="s">
        <v>178</v>
      </c>
      <c r="G141" s="209" t="s">
        <v>160</v>
      </c>
      <c r="H141" s="210">
        <v>360.3</v>
      </c>
      <c r="I141" s="211"/>
      <c r="J141" s="212">
        <f>ROUND(I141*H141,2)</f>
        <v>0</v>
      </c>
      <c r="K141" s="208" t="s">
        <v>124</v>
      </c>
      <c r="L141" s="40"/>
      <c r="M141" s="213" t="s">
        <v>1</v>
      </c>
      <c r="N141" s="214" t="s">
        <v>44</v>
      </c>
      <c r="O141" s="87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7" t="s">
        <v>125</v>
      </c>
      <c r="AT141" s="217" t="s">
        <v>120</v>
      </c>
      <c r="AU141" s="217" t="s">
        <v>86</v>
      </c>
      <c r="AY141" s="13" t="s">
        <v>119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3" t="s">
        <v>86</v>
      </c>
      <c r="BK141" s="218">
        <f>ROUND(I141*H141,2)</f>
        <v>0</v>
      </c>
      <c r="BL141" s="13" t="s">
        <v>125</v>
      </c>
      <c r="BM141" s="217" t="s">
        <v>179</v>
      </c>
    </row>
    <row r="142" s="2" customFormat="1">
      <c r="A142" s="34"/>
      <c r="B142" s="35"/>
      <c r="C142" s="36"/>
      <c r="D142" s="219" t="s">
        <v>126</v>
      </c>
      <c r="E142" s="36"/>
      <c r="F142" s="220" t="s">
        <v>180</v>
      </c>
      <c r="G142" s="36"/>
      <c r="H142" s="36"/>
      <c r="I142" s="221"/>
      <c r="J142" s="36"/>
      <c r="K142" s="36"/>
      <c r="L142" s="40"/>
      <c r="M142" s="222"/>
      <c r="N142" s="223"/>
      <c r="O142" s="87"/>
      <c r="P142" s="87"/>
      <c r="Q142" s="87"/>
      <c r="R142" s="87"/>
      <c r="S142" s="87"/>
      <c r="T142" s="88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3" t="s">
        <v>126</v>
      </c>
      <c r="AU142" s="13" t="s">
        <v>86</v>
      </c>
    </row>
    <row r="143" s="2" customFormat="1" ht="16.5" customHeight="1">
      <c r="A143" s="34"/>
      <c r="B143" s="35"/>
      <c r="C143" s="206" t="s">
        <v>181</v>
      </c>
      <c r="D143" s="206" t="s">
        <v>120</v>
      </c>
      <c r="E143" s="207" t="s">
        <v>182</v>
      </c>
      <c r="F143" s="208" t="s">
        <v>183</v>
      </c>
      <c r="G143" s="209" t="s">
        <v>160</v>
      </c>
      <c r="H143" s="210">
        <v>403.8</v>
      </c>
      <c r="I143" s="211"/>
      <c r="J143" s="212">
        <f>ROUND(I143*H143,2)</f>
        <v>0</v>
      </c>
      <c r="K143" s="208" t="s">
        <v>124</v>
      </c>
      <c r="L143" s="40"/>
      <c r="M143" s="213" t="s">
        <v>1</v>
      </c>
      <c r="N143" s="214" t="s">
        <v>44</v>
      </c>
      <c r="O143" s="87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7" t="s">
        <v>125</v>
      </c>
      <c r="AT143" s="217" t="s">
        <v>120</v>
      </c>
      <c r="AU143" s="217" t="s">
        <v>86</v>
      </c>
      <c r="AY143" s="13" t="s">
        <v>119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3" t="s">
        <v>86</v>
      </c>
      <c r="BK143" s="218">
        <f>ROUND(I143*H143,2)</f>
        <v>0</v>
      </c>
      <c r="BL143" s="13" t="s">
        <v>125</v>
      </c>
      <c r="BM143" s="217" t="s">
        <v>184</v>
      </c>
    </row>
    <row r="144" s="2" customFormat="1">
      <c r="A144" s="34"/>
      <c r="B144" s="35"/>
      <c r="C144" s="36"/>
      <c r="D144" s="219" t="s">
        <v>126</v>
      </c>
      <c r="E144" s="36"/>
      <c r="F144" s="220" t="s">
        <v>185</v>
      </c>
      <c r="G144" s="36"/>
      <c r="H144" s="36"/>
      <c r="I144" s="221"/>
      <c r="J144" s="36"/>
      <c r="K144" s="36"/>
      <c r="L144" s="40"/>
      <c r="M144" s="222"/>
      <c r="N144" s="223"/>
      <c r="O144" s="87"/>
      <c r="P144" s="87"/>
      <c r="Q144" s="87"/>
      <c r="R144" s="87"/>
      <c r="S144" s="87"/>
      <c r="T144" s="88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3" t="s">
        <v>126</v>
      </c>
      <c r="AU144" s="13" t="s">
        <v>86</v>
      </c>
    </row>
    <row r="145" s="2" customFormat="1" ht="16.5" customHeight="1">
      <c r="A145" s="34"/>
      <c r="B145" s="35"/>
      <c r="C145" s="206" t="s">
        <v>140</v>
      </c>
      <c r="D145" s="206" t="s">
        <v>120</v>
      </c>
      <c r="E145" s="207" t="s">
        <v>182</v>
      </c>
      <c r="F145" s="208" t="s">
        <v>183</v>
      </c>
      <c r="G145" s="209" t="s">
        <v>160</v>
      </c>
      <c r="H145" s="210">
        <v>418</v>
      </c>
      <c r="I145" s="211"/>
      <c r="J145" s="212">
        <f>ROUND(I145*H145,2)</f>
        <v>0</v>
      </c>
      <c r="K145" s="208" t="s">
        <v>124</v>
      </c>
      <c r="L145" s="40"/>
      <c r="M145" s="213" t="s">
        <v>1</v>
      </c>
      <c r="N145" s="214" t="s">
        <v>44</v>
      </c>
      <c r="O145" s="87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7" t="s">
        <v>125</v>
      </c>
      <c r="AT145" s="217" t="s">
        <v>120</v>
      </c>
      <c r="AU145" s="217" t="s">
        <v>86</v>
      </c>
      <c r="AY145" s="13" t="s">
        <v>119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3" t="s">
        <v>86</v>
      </c>
      <c r="BK145" s="218">
        <f>ROUND(I145*H145,2)</f>
        <v>0</v>
      </c>
      <c r="BL145" s="13" t="s">
        <v>125</v>
      </c>
      <c r="BM145" s="217" t="s">
        <v>186</v>
      </c>
    </row>
    <row r="146" s="2" customFormat="1">
      <c r="A146" s="34"/>
      <c r="B146" s="35"/>
      <c r="C146" s="36"/>
      <c r="D146" s="219" t="s">
        <v>126</v>
      </c>
      <c r="E146" s="36"/>
      <c r="F146" s="220" t="s">
        <v>187</v>
      </c>
      <c r="G146" s="36"/>
      <c r="H146" s="36"/>
      <c r="I146" s="221"/>
      <c r="J146" s="36"/>
      <c r="K146" s="36"/>
      <c r="L146" s="40"/>
      <c r="M146" s="222"/>
      <c r="N146" s="223"/>
      <c r="O146" s="87"/>
      <c r="P146" s="87"/>
      <c r="Q146" s="87"/>
      <c r="R146" s="87"/>
      <c r="S146" s="87"/>
      <c r="T146" s="88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3" t="s">
        <v>126</v>
      </c>
      <c r="AU146" s="13" t="s">
        <v>86</v>
      </c>
    </row>
    <row r="147" s="2" customFormat="1" ht="16.5" customHeight="1">
      <c r="A147" s="34"/>
      <c r="B147" s="35"/>
      <c r="C147" s="206" t="s">
        <v>188</v>
      </c>
      <c r="D147" s="206" t="s">
        <v>120</v>
      </c>
      <c r="E147" s="207" t="s">
        <v>189</v>
      </c>
      <c r="F147" s="208" t="s">
        <v>190</v>
      </c>
      <c r="G147" s="209" t="s">
        <v>191</v>
      </c>
      <c r="H147" s="210">
        <v>15</v>
      </c>
      <c r="I147" s="211"/>
      <c r="J147" s="212">
        <f>ROUND(I147*H147,2)</f>
        <v>0</v>
      </c>
      <c r="K147" s="208" t="s">
        <v>124</v>
      </c>
      <c r="L147" s="40"/>
      <c r="M147" s="213" t="s">
        <v>1</v>
      </c>
      <c r="N147" s="214" t="s">
        <v>44</v>
      </c>
      <c r="O147" s="87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7" t="s">
        <v>125</v>
      </c>
      <c r="AT147" s="217" t="s">
        <v>120</v>
      </c>
      <c r="AU147" s="217" t="s">
        <v>86</v>
      </c>
      <c r="AY147" s="13" t="s">
        <v>119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3" t="s">
        <v>86</v>
      </c>
      <c r="BK147" s="218">
        <f>ROUND(I147*H147,2)</f>
        <v>0</v>
      </c>
      <c r="BL147" s="13" t="s">
        <v>125</v>
      </c>
      <c r="BM147" s="217" t="s">
        <v>192</v>
      </c>
    </row>
    <row r="148" s="2" customFormat="1">
      <c r="A148" s="34"/>
      <c r="B148" s="35"/>
      <c r="C148" s="36"/>
      <c r="D148" s="219" t="s">
        <v>126</v>
      </c>
      <c r="E148" s="36"/>
      <c r="F148" s="220" t="s">
        <v>193</v>
      </c>
      <c r="G148" s="36"/>
      <c r="H148" s="36"/>
      <c r="I148" s="221"/>
      <c r="J148" s="36"/>
      <c r="K148" s="36"/>
      <c r="L148" s="40"/>
      <c r="M148" s="222"/>
      <c r="N148" s="223"/>
      <c r="O148" s="87"/>
      <c r="P148" s="87"/>
      <c r="Q148" s="87"/>
      <c r="R148" s="87"/>
      <c r="S148" s="87"/>
      <c r="T148" s="88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3" t="s">
        <v>126</v>
      </c>
      <c r="AU148" s="13" t="s">
        <v>86</v>
      </c>
    </row>
    <row r="149" s="2" customFormat="1" ht="16.5" customHeight="1">
      <c r="A149" s="34"/>
      <c r="B149" s="35"/>
      <c r="C149" s="206" t="s">
        <v>8</v>
      </c>
      <c r="D149" s="206" t="s">
        <v>120</v>
      </c>
      <c r="E149" s="207" t="s">
        <v>194</v>
      </c>
      <c r="F149" s="208" t="s">
        <v>195</v>
      </c>
      <c r="G149" s="209" t="s">
        <v>160</v>
      </c>
      <c r="H149" s="210">
        <v>19.8</v>
      </c>
      <c r="I149" s="211"/>
      <c r="J149" s="212">
        <f>ROUND(I149*H149,2)</f>
        <v>0</v>
      </c>
      <c r="K149" s="208" t="s">
        <v>124</v>
      </c>
      <c r="L149" s="40"/>
      <c r="M149" s="213" t="s">
        <v>1</v>
      </c>
      <c r="N149" s="214" t="s">
        <v>44</v>
      </c>
      <c r="O149" s="87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7" t="s">
        <v>125</v>
      </c>
      <c r="AT149" s="217" t="s">
        <v>120</v>
      </c>
      <c r="AU149" s="217" t="s">
        <v>86</v>
      </c>
      <c r="AY149" s="13" t="s">
        <v>119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3" t="s">
        <v>86</v>
      </c>
      <c r="BK149" s="218">
        <f>ROUND(I149*H149,2)</f>
        <v>0</v>
      </c>
      <c r="BL149" s="13" t="s">
        <v>125</v>
      </c>
      <c r="BM149" s="217" t="s">
        <v>196</v>
      </c>
    </row>
    <row r="150" s="2" customFormat="1">
      <c r="A150" s="34"/>
      <c r="B150" s="35"/>
      <c r="C150" s="36"/>
      <c r="D150" s="219" t="s">
        <v>126</v>
      </c>
      <c r="E150" s="36"/>
      <c r="F150" s="220" t="s">
        <v>197</v>
      </c>
      <c r="G150" s="36"/>
      <c r="H150" s="36"/>
      <c r="I150" s="221"/>
      <c r="J150" s="36"/>
      <c r="K150" s="36"/>
      <c r="L150" s="40"/>
      <c r="M150" s="222"/>
      <c r="N150" s="223"/>
      <c r="O150" s="87"/>
      <c r="P150" s="87"/>
      <c r="Q150" s="87"/>
      <c r="R150" s="87"/>
      <c r="S150" s="87"/>
      <c r="T150" s="88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3" t="s">
        <v>126</v>
      </c>
      <c r="AU150" s="13" t="s">
        <v>86</v>
      </c>
    </row>
    <row r="151" s="2" customFormat="1" ht="24.15" customHeight="1">
      <c r="A151" s="34"/>
      <c r="B151" s="35"/>
      <c r="C151" s="206" t="s">
        <v>198</v>
      </c>
      <c r="D151" s="206" t="s">
        <v>120</v>
      </c>
      <c r="E151" s="207" t="s">
        <v>199</v>
      </c>
      <c r="F151" s="208" t="s">
        <v>200</v>
      </c>
      <c r="G151" s="209" t="s">
        <v>160</v>
      </c>
      <c r="H151" s="210">
        <v>242.8</v>
      </c>
      <c r="I151" s="211"/>
      <c r="J151" s="212">
        <f>ROUND(I151*H151,2)</f>
        <v>0</v>
      </c>
      <c r="K151" s="208" t="s">
        <v>124</v>
      </c>
      <c r="L151" s="40"/>
      <c r="M151" s="213" t="s">
        <v>1</v>
      </c>
      <c r="N151" s="214" t="s">
        <v>44</v>
      </c>
      <c r="O151" s="87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7" t="s">
        <v>125</v>
      </c>
      <c r="AT151" s="217" t="s">
        <v>120</v>
      </c>
      <c r="AU151" s="217" t="s">
        <v>86</v>
      </c>
      <c r="AY151" s="13" t="s">
        <v>119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3" t="s">
        <v>86</v>
      </c>
      <c r="BK151" s="218">
        <f>ROUND(I151*H151,2)</f>
        <v>0</v>
      </c>
      <c r="BL151" s="13" t="s">
        <v>125</v>
      </c>
      <c r="BM151" s="217" t="s">
        <v>201</v>
      </c>
    </row>
    <row r="152" s="2" customFormat="1">
      <c r="A152" s="34"/>
      <c r="B152" s="35"/>
      <c r="C152" s="36"/>
      <c r="D152" s="219" t="s">
        <v>126</v>
      </c>
      <c r="E152" s="36"/>
      <c r="F152" s="220" t="s">
        <v>202</v>
      </c>
      <c r="G152" s="36"/>
      <c r="H152" s="36"/>
      <c r="I152" s="221"/>
      <c r="J152" s="36"/>
      <c r="K152" s="36"/>
      <c r="L152" s="40"/>
      <c r="M152" s="222"/>
      <c r="N152" s="223"/>
      <c r="O152" s="87"/>
      <c r="P152" s="87"/>
      <c r="Q152" s="87"/>
      <c r="R152" s="87"/>
      <c r="S152" s="87"/>
      <c r="T152" s="88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3" t="s">
        <v>126</v>
      </c>
      <c r="AU152" s="13" t="s">
        <v>86</v>
      </c>
    </row>
    <row r="153" s="2" customFormat="1" ht="21.75" customHeight="1">
      <c r="A153" s="34"/>
      <c r="B153" s="35"/>
      <c r="C153" s="206" t="s">
        <v>175</v>
      </c>
      <c r="D153" s="206" t="s">
        <v>120</v>
      </c>
      <c r="E153" s="207" t="s">
        <v>203</v>
      </c>
      <c r="F153" s="208" t="s">
        <v>204</v>
      </c>
      <c r="G153" s="209" t="s">
        <v>160</v>
      </c>
      <c r="H153" s="210">
        <v>555.9</v>
      </c>
      <c r="I153" s="211"/>
      <c r="J153" s="212">
        <f>ROUND(I153*H153,2)</f>
        <v>0</v>
      </c>
      <c r="K153" s="208" t="s">
        <v>124</v>
      </c>
      <c r="L153" s="40"/>
      <c r="M153" s="213" t="s">
        <v>1</v>
      </c>
      <c r="N153" s="214" t="s">
        <v>44</v>
      </c>
      <c r="O153" s="87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7" t="s">
        <v>125</v>
      </c>
      <c r="AT153" s="217" t="s">
        <v>120</v>
      </c>
      <c r="AU153" s="217" t="s">
        <v>86</v>
      </c>
      <c r="AY153" s="13" t="s">
        <v>119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3" t="s">
        <v>86</v>
      </c>
      <c r="BK153" s="218">
        <f>ROUND(I153*H153,2)</f>
        <v>0</v>
      </c>
      <c r="BL153" s="13" t="s">
        <v>125</v>
      </c>
      <c r="BM153" s="217" t="s">
        <v>205</v>
      </c>
    </row>
    <row r="154" s="2" customFormat="1">
      <c r="A154" s="34"/>
      <c r="B154" s="35"/>
      <c r="C154" s="36"/>
      <c r="D154" s="219" t="s">
        <v>126</v>
      </c>
      <c r="E154" s="36"/>
      <c r="F154" s="220" t="s">
        <v>206</v>
      </c>
      <c r="G154" s="36"/>
      <c r="H154" s="36"/>
      <c r="I154" s="221"/>
      <c r="J154" s="36"/>
      <c r="K154" s="36"/>
      <c r="L154" s="40"/>
      <c r="M154" s="222"/>
      <c r="N154" s="223"/>
      <c r="O154" s="87"/>
      <c r="P154" s="87"/>
      <c r="Q154" s="87"/>
      <c r="R154" s="87"/>
      <c r="S154" s="87"/>
      <c r="T154" s="88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3" t="s">
        <v>126</v>
      </c>
      <c r="AU154" s="13" t="s">
        <v>86</v>
      </c>
    </row>
    <row r="155" s="2" customFormat="1" ht="16.5" customHeight="1">
      <c r="A155" s="34"/>
      <c r="B155" s="35"/>
      <c r="C155" s="206" t="s">
        <v>207</v>
      </c>
      <c r="D155" s="206" t="s">
        <v>120</v>
      </c>
      <c r="E155" s="207" t="s">
        <v>208</v>
      </c>
      <c r="F155" s="208" t="s">
        <v>209</v>
      </c>
      <c r="G155" s="209" t="s">
        <v>160</v>
      </c>
      <c r="H155" s="210">
        <v>15</v>
      </c>
      <c r="I155" s="211"/>
      <c r="J155" s="212">
        <f>ROUND(I155*H155,2)</f>
        <v>0</v>
      </c>
      <c r="K155" s="208" t="s">
        <v>124</v>
      </c>
      <c r="L155" s="40"/>
      <c r="M155" s="213" t="s">
        <v>1</v>
      </c>
      <c r="N155" s="214" t="s">
        <v>44</v>
      </c>
      <c r="O155" s="87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7" t="s">
        <v>125</v>
      </c>
      <c r="AT155" s="217" t="s">
        <v>120</v>
      </c>
      <c r="AU155" s="217" t="s">
        <v>86</v>
      </c>
      <c r="AY155" s="13" t="s">
        <v>119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3" t="s">
        <v>86</v>
      </c>
      <c r="BK155" s="218">
        <f>ROUND(I155*H155,2)</f>
        <v>0</v>
      </c>
      <c r="BL155" s="13" t="s">
        <v>125</v>
      </c>
      <c r="BM155" s="217" t="s">
        <v>210</v>
      </c>
    </row>
    <row r="156" s="2" customFormat="1">
      <c r="A156" s="34"/>
      <c r="B156" s="35"/>
      <c r="C156" s="36"/>
      <c r="D156" s="219" t="s">
        <v>126</v>
      </c>
      <c r="E156" s="36"/>
      <c r="F156" s="220" t="s">
        <v>211</v>
      </c>
      <c r="G156" s="36"/>
      <c r="H156" s="36"/>
      <c r="I156" s="221"/>
      <c r="J156" s="36"/>
      <c r="K156" s="36"/>
      <c r="L156" s="40"/>
      <c r="M156" s="222"/>
      <c r="N156" s="223"/>
      <c r="O156" s="87"/>
      <c r="P156" s="87"/>
      <c r="Q156" s="87"/>
      <c r="R156" s="87"/>
      <c r="S156" s="87"/>
      <c r="T156" s="88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3" t="s">
        <v>126</v>
      </c>
      <c r="AU156" s="13" t="s">
        <v>86</v>
      </c>
    </row>
    <row r="157" s="2" customFormat="1" ht="16.5" customHeight="1">
      <c r="A157" s="34"/>
      <c r="B157" s="35"/>
      <c r="C157" s="206" t="s">
        <v>179</v>
      </c>
      <c r="D157" s="206" t="s">
        <v>120</v>
      </c>
      <c r="E157" s="207" t="s">
        <v>212</v>
      </c>
      <c r="F157" s="208" t="s">
        <v>213</v>
      </c>
      <c r="G157" s="209" t="s">
        <v>160</v>
      </c>
      <c r="H157" s="210">
        <v>12</v>
      </c>
      <c r="I157" s="211"/>
      <c r="J157" s="212">
        <f>ROUND(I157*H157,2)</f>
        <v>0</v>
      </c>
      <c r="K157" s="208" t="s">
        <v>124</v>
      </c>
      <c r="L157" s="40"/>
      <c r="M157" s="213" t="s">
        <v>1</v>
      </c>
      <c r="N157" s="214" t="s">
        <v>44</v>
      </c>
      <c r="O157" s="87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7" t="s">
        <v>125</v>
      </c>
      <c r="AT157" s="217" t="s">
        <v>120</v>
      </c>
      <c r="AU157" s="217" t="s">
        <v>86</v>
      </c>
      <c r="AY157" s="13" t="s">
        <v>119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3" t="s">
        <v>86</v>
      </c>
      <c r="BK157" s="218">
        <f>ROUND(I157*H157,2)</f>
        <v>0</v>
      </c>
      <c r="BL157" s="13" t="s">
        <v>125</v>
      </c>
      <c r="BM157" s="217" t="s">
        <v>214</v>
      </c>
    </row>
    <row r="158" s="2" customFormat="1">
      <c r="A158" s="34"/>
      <c r="B158" s="35"/>
      <c r="C158" s="36"/>
      <c r="D158" s="219" t="s">
        <v>126</v>
      </c>
      <c r="E158" s="36"/>
      <c r="F158" s="220" t="s">
        <v>215</v>
      </c>
      <c r="G158" s="36"/>
      <c r="H158" s="36"/>
      <c r="I158" s="221"/>
      <c r="J158" s="36"/>
      <c r="K158" s="36"/>
      <c r="L158" s="40"/>
      <c r="M158" s="222"/>
      <c r="N158" s="223"/>
      <c r="O158" s="87"/>
      <c r="P158" s="87"/>
      <c r="Q158" s="87"/>
      <c r="R158" s="87"/>
      <c r="S158" s="87"/>
      <c r="T158" s="88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3" t="s">
        <v>126</v>
      </c>
      <c r="AU158" s="13" t="s">
        <v>86</v>
      </c>
    </row>
    <row r="159" s="2" customFormat="1" ht="21.75" customHeight="1">
      <c r="A159" s="34"/>
      <c r="B159" s="35"/>
      <c r="C159" s="206" t="s">
        <v>216</v>
      </c>
      <c r="D159" s="206" t="s">
        <v>120</v>
      </c>
      <c r="E159" s="207" t="s">
        <v>217</v>
      </c>
      <c r="F159" s="208" t="s">
        <v>218</v>
      </c>
      <c r="G159" s="209" t="s">
        <v>219</v>
      </c>
      <c r="H159" s="210">
        <v>6945</v>
      </c>
      <c r="I159" s="211"/>
      <c r="J159" s="212">
        <f>ROUND(I159*H159,2)</f>
        <v>0</v>
      </c>
      <c r="K159" s="208" t="s">
        <v>124</v>
      </c>
      <c r="L159" s="40"/>
      <c r="M159" s="213" t="s">
        <v>1</v>
      </c>
      <c r="N159" s="214" t="s">
        <v>44</v>
      </c>
      <c r="O159" s="87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7" t="s">
        <v>125</v>
      </c>
      <c r="AT159" s="217" t="s">
        <v>120</v>
      </c>
      <c r="AU159" s="217" t="s">
        <v>86</v>
      </c>
      <c r="AY159" s="13" t="s">
        <v>119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3" t="s">
        <v>86</v>
      </c>
      <c r="BK159" s="218">
        <f>ROUND(I159*H159,2)</f>
        <v>0</v>
      </c>
      <c r="BL159" s="13" t="s">
        <v>125</v>
      </c>
      <c r="BM159" s="217" t="s">
        <v>220</v>
      </c>
    </row>
    <row r="160" s="2" customFormat="1">
      <c r="A160" s="34"/>
      <c r="B160" s="35"/>
      <c r="C160" s="36"/>
      <c r="D160" s="219" t="s">
        <v>126</v>
      </c>
      <c r="E160" s="36"/>
      <c r="F160" s="220" t="s">
        <v>221</v>
      </c>
      <c r="G160" s="36"/>
      <c r="H160" s="36"/>
      <c r="I160" s="221"/>
      <c r="J160" s="36"/>
      <c r="K160" s="36"/>
      <c r="L160" s="40"/>
      <c r="M160" s="222"/>
      <c r="N160" s="223"/>
      <c r="O160" s="87"/>
      <c r="P160" s="87"/>
      <c r="Q160" s="87"/>
      <c r="R160" s="87"/>
      <c r="S160" s="87"/>
      <c r="T160" s="88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3" t="s">
        <v>126</v>
      </c>
      <c r="AU160" s="13" t="s">
        <v>86</v>
      </c>
    </row>
    <row r="161" s="2" customFormat="1" ht="21.75" customHeight="1">
      <c r="A161" s="34"/>
      <c r="B161" s="35"/>
      <c r="C161" s="206" t="s">
        <v>184</v>
      </c>
      <c r="D161" s="206" t="s">
        <v>120</v>
      </c>
      <c r="E161" s="207" t="s">
        <v>222</v>
      </c>
      <c r="F161" s="208" t="s">
        <v>223</v>
      </c>
      <c r="G161" s="209" t="s">
        <v>219</v>
      </c>
      <c r="H161" s="210">
        <v>3197</v>
      </c>
      <c r="I161" s="211"/>
      <c r="J161" s="212">
        <f>ROUND(I161*H161,2)</f>
        <v>0</v>
      </c>
      <c r="K161" s="208" t="s">
        <v>124</v>
      </c>
      <c r="L161" s="40"/>
      <c r="M161" s="213" t="s">
        <v>1</v>
      </c>
      <c r="N161" s="214" t="s">
        <v>44</v>
      </c>
      <c r="O161" s="87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7" t="s">
        <v>125</v>
      </c>
      <c r="AT161" s="217" t="s">
        <v>120</v>
      </c>
      <c r="AU161" s="217" t="s">
        <v>86</v>
      </c>
      <c r="AY161" s="13" t="s">
        <v>119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3" t="s">
        <v>86</v>
      </c>
      <c r="BK161" s="218">
        <f>ROUND(I161*H161,2)</f>
        <v>0</v>
      </c>
      <c r="BL161" s="13" t="s">
        <v>125</v>
      </c>
      <c r="BM161" s="217" t="s">
        <v>224</v>
      </c>
    </row>
    <row r="162" s="2" customFormat="1">
      <c r="A162" s="34"/>
      <c r="B162" s="35"/>
      <c r="C162" s="36"/>
      <c r="D162" s="219" t="s">
        <v>126</v>
      </c>
      <c r="E162" s="36"/>
      <c r="F162" s="220" t="s">
        <v>225</v>
      </c>
      <c r="G162" s="36"/>
      <c r="H162" s="36"/>
      <c r="I162" s="221"/>
      <c r="J162" s="36"/>
      <c r="K162" s="36"/>
      <c r="L162" s="40"/>
      <c r="M162" s="222"/>
      <c r="N162" s="223"/>
      <c r="O162" s="87"/>
      <c r="P162" s="87"/>
      <c r="Q162" s="87"/>
      <c r="R162" s="87"/>
      <c r="S162" s="87"/>
      <c r="T162" s="88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3" t="s">
        <v>126</v>
      </c>
      <c r="AU162" s="13" t="s">
        <v>86</v>
      </c>
    </row>
    <row r="163" s="2" customFormat="1" ht="16.5" customHeight="1">
      <c r="A163" s="34"/>
      <c r="B163" s="35"/>
      <c r="C163" s="206" t="s">
        <v>226</v>
      </c>
      <c r="D163" s="206" t="s">
        <v>120</v>
      </c>
      <c r="E163" s="207" t="s">
        <v>227</v>
      </c>
      <c r="F163" s="208" t="s">
        <v>228</v>
      </c>
      <c r="G163" s="209" t="s">
        <v>219</v>
      </c>
      <c r="H163" s="210">
        <v>3197</v>
      </c>
      <c r="I163" s="211"/>
      <c r="J163" s="212">
        <f>ROUND(I163*H163,2)</f>
        <v>0</v>
      </c>
      <c r="K163" s="208" t="s">
        <v>124</v>
      </c>
      <c r="L163" s="40"/>
      <c r="M163" s="213" t="s">
        <v>1</v>
      </c>
      <c r="N163" s="214" t="s">
        <v>44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125</v>
      </c>
      <c r="AT163" s="217" t="s">
        <v>120</v>
      </c>
      <c r="AU163" s="217" t="s">
        <v>86</v>
      </c>
      <c r="AY163" s="13" t="s">
        <v>119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86</v>
      </c>
      <c r="BK163" s="218">
        <f>ROUND(I163*H163,2)</f>
        <v>0</v>
      </c>
      <c r="BL163" s="13" t="s">
        <v>125</v>
      </c>
      <c r="BM163" s="217" t="s">
        <v>229</v>
      </c>
    </row>
    <row r="164" s="2" customFormat="1">
      <c r="A164" s="34"/>
      <c r="B164" s="35"/>
      <c r="C164" s="36"/>
      <c r="D164" s="219" t="s">
        <v>126</v>
      </c>
      <c r="E164" s="36"/>
      <c r="F164" s="220" t="s">
        <v>230</v>
      </c>
      <c r="G164" s="36"/>
      <c r="H164" s="36"/>
      <c r="I164" s="221"/>
      <c r="J164" s="36"/>
      <c r="K164" s="36"/>
      <c r="L164" s="40"/>
      <c r="M164" s="222"/>
      <c r="N164" s="223"/>
      <c r="O164" s="87"/>
      <c r="P164" s="87"/>
      <c r="Q164" s="87"/>
      <c r="R164" s="87"/>
      <c r="S164" s="87"/>
      <c r="T164" s="88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3" t="s">
        <v>126</v>
      </c>
      <c r="AU164" s="13" t="s">
        <v>86</v>
      </c>
    </row>
    <row r="165" s="2" customFormat="1" ht="16.5" customHeight="1">
      <c r="A165" s="34"/>
      <c r="B165" s="35"/>
      <c r="C165" s="206" t="s">
        <v>186</v>
      </c>
      <c r="D165" s="206" t="s">
        <v>120</v>
      </c>
      <c r="E165" s="207" t="s">
        <v>231</v>
      </c>
      <c r="F165" s="208" t="s">
        <v>232</v>
      </c>
      <c r="G165" s="209" t="s">
        <v>219</v>
      </c>
      <c r="H165" s="210">
        <v>3197</v>
      </c>
      <c r="I165" s="211"/>
      <c r="J165" s="212">
        <f>ROUND(I165*H165,2)</f>
        <v>0</v>
      </c>
      <c r="K165" s="208" t="s">
        <v>124</v>
      </c>
      <c r="L165" s="40"/>
      <c r="M165" s="213" t="s">
        <v>1</v>
      </c>
      <c r="N165" s="214" t="s">
        <v>44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125</v>
      </c>
      <c r="AT165" s="217" t="s">
        <v>120</v>
      </c>
      <c r="AU165" s="217" t="s">
        <v>86</v>
      </c>
      <c r="AY165" s="13" t="s">
        <v>119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86</v>
      </c>
      <c r="BK165" s="218">
        <f>ROUND(I165*H165,2)</f>
        <v>0</v>
      </c>
      <c r="BL165" s="13" t="s">
        <v>125</v>
      </c>
      <c r="BM165" s="217" t="s">
        <v>233</v>
      </c>
    </row>
    <row r="166" s="2" customFormat="1">
      <c r="A166" s="34"/>
      <c r="B166" s="35"/>
      <c r="C166" s="36"/>
      <c r="D166" s="219" t="s">
        <v>126</v>
      </c>
      <c r="E166" s="36"/>
      <c r="F166" s="220" t="s">
        <v>234</v>
      </c>
      <c r="G166" s="36"/>
      <c r="H166" s="36"/>
      <c r="I166" s="221"/>
      <c r="J166" s="36"/>
      <c r="K166" s="36"/>
      <c r="L166" s="40"/>
      <c r="M166" s="222"/>
      <c r="N166" s="223"/>
      <c r="O166" s="87"/>
      <c r="P166" s="87"/>
      <c r="Q166" s="87"/>
      <c r="R166" s="87"/>
      <c r="S166" s="87"/>
      <c r="T166" s="88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3" t="s">
        <v>126</v>
      </c>
      <c r="AU166" s="13" t="s">
        <v>86</v>
      </c>
    </row>
    <row r="167" s="11" customFormat="1" ht="25.92" customHeight="1">
      <c r="A167" s="11"/>
      <c r="B167" s="192"/>
      <c r="C167" s="193"/>
      <c r="D167" s="194" t="s">
        <v>78</v>
      </c>
      <c r="E167" s="195" t="s">
        <v>88</v>
      </c>
      <c r="F167" s="195" t="s">
        <v>235</v>
      </c>
      <c r="G167" s="193"/>
      <c r="H167" s="193"/>
      <c r="I167" s="196"/>
      <c r="J167" s="197">
        <f>BK167</f>
        <v>0</v>
      </c>
      <c r="K167" s="193"/>
      <c r="L167" s="198"/>
      <c r="M167" s="199"/>
      <c r="N167" s="200"/>
      <c r="O167" s="200"/>
      <c r="P167" s="201">
        <f>SUM(P168:P175)</f>
        <v>0</v>
      </c>
      <c r="Q167" s="200"/>
      <c r="R167" s="201">
        <f>SUM(R168:R175)</f>
        <v>0</v>
      </c>
      <c r="S167" s="200"/>
      <c r="T167" s="202">
        <f>SUM(T168:T175)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203" t="s">
        <v>86</v>
      </c>
      <c r="AT167" s="204" t="s">
        <v>78</v>
      </c>
      <c r="AU167" s="204" t="s">
        <v>79</v>
      </c>
      <c r="AY167" s="203" t="s">
        <v>119</v>
      </c>
      <c r="BK167" s="205">
        <f>SUM(BK168:BK175)</f>
        <v>0</v>
      </c>
    </row>
    <row r="168" s="2" customFormat="1" ht="16.5" customHeight="1">
      <c r="A168" s="34"/>
      <c r="B168" s="35"/>
      <c r="C168" s="206" t="s">
        <v>7</v>
      </c>
      <c r="D168" s="206" t="s">
        <v>120</v>
      </c>
      <c r="E168" s="207" t="s">
        <v>236</v>
      </c>
      <c r="F168" s="208" t="s">
        <v>237</v>
      </c>
      <c r="G168" s="209" t="s">
        <v>160</v>
      </c>
      <c r="H168" s="210">
        <v>207.3</v>
      </c>
      <c r="I168" s="211"/>
      <c r="J168" s="212">
        <f>ROUND(I168*H168,2)</f>
        <v>0</v>
      </c>
      <c r="K168" s="208" t="s">
        <v>124</v>
      </c>
      <c r="L168" s="40"/>
      <c r="M168" s="213" t="s">
        <v>1</v>
      </c>
      <c r="N168" s="214" t="s">
        <v>44</v>
      </c>
      <c r="O168" s="87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7" t="s">
        <v>125</v>
      </c>
      <c r="AT168" s="217" t="s">
        <v>120</v>
      </c>
      <c r="AU168" s="217" t="s">
        <v>86</v>
      </c>
      <c r="AY168" s="13" t="s">
        <v>119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3" t="s">
        <v>86</v>
      </c>
      <c r="BK168" s="218">
        <f>ROUND(I168*H168,2)</f>
        <v>0</v>
      </c>
      <c r="BL168" s="13" t="s">
        <v>125</v>
      </c>
      <c r="BM168" s="217" t="s">
        <v>238</v>
      </c>
    </row>
    <row r="169" s="2" customFormat="1">
      <c r="A169" s="34"/>
      <c r="B169" s="35"/>
      <c r="C169" s="36"/>
      <c r="D169" s="219" t="s">
        <v>126</v>
      </c>
      <c r="E169" s="36"/>
      <c r="F169" s="220" t="s">
        <v>239</v>
      </c>
      <c r="G169" s="36"/>
      <c r="H169" s="36"/>
      <c r="I169" s="221"/>
      <c r="J169" s="36"/>
      <c r="K169" s="36"/>
      <c r="L169" s="40"/>
      <c r="M169" s="222"/>
      <c r="N169" s="223"/>
      <c r="O169" s="87"/>
      <c r="P169" s="87"/>
      <c r="Q169" s="87"/>
      <c r="R169" s="87"/>
      <c r="S169" s="87"/>
      <c r="T169" s="88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3" t="s">
        <v>126</v>
      </c>
      <c r="AU169" s="13" t="s">
        <v>86</v>
      </c>
    </row>
    <row r="170" s="2" customFormat="1" ht="16.5" customHeight="1">
      <c r="A170" s="34"/>
      <c r="B170" s="35"/>
      <c r="C170" s="206" t="s">
        <v>192</v>
      </c>
      <c r="D170" s="206" t="s">
        <v>120</v>
      </c>
      <c r="E170" s="207" t="s">
        <v>240</v>
      </c>
      <c r="F170" s="208" t="s">
        <v>241</v>
      </c>
      <c r="G170" s="209" t="s">
        <v>219</v>
      </c>
      <c r="H170" s="210">
        <v>17.219999999999998</v>
      </c>
      <c r="I170" s="211"/>
      <c r="J170" s="212">
        <f>ROUND(I170*H170,2)</f>
        <v>0</v>
      </c>
      <c r="K170" s="208" t="s">
        <v>124</v>
      </c>
      <c r="L170" s="40"/>
      <c r="M170" s="213" t="s">
        <v>1</v>
      </c>
      <c r="N170" s="214" t="s">
        <v>44</v>
      </c>
      <c r="O170" s="87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7" t="s">
        <v>125</v>
      </c>
      <c r="AT170" s="217" t="s">
        <v>120</v>
      </c>
      <c r="AU170" s="217" t="s">
        <v>86</v>
      </c>
      <c r="AY170" s="13" t="s">
        <v>119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3" t="s">
        <v>86</v>
      </c>
      <c r="BK170" s="218">
        <f>ROUND(I170*H170,2)</f>
        <v>0</v>
      </c>
      <c r="BL170" s="13" t="s">
        <v>125</v>
      </c>
      <c r="BM170" s="217" t="s">
        <v>242</v>
      </c>
    </row>
    <row r="171" s="2" customFormat="1">
      <c r="A171" s="34"/>
      <c r="B171" s="35"/>
      <c r="C171" s="36"/>
      <c r="D171" s="219" t="s">
        <v>126</v>
      </c>
      <c r="E171" s="36"/>
      <c r="F171" s="220" t="s">
        <v>243</v>
      </c>
      <c r="G171" s="36"/>
      <c r="H171" s="36"/>
      <c r="I171" s="221"/>
      <c r="J171" s="36"/>
      <c r="K171" s="36"/>
      <c r="L171" s="40"/>
      <c r="M171" s="222"/>
      <c r="N171" s="223"/>
      <c r="O171" s="87"/>
      <c r="P171" s="87"/>
      <c r="Q171" s="87"/>
      <c r="R171" s="87"/>
      <c r="S171" s="87"/>
      <c r="T171" s="88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3" t="s">
        <v>126</v>
      </c>
      <c r="AU171" s="13" t="s">
        <v>86</v>
      </c>
    </row>
    <row r="172" s="2" customFormat="1" ht="24.15" customHeight="1">
      <c r="A172" s="34"/>
      <c r="B172" s="35"/>
      <c r="C172" s="206" t="s">
        <v>244</v>
      </c>
      <c r="D172" s="206" t="s">
        <v>120</v>
      </c>
      <c r="E172" s="207" t="s">
        <v>245</v>
      </c>
      <c r="F172" s="208" t="s">
        <v>246</v>
      </c>
      <c r="G172" s="209" t="s">
        <v>219</v>
      </c>
      <c r="H172" s="210">
        <v>5631</v>
      </c>
      <c r="I172" s="211"/>
      <c r="J172" s="212">
        <f>ROUND(I172*H172,2)</f>
        <v>0</v>
      </c>
      <c r="K172" s="208" t="s">
        <v>124</v>
      </c>
      <c r="L172" s="40"/>
      <c r="M172" s="213" t="s">
        <v>1</v>
      </c>
      <c r="N172" s="214" t="s">
        <v>44</v>
      </c>
      <c r="O172" s="87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7" t="s">
        <v>125</v>
      </c>
      <c r="AT172" s="217" t="s">
        <v>120</v>
      </c>
      <c r="AU172" s="217" t="s">
        <v>86</v>
      </c>
      <c r="AY172" s="13" t="s">
        <v>119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3" t="s">
        <v>86</v>
      </c>
      <c r="BK172" s="218">
        <f>ROUND(I172*H172,2)</f>
        <v>0</v>
      </c>
      <c r="BL172" s="13" t="s">
        <v>125</v>
      </c>
      <c r="BM172" s="217" t="s">
        <v>247</v>
      </c>
    </row>
    <row r="173" s="2" customFormat="1">
      <c r="A173" s="34"/>
      <c r="B173" s="35"/>
      <c r="C173" s="36"/>
      <c r="D173" s="219" t="s">
        <v>126</v>
      </c>
      <c r="E173" s="36"/>
      <c r="F173" s="220" t="s">
        <v>248</v>
      </c>
      <c r="G173" s="36"/>
      <c r="H173" s="36"/>
      <c r="I173" s="221"/>
      <c r="J173" s="36"/>
      <c r="K173" s="36"/>
      <c r="L173" s="40"/>
      <c r="M173" s="222"/>
      <c r="N173" s="223"/>
      <c r="O173" s="87"/>
      <c r="P173" s="87"/>
      <c r="Q173" s="87"/>
      <c r="R173" s="87"/>
      <c r="S173" s="87"/>
      <c r="T173" s="88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3" t="s">
        <v>126</v>
      </c>
      <c r="AU173" s="13" t="s">
        <v>86</v>
      </c>
    </row>
    <row r="174" s="2" customFormat="1" ht="24.15" customHeight="1">
      <c r="A174" s="34"/>
      <c r="B174" s="35"/>
      <c r="C174" s="206" t="s">
        <v>196</v>
      </c>
      <c r="D174" s="206" t="s">
        <v>120</v>
      </c>
      <c r="E174" s="207" t="s">
        <v>249</v>
      </c>
      <c r="F174" s="208" t="s">
        <v>250</v>
      </c>
      <c r="G174" s="209" t="s">
        <v>219</v>
      </c>
      <c r="H174" s="210">
        <v>5631</v>
      </c>
      <c r="I174" s="211"/>
      <c r="J174" s="212">
        <f>ROUND(I174*H174,2)</f>
        <v>0</v>
      </c>
      <c r="K174" s="208" t="s">
        <v>124</v>
      </c>
      <c r="L174" s="40"/>
      <c r="M174" s="213" t="s">
        <v>1</v>
      </c>
      <c r="N174" s="214" t="s">
        <v>44</v>
      </c>
      <c r="O174" s="87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7" t="s">
        <v>125</v>
      </c>
      <c r="AT174" s="217" t="s">
        <v>120</v>
      </c>
      <c r="AU174" s="217" t="s">
        <v>86</v>
      </c>
      <c r="AY174" s="13" t="s">
        <v>119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3" t="s">
        <v>86</v>
      </c>
      <c r="BK174" s="218">
        <f>ROUND(I174*H174,2)</f>
        <v>0</v>
      </c>
      <c r="BL174" s="13" t="s">
        <v>125</v>
      </c>
      <c r="BM174" s="217" t="s">
        <v>251</v>
      </c>
    </row>
    <row r="175" s="2" customFormat="1">
      <c r="A175" s="34"/>
      <c r="B175" s="35"/>
      <c r="C175" s="36"/>
      <c r="D175" s="219" t="s">
        <v>126</v>
      </c>
      <c r="E175" s="36"/>
      <c r="F175" s="220" t="s">
        <v>252</v>
      </c>
      <c r="G175" s="36"/>
      <c r="H175" s="36"/>
      <c r="I175" s="221"/>
      <c r="J175" s="36"/>
      <c r="K175" s="36"/>
      <c r="L175" s="40"/>
      <c r="M175" s="222"/>
      <c r="N175" s="223"/>
      <c r="O175" s="87"/>
      <c r="P175" s="87"/>
      <c r="Q175" s="87"/>
      <c r="R175" s="87"/>
      <c r="S175" s="87"/>
      <c r="T175" s="88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3" t="s">
        <v>126</v>
      </c>
      <c r="AU175" s="13" t="s">
        <v>86</v>
      </c>
    </row>
    <row r="176" s="11" customFormat="1" ht="25.92" customHeight="1">
      <c r="A176" s="11"/>
      <c r="B176" s="192"/>
      <c r="C176" s="193"/>
      <c r="D176" s="194" t="s">
        <v>78</v>
      </c>
      <c r="E176" s="195" t="s">
        <v>125</v>
      </c>
      <c r="F176" s="195" t="s">
        <v>253</v>
      </c>
      <c r="G176" s="193"/>
      <c r="H176" s="193"/>
      <c r="I176" s="196"/>
      <c r="J176" s="197">
        <f>BK176</f>
        <v>0</v>
      </c>
      <c r="K176" s="193"/>
      <c r="L176" s="198"/>
      <c r="M176" s="199"/>
      <c r="N176" s="200"/>
      <c r="O176" s="200"/>
      <c r="P176" s="201">
        <f>SUM(P177:P178)</f>
        <v>0</v>
      </c>
      <c r="Q176" s="200"/>
      <c r="R176" s="201">
        <f>SUM(R177:R178)</f>
        <v>0</v>
      </c>
      <c r="S176" s="200"/>
      <c r="T176" s="202">
        <f>SUM(T177:T178)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3" t="s">
        <v>86</v>
      </c>
      <c r="AT176" s="204" t="s">
        <v>78</v>
      </c>
      <c r="AU176" s="204" t="s">
        <v>79</v>
      </c>
      <c r="AY176" s="203" t="s">
        <v>119</v>
      </c>
      <c r="BK176" s="205">
        <f>SUM(BK177:BK178)</f>
        <v>0</v>
      </c>
    </row>
    <row r="177" s="2" customFormat="1" ht="24.15" customHeight="1">
      <c r="A177" s="34"/>
      <c r="B177" s="35"/>
      <c r="C177" s="206" t="s">
        <v>254</v>
      </c>
      <c r="D177" s="206" t="s">
        <v>120</v>
      </c>
      <c r="E177" s="207" t="s">
        <v>255</v>
      </c>
      <c r="F177" s="208" t="s">
        <v>256</v>
      </c>
      <c r="G177" s="209" t="s">
        <v>160</v>
      </c>
      <c r="H177" s="210">
        <v>1.3</v>
      </c>
      <c r="I177" s="211"/>
      <c r="J177" s="212">
        <f>ROUND(I177*H177,2)</f>
        <v>0</v>
      </c>
      <c r="K177" s="208" t="s">
        <v>124</v>
      </c>
      <c r="L177" s="40"/>
      <c r="M177" s="213" t="s">
        <v>1</v>
      </c>
      <c r="N177" s="214" t="s">
        <v>44</v>
      </c>
      <c r="O177" s="87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7" t="s">
        <v>125</v>
      </c>
      <c r="AT177" s="217" t="s">
        <v>120</v>
      </c>
      <c r="AU177" s="217" t="s">
        <v>86</v>
      </c>
      <c r="AY177" s="13" t="s">
        <v>119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3" t="s">
        <v>86</v>
      </c>
      <c r="BK177" s="218">
        <f>ROUND(I177*H177,2)</f>
        <v>0</v>
      </c>
      <c r="BL177" s="13" t="s">
        <v>125</v>
      </c>
      <c r="BM177" s="217" t="s">
        <v>257</v>
      </c>
    </row>
    <row r="178" s="2" customFormat="1">
      <c r="A178" s="34"/>
      <c r="B178" s="35"/>
      <c r="C178" s="36"/>
      <c r="D178" s="219" t="s">
        <v>126</v>
      </c>
      <c r="E178" s="36"/>
      <c r="F178" s="220" t="s">
        <v>258</v>
      </c>
      <c r="G178" s="36"/>
      <c r="H178" s="36"/>
      <c r="I178" s="221"/>
      <c r="J178" s="36"/>
      <c r="K178" s="36"/>
      <c r="L178" s="40"/>
      <c r="M178" s="222"/>
      <c r="N178" s="223"/>
      <c r="O178" s="87"/>
      <c r="P178" s="87"/>
      <c r="Q178" s="87"/>
      <c r="R178" s="87"/>
      <c r="S178" s="87"/>
      <c r="T178" s="88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3" t="s">
        <v>126</v>
      </c>
      <c r="AU178" s="13" t="s">
        <v>86</v>
      </c>
    </row>
    <row r="179" s="11" customFormat="1" ht="25.92" customHeight="1">
      <c r="A179" s="11"/>
      <c r="B179" s="192"/>
      <c r="C179" s="193"/>
      <c r="D179" s="194" t="s">
        <v>78</v>
      </c>
      <c r="E179" s="195" t="s">
        <v>137</v>
      </c>
      <c r="F179" s="195" t="s">
        <v>259</v>
      </c>
      <c r="G179" s="193"/>
      <c r="H179" s="193"/>
      <c r="I179" s="196"/>
      <c r="J179" s="197">
        <f>BK179</f>
        <v>0</v>
      </c>
      <c r="K179" s="193"/>
      <c r="L179" s="198"/>
      <c r="M179" s="199"/>
      <c r="N179" s="200"/>
      <c r="O179" s="200"/>
      <c r="P179" s="201">
        <f>SUM(P180:P209)</f>
        <v>0</v>
      </c>
      <c r="Q179" s="200"/>
      <c r="R179" s="201">
        <f>SUM(R180:R209)</f>
        <v>0</v>
      </c>
      <c r="S179" s="200"/>
      <c r="T179" s="202">
        <f>SUM(T180:T209)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3" t="s">
        <v>86</v>
      </c>
      <c r="AT179" s="204" t="s">
        <v>78</v>
      </c>
      <c r="AU179" s="204" t="s">
        <v>79</v>
      </c>
      <c r="AY179" s="203" t="s">
        <v>119</v>
      </c>
      <c r="BK179" s="205">
        <f>SUM(BK180:BK209)</f>
        <v>0</v>
      </c>
    </row>
    <row r="180" s="2" customFormat="1" ht="24.15" customHeight="1">
      <c r="A180" s="34"/>
      <c r="B180" s="35"/>
      <c r="C180" s="206" t="s">
        <v>201</v>
      </c>
      <c r="D180" s="206" t="s">
        <v>120</v>
      </c>
      <c r="E180" s="207" t="s">
        <v>260</v>
      </c>
      <c r="F180" s="208" t="s">
        <v>261</v>
      </c>
      <c r="G180" s="209" t="s">
        <v>160</v>
      </c>
      <c r="H180" s="210">
        <v>19.4</v>
      </c>
      <c r="I180" s="211"/>
      <c r="J180" s="212">
        <f>ROUND(I180*H180,2)</f>
        <v>0</v>
      </c>
      <c r="K180" s="208" t="s">
        <v>124</v>
      </c>
      <c r="L180" s="40"/>
      <c r="M180" s="213" t="s">
        <v>1</v>
      </c>
      <c r="N180" s="214" t="s">
        <v>44</v>
      </c>
      <c r="O180" s="87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7" t="s">
        <v>125</v>
      </c>
      <c r="AT180" s="217" t="s">
        <v>120</v>
      </c>
      <c r="AU180" s="217" t="s">
        <v>86</v>
      </c>
      <c r="AY180" s="13" t="s">
        <v>119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3" t="s">
        <v>86</v>
      </c>
      <c r="BK180" s="218">
        <f>ROUND(I180*H180,2)</f>
        <v>0</v>
      </c>
      <c r="BL180" s="13" t="s">
        <v>125</v>
      </c>
      <c r="BM180" s="217" t="s">
        <v>262</v>
      </c>
    </row>
    <row r="181" s="2" customFormat="1">
      <c r="A181" s="34"/>
      <c r="B181" s="35"/>
      <c r="C181" s="36"/>
      <c r="D181" s="219" t="s">
        <v>126</v>
      </c>
      <c r="E181" s="36"/>
      <c r="F181" s="220" t="s">
        <v>263</v>
      </c>
      <c r="G181" s="36"/>
      <c r="H181" s="36"/>
      <c r="I181" s="221"/>
      <c r="J181" s="36"/>
      <c r="K181" s="36"/>
      <c r="L181" s="40"/>
      <c r="M181" s="222"/>
      <c r="N181" s="223"/>
      <c r="O181" s="87"/>
      <c r="P181" s="87"/>
      <c r="Q181" s="87"/>
      <c r="R181" s="87"/>
      <c r="S181" s="87"/>
      <c r="T181" s="88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3" t="s">
        <v>126</v>
      </c>
      <c r="AU181" s="13" t="s">
        <v>86</v>
      </c>
    </row>
    <row r="182" s="2" customFormat="1" ht="16.5" customHeight="1">
      <c r="A182" s="34"/>
      <c r="B182" s="35"/>
      <c r="C182" s="206" t="s">
        <v>264</v>
      </c>
      <c r="D182" s="206" t="s">
        <v>120</v>
      </c>
      <c r="E182" s="207" t="s">
        <v>265</v>
      </c>
      <c r="F182" s="208" t="s">
        <v>266</v>
      </c>
      <c r="G182" s="209" t="s">
        <v>160</v>
      </c>
      <c r="H182" s="210">
        <v>0.492</v>
      </c>
      <c r="I182" s="211"/>
      <c r="J182" s="212">
        <f>ROUND(I182*H182,2)</f>
        <v>0</v>
      </c>
      <c r="K182" s="208" t="s">
        <v>124</v>
      </c>
      <c r="L182" s="40"/>
      <c r="M182" s="213" t="s">
        <v>1</v>
      </c>
      <c r="N182" s="214" t="s">
        <v>44</v>
      </c>
      <c r="O182" s="87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7" t="s">
        <v>125</v>
      </c>
      <c r="AT182" s="217" t="s">
        <v>120</v>
      </c>
      <c r="AU182" s="217" t="s">
        <v>86</v>
      </c>
      <c r="AY182" s="13" t="s">
        <v>119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3" t="s">
        <v>86</v>
      </c>
      <c r="BK182" s="218">
        <f>ROUND(I182*H182,2)</f>
        <v>0</v>
      </c>
      <c r="BL182" s="13" t="s">
        <v>125</v>
      </c>
      <c r="BM182" s="217" t="s">
        <v>267</v>
      </c>
    </row>
    <row r="183" s="2" customFormat="1">
      <c r="A183" s="34"/>
      <c r="B183" s="35"/>
      <c r="C183" s="36"/>
      <c r="D183" s="219" t="s">
        <v>126</v>
      </c>
      <c r="E183" s="36"/>
      <c r="F183" s="220" t="s">
        <v>268</v>
      </c>
      <c r="G183" s="36"/>
      <c r="H183" s="36"/>
      <c r="I183" s="221"/>
      <c r="J183" s="36"/>
      <c r="K183" s="36"/>
      <c r="L183" s="40"/>
      <c r="M183" s="222"/>
      <c r="N183" s="223"/>
      <c r="O183" s="87"/>
      <c r="P183" s="87"/>
      <c r="Q183" s="87"/>
      <c r="R183" s="87"/>
      <c r="S183" s="87"/>
      <c r="T183" s="88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3" t="s">
        <v>126</v>
      </c>
      <c r="AU183" s="13" t="s">
        <v>86</v>
      </c>
    </row>
    <row r="184" s="2" customFormat="1" ht="24.15" customHeight="1">
      <c r="A184" s="34"/>
      <c r="B184" s="35"/>
      <c r="C184" s="206" t="s">
        <v>205</v>
      </c>
      <c r="D184" s="206" t="s">
        <v>120</v>
      </c>
      <c r="E184" s="207" t="s">
        <v>269</v>
      </c>
      <c r="F184" s="208" t="s">
        <v>270</v>
      </c>
      <c r="G184" s="209" t="s">
        <v>219</v>
      </c>
      <c r="H184" s="210">
        <v>4738</v>
      </c>
      <c r="I184" s="211"/>
      <c r="J184" s="212">
        <f>ROUND(I184*H184,2)</f>
        <v>0</v>
      </c>
      <c r="K184" s="208" t="s">
        <v>124</v>
      </c>
      <c r="L184" s="40"/>
      <c r="M184" s="213" t="s">
        <v>1</v>
      </c>
      <c r="N184" s="214" t="s">
        <v>44</v>
      </c>
      <c r="O184" s="87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7" t="s">
        <v>125</v>
      </c>
      <c r="AT184" s="217" t="s">
        <v>120</v>
      </c>
      <c r="AU184" s="217" t="s">
        <v>86</v>
      </c>
      <c r="AY184" s="13" t="s">
        <v>119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3" t="s">
        <v>86</v>
      </c>
      <c r="BK184" s="218">
        <f>ROUND(I184*H184,2)</f>
        <v>0</v>
      </c>
      <c r="BL184" s="13" t="s">
        <v>125</v>
      </c>
      <c r="BM184" s="217" t="s">
        <v>271</v>
      </c>
    </row>
    <row r="185" s="2" customFormat="1">
      <c r="A185" s="34"/>
      <c r="B185" s="35"/>
      <c r="C185" s="36"/>
      <c r="D185" s="219" t="s">
        <v>126</v>
      </c>
      <c r="E185" s="36"/>
      <c r="F185" s="220" t="s">
        <v>272</v>
      </c>
      <c r="G185" s="36"/>
      <c r="H185" s="36"/>
      <c r="I185" s="221"/>
      <c r="J185" s="36"/>
      <c r="K185" s="36"/>
      <c r="L185" s="40"/>
      <c r="M185" s="222"/>
      <c r="N185" s="223"/>
      <c r="O185" s="87"/>
      <c r="P185" s="87"/>
      <c r="Q185" s="87"/>
      <c r="R185" s="87"/>
      <c r="S185" s="87"/>
      <c r="T185" s="88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3" t="s">
        <v>126</v>
      </c>
      <c r="AU185" s="13" t="s">
        <v>86</v>
      </c>
    </row>
    <row r="186" s="2" customFormat="1" ht="24.15" customHeight="1">
      <c r="A186" s="34"/>
      <c r="B186" s="35"/>
      <c r="C186" s="206" t="s">
        <v>273</v>
      </c>
      <c r="D186" s="206" t="s">
        <v>120</v>
      </c>
      <c r="E186" s="207" t="s">
        <v>269</v>
      </c>
      <c r="F186" s="208" t="s">
        <v>270</v>
      </c>
      <c r="G186" s="209" t="s">
        <v>219</v>
      </c>
      <c r="H186" s="210">
        <v>4738</v>
      </c>
      <c r="I186" s="211"/>
      <c r="J186" s="212">
        <f>ROUND(I186*H186,2)</f>
        <v>0</v>
      </c>
      <c r="K186" s="208" t="s">
        <v>124</v>
      </c>
      <c r="L186" s="40"/>
      <c r="M186" s="213" t="s">
        <v>1</v>
      </c>
      <c r="N186" s="214" t="s">
        <v>44</v>
      </c>
      <c r="O186" s="87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7" t="s">
        <v>125</v>
      </c>
      <c r="AT186" s="217" t="s">
        <v>120</v>
      </c>
      <c r="AU186" s="217" t="s">
        <v>86</v>
      </c>
      <c r="AY186" s="13" t="s">
        <v>119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3" t="s">
        <v>86</v>
      </c>
      <c r="BK186" s="218">
        <f>ROUND(I186*H186,2)</f>
        <v>0</v>
      </c>
      <c r="BL186" s="13" t="s">
        <v>125</v>
      </c>
      <c r="BM186" s="217" t="s">
        <v>274</v>
      </c>
    </row>
    <row r="187" s="2" customFormat="1">
      <c r="A187" s="34"/>
      <c r="B187" s="35"/>
      <c r="C187" s="36"/>
      <c r="D187" s="219" t="s">
        <v>126</v>
      </c>
      <c r="E187" s="36"/>
      <c r="F187" s="220" t="s">
        <v>275</v>
      </c>
      <c r="G187" s="36"/>
      <c r="H187" s="36"/>
      <c r="I187" s="221"/>
      <c r="J187" s="36"/>
      <c r="K187" s="36"/>
      <c r="L187" s="40"/>
      <c r="M187" s="222"/>
      <c r="N187" s="223"/>
      <c r="O187" s="87"/>
      <c r="P187" s="87"/>
      <c r="Q187" s="87"/>
      <c r="R187" s="87"/>
      <c r="S187" s="87"/>
      <c r="T187" s="88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3" t="s">
        <v>126</v>
      </c>
      <c r="AU187" s="13" t="s">
        <v>86</v>
      </c>
    </row>
    <row r="188" s="2" customFormat="1" ht="24.15" customHeight="1">
      <c r="A188" s="34"/>
      <c r="B188" s="35"/>
      <c r="C188" s="206" t="s">
        <v>210</v>
      </c>
      <c r="D188" s="206" t="s">
        <v>120</v>
      </c>
      <c r="E188" s="207" t="s">
        <v>269</v>
      </c>
      <c r="F188" s="208" t="s">
        <v>270</v>
      </c>
      <c r="G188" s="209" t="s">
        <v>219</v>
      </c>
      <c r="H188" s="210">
        <v>14.5</v>
      </c>
      <c r="I188" s="211"/>
      <c r="J188" s="212">
        <f>ROUND(I188*H188,2)</f>
        <v>0</v>
      </c>
      <c r="K188" s="208" t="s">
        <v>124</v>
      </c>
      <c r="L188" s="40"/>
      <c r="M188" s="213" t="s">
        <v>1</v>
      </c>
      <c r="N188" s="214" t="s">
        <v>44</v>
      </c>
      <c r="O188" s="87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7" t="s">
        <v>125</v>
      </c>
      <c r="AT188" s="217" t="s">
        <v>120</v>
      </c>
      <c r="AU188" s="217" t="s">
        <v>86</v>
      </c>
      <c r="AY188" s="13" t="s">
        <v>119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3" t="s">
        <v>86</v>
      </c>
      <c r="BK188" s="218">
        <f>ROUND(I188*H188,2)</f>
        <v>0</v>
      </c>
      <c r="BL188" s="13" t="s">
        <v>125</v>
      </c>
      <c r="BM188" s="217" t="s">
        <v>276</v>
      </c>
    </row>
    <row r="189" s="2" customFormat="1">
      <c r="A189" s="34"/>
      <c r="B189" s="35"/>
      <c r="C189" s="36"/>
      <c r="D189" s="219" t="s">
        <v>126</v>
      </c>
      <c r="E189" s="36"/>
      <c r="F189" s="220" t="s">
        <v>277</v>
      </c>
      <c r="G189" s="36"/>
      <c r="H189" s="36"/>
      <c r="I189" s="221"/>
      <c r="J189" s="36"/>
      <c r="K189" s="36"/>
      <c r="L189" s="40"/>
      <c r="M189" s="222"/>
      <c r="N189" s="223"/>
      <c r="O189" s="87"/>
      <c r="P189" s="87"/>
      <c r="Q189" s="87"/>
      <c r="R189" s="87"/>
      <c r="S189" s="87"/>
      <c r="T189" s="88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3" t="s">
        <v>126</v>
      </c>
      <c r="AU189" s="13" t="s">
        <v>86</v>
      </c>
    </row>
    <row r="190" s="2" customFormat="1" ht="24.15" customHeight="1">
      <c r="A190" s="34"/>
      <c r="B190" s="35"/>
      <c r="C190" s="206" t="s">
        <v>278</v>
      </c>
      <c r="D190" s="206" t="s">
        <v>120</v>
      </c>
      <c r="E190" s="207" t="s">
        <v>269</v>
      </c>
      <c r="F190" s="208" t="s">
        <v>270</v>
      </c>
      <c r="G190" s="209" t="s">
        <v>219</v>
      </c>
      <c r="H190" s="210">
        <v>781</v>
      </c>
      <c r="I190" s="211"/>
      <c r="J190" s="212">
        <f>ROUND(I190*H190,2)</f>
        <v>0</v>
      </c>
      <c r="K190" s="208" t="s">
        <v>124</v>
      </c>
      <c r="L190" s="40"/>
      <c r="M190" s="213" t="s">
        <v>1</v>
      </c>
      <c r="N190" s="214" t="s">
        <v>44</v>
      </c>
      <c r="O190" s="87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7" t="s">
        <v>125</v>
      </c>
      <c r="AT190" s="217" t="s">
        <v>120</v>
      </c>
      <c r="AU190" s="217" t="s">
        <v>86</v>
      </c>
      <c r="AY190" s="13" t="s">
        <v>119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3" t="s">
        <v>86</v>
      </c>
      <c r="BK190" s="218">
        <f>ROUND(I190*H190,2)</f>
        <v>0</v>
      </c>
      <c r="BL190" s="13" t="s">
        <v>125</v>
      </c>
      <c r="BM190" s="217" t="s">
        <v>279</v>
      </c>
    </row>
    <row r="191" s="2" customFormat="1">
      <c r="A191" s="34"/>
      <c r="B191" s="35"/>
      <c r="C191" s="36"/>
      <c r="D191" s="219" t="s">
        <v>126</v>
      </c>
      <c r="E191" s="36"/>
      <c r="F191" s="220" t="s">
        <v>280</v>
      </c>
      <c r="G191" s="36"/>
      <c r="H191" s="36"/>
      <c r="I191" s="221"/>
      <c r="J191" s="36"/>
      <c r="K191" s="36"/>
      <c r="L191" s="40"/>
      <c r="M191" s="222"/>
      <c r="N191" s="223"/>
      <c r="O191" s="87"/>
      <c r="P191" s="87"/>
      <c r="Q191" s="87"/>
      <c r="R191" s="87"/>
      <c r="S191" s="87"/>
      <c r="T191" s="88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3" t="s">
        <v>126</v>
      </c>
      <c r="AU191" s="13" t="s">
        <v>86</v>
      </c>
    </row>
    <row r="192" s="2" customFormat="1" ht="24.15" customHeight="1">
      <c r="A192" s="34"/>
      <c r="B192" s="35"/>
      <c r="C192" s="206" t="s">
        <v>214</v>
      </c>
      <c r="D192" s="206" t="s">
        <v>120</v>
      </c>
      <c r="E192" s="207" t="s">
        <v>281</v>
      </c>
      <c r="F192" s="208" t="s">
        <v>282</v>
      </c>
      <c r="G192" s="209" t="s">
        <v>219</v>
      </c>
      <c r="H192" s="210">
        <v>905.1</v>
      </c>
      <c r="I192" s="211"/>
      <c r="J192" s="212">
        <f>ROUND(I192*H192,2)</f>
        <v>0</v>
      </c>
      <c r="K192" s="208" t="s">
        <v>124</v>
      </c>
      <c r="L192" s="40"/>
      <c r="M192" s="213" t="s">
        <v>1</v>
      </c>
      <c r="N192" s="214" t="s">
        <v>44</v>
      </c>
      <c r="O192" s="87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7" t="s">
        <v>125</v>
      </c>
      <c r="AT192" s="217" t="s">
        <v>120</v>
      </c>
      <c r="AU192" s="217" t="s">
        <v>86</v>
      </c>
      <c r="AY192" s="13" t="s">
        <v>119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3" t="s">
        <v>86</v>
      </c>
      <c r="BK192" s="218">
        <f>ROUND(I192*H192,2)</f>
        <v>0</v>
      </c>
      <c r="BL192" s="13" t="s">
        <v>125</v>
      </c>
      <c r="BM192" s="217" t="s">
        <v>283</v>
      </c>
    </row>
    <row r="193" s="2" customFormat="1">
      <c r="A193" s="34"/>
      <c r="B193" s="35"/>
      <c r="C193" s="36"/>
      <c r="D193" s="219" t="s">
        <v>126</v>
      </c>
      <c r="E193" s="36"/>
      <c r="F193" s="220" t="s">
        <v>284</v>
      </c>
      <c r="G193" s="36"/>
      <c r="H193" s="36"/>
      <c r="I193" s="221"/>
      <c r="J193" s="36"/>
      <c r="K193" s="36"/>
      <c r="L193" s="40"/>
      <c r="M193" s="222"/>
      <c r="N193" s="223"/>
      <c r="O193" s="87"/>
      <c r="P193" s="87"/>
      <c r="Q193" s="87"/>
      <c r="R193" s="87"/>
      <c r="S193" s="87"/>
      <c r="T193" s="88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3" t="s">
        <v>126</v>
      </c>
      <c r="AU193" s="13" t="s">
        <v>86</v>
      </c>
    </row>
    <row r="194" s="2" customFormat="1" ht="16.5" customHeight="1">
      <c r="A194" s="34"/>
      <c r="B194" s="35"/>
      <c r="C194" s="206" t="s">
        <v>285</v>
      </c>
      <c r="D194" s="206" t="s">
        <v>120</v>
      </c>
      <c r="E194" s="207" t="s">
        <v>286</v>
      </c>
      <c r="F194" s="208" t="s">
        <v>287</v>
      </c>
      <c r="G194" s="209" t="s">
        <v>160</v>
      </c>
      <c r="H194" s="210">
        <v>31.24</v>
      </c>
      <c r="I194" s="211"/>
      <c r="J194" s="212">
        <f>ROUND(I194*H194,2)</f>
        <v>0</v>
      </c>
      <c r="K194" s="208" t="s">
        <v>124</v>
      </c>
      <c r="L194" s="40"/>
      <c r="M194" s="213" t="s">
        <v>1</v>
      </c>
      <c r="N194" s="214" t="s">
        <v>44</v>
      </c>
      <c r="O194" s="87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17" t="s">
        <v>125</v>
      </c>
      <c r="AT194" s="217" t="s">
        <v>120</v>
      </c>
      <c r="AU194" s="217" t="s">
        <v>86</v>
      </c>
      <c r="AY194" s="13" t="s">
        <v>119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3" t="s">
        <v>86</v>
      </c>
      <c r="BK194" s="218">
        <f>ROUND(I194*H194,2)</f>
        <v>0</v>
      </c>
      <c r="BL194" s="13" t="s">
        <v>125</v>
      </c>
      <c r="BM194" s="217" t="s">
        <v>288</v>
      </c>
    </row>
    <row r="195" s="2" customFormat="1">
      <c r="A195" s="34"/>
      <c r="B195" s="35"/>
      <c r="C195" s="36"/>
      <c r="D195" s="219" t="s">
        <v>126</v>
      </c>
      <c r="E195" s="36"/>
      <c r="F195" s="220" t="s">
        <v>289</v>
      </c>
      <c r="G195" s="36"/>
      <c r="H195" s="36"/>
      <c r="I195" s="221"/>
      <c r="J195" s="36"/>
      <c r="K195" s="36"/>
      <c r="L195" s="40"/>
      <c r="M195" s="222"/>
      <c r="N195" s="223"/>
      <c r="O195" s="87"/>
      <c r="P195" s="87"/>
      <c r="Q195" s="87"/>
      <c r="R195" s="87"/>
      <c r="S195" s="87"/>
      <c r="T195" s="88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3" t="s">
        <v>126</v>
      </c>
      <c r="AU195" s="13" t="s">
        <v>86</v>
      </c>
    </row>
    <row r="196" s="2" customFormat="1" ht="16.5" customHeight="1">
      <c r="A196" s="34"/>
      <c r="B196" s="35"/>
      <c r="C196" s="206" t="s">
        <v>220</v>
      </c>
      <c r="D196" s="206" t="s">
        <v>120</v>
      </c>
      <c r="E196" s="207" t="s">
        <v>290</v>
      </c>
      <c r="F196" s="208" t="s">
        <v>291</v>
      </c>
      <c r="G196" s="209" t="s">
        <v>219</v>
      </c>
      <c r="H196" s="210">
        <v>4738</v>
      </c>
      <c r="I196" s="211"/>
      <c r="J196" s="212">
        <f>ROUND(I196*H196,2)</f>
        <v>0</v>
      </c>
      <c r="K196" s="208" t="s">
        <v>124</v>
      </c>
      <c r="L196" s="40"/>
      <c r="M196" s="213" t="s">
        <v>1</v>
      </c>
      <c r="N196" s="214" t="s">
        <v>44</v>
      </c>
      <c r="O196" s="87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7" t="s">
        <v>125</v>
      </c>
      <c r="AT196" s="217" t="s">
        <v>120</v>
      </c>
      <c r="AU196" s="217" t="s">
        <v>86</v>
      </c>
      <c r="AY196" s="13" t="s">
        <v>119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3" t="s">
        <v>86</v>
      </c>
      <c r="BK196" s="218">
        <f>ROUND(I196*H196,2)</f>
        <v>0</v>
      </c>
      <c r="BL196" s="13" t="s">
        <v>125</v>
      </c>
      <c r="BM196" s="217" t="s">
        <v>292</v>
      </c>
    </row>
    <row r="197" s="2" customFormat="1">
      <c r="A197" s="34"/>
      <c r="B197" s="35"/>
      <c r="C197" s="36"/>
      <c r="D197" s="219" t="s">
        <v>126</v>
      </c>
      <c r="E197" s="36"/>
      <c r="F197" s="220" t="s">
        <v>293</v>
      </c>
      <c r="G197" s="36"/>
      <c r="H197" s="36"/>
      <c r="I197" s="221"/>
      <c r="J197" s="36"/>
      <c r="K197" s="36"/>
      <c r="L197" s="40"/>
      <c r="M197" s="222"/>
      <c r="N197" s="223"/>
      <c r="O197" s="87"/>
      <c r="P197" s="87"/>
      <c r="Q197" s="87"/>
      <c r="R197" s="87"/>
      <c r="S197" s="87"/>
      <c r="T197" s="88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3" t="s">
        <v>126</v>
      </c>
      <c r="AU197" s="13" t="s">
        <v>86</v>
      </c>
    </row>
    <row r="198" s="2" customFormat="1" ht="24.15" customHeight="1">
      <c r="A198" s="34"/>
      <c r="B198" s="35"/>
      <c r="C198" s="206" t="s">
        <v>294</v>
      </c>
      <c r="D198" s="206" t="s">
        <v>120</v>
      </c>
      <c r="E198" s="207" t="s">
        <v>295</v>
      </c>
      <c r="F198" s="208" t="s">
        <v>296</v>
      </c>
      <c r="G198" s="209" t="s">
        <v>219</v>
      </c>
      <c r="H198" s="210">
        <v>4738</v>
      </c>
      <c r="I198" s="211"/>
      <c r="J198" s="212">
        <f>ROUND(I198*H198,2)</f>
        <v>0</v>
      </c>
      <c r="K198" s="208" t="s">
        <v>124</v>
      </c>
      <c r="L198" s="40"/>
      <c r="M198" s="213" t="s">
        <v>1</v>
      </c>
      <c r="N198" s="214" t="s">
        <v>44</v>
      </c>
      <c r="O198" s="87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17" t="s">
        <v>125</v>
      </c>
      <c r="AT198" s="217" t="s">
        <v>120</v>
      </c>
      <c r="AU198" s="217" t="s">
        <v>86</v>
      </c>
      <c r="AY198" s="13" t="s">
        <v>119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3" t="s">
        <v>86</v>
      </c>
      <c r="BK198" s="218">
        <f>ROUND(I198*H198,2)</f>
        <v>0</v>
      </c>
      <c r="BL198" s="13" t="s">
        <v>125</v>
      </c>
      <c r="BM198" s="217" t="s">
        <v>297</v>
      </c>
    </row>
    <row r="199" s="2" customFormat="1">
      <c r="A199" s="34"/>
      <c r="B199" s="35"/>
      <c r="C199" s="36"/>
      <c r="D199" s="219" t="s">
        <v>126</v>
      </c>
      <c r="E199" s="36"/>
      <c r="F199" s="220" t="s">
        <v>298</v>
      </c>
      <c r="G199" s="36"/>
      <c r="H199" s="36"/>
      <c r="I199" s="221"/>
      <c r="J199" s="36"/>
      <c r="K199" s="36"/>
      <c r="L199" s="40"/>
      <c r="M199" s="222"/>
      <c r="N199" s="223"/>
      <c r="O199" s="87"/>
      <c r="P199" s="87"/>
      <c r="Q199" s="87"/>
      <c r="R199" s="87"/>
      <c r="S199" s="87"/>
      <c r="T199" s="88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3" t="s">
        <v>126</v>
      </c>
      <c r="AU199" s="13" t="s">
        <v>86</v>
      </c>
    </row>
    <row r="200" s="2" customFormat="1" ht="24.15" customHeight="1">
      <c r="A200" s="34"/>
      <c r="B200" s="35"/>
      <c r="C200" s="206" t="s">
        <v>224</v>
      </c>
      <c r="D200" s="206" t="s">
        <v>120</v>
      </c>
      <c r="E200" s="207" t="s">
        <v>299</v>
      </c>
      <c r="F200" s="208" t="s">
        <v>300</v>
      </c>
      <c r="G200" s="209" t="s">
        <v>219</v>
      </c>
      <c r="H200" s="210">
        <v>4738</v>
      </c>
      <c r="I200" s="211"/>
      <c r="J200" s="212">
        <f>ROUND(I200*H200,2)</f>
        <v>0</v>
      </c>
      <c r="K200" s="208" t="s">
        <v>124</v>
      </c>
      <c r="L200" s="40"/>
      <c r="M200" s="213" t="s">
        <v>1</v>
      </c>
      <c r="N200" s="214" t="s">
        <v>44</v>
      </c>
      <c r="O200" s="87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7" t="s">
        <v>125</v>
      </c>
      <c r="AT200" s="217" t="s">
        <v>120</v>
      </c>
      <c r="AU200" s="217" t="s">
        <v>86</v>
      </c>
      <c r="AY200" s="13" t="s">
        <v>119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3" t="s">
        <v>86</v>
      </c>
      <c r="BK200" s="218">
        <f>ROUND(I200*H200,2)</f>
        <v>0</v>
      </c>
      <c r="BL200" s="13" t="s">
        <v>125</v>
      </c>
      <c r="BM200" s="217" t="s">
        <v>301</v>
      </c>
    </row>
    <row r="201" s="2" customFormat="1">
      <c r="A201" s="34"/>
      <c r="B201" s="35"/>
      <c r="C201" s="36"/>
      <c r="D201" s="219" t="s">
        <v>126</v>
      </c>
      <c r="E201" s="36"/>
      <c r="F201" s="220" t="s">
        <v>302</v>
      </c>
      <c r="G201" s="36"/>
      <c r="H201" s="36"/>
      <c r="I201" s="221"/>
      <c r="J201" s="36"/>
      <c r="K201" s="36"/>
      <c r="L201" s="40"/>
      <c r="M201" s="222"/>
      <c r="N201" s="223"/>
      <c r="O201" s="87"/>
      <c r="P201" s="87"/>
      <c r="Q201" s="87"/>
      <c r="R201" s="87"/>
      <c r="S201" s="87"/>
      <c r="T201" s="88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3" t="s">
        <v>126</v>
      </c>
      <c r="AU201" s="13" t="s">
        <v>86</v>
      </c>
    </row>
    <row r="202" s="2" customFormat="1" ht="24.15" customHeight="1">
      <c r="A202" s="34"/>
      <c r="B202" s="35"/>
      <c r="C202" s="206" t="s">
        <v>303</v>
      </c>
      <c r="D202" s="206" t="s">
        <v>120</v>
      </c>
      <c r="E202" s="207" t="s">
        <v>304</v>
      </c>
      <c r="F202" s="208" t="s">
        <v>305</v>
      </c>
      <c r="G202" s="209" t="s">
        <v>219</v>
      </c>
      <c r="H202" s="210">
        <v>4738</v>
      </c>
      <c r="I202" s="211"/>
      <c r="J202" s="212">
        <f>ROUND(I202*H202,2)</f>
        <v>0</v>
      </c>
      <c r="K202" s="208" t="s">
        <v>124</v>
      </c>
      <c r="L202" s="40"/>
      <c r="M202" s="213" t="s">
        <v>1</v>
      </c>
      <c r="N202" s="214" t="s">
        <v>44</v>
      </c>
      <c r="O202" s="87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17" t="s">
        <v>125</v>
      </c>
      <c r="AT202" s="217" t="s">
        <v>120</v>
      </c>
      <c r="AU202" s="217" t="s">
        <v>86</v>
      </c>
      <c r="AY202" s="13" t="s">
        <v>119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3" t="s">
        <v>86</v>
      </c>
      <c r="BK202" s="218">
        <f>ROUND(I202*H202,2)</f>
        <v>0</v>
      </c>
      <c r="BL202" s="13" t="s">
        <v>125</v>
      </c>
      <c r="BM202" s="217" t="s">
        <v>306</v>
      </c>
    </row>
    <row r="203" s="2" customFormat="1">
      <c r="A203" s="34"/>
      <c r="B203" s="35"/>
      <c r="C203" s="36"/>
      <c r="D203" s="219" t="s">
        <v>126</v>
      </c>
      <c r="E203" s="36"/>
      <c r="F203" s="220" t="s">
        <v>307</v>
      </c>
      <c r="G203" s="36"/>
      <c r="H203" s="36"/>
      <c r="I203" s="221"/>
      <c r="J203" s="36"/>
      <c r="K203" s="36"/>
      <c r="L203" s="40"/>
      <c r="M203" s="222"/>
      <c r="N203" s="223"/>
      <c r="O203" s="87"/>
      <c r="P203" s="87"/>
      <c r="Q203" s="87"/>
      <c r="R203" s="87"/>
      <c r="S203" s="87"/>
      <c r="T203" s="88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3" t="s">
        <v>126</v>
      </c>
      <c r="AU203" s="13" t="s">
        <v>86</v>
      </c>
    </row>
    <row r="204" s="2" customFormat="1" ht="24.15" customHeight="1">
      <c r="A204" s="34"/>
      <c r="B204" s="35"/>
      <c r="C204" s="206" t="s">
        <v>229</v>
      </c>
      <c r="D204" s="206" t="s">
        <v>120</v>
      </c>
      <c r="E204" s="207" t="s">
        <v>308</v>
      </c>
      <c r="F204" s="208" t="s">
        <v>309</v>
      </c>
      <c r="G204" s="209" t="s">
        <v>219</v>
      </c>
      <c r="H204" s="210">
        <v>315</v>
      </c>
      <c r="I204" s="211"/>
      <c r="J204" s="212">
        <f>ROUND(I204*H204,2)</f>
        <v>0</v>
      </c>
      <c r="K204" s="208" t="s">
        <v>124</v>
      </c>
      <c r="L204" s="40"/>
      <c r="M204" s="213" t="s">
        <v>1</v>
      </c>
      <c r="N204" s="214" t="s">
        <v>44</v>
      </c>
      <c r="O204" s="87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17" t="s">
        <v>125</v>
      </c>
      <c r="AT204" s="217" t="s">
        <v>120</v>
      </c>
      <c r="AU204" s="217" t="s">
        <v>86</v>
      </c>
      <c r="AY204" s="13" t="s">
        <v>119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3" t="s">
        <v>86</v>
      </c>
      <c r="BK204" s="218">
        <f>ROUND(I204*H204,2)</f>
        <v>0</v>
      </c>
      <c r="BL204" s="13" t="s">
        <v>125</v>
      </c>
      <c r="BM204" s="217" t="s">
        <v>310</v>
      </c>
    </row>
    <row r="205" s="2" customFormat="1">
      <c r="A205" s="34"/>
      <c r="B205" s="35"/>
      <c r="C205" s="36"/>
      <c r="D205" s="219" t="s">
        <v>126</v>
      </c>
      <c r="E205" s="36"/>
      <c r="F205" s="220" t="s">
        <v>311</v>
      </c>
      <c r="G205" s="36"/>
      <c r="H205" s="36"/>
      <c r="I205" s="221"/>
      <c r="J205" s="36"/>
      <c r="K205" s="36"/>
      <c r="L205" s="40"/>
      <c r="M205" s="222"/>
      <c r="N205" s="223"/>
      <c r="O205" s="87"/>
      <c r="P205" s="87"/>
      <c r="Q205" s="87"/>
      <c r="R205" s="87"/>
      <c r="S205" s="87"/>
      <c r="T205" s="88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3" t="s">
        <v>126</v>
      </c>
      <c r="AU205" s="13" t="s">
        <v>86</v>
      </c>
    </row>
    <row r="206" s="2" customFormat="1" ht="24.15" customHeight="1">
      <c r="A206" s="34"/>
      <c r="B206" s="35"/>
      <c r="C206" s="206" t="s">
        <v>312</v>
      </c>
      <c r="D206" s="206" t="s">
        <v>120</v>
      </c>
      <c r="E206" s="207" t="s">
        <v>313</v>
      </c>
      <c r="F206" s="208" t="s">
        <v>314</v>
      </c>
      <c r="G206" s="209" t="s">
        <v>219</v>
      </c>
      <c r="H206" s="210">
        <v>107</v>
      </c>
      <c r="I206" s="211"/>
      <c r="J206" s="212">
        <f>ROUND(I206*H206,2)</f>
        <v>0</v>
      </c>
      <c r="K206" s="208" t="s">
        <v>124</v>
      </c>
      <c r="L206" s="40"/>
      <c r="M206" s="213" t="s">
        <v>1</v>
      </c>
      <c r="N206" s="214" t="s">
        <v>44</v>
      </c>
      <c r="O206" s="87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17" t="s">
        <v>125</v>
      </c>
      <c r="AT206" s="217" t="s">
        <v>120</v>
      </c>
      <c r="AU206" s="217" t="s">
        <v>86</v>
      </c>
      <c r="AY206" s="13" t="s">
        <v>119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3" t="s">
        <v>86</v>
      </c>
      <c r="BK206" s="218">
        <f>ROUND(I206*H206,2)</f>
        <v>0</v>
      </c>
      <c r="BL206" s="13" t="s">
        <v>125</v>
      </c>
      <c r="BM206" s="217" t="s">
        <v>315</v>
      </c>
    </row>
    <row r="207" s="2" customFormat="1">
      <c r="A207" s="34"/>
      <c r="B207" s="35"/>
      <c r="C207" s="36"/>
      <c r="D207" s="219" t="s">
        <v>126</v>
      </c>
      <c r="E207" s="36"/>
      <c r="F207" s="220" t="s">
        <v>316</v>
      </c>
      <c r="G207" s="36"/>
      <c r="H207" s="36"/>
      <c r="I207" s="221"/>
      <c r="J207" s="36"/>
      <c r="K207" s="36"/>
      <c r="L207" s="40"/>
      <c r="M207" s="222"/>
      <c r="N207" s="223"/>
      <c r="O207" s="87"/>
      <c r="P207" s="87"/>
      <c r="Q207" s="87"/>
      <c r="R207" s="87"/>
      <c r="S207" s="87"/>
      <c r="T207" s="88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3" t="s">
        <v>126</v>
      </c>
      <c r="AU207" s="13" t="s">
        <v>86</v>
      </c>
    </row>
    <row r="208" s="2" customFormat="1" ht="24.15" customHeight="1">
      <c r="A208" s="34"/>
      <c r="B208" s="35"/>
      <c r="C208" s="206" t="s">
        <v>233</v>
      </c>
      <c r="D208" s="206" t="s">
        <v>120</v>
      </c>
      <c r="E208" s="207" t="s">
        <v>317</v>
      </c>
      <c r="F208" s="208" t="s">
        <v>318</v>
      </c>
      <c r="G208" s="209" t="s">
        <v>219</v>
      </c>
      <c r="H208" s="210">
        <v>6.6</v>
      </c>
      <c r="I208" s="211"/>
      <c r="J208" s="212">
        <f>ROUND(I208*H208,2)</f>
        <v>0</v>
      </c>
      <c r="K208" s="208" t="s">
        <v>124</v>
      </c>
      <c r="L208" s="40"/>
      <c r="M208" s="213" t="s">
        <v>1</v>
      </c>
      <c r="N208" s="214" t="s">
        <v>44</v>
      </c>
      <c r="O208" s="87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7" t="s">
        <v>125</v>
      </c>
      <c r="AT208" s="217" t="s">
        <v>120</v>
      </c>
      <c r="AU208" s="217" t="s">
        <v>86</v>
      </c>
      <c r="AY208" s="13" t="s">
        <v>119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3" t="s">
        <v>86</v>
      </c>
      <c r="BK208" s="218">
        <f>ROUND(I208*H208,2)</f>
        <v>0</v>
      </c>
      <c r="BL208" s="13" t="s">
        <v>125</v>
      </c>
      <c r="BM208" s="217" t="s">
        <v>319</v>
      </c>
    </row>
    <row r="209" s="2" customFormat="1">
      <c r="A209" s="34"/>
      <c r="B209" s="35"/>
      <c r="C209" s="36"/>
      <c r="D209" s="219" t="s">
        <v>126</v>
      </c>
      <c r="E209" s="36"/>
      <c r="F209" s="220" t="s">
        <v>320</v>
      </c>
      <c r="G209" s="36"/>
      <c r="H209" s="36"/>
      <c r="I209" s="221"/>
      <c r="J209" s="36"/>
      <c r="K209" s="36"/>
      <c r="L209" s="40"/>
      <c r="M209" s="222"/>
      <c r="N209" s="223"/>
      <c r="O209" s="87"/>
      <c r="P209" s="87"/>
      <c r="Q209" s="87"/>
      <c r="R209" s="87"/>
      <c r="S209" s="87"/>
      <c r="T209" s="88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3" t="s">
        <v>126</v>
      </c>
      <c r="AU209" s="13" t="s">
        <v>86</v>
      </c>
    </row>
    <row r="210" s="11" customFormat="1" ht="25.92" customHeight="1">
      <c r="A210" s="11"/>
      <c r="B210" s="192"/>
      <c r="C210" s="193"/>
      <c r="D210" s="194" t="s">
        <v>78</v>
      </c>
      <c r="E210" s="195" t="s">
        <v>172</v>
      </c>
      <c r="F210" s="195" t="s">
        <v>321</v>
      </c>
      <c r="G210" s="193"/>
      <c r="H210" s="193"/>
      <c r="I210" s="196"/>
      <c r="J210" s="197">
        <f>BK210</f>
        <v>0</v>
      </c>
      <c r="K210" s="193"/>
      <c r="L210" s="198"/>
      <c r="M210" s="199"/>
      <c r="N210" s="200"/>
      <c r="O210" s="200"/>
      <c r="P210" s="201">
        <f>SUM(P211:P212)</f>
        <v>0</v>
      </c>
      <c r="Q210" s="200"/>
      <c r="R210" s="201">
        <f>SUM(R211:R212)</f>
        <v>0</v>
      </c>
      <c r="S210" s="200"/>
      <c r="T210" s="202">
        <f>SUM(T211:T212)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203" t="s">
        <v>86</v>
      </c>
      <c r="AT210" s="204" t="s">
        <v>78</v>
      </c>
      <c r="AU210" s="204" t="s">
        <v>79</v>
      </c>
      <c r="AY210" s="203" t="s">
        <v>119</v>
      </c>
      <c r="BK210" s="205">
        <f>SUM(BK211:BK212)</f>
        <v>0</v>
      </c>
    </row>
    <row r="211" s="2" customFormat="1" ht="16.5" customHeight="1">
      <c r="A211" s="34"/>
      <c r="B211" s="35"/>
      <c r="C211" s="206" t="s">
        <v>322</v>
      </c>
      <c r="D211" s="206" t="s">
        <v>120</v>
      </c>
      <c r="E211" s="207" t="s">
        <v>323</v>
      </c>
      <c r="F211" s="208" t="s">
        <v>324</v>
      </c>
      <c r="G211" s="209" t="s">
        <v>123</v>
      </c>
      <c r="H211" s="210">
        <v>1</v>
      </c>
      <c r="I211" s="211"/>
      <c r="J211" s="212">
        <f>ROUND(I211*H211,2)</f>
        <v>0</v>
      </c>
      <c r="K211" s="208" t="s">
        <v>1</v>
      </c>
      <c r="L211" s="40"/>
      <c r="M211" s="213" t="s">
        <v>1</v>
      </c>
      <c r="N211" s="214" t="s">
        <v>44</v>
      </c>
      <c r="O211" s="87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17" t="s">
        <v>125</v>
      </c>
      <c r="AT211" s="217" t="s">
        <v>120</v>
      </c>
      <c r="AU211" s="217" t="s">
        <v>86</v>
      </c>
      <c r="AY211" s="13" t="s">
        <v>119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3" t="s">
        <v>86</v>
      </c>
      <c r="BK211" s="218">
        <f>ROUND(I211*H211,2)</f>
        <v>0</v>
      </c>
      <c r="BL211" s="13" t="s">
        <v>125</v>
      </c>
      <c r="BM211" s="217" t="s">
        <v>325</v>
      </c>
    </row>
    <row r="212" s="2" customFormat="1">
      <c r="A212" s="34"/>
      <c r="B212" s="35"/>
      <c r="C212" s="36"/>
      <c r="D212" s="219" t="s">
        <v>126</v>
      </c>
      <c r="E212" s="36"/>
      <c r="F212" s="220" t="s">
        <v>326</v>
      </c>
      <c r="G212" s="36"/>
      <c r="H212" s="36"/>
      <c r="I212" s="221"/>
      <c r="J212" s="36"/>
      <c r="K212" s="36"/>
      <c r="L212" s="40"/>
      <c r="M212" s="222"/>
      <c r="N212" s="223"/>
      <c r="O212" s="87"/>
      <c r="P212" s="87"/>
      <c r="Q212" s="87"/>
      <c r="R212" s="87"/>
      <c r="S212" s="87"/>
      <c r="T212" s="88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3" t="s">
        <v>126</v>
      </c>
      <c r="AU212" s="13" t="s">
        <v>86</v>
      </c>
    </row>
    <row r="213" s="11" customFormat="1" ht="25.92" customHeight="1">
      <c r="A213" s="11"/>
      <c r="B213" s="192"/>
      <c r="C213" s="193"/>
      <c r="D213" s="194" t="s">
        <v>78</v>
      </c>
      <c r="E213" s="195" t="s">
        <v>135</v>
      </c>
      <c r="F213" s="195" t="s">
        <v>327</v>
      </c>
      <c r="G213" s="193"/>
      <c r="H213" s="193"/>
      <c r="I213" s="196"/>
      <c r="J213" s="197">
        <f>BK213</f>
        <v>0</v>
      </c>
      <c r="K213" s="193"/>
      <c r="L213" s="198"/>
      <c r="M213" s="199"/>
      <c r="N213" s="200"/>
      <c r="O213" s="200"/>
      <c r="P213" s="201">
        <f>SUM(P214:P221)</f>
        <v>0</v>
      </c>
      <c r="Q213" s="200"/>
      <c r="R213" s="201">
        <f>SUM(R214:R221)</f>
        <v>0</v>
      </c>
      <c r="S213" s="200"/>
      <c r="T213" s="202">
        <f>SUM(T214:T221)</f>
        <v>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R213" s="203" t="s">
        <v>86</v>
      </c>
      <c r="AT213" s="204" t="s">
        <v>78</v>
      </c>
      <c r="AU213" s="204" t="s">
        <v>79</v>
      </c>
      <c r="AY213" s="203" t="s">
        <v>119</v>
      </c>
      <c r="BK213" s="205">
        <f>SUM(BK214:BK221)</f>
        <v>0</v>
      </c>
    </row>
    <row r="214" s="2" customFormat="1" ht="24.15" customHeight="1">
      <c r="A214" s="34"/>
      <c r="B214" s="35"/>
      <c r="C214" s="206" t="s">
        <v>238</v>
      </c>
      <c r="D214" s="206" t="s">
        <v>120</v>
      </c>
      <c r="E214" s="207" t="s">
        <v>328</v>
      </c>
      <c r="F214" s="208" t="s">
        <v>329</v>
      </c>
      <c r="G214" s="209" t="s">
        <v>191</v>
      </c>
      <c r="H214" s="210">
        <v>18.5</v>
      </c>
      <c r="I214" s="211"/>
      <c r="J214" s="212">
        <f>ROUND(I214*H214,2)</f>
        <v>0</v>
      </c>
      <c r="K214" s="208" t="s">
        <v>124</v>
      </c>
      <c r="L214" s="40"/>
      <c r="M214" s="213" t="s">
        <v>1</v>
      </c>
      <c r="N214" s="214" t="s">
        <v>44</v>
      </c>
      <c r="O214" s="87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17" t="s">
        <v>125</v>
      </c>
      <c r="AT214" s="217" t="s">
        <v>120</v>
      </c>
      <c r="AU214" s="217" t="s">
        <v>86</v>
      </c>
      <c r="AY214" s="13" t="s">
        <v>119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3" t="s">
        <v>86</v>
      </c>
      <c r="BK214" s="218">
        <f>ROUND(I214*H214,2)</f>
        <v>0</v>
      </c>
      <c r="BL214" s="13" t="s">
        <v>125</v>
      </c>
      <c r="BM214" s="217" t="s">
        <v>330</v>
      </c>
    </row>
    <row r="215" s="2" customFormat="1">
      <c r="A215" s="34"/>
      <c r="B215" s="35"/>
      <c r="C215" s="36"/>
      <c r="D215" s="219" t="s">
        <v>126</v>
      </c>
      <c r="E215" s="36"/>
      <c r="F215" s="220" t="s">
        <v>331</v>
      </c>
      <c r="G215" s="36"/>
      <c r="H215" s="36"/>
      <c r="I215" s="221"/>
      <c r="J215" s="36"/>
      <c r="K215" s="36"/>
      <c r="L215" s="40"/>
      <c r="M215" s="222"/>
      <c r="N215" s="223"/>
      <c r="O215" s="87"/>
      <c r="P215" s="87"/>
      <c r="Q215" s="87"/>
      <c r="R215" s="87"/>
      <c r="S215" s="87"/>
      <c r="T215" s="88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3" t="s">
        <v>126</v>
      </c>
      <c r="AU215" s="13" t="s">
        <v>86</v>
      </c>
    </row>
    <row r="216" s="2" customFormat="1" ht="16.5" customHeight="1">
      <c r="A216" s="34"/>
      <c r="B216" s="35"/>
      <c r="C216" s="206" t="s">
        <v>332</v>
      </c>
      <c r="D216" s="206" t="s">
        <v>120</v>
      </c>
      <c r="E216" s="207" t="s">
        <v>333</v>
      </c>
      <c r="F216" s="208" t="s">
        <v>334</v>
      </c>
      <c r="G216" s="209" t="s">
        <v>335</v>
      </c>
      <c r="H216" s="210">
        <v>4</v>
      </c>
      <c r="I216" s="211"/>
      <c r="J216" s="212">
        <f>ROUND(I216*H216,2)</f>
        <v>0</v>
      </c>
      <c r="K216" s="208" t="s">
        <v>124</v>
      </c>
      <c r="L216" s="40"/>
      <c r="M216" s="213" t="s">
        <v>1</v>
      </c>
      <c r="N216" s="214" t="s">
        <v>44</v>
      </c>
      <c r="O216" s="87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17" t="s">
        <v>125</v>
      </c>
      <c r="AT216" s="217" t="s">
        <v>120</v>
      </c>
      <c r="AU216" s="217" t="s">
        <v>86</v>
      </c>
      <c r="AY216" s="13" t="s">
        <v>119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3" t="s">
        <v>86</v>
      </c>
      <c r="BK216" s="218">
        <f>ROUND(I216*H216,2)</f>
        <v>0</v>
      </c>
      <c r="BL216" s="13" t="s">
        <v>125</v>
      </c>
      <c r="BM216" s="217" t="s">
        <v>336</v>
      </c>
    </row>
    <row r="217" s="2" customFormat="1">
      <c r="A217" s="34"/>
      <c r="B217" s="35"/>
      <c r="C217" s="36"/>
      <c r="D217" s="219" t="s">
        <v>126</v>
      </c>
      <c r="E217" s="36"/>
      <c r="F217" s="220" t="s">
        <v>337</v>
      </c>
      <c r="G217" s="36"/>
      <c r="H217" s="36"/>
      <c r="I217" s="221"/>
      <c r="J217" s="36"/>
      <c r="K217" s="36"/>
      <c r="L217" s="40"/>
      <c r="M217" s="222"/>
      <c r="N217" s="223"/>
      <c r="O217" s="87"/>
      <c r="P217" s="87"/>
      <c r="Q217" s="87"/>
      <c r="R217" s="87"/>
      <c r="S217" s="87"/>
      <c r="T217" s="88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3" t="s">
        <v>126</v>
      </c>
      <c r="AU217" s="13" t="s">
        <v>86</v>
      </c>
    </row>
    <row r="218" s="2" customFormat="1" ht="21.75" customHeight="1">
      <c r="A218" s="34"/>
      <c r="B218" s="35"/>
      <c r="C218" s="206" t="s">
        <v>242</v>
      </c>
      <c r="D218" s="206" t="s">
        <v>120</v>
      </c>
      <c r="E218" s="207" t="s">
        <v>338</v>
      </c>
      <c r="F218" s="208" t="s">
        <v>339</v>
      </c>
      <c r="G218" s="209" t="s">
        <v>191</v>
      </c>
      <c r="H218" s="210">
        <v>17</v>
      </c>
      <c r="I218" s="211"/>
      <c r="J218" s="212">
        <f>ROUND(I218*H218,2)</f>
        <v>0</v>
      </c>
      <c r="K218" s="208" t="s">
        <v>124</v>
      </c>
      <c r="L218" s="40"/>
      <c r="M218" s="213" t="s">
        <v>1</v>
      </c>
      <c r="N218" s="214" t="s">
        <v>44</v>
      </c>
      <c r="O218" s="87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17" t="s">
        <v>125</v>
      </c>
      <c r="AT218" s="217" t="s">
        <v>120</v>
      </c>
      <c r="AU218" s="217" t="s">
        <v>86</v>
      </c>
      <c r="AY218" s="13" t="s">
        <v>119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3" t="s">
        <v>86</v>
      </c>
      <c r="BK218" s="218">
        <f>ROUND(I218*H218,2)</f>
        <v>0</v>
      </c>
      <c r="BL218" s="13" t="s">
        <v>125</v>
      </c>
      <c r="BM218" s="217" t="s">
        <v>340</v>
      </c>
    </row>
    <row r="219" s="2" customFormat="1">
      <c r="A219" s="34"/>
      <c r="B219" s="35"/>
      <c r="C219" s="36"/>
      <c r="D219" s="219" t="s">
        <v>126</v>
      </c>
      <c r="E219" s="36"/>
      <c r="F219" s="220" t="s">
        <v>341</v>
      </c>
      <c r="G219" s="36"/>
      <c r="H219" s="36"/>
      <c r="I219" s="221"/>
      <c r="J219" s="36"/>
      <c r="K219" s="36"/>
      <c r="L219" s="40"/>
      <c r="M219" s="222"/>
      <c r="N219" s="223"/>
      <c r="O219" s="87"/>
      <c r="P219" s="87"/>
      <c r="Q219" s="87"/>
      <c r="R219" s="87"/>
      <c r="S219" s="87"/>
      <c r="T219" s="88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3" t="s">
        <v>126</v>
      </c>
      <c r="AU219" s="13" t="s">
        <v>86</v>
      </c>
    </row>
    <row r="220" s="2" customFormat="1" ht="16.5" customHeight="1">
      <c r="A220" s="34"/>
      <c r="B220" s="35"/>
      <c r="C220" s="206" t="s">
        <v>342</v>
      </c>
      <c r="D220" s="206" t="s">
        <v>120</v>
      </c>
      <c r="E220" s="207" t="s">
        <v>343</v>
      </c>
      <c r="F220" s="208" t="s">
        <v>344</v>
      </c>
      <c r="G220" s="209" t="s">
        <v>191</v>
      </c>
      <c r="H220" s="210">
        <v>17</v>
      </c>
      <c r="I220" s="211"/>
      <c r="J220" s="212">
        <f>ROUND(I220*H220,2)</f>
        <v>0</v>
      </c>
      <c r="K220" s="208" t="s">
        <v>124</v>
      </c>
      <c r="L220" s="40"/>
      <c r="M220" s="213" t="s">
        <v>1</v>
      </c>
      <c r="N220" s="214" t="s">
        <v>44</v>
      </c>
      <c r="O220" s="87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17" t="s">
        <v>125</v>
      </c>
      <c r="AT220" s="217" t="s">
        <v>120</v>
      </c>
      <c r="AU220" s="217" t="s">
        <v>86</v>
      </c>
      <c r="AY220" s="13" t="s">
        <v>119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3" t="s">
        <v>86</v>
      </c>
      <c r="BK220" s="218">
        <f>ROUND(I220*H220,2)</f>
        <v>0</v>
      </c>
      <c r="BL220" s="13" t="s">
        <v>125</v>
      </c>
      <c r="BM220" s="217" t="s">
        <v>345</v>
      </c>
    </row>
    <row r="221" s="2" customFormat="1">
      <c r="A221" s="34"/>
      <c r="B221" s="35"/>
      <c r="C221" s="36"/>
      <c r="D221" s="219" t="s">
        <v>126</v>
      </c>
      <c r="E221" s="36"/>
      <c r="F221" s="220" t="s">
        <v>346</v>
      </c>
      <c r="G221" s="36"/>
      <c r="H221" s="36"/>
      <c r="I221" s="221"/>
      <c r="J221" s="36"/>
      <c r="K221" s="36"/>
      <c r="L221" s="40"/>
      <c r="M221" s="222"/>
      <c r="N221" s="223"/>
      <c r="O221" s="87"/>
      <c r="P221" s="87"/>
      <c r="Q221" s="87"/>
      <c r="R221" s="87"/>
      <c r="S221" s="87"/>
      <c r="T221" s="88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3" t="s">
        <v>126</v>
      </c>
      <c r="AU221" s="13" t="s">
        <v>86</v>
      </c>
    </row>
    <row r="222" s="11" customFormat="1" ht="25.92" customHeight="1">
      <c r="A222" s="11"/>
      <c r="B222" s="192"/>
      <c r="C222" s="193"/>
      <c r="D222" s="194" t="s">
        <v>78</v>
      </c>
      <c r="E222" s="195" t="s">
        <v>181</v>
      </c>
      <c r="F222" s="195" t="s">
        <v>347</v>
      </c>
      <c r="G222" s="193"/>
      <c r="H222" s="193"/>
      <c r="I222" s="196"/>
      <c r="J222" s="197">
        <f>BK222</f>
        <v>0</v>
      </c>
      <c r="K222" s="193"/>
      <c r="L222" s="198"/>
      <c r="M222" s="199"/>
      <c r="N222" s="200"/>
      <c r="O222" s="200"/>
      <c r="P222" s="201">
        <f>SUM(P223:P240)</f>
        <v>0</v>
      </c>
      <c r="Q222" s="200"/>
      <c r="R222" s="201">
        <f>SUM(R223:R240)</f>
        <v>0</v>
      </c>
      <c r="S222" s="200"/>
      <c r="T222" s="202">
        <f>SUM(T223:T240)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203" t="s">
        <v>86</v>
      </c>
      <c r="AT222" s="204" t="s">
        <v>78</v>
      </c>
      <c r="AU222" s="204" t="s">
        <v>79</v>
      </c>
      <c r="AY222" s="203" t="s">
        <v>119</v>
      </c>
      <c r="BK222" s="205">
        <f>SUM(BK223:BK240)</f>
        <v>0</v>
      </c>
    </row>
    <row r="223" s="2" customFormat="1" ht="24.15" customHeight="1">
      <c r="A223" s="34"/>
      <c r="B223" s="35"/>
      <c r="C223" s="206" t="s">
        <v>247</v>
      </c>
      <c r="D223" s="206" t="s">
        <v>120</v>
      </c>
      <c r="E223" s="207" t="s">
        <v>348</v>
      </c>
      <c r="F223" s="208" t="s">
        <v>349</v>
      </c>
      <c r="G223" s="209" t="s">
        <v>335</v>
      </c>
      <c r="H223" s="210">
        <v>15</v>
      </c>
      <c r="I223" s="211"/>
      <c r="J223" s="212">
        <f>ROUND(I223*H223,2)</f>
        <v>0</v>
      </c>
      <c r="K223" s="208" t="s">
        <v>124</v>
      </c>
      <c r="L223" s="40"/>
      <c r="M223" s="213" t="s">
        <v>1</v>
      </c>
      <c r="N223" s="214" t="s">
        <v>44</v>
      </c>
      <c r="O223" s="87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17" t="s">
        <v>125</v>
      </c>
      <c r="AT223" s="217" t="s">
        <v>120</v>
      </c>
      <c r="AU223" s="217" t="s">
        <v>86</v>
      </c>
      <c r="AY223" s="13" t="s">
        <v>119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3" t="s">
        <v>86</v>
      </c>
      <c r="BK223" s="218">
        <f>ROUND(I223*H223,2)</f>
        <v>0</v>
      </c>
      <c r="BL223" s="13" t="s">
        <v>125</v>
      </c>
      <c r="BM223" s="217" t="s">
        <v>350</v>
      </c>
    </row>
    <row r="224" s="2" customFormat="1">
      <c r="A224" s="34"/>
      <c r="B224" s="35"/>
      <c r="C224" s="36"/>
      <c r="D224" s="219" t="s">
        <v>126</v>
      </c>
      <c r="E224" s="36"/>
      <c r="F224" s="220" t="s">
        <v>351</v>
      </c>
      <c r="G224" s="36"/>
      <c r="H224" s="36"/>
      <c r="I224" s="221"/>
      <c r="J224" s="36"/>
      <c r="K224" s="36"/>
      <c r="L224" s="40"/>
      <c r="M224" s="222"/>
      <c r="N224" s="223"/>
      <c r="O224" s="87"/>
      <c r="P224" s="87"/>
      <c r="Q224" s="87"/>
      <c r="R224" s="87"/>
      <c r="S224" s="87"/>
      <c r="T224" s="88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3" t="s">
        <v>126</v>
      </c>
      <c r="AU224" s="13" t="s">
        <v>86</v>
      </c>
    </row>
    <row r="225" s="2" customFormat="1" ht="24.15" customHeight="1">
      <c r="A225" s="34"/>
      <c r="B225" s="35"/>
      <c r="C225" s="206" t="s">
        <v>352</v>
      </c>
      <c r="D225" s="206" t="s">
        <v>120</v>
      </c>
      <c r="E225" s="207" t="s">
        <v>353</v>
      </c>
      <c r="F225" s="208" t="s">
        <v>354</v>
      </c>
      <c r="G225" s="209" t="s">
        <v>219</v>
      </c>
      <c r="H225" s="210">
        <v>19</v>
      </c>
      <c r="I225" s="211"/>
      <c r="J225" s="212">
        <f>ROUND(I225*H225,2)</f>
        <v>0</v>
      </c>
      <c r="K225" s="208" t="s">
        <v>124</v>
      </c>
      <c r="L225" s="40"/>
      <c r="M225" s="213" t="s">
        <v>1</v>
      </c>
      <c r="N225" s="214" t="s">
        <v>44</v>
      </c>
      <c r="O225" s="87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17" t="s">
        <v>125</v>
      </c>
      <c r="AT225" s="217" t="s">
        <v>120</v>
      </c>
      <c r="AU225" s="217" t="s">
        <v>86</v>
      </c>
      <c r="AY225" s="13" t="s">
        <v>119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3" t="s">
        <v>86</v>
      </c>
      <c r="BK225" s="218">
        <f>ROUND(I225*H225,2)</f>
        <v>0</v>
      </c>
      <c r="BL225" s="13" t="s">
        <v>125</v>
      </c>
      <c r="BM225" s="217" t="s">
        <v>355</v>
      </c>
    </row>
    <row r="226" s="2" customFormat="1">
      <c r="A226" s="34"/>
      <c r="B226" s="35"/>
      <c r="C226" s="36"/>
      <c r="D226" s="219" t="s">
        <v>126</v>
      </c>
      <c r="E226" s="36"/>
      <c r="F226" s="220" t="s">
        <v>356</v>
      </c>
      <c r="G226" s="36"/>
      <c r="H226" s="36"/>
      <c r="I226" s="221"/>
      <c r="J226" s="36"/>
      <c r="K226" s="36"/>
      <c r="L226" s="40"/>
      <c r="M226" s="222"/>
      <c r="N226" s="223"/>
      <c r="O226" s="87"/>
      <c r="P226" s="87"/>
      <c r="Q226" s="87"/>
      <c r="R226" s="87"/>
      <c r="S226" s="87"/>
      <c r="T226" s="88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3" t="s">
        <v>126</v>
      </c>
      <c r="AU226" s="13" t="s">
        <v>86</v>
      </c>
    </row>
    <row r="227" s="2" customFormat="1" ht="16.5" customHeight="1">
      <c r="A227" s="34"/>
      <c r="B227" s="35"/>
      <c r="C227" s="206" t="s">
        <v>251</v>
      </c>
      <c r="D227" s="206" t="s">
        <v>120</v>
      </c>
      <c r="E227" s="207" t="s">
        <v>357</v>
      </c>
      <c r="F227" s="208" t="s">
        <v>358</v>
      </c>
      <c r="G227" s="209" t="s">
        <v>335</v>
      </c>
      <c r="H227" s="210">
        <v>5</v>
      </c>
      <c r="I227" s="211"/>
      <c r="J227" s="212">
        <f>ROUND(I227*H227,2)</f>
        <v>0</v>
      </c>
      <c r="K227" s="208" t="s">
        <v>124</v>
      </c>
      <c r="L227" s="40"/>
      <c r="M227" s="213" t="s">
        <v>1</v>
      </c>
      <c r="N227" s="214" t="s">
        <v>44</v>
      </c>
      <c r="O227" s="87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17" t="s">
        <v>125</v>
      </c>
      <c r="AT227" s="217" t="s">
        <v>120</v>
      </c>
      <c r="AU227" s="217" t="s">
        <v>86</v>
      </c>
      <c r="AY227" s="13" t="s">
        <v>119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3" t="s">
        <v>86</v>
      </c>
      <c r="BK227" s="218">
        <f>ROUND(I227*H227,2)</f>
        <v>0</v>
      </c>
      <c r="BL227" s="13" t="s">
        <v>125</v>
      </c>
      <c r="BM227" s="217" t="s">
        <v>359</v>
      </c>
    </row>
    <row r="228" s="2" customFormat="1">
      <c r="A228" s="34"/>
      <c r="B228" s="35"/>
      <c r="C228" s="36"/>
      <c r="D228" s="219" t="s">
        <v>126</v>
      </c>
      <c r="E228" s="36"/>
      <c r="F228" s="220" t="s">
        <v>360</v>
      </c>
      <c r="G228" s="36"/>
      <c r="H228" s="36"/>
      <c r="I228" s="221"/>
      <c r="J228" s="36"/>
      <c r="K228" s="36"/>
      <c r="L228" s="40"/>
      <c r="M228" s="222"/>
      <c r="N228" s="223"/>
      <c r="O228" s="87"/>
      <c r="P228" s="87"/>
      <c r="Q228" s="87"/>
      <c r="R228" s="87"/>
      <c r="S228" s="87"/>
      <c r="T228" s="88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3" t="s">
        <v>126</v>
      </c>
      <c r="AU228" s="13" t="s">
        <v>86</v>
      </c>
    </row>
    <row r="229" s="2" customFormat="1" ht="24.15" customHeight="1">
      <c r="A229" s="34"/>
      <c r="B229" s="35"/>
      <c r="C229" s="206" t="s">
        <v>361</v>
      </c>
      <c r="D229" s="206" t="s">
        <v>120</v>
      </c>
      <c r="E229" s="207" t="s">
        <v>362</v>
      </c>
      <c r="F229" s="208" t="s">
        <v>363</v>
      </c>
      <c r="G229" s="209" t="s">
        <v>191</v>
      </c>
      <c r="H229" s="210">
        <v>3317</v>
      </c>
      <c r="I229" s="211"/>
      <c r="J229" s="212">
        <f>ROUND(I229*H229,2)</f>
        <v>0</v>
      </c>
      <c r="K229" s="208" t="s">
        <v>124</v>
      </c>
      <c r="L229" s="40"/>
      <c r="M229" s="213" t="s">
        <v>1</v>
      </c>
      <c r="N229" s="214" t="s">
        <v>44</v>
      </c>
      <c r="O229" s="87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17" t="s">
        <v>125</v>
      </c>
      <c r="AT229" s="217" t="s">
        <v>120</v>
      </c>
      <c r="AU229" s="217" t="s">
        <v>86</v>
      </c>
      <c r="AY229" s="13" t="s">
        <v>119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3" t="s">
        <v>86</v>
      </c>
      <c r="BK229" s="218">
        <f>ROUND(I229*H229,2)</f>
        <v>0</v>
      </c>
      <c r="BL229" s="13" t="s">
        <v>125</v>
      </c>
      <c r="BM229" s="217" t="s">
        <v>364</v>
      </c>
    </row>
    <row r="230" s="2" customFormat="1">
      <c r="A230" s="34"/>
      <c r="B230" s="35"/>
      <c r="C230" s="36"/>
      <c r="D230" s="219" t="s">
        <v>126</v>
      </c>
      <c r="E230" s="36"/>
      <c r="F230" s="220" t="s">
        <v>365</v>
      </c>
      <c r="G230" s="36"/>
      <c r="H230" s="36"/>
      <c r="I230" s="221"/>
      <c r="J230" s="36"/>
      <c r="K230" s="36"/>
      <c r="L230" s="40"/>
      <c r="M230" s="222"/>
      <c r="N230" s="223"/>
      <c r="O230" s="87"/>
      <c r="P230" s="87"/>
      <c r="Q230" s="87"/>
      <c r="R230" s="87"/>
      <c r="S230" s="87"/>
      <c r="T230" s="88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3" t="s">
        <v>126</v>
      </c>
      <c r="AU230" s="13" t="s">
        <v>86</v>
      </c>
    </row>
    <row r="231" s="2" customFormat="1" ht="24.15" customHeight="1">
      <c r="A231" s="34"/>
      <c r="B231" s="35"/>
      <c r="C231" s="206" t="s">
        <v>257</v>
      </c>
      <c r="D231" s="206" t="s">
        <v>120</v>
      </c>
      <c r="E231" s="207" t="s">
        <v>366</v>
      </c>
      <c r="F231" s="208" t="s">
        <v>367</v>
      </c>
      <c r="G231" s="209" t="s">
        <v>191</v>
      </c>
      <c r="H231" s="210">
        <v>42</v>
      </c>
      <c r="I231" s="211"/>
      <c r="J231" s="212">
        <f>ROUND(I231*H231,2)</f>
        <v>0</v>
      </c>
      <c r="K231" s="208" t="s">
        <v>124</v>
      </c>
      <c r="L231" s="40"/>
      <c r="M231" s="213" t="s">
        <v>1</v>
      </c>
      <c r="N231" s="214" t="s">
        <v>44</v>
      </c>
      <c r="O231" s="87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17" t="s">
        <v>125</v>
      </c>
      <c r="AT231" s="217" t="s">
        <v>120</v>
      </c>
      <c r="AU231" s="217" t="s">
        <v>86</v>
      </c>
      <c r="AY231" s="13" t="s">
        <v>119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3" t="s">
        <v>86</v>
      </c>
      <c r="BK231" s="218">
        <f>ROUND(I231*H231,2)</f>
        <v>0</v>
      </c>
      <c r="BL231" s="13" t="s">
        <v>125</v>
      </c>
      <c r="BM231" s="217" t="s">
        <v>368</v>
      </c>
    </row>
    <row r="232" s="2" customFormat="1">
      <c r="A232" s="34"/>
      <c r="B232" s="35"/>
      <c r="C232" s="36"/>
      <c r="D232" s="219" t="s">
        <v>126</v>
      </c>
      <c r="E232" s="36"/>
      <c r="F232" s="220" t="s">
        <v>369</v>
      </c>
      <c r="G232" s="36"/>
      <c r="H232" s="36"/>
      <c r="I232" s="221"/>
      <c r="J232" s="36"/>
      <c r="K232" s="36"/>
      <c r="L232" s="40"/>
      <c r="M232" s="222"/>
      <c r="N232" s="223"/>
      <c r="O232" s="87"/>
      <c r="P232" s="87"/>
      <c r="Q232" s="87"/>
      <c r="R232" s="87"/>
      <c r="S232" s="87"/>
      <c r="T232" s="88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3" t="s">
        <v>126</v>
      </c>
      <c r="AU232" s="13" t="s">
        <v>86</v>
      </c>
    </row>
    <row r="233" s="2" customFormat="1" ht="24.15" customHeight="1">
      <c r="A233" s="34"/>
      <c r="B233" s="35"/>
      <c r="C233" s="206" t="s">
        <v>370</v>
      </c>
      <c r="D233" s="206" t="s">
        <v>120</v>
      </c>
      <c r="E233" s="207" t="s">
        <v>366</v>
      </c>
      <c r="F233" s="208" t="s">
        <v>367</v>
      </c>
      <c r="G233" s="209" t="s">
        <v>191</v>
      </c>
      <c r="H233" s="210">
        <v>33</v>
      </c>
      <c r="I233" s="211"/>
      <c r="J233" s="212">
        <f>ROUND(I233*H233,2)</f>
        <v>0</v>
      </c>
      <c r="K233" s="208" t="s">
        <v>124</v>
      </c>
      <c r="L233" s="40"/>
      <c r="M233" s="213" t="s">
        <v>1</v>
      </c>
      <c r="N233" s="214" t="s">
        <v>44</v>
      </c>
      <c r="O233" s="87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17" t="s">
        <v>125</v>
      </c>
      <c r="AT233" s="217" t="s">
        <v>120</v>
      </c>
      <c r="AU233" s="217" t="s">
        <v>86</v>
      </c>
      <c r="AY233" s="13" t="s">
        <v>119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3" t="s">
        <v>86</v>
      </c>
      <c r="BK233" s="218">
        <f>ROUND(I233*H233,2)</f>
        <v>0</v>
      </c>
      <c r="BL233" s="13" t="s">
        <v>125</v>
      </c>
      <c r="BM233" s="217" t="s">
        <v>371</v>
      </c>
    </row>
    <row r="234" s="2" customFormat="1">
      <c r="A234" s="34"/>
      <c r="B234" s="35"/>
      <c r="C234" s="36"/>
      <c r="D234" s="219" t="s">
        <v>126</v>
      </c>
      <c r="E234" s="36"/>
      <c r="F234" s="220" t="s">
        <v>372</v>
      </c>
      <c r="G234" s="36"/>
      <c r="H234" s="36"/>
      <c r="I234" s="221"/>
      <c r="J234" s="36"/>
      <c r="K234" s="36"/>
      <c r="L234" s="40"/>
      <c r="M234" s="222"/>
      <c r="N234" s="223"/>
      <c r="O234" s="87"/>
      <c r="P234" s="87"/>
      <c r="Q234" s="87"/>
      <c r="R234" s="87"/>
      <c r="S234" s="87"/>
      <c r="T234" s="88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3" t="s">
        <v>126</v>
      </c>
      <c r="AU234" s="13" t="s">
        <v>86</v>
      </c>
    </row>
    <row r="235" s="2" customFormat="1" ht="24.15" customHeight="1">
      <c r="A235" s="34"/>
      <c r="B235" s="35"/>
      <c r="C235" s="206" t="s">
        <v>373</v>
      </c>
      <c r="D235" s="206" t="s">
        <v>120</v>
      </c>
      <c r="E235" s="207" t="s">
        <v>374</v>
      </c>
      <c r="F235" s="208" t="s">
        <v>375</v>
      </c>
      <c r="G235" s="209" t="s">
        <v>191</v>
      </c>
      <c r="H235" s="210">
        <v>162</v>
      </c>
      <c r="I235" s="211"/>
      <c r="J235" s="212">
        <f>ROUND(I235*H235,2)</f>
        <v>0</v>
      </c>
      <c r="K235" s="208" t="s">
        <v>124</v>
      </c>
      <c r="L235" s="40"/>
      <c r="M235" s="213" t="s">
        <v>1</v>
      </c>
      <c r="N235" s="214" t="s">
        <v>44</v>
      </c>
      <c r="O235" s="87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17" t="s">
        <v>125</v>
      </c>
      <c r="AT235" s="217" t="s">
        <v>120</v>
      </c>
      <c r="AU235" s="217" t="s">
        <v>86</v>
      </c>
      <c r="AY235" s="13" t="s">
        <v>119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3" t="s">
        <v>86</v>
      </c>
      <c r="BK235" s="218">
        <f>ROUND(I235*H235,2)</f>
        <v>0</v>
      </c>
      <c r="BL235" s="13" t="s">
        <v>125</v>
      </c>
      <c r="BM235" s="217" t="s">
        <v>376</v>
      </c>
    </row>
    <row r="236" s="2" customFormat="1">
      <c r="A236" s="34"/>
      <c r="B236" s="35"/>
      <c r="C236" s="36"/>
      <c r="D236" s="219" t="s">
        <v>126</v>
      </c>
      <c r="E236" s="36"/>
      <c r="F236" s="220" t="s">
        <v>377</v>
      </c>
      <c r="G236" s="36"/>
      <c r="H236" s="36"/>
      <c r="I236" s="221"/>
      <c r="J236" s="36"/>
      <c r="K236" s="36"/>
      <c r="L236" s="40"/>
      <c r="M236" s="222"/>
      <c r="N236" s="223"/>
      <c r="O236" s="87"/>
      <c r="P236" s="87"/>
      <c r="Q236" s="87"/>
      <c r="R236" s="87"/>
      <c r="S236" s="87"/>
      <c r="T236" s="88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3" t="s">
        <v>126</v>
      </c>
      <c r="AU236" s="13" t="s">
        <v>86</v>
      </c>
    </row>
    <row r="237" s="2" customFormat="1" ht="24.15" customHeight="1">
      <c r="A237" s="34"/>
      <c r="B237" s="35"/>
      <c r="C237" s="206" t="s">
        <v>378</v>
      </c>
      <c r="D237" s="206" t="s">
        <v>120</v>
      </c>
      <c r="E237" s="207" t="s">
        <v>379</v>
      </c>
      <c r="F237" s="208" t="s">
        <v>380</v>
      </c>
      <c r="G237" s="209" t="s">
        <v>191</v>
      </c>
      <c r="H237" s="210">
        <v>3</v>
      </c>
      <c r="I237" s="211"/>
      <c r="J237" s="212">
        <f>ROUND(I237*H237,2)</f>
        <v>0</v>
      </c>
      <c r="K237" s="208" t="s">
        <v>124</v>
      </c>
      <c r="L237" s="40"/>
      <c r="M237" s="213" t="s">
        <v>1</v>
      </c>
      <c r="N237" s="214" t="s">
        <v>44</v>
      </c>
      <c r="O237" s="87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17" t="s">
        <v>125</v>
      </c>
      <c r="AT237" s="217" t="s">
        <v>120</v>
      </c>
      <c r="AU237" s="217" t="s">
        <v>86</v>
      </c>
      <c r="AY237" s="13" t="s">
        <v>119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3" t="s">
        <v>86</v>
      </c>
      <c r="BK237" s="218">
        <f>ROUND(I237*H237,2)</f>
        <v>0</v>
      </c>
      <c r="BL237" s="13" t="s">
        <v>125</v>
      </c>
      <c r="BM237" s="217" t="s">
        <v>381</v>
      </c>
    </row>
    <row r="238" s="2" customFormat="1">
      <c r="A238" s="34"/>
      <c r="B238" s="35"/>
      <c r="C238" s="36"/>
      <c r="D238" s="219" t="s">
        <v>126</v>
      </c>
      <c r="E238" s="36"/>
      <c r="F238" s="220" t="s">
        <v>382</v>
      </c>
      <c r="G238" s="36"/>
      <c r="H238" s="36"/>
      <c r="I238" s="221"/>
      <c r="J238" s="36"/>
      <c r="K238" s="36"/>
      <c r="L238" s="40"/>
      <c r="M238" s="222"/>
      <c r="N238" s="223"/>
      <c r="O238" s="87"/>
      <c r="P238" s="87"/>
      <c r="Q238" s="87"/>
      <c r="R238" s="87"/>
      <c r="S238" s="87"/>
      <c r="T238" s="88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3" t="s">
        <v>126</v>
      </c>
      <c r="AU238" s="13" t="s">
        <v>86</v>
      </c>
    </row>
    <row r="239" s="2" customFormat="1" ht="24.15" customHeight="1">
      <c r="A239" s="34"/>
      <c r="B239" s="35"/>
      <c r="C239" s="206" t="s">
        <v>267</v>
      </c>
      <c r="D239" s="206" t="s">
        <v>120</v>
      </c>
      <c r="E239" s="207" t="s">
        <v>383</v>
      </c>
      <c r="F239" s="208" t="s">
        <v>384</v>
      </c>
      <c r="G239" s="209" t="s">
        <v>191</v>
      </c>
      <c r="H239" s="210">
        <v>18.1</v>
      </c>
      <c r="I239" s="211"/>
      <c r="J239" s="212">
        <f>ROUND(I239*H239,2)</f>
        <v>0</v>
      </c>
      <c r="K239" s="208" t="s">
        <v>124</v>
      </c>
      <c r="L239" s="40"/>
      <c r="M239" s="213" t="s">
        <v>1</v>
      </c>
      <c r="N239" s="214" t="s">
        <v>44</v>
      </c>
      <c r="O239" s="87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17" t="s">
        <v>125</v>
      </c>
      <c r="AT239" s="217" t="s">
        <v>120</v>
      </c>
      <c r="AU239" s="217" t="s">
        <v>86</v>
      </c>
      <c r="AY239" s="13" t="s">
        <v>119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3" t="s">
        <v>86</v>
      </c>
      <c r="BK239" s="218">
        <f>ROUND(I239*H239,2)</f>
        <v>0</v>
      </c>
      <c r="BL239" s="13" t="s">
        <v>125</v>
      </c>
      <c r="BM239" s="217" t="s">
        <v>385</v>
      </c>
    </row>
    <row r="240" s="2" customFormat="1">
      <c r="A240" s="34"/>
      <c r="B240" s="35"/>
      <c r="C240" s="36"/>
      <c r="D240" s="219" t="s">
        <v>126</v>
      </c>
      <c r="E240" s="36"/>
      <c r="F240" s="220" t="s">
        <v>386</v>
      </c>
      <c r="G240" s="36"/>
      <c r="H240" s="36"/>
      <c r="I240" s="221"/>
      <c r="J240" s="36"/>
      <c r="K240" s="36"/>
      <c r="L240" s="40"/>
      <c r="M240" s="224"/>
      <c r="N240" s="225"/>
      <c r="O240" s="226"/>
      <c r="P240" s="226"/>
      <c r="Q240" s="226"/>
      <c r="R240" s="226"/>
      <c r="S240" s="226"/>
      <c r="T240" s="227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3" t="s">
        <v>126</v>
      </c>
      <c r="AU240" s="13" t="s">
        <v>86</v>
      </c>
    </row>
    <row r="241" s="2" customFormat="1" ht="6.96" customHeight="1">
      <c r="A241" s="34"/>
      <c r="B241" s="62"/>
      <c r="C241" s="63"/>
      <c r="D241" s="63"/>
      <c r="E241" s="63"/>
      <c r="F241" s="63"/>
      <c r="G241" s="63"/>
      <c r="H241" s="63"/>
      <c r="I241" s="63"/>
      <c r="J241" s="63"/>
      <c r="K241" s="63"/>
      <c r="L241" s="40"/>
      <c r="M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</row>
  </sheetData>
  <sheetProtection sheet="1" autoFilter="0" formatColumns="0" formatRows="0" objects="1" scenarios="1" spinCount="100000" saltValue="GPSBIsX+hH2LE4fU6OmTN2DIMv7t/2t1R6UGCrxmarzw0t/Yvk6VvQKZP9gDsUcT3gFhb+CkEse2iQQZZPVecQ==" hashValue="5lQdD4Upjdkc+eKbVcJxQHJZgvW+Mlt4Wzq3HI7r/En8Wx73aZecm2O8UXHsBDLgxjwy75sjZBP9SA1UIJ5+FA==" algorithmName="SHA-512" password="9193"/>
  <autoFilter ref="C123:K24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93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88</v>
      </c>
    </row>
    <row r="4" s="1" customFormat="1" ht="24.96" customHeight="1">
      <c r="B4" s="16"/>
      <c r="D4" s="134" t="s">
        <v>97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16.5" customHeight="1">
      <c r="B7" s="16"/>
      <c r="E7" s="137" t="str">
        <f>'Rekapitulace stavby'!K6</f>
        <v>Krajinný park Havraňák, část MČ P19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98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40"/>
      <c r="C9" s="34"/>
      <c r="D9" s="34"/>
      <c r="E9" s="138" t="s">
        <v>387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100</v>
      </c>
      <c r="G12" s="34"/>
      <c r="H12" s="34"/>
      <c r="I12" s="136" t="s">
        <v>22</v>
      </c>
      <c r="J12" s="140" t="str">
        <f>'Rekapitulace stavby'!AN8</f>
        <v>2. 9. 2024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>00231304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>Městská část Praha 19 - Kbely</v>
      </c>
      <c r="F15" s="34"/>
      <c r="G15" s="34"/>
      <c r="H15" s="34"/>
      <c r="I15" s="136" t="s">
        <v>28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29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28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31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>10909231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>Ing. Dárius Bolješik</v>
      </c>
      <c r="F21" s="34"/>
      <c r="G21" s="34"/>
      <c r="H21" s="34"/>
      <c r="I21" s="136" t="s">
        <v>28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35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>08283729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>3P projekt, s.r.o.</v>
      </c>
      <c r="F24" s="34"/>
      <c r="G24" s="34"/>
      <c r="H24" s="34"/>
      <c r="I24" s="136" t="s">
        <v>28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38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39</v>
      </c>
      <c r="E30" s="34"/>
      <c r="F30" s="34"/>
      <c r="G30" s="34"/>
      <c r="H30" s="34"/>
      <c r="I30" s="34"/>
      <c r="J30" s="147">
        <f>ROUND(J120,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41</v>
      </c>
      <c r="G32" s="34"/>
      <c r="H32" s="34"/>
      <c r="I32" s="148" t="s">
        <v>40</v>
      </c>
      <c r="J32" s="148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43</v>
      </c>
      <c r="E33" s="136" t="s">
        <v>44</v>
      </c>
      <c r="F33" s="150">
        <f>ROUND((SUM(BE120:BE166)),  2)</f>
        <v>0</v>
      </c>
      <c r="G33" s="34"/>
      <c r="H33" s="34"/>
      <c r="I33" s="151">
        <v>0.21</v>
      </c>
      <c r="J33" s="150">
        <f>ROUND(((SUM(BE120:BE166))*I33),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45</v>
      </c>
      <c r="F34" s="150">
        <f>ROUND((SUM(BF120:BF166)),  2)</f>
        <v>0</v>
      </c>
      <c r="G34" s="34"/>
      <c r="H34" s="34"/>
      <c r="I34" s="151">
        <v>0.12</v>
      </c>
      <c r="J34" s="150">
        <f>ROUND(((SUM(BF120:BF166))*I34),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46</v>
      </c>
      <c r="F35" s="150">
        <f>ROUND((SUM(BG120:BG166)),  2)</f>
        <v>0</v>
      </c>
      <c r="G35" s="34"/>
      <c r="H35" s="34"/>
      <c r="I35" s="151">
        <v>0.21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47</v>
      </c>
      <c r="F36" s="150">
        <f>ROUND((SUM(BH120:BH166)),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48</v>
      </c>
      <c r="F37" s="150">
        <f>ROUND((SUM(BI120:BI166)),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52</v>
      </c>
      <c r="E50" s="160"/>
      <c r="F50" s="160"/>
      <c r="G50" s="159" t="s">
        <v>53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54</v>
      </c>
      <c r="E61" s="162"/>
      <c r="F61" s="163" t="s">
        <v>55</v>
      </c>
      <c r="G61" s="161" t="s">
        <v>54</v>
      </c>
      <c r="H61" s="162"/>
      <c r="I61" s="162"/>
      <c r="J61" s="164" t="s">
        <v>55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56</v>
      </c>
      <c r="E65" s="165"/>
      <c r="F65" s="165"/>
      <c r="G65" s="159" t="s">
        <v>57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54</v>
      </c>
      <c r="E76" s="162"/>
      <c r="F76" s="163" t="s">
        <v>55</v>
      </c>
      <c r="G76" s="161" t="s">
        <v>54</v>
      </c>
      <c r="H76" s="162"/>
      <c r="I76" s="162"/>
      <c r="J76" s="164" t="s">
        <v>55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Krajinný park Havraňák, část MČ P19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98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6"/>
      <c r="D87" s="36"/>
      <c r="E87" s="72" t="str">
        <f>E9</f>
        <v>SO 02.2 - Sdílený živičný / dlážděný chodník pro pěší a cyklisty šíře 3,5 m - KÚ Praha 19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2. 9. 2024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>Městská část Praha 19 - Kbely</v>
      </c>
      <c r="G91" s="36"/>
      <c r="H91" s="36"/>
      <c r="I91" s="28" t="s">
        <v>31</v>
      </c>
      <c r="J91" s="32" t="str">
        <f>E21</f>
        <v>Ing. Dárius Bolješik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35</v>
      </c>
      <c r="J92" s="32" t="str">
        <f>E24</f>
        <v>3P projekt, s.r.o.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102</v>
      </c>
      <c r="D94" s="172"/>
      <c r="E94" s="172"/>
      <c r="F94" s="172"/>
      <c r="G94" s="172"/>
      <c r="H94" s="172"/>
      <c r="I94" s="172"/>
      <c r="J94" s="173" t="s">
        <v>103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104</v>
      </c>
      <c r="D96" s="36"/>
      <c r="E96" s="36"/>
      <c r="F96" s="36"/>
      <c r="G96" s="36"/>
      <c r="H96" s="36"/>
      <c r="I96" s="36"/>
      <c r="J96" s="106">
        <f>J120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105</v>
      </c>
    </row>
    <row r="97" s="9" customFormat="1" ht="24.96" customHeight="1">
      <c r="A97" s="9"/>
      <c r="B97" s="175"/>
      <c r="C97" s="176"/>
      <c r="D97" s="177" t="s">
        <v>143</v>
      </c>
      <c r="E97" s="178"/>
      <c r="F97" s="178"/>
      <c r="G97" s="178"/>
      <c r="H97" s="178"/>
      <c r="I97" s="178"/>
      <c r="J97" s="179">
        <f>J121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144</v>
      </c>
      <c r="E98" s="178"/>
      <c r="F98" s="178"/>
      <c r="G98" s="178"/>
      <c r="H98" s="178"/>
      <c r="I98" s="178"/>
      <c r="J98" s="179">
        <f>J144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146</v>
      </c>
      <c r="E99" s="178"/>
      <c r="F99" s="178"/>
      <c r="G99" s="178"/>
      <c r="H99" s="178"/>
      <c r="I99" s="178"/>
      <c r="J99" s="179">
        <f>J149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149</v>
      </c>
      <c r="E100" s="178"/>
      <c r="F100" s="178"/>
      <c r="G100" s="178"/>
      <c r="H100" s="178"/>
      <c r="I100" s="178"/>
      <c r="J100" s="179">
        <f>J162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9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106</v>
      </c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16</v>
      </c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6"/>
      <c r="D110" s="36"/>
      <c r="E110" s="170" t="str">
        <f>E7</f>
        <v>Krajinný park Havraňák, část MČ P19</v>
      </c>
      <c r="F110" s="28"/>
      <c r="G110" s="28"/>
      <c r="H110" s="28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98</v>
      </c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30" customHeight="1">
      <c r="A112" s="34"/>
      <c r="B112" s="35"/>
      <c r="C112" s="36"/>
      <c r="D112" s="36"/>
      <c r="E112" s="72" t="str">
        <f>E9</f>
        <v>SO 02.2 - Sdílený živičný / dlážděný chodník pro pěší a cyklisty šíře 3,5 m - KÚ Praha 19</v>
      </c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20</v>
      </c>
      <c r="D114" s="36"/>
      <c r="E114" s="36"/>
      <c r="F114" s="23" t="str">
        <f>F12</f>
        <v xml:space="preserve"> </v>
      </c>
      <c r="G114" s="36"/>
      <c r="H114" s="36"/>
      <c r="I114" s="28" t="s">
        <v>22</v>
      </c>
      <c r="J114" s="75" t="str">
        <f>IF(J12="","",J12)</f>
        <v>2. 9. 2024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24</v>
      </c>
      <c r="D116" s="36"/>
      <c r="E116" s="36"/>
      <c r="F116" s="23" t="str">
        <f>E15</f>
        <v>Městská část Praha 19 - Kbely</v>
      </c>
      <c r="G116" s="36"/>
      <c r="H116" s="36"/>
      <c r="I116" s="28" t="s">
        <v>31</v>
      </c>
      <c r="J116" s="32" t="str">
        <f>E21</f>
        <v>Ing. Dárius Bolješik</v>
      </c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29</v>
      </c>
      <c r="D117" s="36"/>
      <c r="E117" s="36"/>
      <c r="F117" s="23" t="str">
        <f>IF(E18="","",E18)</f>
        <v>Vyplň údaj</v>
      </c>
      <c r="G117" s="36"/>
      <c r="H117" s="36"/>
      <c r="I117" s="28" t="s">
        <v>35</v>
      </c>
      <c r="J117" s="32" t="str">
        <f>E24</f>
        <v>3P projekt, s.r.o.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0" customFormat="1" ht="29.28" customHeight="1">
      <c r="A119" s="181"/>
      <c r="B119" s="182"/>
      <c r="C119" s="183" t="s">
        <v>107</v>
      </c>
      <c r="D119" s="184" t="s">
        <v>64</v>
      </c>
      <c r="E119" s="184" t="s">
        <v>60</v>
      </c>
      <c r="F119" s="184" t="s">
        <v>61</v>
      </c>
      <c r="G119" s="184" t="s">
        <v>108</v>
      </c>
      <c r="H119" s="184" t="s">
        <v>109</v>
      </c>
      <c r="I119" s="184" t="s">
        <v>110</v>
      </c>
      <c r="J119" s="184" t="s">
        <v>103</v>
      </c>
      <c r="K119" s="185" t="s">
        <v>111</v>
      </c>
      <c r="L119" s="186"/>
      <c r="M119" s="96" t="s">
        <v>1</v>
      </c>
      <c r="N119" s="97" t="s">
        <v>43</v>
      </c>
      <c r="O119" s="97" t="s">
        <v>112</v>
      </c>
      <c r="P119" s="97" t="s">
        <v>113</v>
      </c>
      <c r="Q119" s="97" t="s">
        <v>114</v>
      </c>
      <c r="R119" s="97" t="s">
        <v>115</v>
      </c>
      <c r="S119" s="97" t="s">
        <v>116</v>
      </c>
      <c r="T119" s="98" t="s">
        <v>117</v>
      </c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</row>
    <row r="120" s="2" customFormat="1" ht="22.8" customHeight="1">
      <c r="A120" s="34"/>
      <c r="B120" s="35"/>
      <c r="C120" s="103" t="s">
        <v>118</v>
      </c>
      <c r="D120" s="36"/>
      <c r="E120" s="36"/>
      <c r="F120" s="36"/>
      <c r="G120" s="36"/>
      <c r="H120" s="36"/>
      <c r="I120" s="36"/>
      <c r="J120" s="187">
        <f>BK120</f>
        <v>0</v>
      </c>
      <c r="K120" s="36"/>
      <c r="L120" s="40"/>
      <c r="M120" s="99"/>
      <c r="N120" s="188"/>
      <c r="O120" s="100"/>
      <c r="P120" s="189">
        <f>P121+P144+P149+P162</f>
        <v>0</v>
      </c>
      <c r="Q120" s="100"/>
      <c r="R120" s="189">
        <f>R121+R144+R149+R162</f>
        <v>0</v>
      </c>
      <c r="S120" s="100"/>
      <c r="T120" s="190">
        <f>T121+T144+T149+T162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3" t="s">
        <v>78</v>
      </c>
      <c r="AU120" s="13" t="s">
        <v>105</v>
      </c>
      <c r="BK120" s="191">
        <f>BK121+BK144+BK149+BK162</f>
        <v>0</v>
      </c>
    </row>
    <row r="121" s="11" customFormat="1" ht="25.92" customHeight="1">
      <c r="A121" s="11"/>
      <c r="B121" s="192"/>
      <c r="C121" s="193"/>
      <c r="D121" s="194" t="s">
        <v>78</v>
      </c>
      <c r="E121" s="195" t="s">
        <v>86</v>
      </c>
      <c r="F121" s="195" t="s">
        <v>157</v>
      </c>
      <c r="G121" s="193"/>
      <c r="H121" s="193"/>
      <c r="I121" s="196"/>
      <c r="J121" s="197">
        <f>BK121</f>
        <v>0</v>
      </c>
      <c r="K121" s="193"/>
      <c r="L121" s="198"/>
      <c r="M121" s="199"/>
      <c r="N121" s="200"/>
      <c r="O121" s="200"/>
      <c r="P121" s="201">
        <f>SUM(P122:P143)</f>
        <v>0</v>
      </c>
      <c r="Q121" s="200"/>
      <c r="R121" s="201">
        <f>SUM(R122:R143)</f>
        <v>0</v>
      </c>
      <c r="S121" s="200"/>
      <c r="T121" s="202">
        <f>SUM(T122:T143)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3" t="s">
        <v>86</v>
      </c>
      <c r="AT121" s="204" t="s">
        <v>78</v>
      </c>
      <c r="AU121" s="204" t="s">
        <v>79</v>
      </c>
      <c r="AY121" s="203" t="s">
        <v>119</v>
      </c>
      <c r="BK121" s="205">
        <f>SUM(BK122:BK143)</f>
        <v>0</v>
      </c>
    </row>
    <row r="122" s="2" customFormat="1" ht="16.5" customHeight="1">
      <c r="A122" s="34"/>
      <c r="B122" s="35"/>
      <c r="C122" s="206" t="s">
        <v>86</v>
      </c>
      <c r="D122" s="206" t="s">
        <v>120</v>
      </c>
      <c r="E122" s="207" t="s">
        <v>165</v>
      </c>
      <c r="F122" s="208" t="s">
        <v>166</v>
      </c>
      <c r="G122" s="209" t="s">
        <v>160</v>
      </c>
      <c r="H122" s="210">
        <v>369</v>
      </c>
      <c r="I122" s="211"/>
      <c r="J122" s="212">
        <f>ROUND(I122*H122,2)</f>
        <v>0</v>
      </c>
      <c r="K122" s="208" t="s">
        <v>124</v>
      </c>
      <c r="L122" s="40"/>
      <c r="M122" s="213" t="s">
        <v>1</v>
      </c>
      <c r="N122" s="214" t="s">
        <v>44</v>
      </c>
      <c r="O122" s="87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7" t="s">
        <v>125</v>
      </c>
      <c r="AT122" s="217" t="s">
        <v>120</v>
      </c>
      <c r="AU122" s="217" t="s">
        <v>86</v>
      </c>
      <c r="AY122" s="13" t="s">
        <v>119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3" t="s">
        <v>86</v>
      </c>
      <c r="BK122" s="218">
        <f>ROUND(I122*H122,2)</f>
        <v>0</v>
      </c>
      <c r="BL122" s="13" t="s">
        <v>125</v>
      </c>
      <c r="BM122" s="217" t="s">
        <v>88</v>
      </c>
    </row>
    <row r="123" s="2" customFormat="1">
      <c r="A123" s="34"/>
      <c r="B123" s="35"/>
      <c r="C123" s="36"/>
      <c r="D123" s="219" t="s">
        <v>126</v>
      </c>
      <c r="E123" s="36"/>
      <c r="F123" s="220" t="s">
        <v>388</v>
      </c>
      <c r="G123" s="36"/>
      <c r="H123" s="36"/>
      <c r="I123" s="221"/>
      <c r="J123" s="36"/>
      <c r="K123" s="36"/>
      <c r="L123" s="40"/>
      <c r="M123" s="222"/>
      <c r="N123" s="223"/>
      <c r="O123" s="87"/>
      <c r="P123" s="87"/>
      <c r="Q123" s="87"/>
      <c r="R123" s="87"/>
      <c r="S123" s="87"/>
      <c r="T123" s="88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3" t="s">
        <v>126</v>
      </c>
      <c r="AU123" s="13" t="s">
        <v>86</v>
      </c>
    </row>
    <row r="124" s="2" customFormat="1" ht="21.75" customHeight="1">
      <c r="A124" s="34"/>
      <c r="B124" s="35"/>
      <c r="C124" s="206" t="s">
        <v>88</v>
      </c>
      <c r="D124" s="206" t="s">
        <v>120</v>
      </c>
      <c r="E124" s="207" t="s">
        <v>168</v>
      </c>
      <c r="F124" s="208" t="s">
        <v>169</v>
      </c>
      <c r="G124" s="209" t="s">
        <v>170</v>
      </c>
      <c r="H124" s="210">
        <v>3261</v>
      </c>
      <c r="I124" s="211"/>
      <c r="J124" s="212">
        <f>ROUND(I124*H124,2)</f>
        <v>0</v>
      </c>
      <c r="K124" s="208" t="s">
        <v>124</v>
      </c>
      <c r="L124" s="40"/>
      <c r="M124" s="213" t="s">
        <v>1</v>
      </c>
      <c r="N124" s="214" t="s">
        <v>44</v>
      </c>
      <c r="O124" s="87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7" t="s">
        <v>125</v>
      </c>
      <c r="AT124" s="217" t="s">
        <v>120</v>
      </c>
      <c r="AU124" s="217" t="s">
        <v>86</v>
      </c>
      <c r="AY124" s="13" t="s">
        <v>119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3" t="s">
        <v>86</v>
      </c>
      <c r="BK124" s="218">
        <f>ROUND(I124*H124,2)</f>
        <v>0</v>
      </c>
      <c r="BL124" s="13" t="s">
        <v>125</v>
      </c>
      <c r="BM124" s="217" t="s">
        <v>125</v>
      </c>
    </row>
    <row r="125" s="2" customFormat="1">
      <c r="A125" s="34"/>
      <c r="B125" s="35"/>
      <c r="C125" s="36"/>
      <c r="D125" s="219" t="s">
        <v>126</v>
      </c>
      <c r="E125" s="36"/>
      <c r="F125" s="220" t="s">
        <v>171</v>
      </c>
      <c r="G125" s="36"/>
      <c r="H125" s="36"/>
      <c r="I125" s="221"/>
      <c r="J125" s="36"/>
      <c r="K125" s="36"/>
      <c r="L125" s="40"/>
      <c r="M125" s="222"/>
      <c r="N125" s="223"/>
      <c r="O125" s="87"/>
      <c r="P125" s="87"/>
      <c r="Q125" s="87"/>
      <c r="R125" s="87"/>
      <c r="S125" s="87"/>
      <c r="T125" s="88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3" t="s">
        <v>126</v>
      </c>
      <c r="AU125" s="13" t="s">
        <v>86</v>
      </c>
    </row>
    <row r="126" s="2" customFormat="1" ht="16.5" customHeight="1">
      <c r="A126" s="34"/>
      <c r="B126" s="35"/>
      <c r="C126" s="206" t="s">
        <v>131</v>
      </c>
      <c r="D126" s="206" t="s">
        <v>120</v>
      </c>
      <c r="E126" s="207" t="s">
        <v>173</v>
      </c>
      <c r="F126" s="208" t="s">
        <v>174</v>
      </c>
      <c r="G126" s="209" t="s">
        <v>160</v>
      </c>
      <c r="H126" s="210">
        <v>369</v>
      </c>
      <c r="I126" s="211"/>
      <c r="J126" s="212">
        <f>ROUND(I126*H126,2)</f>
        <v>0</v>
      </c>
      <c r="K126" s="208" t="s">
        <v>124</v>
      </c>
      <c r="L126" s="40"/>
      <c r="M126" s="213" t="s">
        <v>1</v>
      </c>
      <c r="N126" s="214" t="s">
        <v>44</v>
      </c>
      <c r="O126" s="87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7" t="s">
        <v>125</v>
      </c>
      <c r="AT126" s="217" t="s">
        <v>120</v>
      </c>
      <c r="AU126" s="217" t="s">
        <v>86</v>
      </c>
      <c r="AY126" s="13" t="s">
        <v>119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3" t="s">
        <v>86</v>
      </c>
      <c r="BK126" s="218">
        <f>ROUND(I126*H126,2)</f>
        <v>0</v>
      </c>
      <c r="BL126" s="13" t="s">
        <v>125</v>
      </c>
      <c r="BM126" s="217" t="s">
        <v>132</v>
      </c>
    </row>
    <row r="127" s="2" customFormat="1">
      <c r="A127" s="34"/>
      <c r="B127" s="35"/>
      <c r="C127" s="36"/>
      <c r="D127" s="219" t="s">
        <v>126</v>
      </c>
      <c r="E127" s="36"/>
      <c r="F127" s="220" t="s">
        <v>176</v>
      </c>
      <c r="G127" s="36"/>
      <c r="H127" s="36"/>
      <c r="I127" s="221"/>
      <c r="J127" s="36"/>
      <c r="K127" s="36"/>
      <c r="L127" s="40"/>
      <c r="M127" s="222"/>
      <c r="N127" s="223"/>
      <c r="O127" s="87"/>
      <c r="P127" s="87"/>
      <c r="Q127" s="87"/>
      <c r="R127" s="87"/>
      <c r="S127" s="87"/>
      <c r="T127" s="88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3" t="s">
        <v>126</v>
      </c>
      <c r="AU127" s="13" t="s">
        <v>86</v>
      </c>
    </row>
    <row r="128" s="2" customFormat="1" ht="21.75" customHeight="1">
      <c r="A128" s="34"/>
      <c r="B128" s="35"/>
      <c r="C128" s="206" t="s">
        <v>125</v>
      </c>
      <c r="D128" s="206" t="s">
        <v>120</v>
      </c>
      <c r="E128" s="207" t="s">
        <v>177</v>
      </c>
      <c r="F128" s="208" t="s">
        <v>178</v>
      </c>
      <c r="G128" s="209" t="s">
        <v>160</v>
      </c>
      <c r="H128" s="210">
        <v>15</v>
      </c>
      <c r="I128" s="211"/>
      <c r="J128" s="212">
        <f>ROUND(I128*H128,2)</f>
        <v>0</v>
      </c>
      <c r="K128" s="208" t="s">
        <v>124</v>
      </c>
      <c r="L128" s="40"/>
      <c r="M128" s="213" t="s">
        <v>1</v>
      </c>
      <c r="N128" s="214" t="s">
        <v>44</v>
      </c>
      <c r="O128" s="87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7" t="s">
        <v>125</v>
      </c>
      <c r="AT128" s="217" t="s">
        <v>120</v>
      </c>
      <c r="AU128" s="217" t="s">
        <v>86</v>
      </c>
      <c r="AY128" s="13" t="s">
        <v>119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3" t="s">
        <v>86</v>
      </c>
      <c r="BK128" s="218">
        <f>ROUND(I128*H128,2)</f>
        <v>0</v>
      </c>
      <c r="BL128" s="13" t="s">
        <v>125</v>
      </c>
      <c r="BM128" s="217" t="s">
        <v>135</v>
      </c>
    </row>
    <row r="129" s="2" customFormat="1">
      <c r="A129" s="34"/>
      <c r="B129" s="35"/>
      <c r="C129" s="36"/>
      <c r="D129" s="219" t="s">
        <v>126</v>
      </c>
      <c r="E129" s="36"/>
      <c r="F129" s="220" t="s">
        <v>180</v>
      </c>
      <c r="G129" s="36"/>
      <c r="H129" s="36"/>
      <c r="I129" s="221"/>
      <c r="J129" s="36"/>
      <c r="K129" s="36"/>
      <c r="L129" s="40"/>
      <c r="M129" s="222"/>
      <c r="N129" s="223"/>
      <c r="O129" s="87"/>
      <c r="P129" s="87"/>
      <c r="Q129" s="87"/>
      <c r="R129" s="87"/>
      <c r="S129" s="87"/>
      <c r="T129" s="88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3" t="s">
        <v>126</v>
      </c>
      <c r="AU129" s="13" t="s">
        <v>86</v>
      </c>
    </row>
    <row r="130" s="2" customFormat="1" ht="16.5" customHeight="1">
      <c r="A130" s="34"/>
      <c r="B130" s="35"/>
      <c r="C130" s="206" t="s">
        <v>137</v>
      </c>
      <c r="D130" s="206" t="s">
        <v>120</v>
      </c>
      <c r="E130" s="207" t="s">
        <v>182</v>
      </c>
      <c r="F130" s="208" t="s">
        <v>183</v>
      </c>
      <c r="G130" s="209" t="s">
        <v>160</v>
      </c>
      <c r="H130" s="210">
        <v>42.9</v>
      </c>
      <c r="I130" s="211"/>
      <c r="J130" s="212">
        <f>ROUND(I130*H130,2)</f>
        <v>0</v>
      </c>
      <c r="K130" s="208" t="s">
        <v>124</v>
      </c>
      <c r="L130" s="40"/>
      <c r="M130" s="213" t="s">
        <v>1</v>
      </c>
      <c r="N130" s="214" t="s">
        <v>44</v>
      </c>
      <c r="O130" s="87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7" t="s">
        <v>125</v>
      </c>
      <c r="AT130" s="217" t="s">
        <v>120</v>
      </c>
      <c r="AU130" s="217" t="s">
        <v>86</v>
      </c>
      <c r="AY130" s="13" t="s">
        <v>119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3" t="s">
        <v>86</v>
      </c>
      <c r="BK130" s="218">
        <f>ROUND(I130*H130,2)</f>
        <v>0</v>
      </c>
      <c r="BL130" s="13" t="s">
        <v>125</v>
      </c>
      <c r="BM130" s="217" t="s">
        <v>140</v>
      </c>
    </row>
    <row r="131" s="2" customFormat="1">
      <c r="A131" s="34"/>
      <c r="B131" s="35"/>
      <c r="C131" s="36"/>
      <c r="D131" s="219" t="s">
        <v>126</v>
      </c>
      <c r="E131" s="36"/>
      <c r="F131" s="220" t="s">
        <v>389</v>
      </c>
      <c r="G131" s="36"/>
      <c r="H131" s="36"/>
      <c r="I131" s="221"/>
      <c r="J131" s="36"/>
      <c r="K131" s="36"/>
      <c r="L131" s="40"/>
      <c r="M131" s="222"/>
      <c r="N131" s="223"/>
      <c r="O131" s="87"/>
      <c r="P131" s="87"/>
      <c r="Q131" s="87"/>
      <c r="R131" s="87"/>
      <c r="S131" s="87"/>
      <c r="T131" s="88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3" t="s">
        <v>126</v>
      </c>
      <c r="AU131" s="13" t="s">
        <v>86</v>
      </c>
    </row>
    <row r="132" s="2" customFormat="1" ht="16.5" customHeight="1">
      <c r="A132" s="34"/>
      <c r="B132" s="35"/>
      <c r="C132" s="206" t="s">
        <v>132</v>
      </c>
      <c r="D132" s="206" t="s">
        <v>120</v>
      </c>
      <c r="E132" s="207" t="s">
        <v>182</v>
      </c>
      <c r="F132" s="208" t="s">
        <v>183</v>
      </c>
      <c r="G132" s="209" t="s">
        <v>160</v>
      </c>
      <c r="H132" s="210">
        <v>12.5</v>
      </c>
      <c r="I132" s="211"/>
      <c r="J132" s="212">
        <f>ROUND(I132*H132,2)</f>
        <v>0</v>
      </c>
      <c r="K132" s="208" t="s">
        <v>124</v>
      </c>
      <c r="L132" s="40"/>
      <c r="M132" s="213" t="s">
        <v>1</v>
      </c>
      <c r="N132" s="214" t="s">
        <v>44</v>
      </c>
      <c r="O132" s="87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7" t="s">
        <v>125</v>
      </c>
      <c r="AT132" s="217" t="s">
        <v>120</v>
      </c>
      <c r="AU132" s="217" t="s">
        <v>86</v>
      </c>
      <c r="AY132" s="13" t="s">
        <v>119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3" t="s">
        <v>86</v>
      </c>
      <c r="BK132" s="218">
        <f>ROUND(I132*H132,2)</f>
        <v>0</v>
      </c>
      <c r="BL132" s="13" t="s">
        <v>125</v>
      </c>
      <c r="BM132" s="217" t="s">
        <v>8</v>
      </c>
    </row>
    <row r="133" s="2" customFormat="1">
      <c r="A133" s="34"/>
      <c r="B133" s="35"/>
      <c r="C133" s="36"/>
      <c r="D133" s="219" t="s">
        <v>126</v>
      </c>
      <c r="E133" s="36"/>
      <c r="F133" s="220" t="s">
        <v>187</v>
      </c>
      <c r="G133" s="36"/>
      <c r="H133" s="36"/>
      <c r="I133" s="221"/>
      <c r="J133" s="36"/>
      <c r="K133" s="36"/>
      <c r="L133" s="40"/>
      <c r="M133" s="222"/>
      <c r="N133" s="223"/>
      <c r="O133" s="87"/>
      <c r="P133" s="87"/>
      <c r="Q133" s="87"/>
      <c r="R133" s="87"/>
      <c r="S133" s="87"/>
      <c r="T133" s="88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3" t="s">
        <v>126</v>
      </c>
      <c r="AU133" s="13" t="s">
        <v>86</v>
      </c>
    </row>
    <row r="134" s="2" customFormat="1" ht="21.75" customHeight="1">
      <c r="A134" s="34"/>
      <c r="B134" s="35"/>
      <c r="C134" s="206" t="s">
        <v>172</v>
      </c>
      <c r="D134" s="206" t="s">
        <v>120</v>
      </c>
      <c r="E134" s="207" t="s">
        <v>203</v>
      </c>
      <c r="F134" s="208" t="s">
        <v>204</v>
      </c>
      <c r="G134" s="209" t="s">
        <v>160</v>
      </c>
      <c r="H134" s="210">
        <v>27.6</v>
      </c>
      <c r="I134" s="211"/>
      <c r="J134" s="212">
        <f>ROUND(I134*H134,2)</f>
        <v>0</v>
      </c>
      <c r="K134" s="208" t="s">
        <v>124</v>
      </c>
      <c r="L134" s="40"/>
      <c r="M134" s="213" t="s">
        <v>1</v>
      </c>
      <c r="N134" s="214" t="s">
        <v>44</v>
      </c>
      <c r="O134" s="87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7" t="s">
        <v>125</v>
      </c>
      <c r="AT134" s="217" t="s">
        <v>120</v>
      </c>
      <c r="AU134" s="217" t="s">
        <v>86</v>
      </c>
      <c r="AY134" s="13" t="s">
        <v>119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3" t="s">
        <v>86</v>
      </c>
      <c r="BK134" s="218">
        <f>ROUND(I134*H134,2)</f>
        <v>0</v>
      </c>
      <c r="BL134" s="13" t="s">
        <v>125</v>
      </c>
      <c r="BM134" s="217" t="s">
        <v>175</v>
      </c>
    </row>
    <row r="135" s="2" customFormat="1">
      <c r="A135" s="34"/>
      <c r="B135" s="35"/>
      <c r="C135" s="36"/>
      <c r="D135" s="219" t="s">
        <v>126</v>
      </c>
      <c r="E135" s="36"/>
      <c r="F135" s="220" t="s">
        <v>390</v>
      </c>
      <c r="G135" s="36"/>
      <c r="H135" s="36"/>
      <c r="I135" s="221"/>
      <c r="J135" s="36"/>
      <c r="K135" s="36"/>
      <c r="L135" s="40"/>
      <c r="M135" s="222"/>
      <c r="N135" s="223"/>
      <c r="O135" s="87"/>
      <c r="P135" s="87"/>
      <c r="Q135" s="87"/>
      <c r="R135" s="87"/>
      <c r="S135" s="87"/>
      <c r="T135" s="88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3" t="s">
        <v>126</v>
      </c>
      <c r="AU135" s="13" t="s">
        <v>86</v>
      </c>
    </row>
    <row r="136" s="2" customFormat="1" ht="21.75" customHeight="1">
      <c r="A136" s="34"/>
      <c r="B136" s="35"/>
      <c r="C136" s="206" t="s">
        <v>135</v>
      </c>
      <c r="D136" s="206" t="s">
        <v>120</v>
      </c>
      <c r="E136" s="207" t="s">
        <v>217</v>
      </c>
      <c r="F136" s="208" t="s">
        <v>218</v>
      </c>
      <c r="G136" s="209" t="s">
        <v>219</v>
      </c>
      <c r="H136" s="210">
        <v>1008</v>
      </c>
      <c r="I136" s="211"/>
      <c r="J136" s="212">
        <f>ROUND(I136*H136,2)</f>
        <v>0</v>
      </c>
      <c r="K136" s="208" t="s">
        <v>124</v>
      </c>
      <c r="L136" s="40"/>
      <c r="M136" s="213" t="s">
        <v>1</v>
      </c>
      <c r="N136" s="214" t="s">
        <v>44</v>
      </c>
      <c r="O136" s="87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7" t="s">
        <v>125</v>
      </c>
      <c r="AT136" s="217" t="s">
        <v>120</v>
      </c>
      <c r="AU136" s="217" t="s">
        <v>86</v>
      </c>
      <c r="AY136" s="13" t="s">
        <v>119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3" t="s">
        <v>86</v>
      </c>
      <c r="BK136" s="218">
        <f>ROUND(I136*H136,2)</f>
        <v>0</v>
      </c>
      <c r="BL136" s="13" t="s">
        <v>125</v>
      </c>
      <c r="BM136" s="217" t="s">
        <v>179</v>
      </c>
    </row>
    <row r="137" s="2" customFormat="1">
      <c r="A137" s="34"/>
      <c r="B137" s="35"/>
      <c r="C137" s="36"/>
      <c r="D137" s="219" t="s">
        <v>126</v>
      </c>
      <c r="E137" s="36"/>
      <c r="F137" s="220" t="s">
        <v>221</v>
      </c>
      <c r="G137" s="36"/>
      <c r="H137" s="36"/>
      <c r="I137" s="221"/>
      <c r="J137" s="36"/>
      <c r="K137" s="36"/>
      <c r="L137" s="40"/>
      <c r="M137" s="222"/>
      <c r="N137" s="223"/>
      <c r="O137" s="87"/>
      <c r="P137" s="87"/>
      <c r="Q137" s="87"/>
      <c r="R137" s="87"/>
      <c r="S137" s="87"/>
      <c r="T137" s="88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3" t="s">
        <v>126</v>
      </c>
      <c r="AU137" s="13" t="s">
        <v>86</v>
      </c>
    </row>
    <row r="138" s="2" customFormat="1" ht="21.75" customHeight="1">
      <c r="A138" s="34"/>
      <c r="B138" s="35"/>
      <c r="C138" s="206" t="s">
        <v>181</v>
      </c>
      <c r="D138" s="206" t="s">
        <v>120</v>
      </c>
      <c r="E138" s="207" t="s">
        <v>222</v>
      </c>
      <c r="F138" s="208" t="s">
        <v>223</v>
      </c>
      <c r="G138" s="209" t="s">
        <v>219</v>
      </c>
      <c r="H138" s="210">
        <v>286</v>
      </c>
      <c r="I138" s="211"/>
      <c r="J138" s="212">
        <f>ROUND(I138*H138,2)</f>
        <v>0</v>
      </c>
      <c r="K138" s="208" t="s">
        <v>124</v>
      </c>
      <c r="L138" s="40"/>
      <c r="M138" s="213" t="s">
        <v>1</v>
      </c>
      <c r="N138" s="214" t="s">
        <v>44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7" t="s">
        <v>125</v>
      </c>
      <c r="AT138" s="217" t="s">
        <v>120</v>
      </c>
      <c r="AU138" s="217" t="s">
        <v>86</v>
      </c>
      <c r="AY138" s="13" t="s">
        <v>119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3" t="s">
        <v>86</v>
      </c>
      <c r="BK138" s="218">
        <f>ROUND(I138*H138,2)</f>
        <v>0</v>
      </c>
      <c r="BL138" s="13" t="s">
        <v>125</v>
      </c>
      <c r="BM138" s="217" t="s">
        <v>184</v>
      </c>
    </row>
    <row r="139" s="2" customFormat="1">
      <c r="A139" s="34"/>
      <c r="B139" s="35"/>
      <c r="C139" s="36"/>
      <c r="D139" s="219" t="s">
        <v>126</v>
      </c>
      <c r="E139" s="36"/>
      <c r="F139" s="220" t="s">
        <v>391</v>
      </c>
      <c r="G139" s="36"/>
      <c r="H139" s="36"/>
      <c r="I139" s="221"/>
      <c r="J139" s="36"/>
      <c r="K139" s="36"/>
      <c r="L139" s="40"/>
      <c r="M139" s="222"/>
      <c r="N139" s="223"/>
      <c r="O139" s="87"/>
      <c r="P139" s="87"/>
      <c r="Q139" s="87"/>
      <c r="R139" s="87"/>
      <c r="S139" s="87"/>
      <c r="T139" s="88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3" t="s">
        <v>126</v>
      </c>
      <c r="AU139" s="13" t="s">
        <v>86</v>
      </c>
    </row>
    <row r="140" s="2" customFormat="1" ht="16.5" customHeight="1">
      <c r="A140" s="34"/>
      <c r="B140" s="35"/>
      <c r="C140" s="206" t="s">
        <v>140</v>
      </c>
      <c r="D140" s="206" t="s">
        <v>120</v>
      </c>
      <c r="E140" s="207" t="s">
        <v>227</v>
      </c>
      <c r="F140" s="208" t="s">
        <v>228</v>
      </c>
      <c r="G140" s="209" t="s">
        <v>219</v>
      </c>
      <c r="H140" s="210">
        <v>286.60000000000004</v>
      </c>
      <c r="I140" s="211"/>
      <c r="J140" s="212">
        <f>ROUND(I140*H140,2)</f>
        <v>0</v>
      </c>
      <c r="K140" s="208" t="s">
        <v>124</v>
      </c>
      <c r="L140" s="40"/>
      <c r="M140" s="213" t="s">
        <v>1</v>
      </c>
      <c r="N140" s="214" t="s">
        <v>44</v>
      </c>
      <c r="O140" s="87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7" t="s">
        <v>125</v>
      </c>
      <c r="AT140" s="217" t="s">
        <v>120</v>
      </c>
      <c r="AU140" s="217" t="s">
        <v>86</v>
      </c>
      <c r="AY140" s="13" t="s">
        <v>119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3" t="s">
        <v>86</v>
      </c>
      <c r="BK140" s="218">
        <f>ROUND(I140*H140,2)</f>
        <v>0</v>
      </c>
      <c r="BL140" s="13" t="s">
        <v>125</v>
      </c>
      <c r="BM140" s="217" t="s">
        <v>186</v>
      </c>
    </row>
    <row r="141" s="2" customFormat="1">
      <c r="A141" s="34"/>
      <c r="B141" s="35"/>
      <c r="C141" s="36"/>
      <c r="D141" s="219" t="s">
        <v>126</v>
      </c>
      <c r="E141" s="36"/>
      <c r="F141" s="220" t="s">
        <v>392</v>
      </c>
      <c r="G141" s="36"/>
      <c r="H141" s="36"/>
      <c r="I141" s="221"/>
      <c r="J141" s="36"/>
      <c r="K141" s="36"/>
      <c r="L141" s="40"/>
      <c r="M141" s="222"/>
      <c r="N141" s="223"/>
      <c r="O141" s="87"/>
      <c r="P141" s="87"/>
      <c r="Q141" s="87"/>
      <c r="R141" s="87"/>
      <c r="S141" s="87"/>
      <c r="T141" s="88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3" t="s">
        <v>126</v>
      </c>
      <c r="AU141" s="13" t="s">
        <v>86</v>
      </c>
    </row>
    <row r="142" s="2" customFormat="1" ht="16.5" customHeight="1">
      <c r="A142" s="34"/>
      <c r="B142" s="35"/>
      <c r="C142" s="206" t="s">
        <v>188</v>
      </c>
      <c r="D142" s="206" t="s">
        <v>120</v>
      </c>
      <c r="E142" s="207" t="s">
        <v>231</v>
      </c>
      <c r="F142" s="208" t="s">
        <v>232</v>
      </c>
      <c r="G142" s="209" t="s">
        <v>219</v>
      </c>
      <c r="H142" s="210">
        <v>286</v>
      </c>
      <c r="I142" s="211"/>
      <c r="J142" s="212">
        <f>ROUND(I142*H142,2)</f>
        <v>0</v>
      </c>
      <c r="K142" s="208" t="s">
        <v>124</v>
      </c>
      <c r="L142" s="40"/>
      <c r="M142" s="213" t="s">
        <v>1</v>
      </c>
      <c r="N142" s="214" t="s">
        <v>44</v>
      </c>
      <c r="O142" s="87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7" t="s">
        <v>125</v>
      </c>
      <c r="AT142" s="217" t="s">
        <v>120</v>
      </c>
      <c r="AU142" s="217" t="s">
        <v>86</v>
      </c>
      <c r="AY142" s="13" t="s">
        <v>119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3" t="s">
        <v>86</v>
      </c>
      <c r="BK142" s="218">
        <f>ROUND(I142*H142,2)</f>
        <v>0</v>
      </c>
      <c r="BL142" s="13" t="s">
        <v>125</v>
      </c>
      <c r="BM142" s="217" t="s">
        <v>192</v>
      </c>
    </row>
    <row r="143" s="2" customFormat="1">
      <c r="A143" s="34"/>
      <c r="B143" s="35"/>
      <c r="C143" s="36"/>
      <c r="D143" s="219" t="s">
        <v>126</v>
      </c>
      <c r="E143" s="36"/>
      <c r="F143" s="220" t="s">
        <v>234</v>
      </c>
      <c r="G143" s="36"/>
      <c r="H143" s="36"/>
      <c r="I143" s="221"/>
      <c r="J143" s="36"/>
      <c r="K143" s="36"/>
      <c r="L143" s="40"/>
      <c r="M143" s="222"/>
      <c r="N143" s="223"/>
      <c r="O143" s="87"/>
      <c r="P143" s="87"/>
      <c r="Q143" s="87"/>
      <c r="R143" s="87"/>
      <c r="S143" s="87"/>
      <c r="T143" s="88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3" t="s">
        <v>126</v>
      </c>
      <c r="AU143" s="13" t="s">
        <v>86</v>
      </c>
    </row>
    <row r="144" s="11" customFormat="1" ht="25.92" customHeight="1">
      <c r="A144" s="11"/>
      <c r="B144" s="192"/>
      <c r="C144" s="193"/>
      <c r="D144" s="194" t="s">
        <v>78</v>
      </c>
      <c r="E144" s="195" t="s">
        <v>88</v>
      </c>
      <c r="F144" s="195" t="s">
        <v>235</v>
      </c>
      <c r="G144" s="193"/>
      <c r="H144" s="193"/>
      <c r="I144" s="196"/>
      <c r="J144" s="197">
        <f>BK144</f>
        <v>0</v>
      </c>
      <c r="K144" s="193"/>
      <c r="L144" s="198"/>
      <c r="M144" s="199"/>
      <c r="N144" s="200"/>
      <c r="O144" s="200"/>
      <c r="P144" s="201">
        <f>SUM(P145:P148)</f>
        <v>0</v>
      </c>
      <c r="Q144" s="200"/>
      <c r="R144" s="201">
        <f>SUM(R145:R148)</f>
        <v>0</v>
      </c>
      <c r="S144" s="200"/>
      <c r="T144" s="202">
        <f>SUM(T145:T148)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3" t="s">
        <v>86</v>
      </c>
      <c r="AT144" s="204" t="s">
        <v>78</v>
      </c>
      <c r="AU144" s="204" t="s">
        <v>79</v>
      </c>
      <c r="AY144" s="203" t="s">
        <v>119</v>
      </c>
      <c r="BK144" s="205">
        <f>SUM(BK145:BK148)</f>
        <v>0</v>
      </c>
    </row>
    <row r="145" s="2" customFormat="1" ht="24.15" customHeight="1">
      <c r="A145" s="34"/>
      <c r="B145" s="35"/>
      <c r="C145" s="206" t="s">
        <v>8</v>
      </c>
      <c r="D145" s="206" t="s">
        <v>120</v>
      </c>
      <c r="E145" s="207" t="s">
        <v>245</v>
      </c>
      <c r="F145" s="208" t="s">
        <v>246</v>
      </c>
      <c r="G145" s="209" t="s">
        <v>219</v>
      </c>
      <c r="H145" s="210">
        <v>1008</v>
      </c>
      <c r="I145" s="211"/>
      <c r="J145" s="212">
        <f>ROUND(I145*H145,2)</f>
        <v>0</v>
      </c>
      <c r="K145" s="208" t="s">
        <v>124</v>
      </c>
      <c r="L145" s="40"/>
      <c r="M145" s="213" t="s">
        <v>1</v>
      </c>
      <c r="N145" s="214" t="s">
        <v>44</v>
      </c>
      <c r="O145" s="87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7" t="s">
        <v>125</v>
      </c>
      <c r="AT145" s="217" t="s">
        <v>120</v>
      </c>
      <c r="AU145" s="217" t="s">
        <v>86</v>
      </c>
      <c r="AY145" s="13" t="s">
        <v>119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3" t="s">
        <v>86</v>
      </c>
      <c r="BK145" s="218">
        <f>ROUND(I145*H145,2)</f>
        <v>0</v>
      </c>
      <c r="BL145" s="13" t="s">
        <v>125</v>
      </c>
      <c r="BM145" s="217" t="s">
        <v>196</v>
      </c>
    </row>
    <row r="146" s="2" customFormat="1">
      <c r="A146" s="34"/>
      <c r="B146" s="35"/>
      <c r="C146" s="36"/>
      <c r="D146" s="219" t="s">
        <v>126</v>
      </c>
      <c r="E146" s="36"/>
      <c r="F146" s="220" t="s">
        <v>393</v>
      </c>
      <c r="G146" s="36"/>
      <c r="H146" s="36"/>
      <c r="I146" s="221"/>
      <c r="J146" s="36"/>
      <c r="K146" s="36"/>
      <c r="L146" s="40"/>
      <c r="M146" s="222"/>
      <c r="N146" s="223"/>
      <c r="O146" s="87"/>
      <c r="P146" s="87"/>
      <c r="Q146" s="87"/>
      <c r="R146" s="87"/>
      <c r="S146" s="87"/>
      <c r="T146" s="88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3" t="s">
        <v>126</v>
      </c>
      <c r="AU146" s="13" t="s">
        <v>86</v>
      </c>
    </row>
    <row r="147" s="2" customFormat="1" ht="24.15" customHeight="1">
      <c r="A147" s="34"/>
      <c r="B147" s="35"/>
      <c r="C147" s="206" t="s">
        <v>198</v>
      </c>
      <c r="D147" s="206" t="s">
        <v>120</v>
      </c>
      <c r="E147" s="207" t="s">
        <v>249</v>
      </c>
      <c r="F147" s="208" t="s">
        <v>250</v>
      </c>
      <c r="G147" s="209" t="s">
        <v>219</v>
      </c>
      <c r="H147" s="210">
        <v>1008</v>
      </c>
      <c r="I147" s="211"/>
      <c r="J147" s="212">
        <f>ROUND(I147*H147,2)</f>
        <v>0</v>
      </c>
      <c r="K147" s="208" t="s">
        <v>124</v>
      </c>
      <c r="L147" s="40"/>
      <c r="M147" s="213" t="s">
        <v>1</v>
      </c>
      <c r="N147" s="214" t="s">
        <v>44</v>
      </c>
      <c r="O147" s="87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7" t="s">
        <v>125</v>
      </c>
      <c r="AT147" s="217" t="s">
        <v>120</v>
      </c>
      <c r="AU147" s="217" t="s">
        <v>86</v>
      </c>
      <c r="AY147" s="13" t="s">
        <v>119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3" t="s">
        <v>86</v>
      </c>
      <c r="BK147" s="218">
        <f>ROUND(I147*H147,2)</f>
        <v>0</v>
      </c>
      <c r="BL147" s="13" t="s">
        <v>125</v>
      </c>
      <c r="BM147" s="217" t="s">
        <v>201</v>
      </c>
    </row>
    <row r="148" s="2" customFormat="1">
      <c r="A148" s="34"/>
      <c r="B148" s="35"/>
      <c r="C148" s="36"/>
      <c r="D148" s="219" t="s">
        <v>126</v>
      </c>
      <c r="E148" s="36"/>
      <c r="F148" s="220" t="s">
        <v>252</v>
      </c>
      <c r="G148" s="36"/>
      <c r="H148" s="36"/>
      <c r="I148" s="221"/>
      <c r="J148" s="36"/>
      <c r="K148" s="36"/>
      <c r="L148" s="40"/>
      <c r="M148" s="222"/>
      <c r="N148" s="223"/>
      <c r="O148" s="87"/>
      <c r="P148" s="87"/>
      <c r="Q148" s="87"/>
      <c r="R148" s="87"/>
      <c r="S148" s="87"/>
      <c r="T148" s="88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3" t="s">
        <v>126</v>
      </c>
      <c r="AU148" s="13" t="s">
        <v>86</v>
      </c>
    </row>
    <row r="149" s="11" customFormat="1" ht="25.92" customHeight="1">
      <c r="A149" s="11"/>
      <c r="B149" s="192"/>
      <c r="C149" s="193"/>
      <c r="D149" s="194" t="s">
        <v>78</v>
      </c>
      <c r="E149" s="195" t="s">
        <v>137</v>
      </c>
      <c r="F149" s="195" t="s">
        <v>259</v>
      </c>
      <c r="G149" s="193"/>
      <c r="H149" s="193"/>
      <c r="I149" s="196"/>
      <c r="J149" s="197">
        <f>BK149</f>
        <v>0</v>
      </c>
      <c r="K149" s="193"/>
      <c r="L149" s="198"/>
      <c r="M149" s="199"/>
      <c r="N149" s="200"/>
      <c r="O149" s="200"/>
      <c r="P149" s="201">
        <f>SUM(P150:P161)</f>
        <v>0</v>
      </c>
      <c r="Q149" s="200"/>
      <c r="R149" s="201">
        <f>SUM(R150:R161)</f>
        <v>0</v>
      </c>
      <c r="S149" s="200"/>
      <c r="T149" s="202">
        <f>SUM(T150:T161)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3" t="s">
        <v>86</v>
      </c>
      <c r="AT149" s="204" t="s">
        <v>78</v>
      </c>
      <c r="AU149" s="204" t="s">
        <v>79</v>
      </c>
      <c r="AY149" s="203" t="s">
        <v>119</v>
      </c>
      <c r="BK149" s="205">
        <f>SUM(BK150:BK161)</f>
        <v>0</v>
      </c>
    </row>
    <row r="150" s="2" customFormat="1" ht="24.15" customHeight="1">
      <c r="A150" s="34"/>
      <c r="B150" s="35"/>
      <c r="C150" s="206" t="s">
        <v>175</v>
      </c>
      <c r="D150" s="206" t="s">
        <v>120</v>
      </c>
      <c r="E150" s="207" t="s">
        <v>269</v>
      </c>
      <c r="F150" s="208" t="s">
        <v>270</v>
      </c>
      <c r="G150" s="209" t="s">
        <v>219</v>
      </c>
      <c r="H150" s="210">
        <v>886</v>
      </c>
      <c r="I150" s="211"/>
      <c r="J150" s="212">
        <f>ROUND(I150*H150,2)</f>
        <v>0</v>
      </c>
      <c r="K150" s="208" t="s">
        <v>124</v>
      </c>
      <c r="L150" s="40"/>
      <c r="M150" s="213" t="s">
        <v>1</v>
      </c>
      <c r="N150" s="214" t="s">
        <v>44</v>
      </c>
      <c r="O150" s="87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7" t="s">
        <v>125</v>
      </c>
      <c r="AT150" s="217" t="s">
        <v>120</v>
      </c>
      <c r="AU150" s="217" t="s">
        <v>86</v>
      </c>
      <c r="AY150" s="13" t="s">
        <v>119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3" t="s">
        <v>86</v>
      </c>
      <c r="BK150" s="218">
        <f>ROUND(I150*H150,2)</f>
        <v>0</v>
      </c>
      <c r="BL150" s="13" t="s">
        <v>125</v>
      </c>
      <c r="BM150" s="217" t="s">
        <v>205</v>
      </c>
    </row>
    <row r="151" s="2" customFormat="1">
      <c r="A151" s="34"/>
      <c r="B151" s="35"/>
      <c r="C151" s="36"/>
      <c r="D151" s="219" t="s">
        <v>126</v>
      </c>
      <c r="E151" s="36"/>
      <c r="F151" s="220" t="s">
        <v>272</v>
      </c>
      <c r="G151" s="36"/>
      <c r="H151" s="36"/>
      <c r="I151" s="221"/>
      <c r="J151" s="36"/>
      <c r="K151" s="36"/>
      <c r="L151" s="40"/>
      <c r="M151" s="222"/>
      <c r="N151" s="223"/>
      <c r="O151" s="87"/>
      <c r="P151" s="87"/>
      <c r="Q151" s="87"/>
      <c r="R151" s="87"/>
      <c r="S151" s="87"/>
      <c r="T151" s="88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3" t="s">
        <v>126</v>
      </c>
      <c r="AU151" s="13" t="s">
        <v>86</v>
      </c>
    </row>
    <row r="152" s="2" customFormat="1" ht="24.15" customHeight="1">
      <c r="A152" s="34"/>
      <c r="B152" s="35"/>
      <c r="C152" s="206" t="s">
        <v>207</v>
      </c>
      <c r="D152" s="206" t="s">
        <v>120</v>
      </c>
      <c r="E152" s="207" t="s">
        <v>269</v>
      </c>
      <c r="F152" s="208" t="s">
        <v>270</v>
      </c>
      <c r="G152" s="209" t="s">
        <v>219</v>
      </c>
      <c r="H152" s="210">
        <v>930.3</v>
      </c>
      <c r="I152" s="211"/>
      <c r="J152" s="212">
        <f>ROUND(I152*H152,2)</f>
        <v>0</v>
      </c>
      <c r="K152" s="208" t="s">
        <v>124</v>
      </c>
      <c r="L152" s="40"/>
      <c r="M152" s="213" t="s">
        <v>1</v>
      </c>
      <c r="N152" s="214" t="s">
        <v>44</v>
      </c>
      <c r="O152" s="87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7" t="s">
        <v>125</v>
      </c>
      <c r="AT152" s="217" t="s">
        <v>120</v>
      </c>
      <c r="AU152" s="217" t="s">
        <v>86</v>
      </c>
      <c r="AY152" s="13" t="s">
        <v>119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3" t="s">
        <v>86</v>
      </c>
      <c r="BK152" s="218">
        <f>ROUND(I152*H152,2)</f>
        <v>0</v>
      </c>
      <c r="BL152" s="13" t="s">
        <v>125</v>
      </c>
      <c r="BM152" s="217" t="s">
        <v>210</v>
      </c>
    </row>
    <row r="153" s="2" customFormat="1">
      <c r="A153" s="34"/>
      <c r="B153" s="35"/>
      <c r="C153" s="36"/>
      <c r="D153" s="219" t="s">
        <v>126</v>
      </c>
      <c r="E153" s="36"/>
      <c r="F153" s="220" t="s">
        <v>275</v>
      </c>
      <c r="G153" s="36"/>
      <c r="H153" s="36"/>
      <c r="I153" s="221"/>
      <c r="J153" s="36"/>
      <c r="K153" s="36"/>
      <c r="L153" s="40"/>
      <c r="M153" s="222"/>
      <c r="N153" s="223"/>
      <c r="O153" s="87"/>
      <c r="P153" s="87"/>
      <c r="Q153" s="87"/>
      <c r="R153" s="87"/>
      <c r="S153" s="87"/>
      <c r="T153" s="88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3" t="s">
        <v>126</v>
      </c>
      <c r="AU153" s="13" t="s">
        <v>86</v>
      </c>
    </row>
    <row r="154" s="2" customFormat="1" ht="16.5" customHeight="1">
      <c r="A154" s="34"/>
      <c r="B154" s="35"/>
      <c r="C154" s="206" t="s">
        <v>179</v>
      </c>
      <c r="D154" s="206" t="s">
        <v>120</v>
      </c>
      <c r="E154" s="207" t="s">
        <v>290</v>
      </c>
      <c r="F154" s="208" t="s">
        <v>291</v>
      </c>
      <c r="G154" s="209" t="s">
        <v>219</v>
      </c>
      <c r="H154" s="210">
        <v>886</v>
      </c>
      <c r="I154" s="211"/>
      <c r="J154" s="212">
        <f>ROUND(I154*H154,2)</f>
        <v>0</v>
      </c>
      <c r="K154" s="208" t="s">
        <v>124</v>
      </c>
      <c r="L154" s="40"/>
      <c r="M154" s="213" t="s">
        <v>1</v>
      </c>
      <c r="N154" s="214" t="s">
        <v>44</v>
      </c>
      <c r="O154" s="87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7" t="s">
        <v>125</v>
      </c>
      <c r="AT154" s="217" t="s">
        <v>120</v>
      </c>
      <c r="AU154" s="217" t="s">
        <v>86</v>
      </c>
      <c r="AY154" s="13" t="s">
        <v>119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3" t="s">
        <v>86</v>
      </c>
      <c r="BK154" s="218">
        <f>ROUND(I154*H154,2)</f>
        <v>0</v>
      </c>
      <c r="BL154" s="13" t="s">
        <v>125</v>
      </c>
      <c r="BM154" s="217" t="s">
        <v>214</v>
      </c>
    </row>
    <row r="155" s="2" customFormat="1">
      <c r="A155" s="34"/>
      <c r="B155" s="35"/>
      <c r="C155" s="36"/>
      <c r="D155" s="219" t="s">
        <v>126</v>
      </c>
      <c r="E155" s="36"/>
      <c r="F155" s="220" t="s">
        <v>293</v>
      </c>
      <c r="G155" s="36"/>
      <c r="H155" s="36"/>
      <c r="I155" s="221"/>
      <c r="J155" s="36"/>
      <c r="K155" s="36"/>
      <c r="L155" s="40"/>
      <c r="M155" s="222"/>
      <c r="N155" s="223"/>
      <c r="O155" s="87"/>
      <c r="P155" s="87"/>
      <c r="Q155" s="87"/>
      <c r="R155" s="87"/>
      <c r="S155" s="87"/>
      <c r="T155" s="88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3" t="s">
        <v>126</v>
      </c>
      <c r="AU155" s="13" t="s">
        <v>86</v>
      </c>
    </row>
    <row r="156" s="2" customFormat="1" ht="24.15" customHeight="1">
      <c r="A156" s="34"/>
      <c r="B156" s="35"/>
      <c r="C156" s="206" t="s">
        <v>216</v>
      </c>
      <c r="D156" s="206" t="s">
        <v>120</v>
      </c>
      <c r="E156" s="207" t="s">
        <v>295</v>
      </c>
      <c r="F156" s="208" t="s">
        <v>296</v>
      </c>
      <c r="G156" s="209" t="s">
        <v>219</v>
      </c>
      <c r="H156" s="210">
        <v>886</v>
      </c>
      <c r="I156" s="211"/>
      <c r="J156" s="212">
        <f>ROUND(I156*H156,2)</f>
        <v>0</v>
      </c>
      <c r="K156" s="208" t="s">
        <v>124</v>
      </c>
      <c r="L156" s="40"/>
      <c r="M156" s="213" t="s">
        <v>1</v>
      </c>
      <c r="N156" s="214" t="s">
        <v>44</v>
      </c>
      <c r="O156" s="87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7" t="s">
        <v>125</v>
      </c>
      <c r="AT156" s="217" t="s">
        <v>120</v>
      </c>
      <c r="AU156" s="217" t="s">
        <v>86</v>
      </c>
      <c r="AY156" s="13" t="s">
        <v>119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3" t="s">
        <v>86</v>
      </c>
      <c r="BK156" s="218">
        <f>ROUND(I156*H156,2)</f>
        <v>0</v>
      </c>
      <c r="BL156" s="13" t="s">
        <v>125</v>
      </c>
      <c r="BM156" s="217" t="s">
        <v>220</v>
      </c>
    </row>
    <row r="157" s="2" customFormat="1">
      <c r="A157" s="34"/>
      <c r="B157" s="35"/>
      <c r="C157" s="36"/>
      <c r="D157" s="219" t="s">
        <v>126</v>
      </c>
      <c r="E157" s="36"/>
      <c r="F157" s="220" t="s">
        <v>298</v>
      </c>
      <c r="G157" s="36"/>
      <c r="H157" s="36"/>
      <c r="I157" s="221"/>
      <c r="J157" s="36"/>
      <c r="K157" s="36"/>
      <c r="L157" s="40"/>
      <c r="M157" s="222"/>
      <c r="N157" s="223"/>
      <c r="O157" s="87"/>
      <c r="P157" s="87"/>
      <c r="Q157" s="87"/>
      <c r="R157" s="87"/>
      <c r="S157" s="87"/>
      <c r="T157" s="88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3" t="s">
        <v>126</v>
      </c>
      <c r="AU157" s="13" t="s">
        <v>86</v>
      </c>
    </row>
    <row r="158" s="2" customFormat="1" ht="24.15" customHeight="1">
      <c r="A158" s="34"/>
      <c r="B158" s="35"/>
      <c r="C158" s="206" t="s">
        <v>184</v>
      </c>
      <c r="D158" s="206" t="s">
        <v>120</v>
      </c>
      <c r="E158" s="207" t="s">
        <v>299</v>
      </c>
      <c r="F158" s="208" t="s">
        <v>300</v>
      </c>
      <c r="G158" s="209" t="s">
        <v>219</v>
      </c>
      <c r="H158" s="210">
        <v>886</v>
      </c>
      <c r="I158" s="211"/>
      <c r="J158" s="212">
        <f>ROUND(I158*H158,2)</f>
        <v>0</v>
      </c>
      <c r="K158" s="208" t="s">
        <v>124</v>
      </c>
      <c r="L158" s="40"/>
      <c r="M158" s="213" t="s">
        <v>1</v>
      </c>
      <c r="N158" s="214" t="s">
        <v>44</v>
      </c>
      <c r="O158" s="87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7" t="s">
        <v>125</v>
      </c>
      <c r="AT158" s="217" t="s">
        <v>120</v>
      </c>
      <c r="AU158" s="217" t="s">
        <v>86</v>
      </c>
      <c r="AY158" s="13" t="s">
        <v>119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3" t="s">
        <v>86</v>
      </c>
      <c r="BK158" s="218">
        <f>ROUND(I158*H158,2)</f>
        <v>0</v>
      </c>
      <c r="BL158" s="13" t="s">
        <v>125</v>
      </c>
      <c r="BM158" s="217" t="s">
        <v>224</v>
      </c>
    </row>
    <row r="159" s="2" customFormat="1">
      <c r="A159" s="34"/>
      <c r="B159" s="35"/>
      <c r="C159" s="36"/>
      <c r="D159" s="219" t="s">
        <v>126</v>
      </c>
      <c r="E159" s="36"/>
      <c r="F159" s="220" t="s">
        <v>302</v>
      </c>
      <c r="G159" s="36"/>
      <c r="H159" s="36"/>
      <c r="I159" s="221"/>
      <c r="J159" s="36"/>
      <c r="K159" s="36"/>
      <c r="L159" s="40"/>
      <c r="M159" s="222"/>
      <c r="N159" s="223"/>
      <c r="O159" s="87"/>
      <c r="P159" s="87"/>
      <c r="Q159" s="87"/>
      <c r="R159" s="87"/>
      <c r="S159" s="87"/>
      <c r="T159" s="88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3" t="s">
        <v>126</v>
      </c>
      <c r="AU159" s="13" t="s">
        <v>86</v>
      </c>
    </row>
    <row r="160" s="2" customFormat="1" ht="24.15" customHeight="1">
      <c r="A160" s="34"/>
      <c r="B160" s="35"/>
      <c r="C160" s="206" t="s">
        <v>226</v>
      </c>
      <c r="D160" s="206" t="s">
        <v>120</v>
      </c>
      <c r="E160" s="207" t="s">
        <v>304</v>
      </c>
      <c r="F160" s="208" t="s">
        <v>305</v>
      </c>
      <c r="G160" s="209" t="s">
        <v>219</v>
      </c>
      <c r="H160" s="210">
        <v>1085</v>
      </c>
      <c r="I160" s="211"/>
      <c r="J160" s="212">
        <f>ROUND(I160*H160,2)</f>
        <v>0</v>
      </c>
      <c r="K160" s="208" t="s">
        <v>124</v>
      </c>
      <c r="L160" s="40"/>
      <c r="M160" s="213" t="s">
        <v>1</v>
      </c>
      <c r="N160" s="214" t="s">
        <v>44</v>
      </c>
      <c r="O160" s="87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7" t="s">
        <v>125</v>
      </c>
      <c r="AT160" s="217" t="s">
        <v>120</v>
      </c>
      <c r="AU160" s="217" t="s">
        <v>86</v>
      </c>
      <c r="AY160" s="13" t="s">
        <v>119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3" t="s">
        <v>86</v>
      </c>
      <c r="BK160" s="218">
        <f>ROUND(I160*H160,2)</f>
        <v>0</v>
      </c>
      <c r="BL160" s="13" t="s">
        <v>125</v>
      </c>
      <c r="BM160" s="217" t="s">
        <v>229</v>
      </c>
    </row>
    <row r="161" s="2" customFormat="1">
      <c r="A161" s="34"/>
      <c r="B161" s="35"/>
      <c r="C161" s="36"/>
      <c r="D161" s="219" t="s">
        <v>126</v>
      </c>
      <c r="E161" s="36"/>
      <c r="F161" s="220" t="s">
        <v>307</v>
      </c>
      <c r="G161" s="36"/>
      <c r="H161" s="36"/>
      <c r="I161" s="221"/>
      <c r="J161" s="36"/>
      <c r="K161" s="36"/>
      <c r="L161" s="40"/>
      <c r="M161" s="222"/>
      <c r="N161" s="223"/>
      <c r="O161" s="87"/>
      <c r="P161" s="87"/>
      <c r="Q161" s="87"/>
      <c r="R161" s="87"/>
      <c r="S161" s="87"/>
      <c r="T161" s="88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3" t="s">
        <v>126</v>
      </c>
      <c r="AU161" s="13" t="s">
        <v>86</v>
      </c>
    </row>
    <row r="162" s="11" customFormat="1" ht="25.92" customHeight="1">
      <c r="A162" s="11"/>
      <c r="B162" s="192"/>
      <c r="C162" s="193"/>
      <c r="D162" s="194" t="s">
        <v>78</v>
      </c>
      <c r="E162" s="195" t="s">
        <v>181</v>
      </c>
      <c r="F162" s="195" t="s">
        <v>347</v>
      </c>
      <c r="G162" s="193"/>
      <c r="H162" s="193"/>
      <c r="I162" s="196"/>
      <c r="J162" s="197">
        <f>BK162</f>
        <v>0</v>
      </c>
      <c r="K162" s="193"/>
      <c r="L162" s="198"/>
      <c r="M162" s="199"/>
      <c r="N162" s="200"/>
      <c r="O162" s="200"/>
      <c r="P162" s="201">
        <f>SUM(P163:P166)</f>
        <v>0</v>
      </c>
      <c r="Q162" s="200"/>
      <c r="R162" s="201">
        <f>SUM(R163:R166)</f>
        <v>0</v>
      </c>
      <c r="S162" s="200"/>
      <c r="T162" s="202">
        <f>SUM(T163:T166)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03" t="s">
        <v>86</v>
      </c>
      <c r="AT162" s="204" t="s">
        <v>78</v>
      </c>
      <c r="AU162" s="204" t="s">
        <v>79</v>
      </c>
      <c r="AY162" s="203" t="s">
        <v>119</v>
      </c>
      <c r="BK162" s="205">
        <f>SUM(BK163:BK166)</f>
        <v>0</v>
      </c>
    </row>
    <row r="163" s="2" customFormat="1" ht="24.15" customHeight="1">
      <c r="A163" s="34"/>
      <c r="B163" s="35"/>
      <c r="C163" s="206" t="s">
        <v>186</v>
      </c>
      <c r="D163" s="206" t="s">
        <v>120</v>
      </c>
      <c r="E163" s="207" t="s">
        <v>362</v>
      </c>
      <c r="F163" s="208" t="s">
        <v>363</v>
      </c>
      <c r="G163" s="209" t="s">
        <v>191</v>
      </c>
      <c r="H163" s="210">
        <v>589</v>
      </c>
      <c r="I163" s="211"/>
      <c r="J163" s="212">
        <f>ROUND(I163*H163,2)</f>
        <v>0</v>
      </c>
      <c r="K163" s="208" t="s">
        <v>124</v>
      </c>
      <c r="L163" s="40"/>
      <c r="M163" s="213" t="s">
        <v>1</v>
      </c>
      <c r="N163" s="214" t="s">
        <v>44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125</v>
      </c>
      <c r="AT163" s="217" t="s">
        <v>120</v>
      </c>
      <c r="AU163" s="217" t="s">
        <v>86</v>
      </c>
      <c r="AY163" s="13" t="s">
        <v>119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86</v>
      </c>
      <c r="BK163" s="218">
        <f>ROUND(I163*H163,2)</f>
        <v>0</v>
      </c>
      <c r="BL163" s="13" t="s">
        <v>125</v>
      </c>
      <c r="BM163" s="217" t="s">
        <v>233</v>
      </c>
    </row>
    <row r="164" s="2" customFormat="1">
      <c r="A164" s="34"/>
      <c r="B164" s="35"/>
      <c r="C164" s="36"/>
      <c r="D164" s="219" t="s">
        <v>126</v>
      </c>
      <c r="E164" s="36"/>
      <c r="F164" s="220" t="s">
        <v>394</v>
      </c>
      <c r="G164" s="36"/>
      <c r="H164" s="36"/>
      <c r="I164" s="221"/>
      <c r="J164" s="36"/>
      <c r="K164" s="36"/>
      <c r="L164" s="40"/>
      <c r="M164" s="222"/>
      <c r="N164" s="223"/>
      <c r="O164" s="87"/>
      <c r="P164" s="87"/>
      <c r="Q164" s="87"/>
      <c r="R164" s="87"/>
      <c r="S164" s="87"/>
      <c r="T164" s="88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3" t="s">
        <v>126</v>
      </c>
      <c r="AU164" s="13" t="s">
        <v>86</v>
      </c>
    </row>
    <row r="165" s="2" customFormat="1" ht="24.15" customHeight="1">
      <c r="A165" s="34"/>
      <c r="B165" s="35"/>
      <c r="C165" s="206" t="s">
        <v>7</v>
      </c>
      <c r="D165" s="206" t="s">
        <v>120</v>
      </c>
      <c r="E165" s="207" t="s">
        <v>374</v>
      </c>
      <c r="F165" s="208" t="s">
        <v>375</v>
      </c>
      <c r="G165" s="209" t="s">
        <v>191</v>
      </c>
      <c r="H165" s="210">
        <v>7</v>
      </c>
      <c r="I165" s="211"/>
      <c r="J165" s="212">
        <f>ROUND(I165*H165,2)</f>
        <v>0</v>
      </c>
      <c r="K165" s="208" t="s">
        <v>124</v>
      </c>
      <c r="L165" s="40"/>
      <c r="M165" s="213" t="s">
        <v>1</v>
      </c>
      <c r="N165" s="214" t="s">
        <v>44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125</v>
      </c>
      <c r="AT165" s="217" t="s">
        <v>120</v>
      </c>
      <c r="AU165" s="217" t="s">
        <v>86</v>
      </c>
      <c r="AY165" s="13" t="s">
        <v>119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86</v>
      </c>
      <c r="BK165" s="218">
        <f>ROUND(I165*H165,2)</f>
        <v>0</v>
      </c>
      <c r="BL165" s="13" t="s">
        <v>125</v>
      </c>
      <c r="BM165" s="217" t="s">
        <v>238</v>
      </c>
    </row>
    <row r="166" s="2" customFormat="1">
      <c r="A166" s="34"/>
      <c r="B166" s="35"/>
      <c r="C166" s="36"/>
      <c r="D166" s="219" t="s">
        <v>126</v>
      </c>
      <c r="E166" s="36"/>
      <c r="F166" s="220" t="s">
        <v>395</v>
      </c>
      <c r="G166" s="36"/>
      <c r="H166" s="36"/>
      <c r="I166" s="221"/>
      <c r="J166" s="36"/>
      <c r="K166" s="36"/>
      <c r="L166" s="40"/>
      <c r="M166" s="224"/>
      <c r="N166" s="225"/>
      <c r="O166" s="226"/>
      <c r="P166" s="226"/>
      <c r="Q166" s="226"/>
      <c r="R166" s="226"/>
      <c r="S166" s="226"/>
      <c r="T166" s="227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3" t="s">
        <v>126</v>
      </c>
      <c r="AU166" s="13" t="s">
        <v>86</v>
      </c>
    </row>
    <row r="167" s="2" customFormat="1" ht="6.96" customHeight="1">
      <c r="A167" s="34"/>
      <c r="B167" s="62"/>
      <c r="C167" s="63"/>
      <c r="D167" s="63"/>
      <c r="E167" s="63"/>
      <c r="F167" s="63"/>
      <c r="G167" s="63"/>
      <c r="H167" s="63"/>
      <c r="I167" s="63"/>
      <c r="J167" s="63"/>
      <c r="K167" s="63"/>
      <c r="L167" s="40"/>
      <c r="M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</row>
  </sheetData>
  <sheetProtection sheet="1" autoFilter="0" formatColumns="0" formatRows="0" objects="1" scenarios="1" spinCount="100000" saltValue="Tcicz6rcd5D29H4/NoD3nBxCyAPLa8h9kwdFJwgYYAHJjIY1SdjfPUaEc3xePfXtURSfniuPHSYJh4SEMZyMoA==" hashValue="WtASKDHR8XZ6pgSRov4iG33Bd6KCbIa9ygm5TS8iIZXDgHLUgpNvjEDkuPVenqARUZdBaSG8RWG9jdUk5Qqtiw==" algorithmName="SHA-512" password="9193"/>
  <autoFilter ref="C119:K16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96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88</v>
      </c>
    </row>
    <row r="4" s="1" customFormat="1" ht="24.96" customHeight="1">
      <c r="B4" s="16"/>
      <c r="D4" s="134" t="s">
        <v>97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16.5" customHeight="1">
      <c r="B7" s="16"/>
      <c r="E7" s="137" t="str">
        <f>'Rekapitulace stavby'!K6</f>
        <v>Krajinný park Havraňák, část MČ P19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98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396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100</v>
      </c>
      <c r="G12" s="34"/>
      <c r="H12" s="34"/>
      <c r="I12" s="136" t="s">
        <v>22</v>
      </c>
      <c r="J12" s="140" t="str">
        <f>'Rekapitulace stavby'!AN8</f>
        <v>2. 9. 2024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>00231304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>Městská část Praha 19 - Kbely</v>
      </c>
      <c r="F15" s="34"/>
      <c r="G15" s="34"/>
      <c r="H15" s="34"/>
      <c r="I15" s="136" t="s">
        <v>28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29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28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31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>10909231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>Ing. Dárius Bolješik</v>
      </c>
      <c r="F21" s="34"/>
      <c r="G21" s="34"/>
      <c r="H21" s="34"/>
      <c r="I21" s="136" t="s">
        <v>28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35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>08283729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>3P projekt, s.r.o.</v>
      </c>
      <c r="F24" s="34"/>
      <c r="G24" s="34"/>
      <c r="H24" s="34"/>
      <c r="I24" s="136" t="s">
        <v>28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38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39</v>
      </c>
      <c r="E30" s="34"/>
      <c r="F30" s="34"/>
      <c r="G30" s="34"/>
      <c r="H30" s="34"/>
      <c r="I30" s="34"/>
      <c r="J30" s="147">
        <f>ROUND(J123,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41</v>
      </c>
      <c r="G32" s="34"/>
      <c r="H32" s="34"/>
      <c r="I32" s="148" t="s">
        <v>40</v>
      </c>
      <c r="J32" s="148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43</v>
      </c>
      <c r="E33" s="136" t="s">
        <v>44</v>
      </c>
      <c r="F33" s="150">
        <f>ROUND((SUM(BE123:BE238)),  2)</f>
        <v>0</v>
      </c>
      <c r="G33" s="34"/>
      <c r="H33" s="34"/>
      <c r="I33" s="151">
        <v>0.21</v>
      </c>
      <c r="J33" s="150">
        <f>ROUND(((SUM(BE123:BE238))*I33),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45</v>
      </c>
      <c r="F34" s="150">
        <f>ROUND((SUM(BF123:BF238)),  2)</f>
        <v>0</v>
      </c>
      <c r="G34" s="34"/>
      <c r="H34" s="34"/>
      <c r="I34" s="151">
        <v>0.12</v>
      </c>
      <c r="J34" s="150">
        <f>ROUND(((SUM(BF123:BF238))*I34),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46</v>
      </c>
      <c r="F35" s="150">
        <f>ROUND((SUM(BG123:BG238)),  2)</f>
        <v>0</v>
      </c>
      <c r="G35" s="34"/>
      <c r="H35" s="34"/>
      <c r="I35" s="151">
        <v>0.21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47</v>
      </c>
      <c r="F36" s="150">
        <f>ROUND((SUM(BH123:BH238)),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48</v>
      </c>
      <c r="F37" s="150">
        <f>ROUND((SUM(BI123:BI238)),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52</v>
      </c>
      <c r="E50" s="160"/>
      <c r="F50" s="160"/>
      <c r="G50" s="159" t="s">
        <v>53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54</v>
      </c>
      <c r="E61" s="162"/>
      <c r="F61" s="163" t="s">
        <v>55</v>
      </c>
      <c r="G61" s="161" t="s">
        <v>54</v>
      </c>
      <c r="H61" s="162"/>
      <c r="I61" s="162"/>
      <c r="J61" s="164" t="s">
        <v>55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56</v>
      </c>
      <c r="E65" s="165"/>
      <c r="F65" s="165"/>
      <c r="G65" s="159" t="s">
        <v>57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54</v>
      </c>
      <c r="E76" s="162"/>
      <c r="F76" s="163" t="s">
        <v>55</v>
      </c>
      <c r="G76" s="161" t="s">
        <v>54</v>
      </c>
      <c r="H76" s="162"/>
      <c r="I76" s="162"/>
      <c r="J76" s="164" t="s">
        <v>55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Krajinný park Havraňák, část MČ P19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98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SO 021 - Parkoviště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2. 9. 2024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>Městská část Praha 19 - Kbely</v>
      </c>
      <c r="G91" s="36"/>
      <c r="H91" s="36"/>
      <c r="I91" s="28" t="s">
        <v>31</v>
      </c>
      <c r="J91" s="32" t="str">
        <f>E21</f>
        <v>Ing. Dárius Bolješik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35</v>
      </c>
      <c r="J92" s="32" t="str">
        <f>E24</f>
        <v>3P projekt, s.r.o.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102</v>
      </c>
      <c r="D94" s="172"/>
      <c r="E94" s="172"/>
      <c r="F94" s="172"/>
      <c r="G94" s="172"/>
      <c r="H94" s="172"/>
      <c r="I94" s="172"/>
      <c r="J94" s="173" t="s">
        <v>103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104</v>
      </c>
      <c r="D96" s="36"/>
      <c r="E96" s="36"/>
      <c r="F96" s="36"/>
      <c r="G96" s="36"/>
      <c r="H96" s="36"/>
      <c r="I96" s="36"/>
      <c r="J96" s="106">
        <f>J123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105</v>
      </c>
    </row>
    <row r="97" s="9" customFormat="1" ht="24.96" customHeight="1">
      <c r="A97" s="9"/>
      <c r="B97" s="175"/>
      <c r="C97" s="176"/>
      <c r="D97" s="177" t="s">
        <v>397</v>
      </c>
      <c r="E97" s="178"/>
      <c r="F97" s="178"/>
      <c r="G97" s="178"/>
      <c r="H97" s="178"/>
      <c r="I97" s="178"/>
      <c r="J97" s="179">
        <f>J124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143</v>
      </c>
      <c r="E98" s="178"/>
      <c r="F98" s="178"/>
      <c r="G98" s="178"/>
      <c r="H98" s="178"/>
      <c r="I98" s="178"/>
      <c r="J98" s="179">
        <f>J129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144</v>
      </c>
      <c r="E99" s="178"/>
      <c r="F99" s="178"/>
      <c r="G99" s="178"/>
      <c r="H99" s="178"/>
      <c r="I99" s="178"/>
      <c r="J99" s="179">
        <f>J162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145</v>
      </c>
      <c r="E100" s="178"/>
      <c r="F100" s="178"/>
      <c r="G100" s="178"/>
      <c r="H100" s="178"/>
      <c r="I100" s="178"/>
      <c r="J100" s="179">
        <f>J169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5"/>
      <c r="C101" s="176"/>
      <c r="D101" s="177" t="s">
        <v>146</v>
      </c>
      <c r="E101" s="178"/>
      <c r="F101" s="178"/>
      <c r="G101" s="178"/>
      <c r="H101" s="178"/>
      <c r="I101" s="178"/>
      <c r="J101" s="179">
        <f>J172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5"/>
      <c r="C102" s="176"/>
      <c r="D102" s="177" t="s">
        <v>148</v>
      </c>
      <c r="E102" s="178"/>
      <c r="F102" s="178"/>
      <c r="G102" s="178"/>
      <c r="H102" s="178"/>
      <c r="I102" s="178"/>
      <c r="J102" s="179">
        <f>J205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5"/>
      <c r="C103" s="176"/>
      <c r="D103" s="177" t="s">
        <v>149</v>
      </c>
      <c r="E103" s="178"/>
      <c r="F103" s="178"/>
      <c r="G103" s="178"/>
      <c r="H103" s="178"/>
      <c r="I103" s="178"/>
      <c r="J103" s="179">
        <f>J216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106</v>
      </c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16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6"/>
      <c r="D113" s="36"/>
      <c r="E113" s="170" t="str">
        <f>E7</f>
        <v>Krajinný park Havraňák, část MČ P19</v>
      </c>
      <c r="F113" s="28"/>
      <c r="G113" s="28"/>
      <c r="H113" s="28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98</v>
      </c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6"/>
      <c r="D115" s="36"/>
      <c r="E115" s="72" t="str">
        <f>E9</f>
        <v>SO 021 - Parkoviště</v>
      </c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20</v>
      </c>
      <c r="D117" s="36"/>
      <c r="E117" s="36"/>
      <c r="F117" s="23" t="str">
        <f>F12</f>
        <v xml:space="preserve"> </v>
      </c>
      <c r="G117" s="36"/>
      <c r="H117" s="36"/>
      <c r="I117" s="28" t="s">
        <v>22</v>
      </c>
      <c r="J117" s="75" t="str">
        <f>IF(J12="","",J12)</f>
        <v>2. 9. 2024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24</v>
      </c>
      <c r="D119" s="36"/>
      <c r="E119" s="36"/>
      <c r="F119" s="23" t="str">
        <f>E15</f>
        <v>Městská část Praha 19 - Kbely</v>
      </c>
      <c r="G119" s="36"/>
      <c r="H119" s="36"/>
      <c r="I119" s="28" t="s">
        <v>31</v>
      </c>
      <c r="J119" s="32" t="str">
        <f>E21</f>
        <v>Ing. Dárius Bolješik</v>
      </c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29</v>
      </c>
      <c r="D120" s="36"/>
      <c r="E120" s="36"/>
      <c r="F120" s="23" t="str">
        <f>IF(E18="","",E18)</f>
        <v>Vyplň údaj</v>
      </c>
      <c r="G120" s="36"/>
      <c r="H120" s="36"/>
      <c r="I120" s="28" t="s">
        <v>35</v>
      </c>
      <c r="J120" s="32" t="str">
        <f>E24</f>
        <v>3P projekt, s.r.o.</v>
      </c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0" customFormat="1" ht="29.28" customHeight="1">
      <c r="A122" s="181"/>
      <c r="B122" s="182"/>
      <c r="C122" s="183" t="s">
        <v>107</v>
      </c>
      <c r="D122" s="184" t="s">
        <v>64</v>
      </c>
      <c r="E122" s="184" t="s">
        <v>60</v>
      </c>
      <c r="F122" s="184" t="s">
        <v>61</v>
      </c>
      <c r="G122" s="184" t="s">
        <v>108</v>
      </c>
      <c r="H122" s="184" t="s">
        <v>109</v>
      </c>
      <c r="I122" s="184" t="s">
        <v>110</v>
      </c>
      <c r="J122" s="184" t="s">
        <v>103</v>
      </c>
      <c r="K122" s="185" t="s">
        <v>111</v>
      </c>
      <c r="L122" s="186"/>
      <c r="M122" s="96" t="s">
        <v>1</v>
      </c>
      <c r="N122" s="97" t="s">
        <v>43</v>
      </c>
      <c r="O122" s="97" t="s">
        <v>112</v>
      </c>
      <c r="P122" s="97" t="s">
        <v>113</v>
      </c>
      <c r="Q122" s="97" t="s">
        <v>114</v>
      </c>
      <c r="R122" s="97" t="s">
        <v>115</v>
      </c>
      <c r="S122" s="97" t="s">
        <v>116</v>
      </c>
      <c r="T122" s="98" t="s">
        <v>117</v>
      </c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</row>
    <row r="123" s="2" customFormat="1" ht="22.8" customHeight="1">
      <c r="A123" s="34"/>
      <c r="B123" s="35"/>
      <c r="C123" s="103" t="s">
        <v>118</v>
      </c>
      <c r="D123" s="36"/>
      <c r="E123" s="36"/>
      <c r="F123" s="36"/>
      <c r="G123" s="36"/>
      <c r="H123" s="36"/>
      <c r="I123" s="36"/>
      <c r="J123" s="187">
        <f>BK123</f>
        <v>0</v>
      </c>
      <c r="K123" s="36"/>
      <c r="L123" s="40"/>
      <c r="M123" s="99"/>
      <c r="N123" s="188"/>
      <c r="O123" s="100"/>
      <c r="P123" s="189">
        <f>P124+P129+P162+P169+P172+P205+P216</f>
        <v>0</v>
      </c>
      <c r="Q123" s="100"/>
      <c r="R123" s="189">
        <f>R124+R129+R162+R169+R172+R205+R216</f>
        <v>0</v>
      </c>
      <c r="S123" s="100"/>
      <c r="T123" s="190">
        <f>T124+T129+T162+T169+T172+T205+T216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3" t="s">
        <v>78</v>
      </c>
      <c r="AU123" s="13" t="s">
        <v>105</v>
      </c>
      <c r="BK123" s="191">
        <f>BK124+BK129+BK162+BK169+BK172+BK205+BK216</f>
        <v>0</v>
      </c>
    </row>
    <row r="124" s="11" customFormat="1" ht="25.92" customHeight="1">
      <c r="A124" s="11"/>
      <c r="B124" s="192"/>
      <c r="C124" s="193"/>
      <c r="D124" s="194" t="s">
        <v>78</v>
      </c>
      <c r="E124" s="195" t="s">
        <v>398</v>
      </c>
      <c r="F124" s="195" t="s">
        <v>399</v>
      </c>
      <c r="G124" s="193"/>
      <c r="H124" s="193"/>
      <c r="I124" s="196"/>
      <c r="J124" s="197">
        <f>BK124</f>
        <v>0</v>
      </c>
      <c r="K124" s="193"/>
      <c r="L124" s="198"/>
      <c r="M124" s="199"/>
      <c r="N124" s="200"/>
      <c r="O124" s="200"/>
      <c r="P124" s="201">
        <f>SUM(P125:P128)</f>
        <v>0</v>
      </c>
      <c r="Q124" s="200"/>
      <c r="R124" s="201">
        <f>SUM(R125:R128)</f>
        <v>0</v>
      </c>
      <c r="S124" s="200"/>
      <c r="T124" s="202">
        <f>SUM(T125:T128)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3" t="s">
        <v>86</v>
      </c>
      <c r="AT124" s="204" t="s">
        <v>78</v>
      </c>
      <c r="AU124" s="204" t="s">
        <v>79</v>
      </c>
      <c r="AY124" s="203" t="s">
        <v>119</v>
      </c>
      <c r="BK124" s="205">
        <f>SUM(BK125:BK128)</f>
        <v>0</v>
      </c>
    </row>
    <row r="125" s="2" customFormat="1" ht="44.25" customHeight="1">
      <c r="A125" s="34"/>
      <c r="B125" s="35"/>
      <c r="C125" s="206" t="s">
        <v>86</v>
      </c>
      <c r="D125" s="206" t="s">
        <v>120</v>
      </c>
      <c r="E125" s="207" t="s">
        <v>150</v>
      </c>
      <c r="F125" s="208" t="s">
        <v>151</v>
      </c>
      <c r="G125" s="209" t="s">
        <v>152</v>
      </c>
      <c r="H125" s="210">
        <v>31.05</v>
      </c>
      <c r="I125" s="211"/>
      <c r="J125" s="212">
        <f>ROUND(I125*H125,2)</f>
        <v>0</v>
      </c>
      <c r="K125" s="208" t="s">
        <v>124</v>
      </c>
      <c r="L125" s="40"/>
      <c r="M125" s="213" t="s">
        <v>1</v>
      </c>
      <c r="N125" s="214" t="s">
        <v>44</v>
      </c>
      <c r="O125" s="87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7" t="s">
        <v>125</v>
      </c>
      <c r="AT125" s="217" t="s">
        <v>120</v>
      </c>
      <c r="AU125" s="217" t="s">
        <v>86</v>
      </c>
      <c r="AY125" s="13" t="s">
        <v>119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3" t="s">
        <v>86</v>
      </c>
      <c r="BK125" s="218">
        <f>ROUND(I125*H125,2)</f>
        <v>0</v>
      </c>
      <c r="BL125" s="13" t="s">
        <v>125</v>
      </c>
      <c r="BM125" s="217" t="s">
        <v>132</v>
      </c>
    </row>
    <row r="126" s="2" customFormat="1">
      <c r="A126" s="34"/>
      <c r="B126" s="35"/>
      <c r="C126" s="36"/>
      <c r="D126" s="219" t="s">
        <v>126</v>
      </c>
      <c r="E126" s="36"/>
      <c r="F126" s="220" t="s">
        <v>400</v>
      </c>
      <c r="G126" s="36"/>
      <c r="H126" s="36"/>
      <c r="I126" s="221"/>
      <c r="J126" s="36"/>
      <c r="K126" s="36"/>
      <c r="L126" s="40"/>
      <c r="M126" s="222"/>
      <c r="N126" s="223"/>
      <c r="O126" s="87"/>
      <c r="P126" s="87"/>
      <c r="Q126" s="87"/>
      <c r="R126" s="87"/>
      <c r="S126" s="87"/>
      <c r="T126" s="88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3" t="s">
        <v>126</v>
      </c>
      <c r="AU126" s="13" t="s">
        <v>86</v>
      </c>
    </row>
    <row r="127" s="2" customFormat="1" ht="37.8" customHeight="1">
      <c r="A127" s="34"/>
      <c r="B127" s="35"/>
      <c r="C127" s="206" t="s">
        <v>88</v>
      </c>
      <c r="D127" s="206" t="s">
        <v>120</v>
      </c>
      <c r="E127" s="207" t="s">
        <v>154</v>
      </c>
      <c r="F127" s="208" t="s">
        <v>155</v>
      </c>
      <c r="G127" s="209" t="s">
        <v>152</v>
      </c>
      <c r="H127" s="210">
        <v>25.776</v>
      </c>
      <c r="I127" s="211"/>
      <c r="J127" s="212">
        <f>ROUND(I127*H127,2)</f>
        <v>0</v>
      </c>
      <c r="K127" s="208" t="s">
        <v>124</v>
      </c>
      <c r="L127" s="40"/>
      <c r="M127" s="213" t="s">
        <v>1</v>
      </c>
      <c r="N127" s="214" t="s">
        <v>44</v>
      </c>
      <c r="O127" s="87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7" t="s">
        <v>125</v>
      </c>
      <c r="AT127" s="217" t="s">
        <v>120</v>
      </c>
      <c r="AU127" s="217" t="s">
        <v>86</v>
      </c>
      <c r="AY127" s="13" t="s">
        <v>119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3" t="s">
        <v>86</v>
      </c>
      <c r="BK127" s="218">
        <f>ROUND(I127*H127,2)</f>
        <v>0</v>
      </c>
      <c r="BL127" s="13" t="s">
        <v>125</v>
      </c>
      <c r="BM127" s="217" t="s">
        <v>135</v>
      </c>
    </row>
    <row r="128" s="2" customFormat="1">
      <c r="A128" s="34"/>
      <c r="B128" s="35"/>
      <c r="C128" s="36"/>
      <c r="D128" s="219" t="s">
        <v>126</v>
      </c>
      <c r="E128" s="36"/>
      <c r="F128" s="220" t="s">
        <v>401</v>
      </c>
      <c r="G128" s="36"/>
      <c r="H128" s="36"/>
      <c r="I128" s="221"/>
      <c r="J128" s="36"/>
      <c r="K128" s="36"/>
      <c r="L128" s="40"/>
      <c r="M128" s="222"/>
      <c r="N128" s="223"/>
      <c r="O128" s="87"/>
      <c r="P128" s="87"/>
      <c r="Q128" s="87"/>
      <c r="R128" s="87"/>
      <c r="S128" s="87"/>
      <c r="T128" s="88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3" t="s">
        <v>126</v>
      </c>
      <c r="AU128" s="13" t="s">
        <v>86</v>
      </c>
    </row>
    <row r="129" s="11" customFormat="1" ht="25.92" customHeight="1">
      <c r="A129" s="11"/>
      <c r="B129" s="192"/>
      <c r="C129" s="193"/>
      <c r="D129" s="194" t="s">
        <v>78</v>
      </c>
      <c r="E129" s="195" t="s">
        <v>86</v>
      </c>
      <c r="F129" s="195" t="s">
        <v>157</v>
      </c>
      <c r="G129" s="193"/>
      <c r="H129" s="193"/>
      <c r="I129" s="196"/>
      <c r="J129" s="197">
        <f>BK129</f>
        <v>0</v>
      </c>
      <c r="K129" s="193"/>
      <c r="L129" s="198"/>
      <c r="M129" s="199"/>
      <c r="N129" s="200"/>
      <c r="O129" s="200"/>
      <c r="P129" s="201">
        <f>SUM(P130:P161)</f>
        <v>0</v>
      </c>
      <c r="Q129" s="200"/>
      <c r="R129" s="201">
        <f>SUM(R130:R161)</f>
        <v>0</v>
      </c>
      <c r="S129" s="200"/>
      <c r="T129" s="202">
        <f>SUM(T130:T161)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3" t="s">
        <v>86</v>
      </c>
      <c r="AT129" s="204" t="s">
        <v>78</v>
      </c>
      <c r="AU129" s="204" t="s">
        <v>79</v>
      </c>
      <c r="AY129" s="203" t="s">
        <v>119</v>
      </c>
      <c r="BK129" s="205">
        <f>SUM(BK130:BK161)</f>
        <v>0</v>
      </c>
    </row>
    <row r="130" s="2" customFormat="1" ht="24.15" customHeight="1">
      <c r="A130" s="34"/>
      <c r="B130" s="35"/>
      <c r="C130" s="206" t="s">
        <v>131</v>
      </c>
      <c r="D130" s="206" t="s">
        <v>120</v>
      </c>
      <c r="E130" s="207" t="s">
        <v>402</v>
      </c>
      <c r="F130" s="208" t="s">
        <v>403</v>
      </c>
      <c r="G130" s="209" t="s">
        <v>160</v>
      </c>
      <c r="H130" s="210">
        <v>10.739</v>
      </c>
      <c r="I130" s="211"/>
      <c r="J130" s="212">
        <f>ROUND(I130*H130,2)</f>
        <v>0</v>
      </c>
      <c r="K130" s="208" t="s">
        <v>124</v>
      </c>
      <c r="L130" s="40"/>
      <c r="M130" s="213" t="s">
        <v>1</v>
      </c>
      <c r="N130" s="214" t="s">
        <v>44</v>
      </c>
      <c r="O130" s="87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7" t="s">
        <v>125</v>
      </c>
      <c r="AT130" s="217" t="s">
        <v>120</v>
      </c>
      <c r="AU130" s="217" t="s">
        <v>86</v>
      </c>
      <c r="AY130" s="13" t="s">
        <v>119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3" t="s">
        <v>86</v>
      </c>
      <c r="BK130" s="218">
        <f>ROUND(I130*H130,2)</f>
        <v>0</v>
      </c>
      <c r="BL130" s="13" t="s">
        <v>125</v>
      </c>
      <c r="BM130" s="217" t="s">
        <v>140</v>
      </c>
    </row>
    <row r="131" s="2" customFormat="1">
      <c r="A131" s="34"/>
      <c r="B131" s="35"/>
      <c r="C131" s="36"/>
      <c r="D131" s="219" t="s">
        <v>126</v>
      </c>
      <c r="E131" s="36"/>
      <c r="F131" s="220" t="s">
        <v>404</v>
      </c>
      <c r="G131" s="36"/>
      <c r="H131" s="36"/>
      <c r="I131" s="221"/>
      <c r="J131" s="36"/>
      <c r="K131" s="36"/>
      <c r="L131" s="40"/>
      <c r="M131" s="222"/>
      <c r="N131" s="223"/>
      <c r="O131" s="87"/>
      <c r="P131" s="87"/>
      <c r="Q131" s="87"/>
      <c r="R131" s="87"/>
      <c r="S131" s="87"/>
      <c r="T131" s="88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3" t="s">
        <v>126</v>
      </c>
      <c r="AU131" s="13" t="s">
        <v>86</v>
      </c>
    </row>
    <row r="132" s="2" customFormat="1" ht="24.15" customHeight="1">
      <c r="A132" s="34"/>
      <c r="B132" s="35"/>
      <c r="C132" s="206" t="s">
        <v>125</v>
      </c>
      <c r="D132" s="206" t="s">
        <v>120</v>
      </c>
      <c r="E132" s="207" t="s">
        <v>162</v>
      </c>
      <c r="F132" s="208" t="s">
        <v>163</v>
      </c>
      <c r="G132" s="209" t="s">
        <v>160</v>
      </c>
      <c r="H132" s="210">
        <v>15.525</v>
      </c>
      <c r="I132" s="211"/>
      <c r="J132" s="212">
        <f>ROUND(I132*H132,2)</f>
        <v>0</v>
      </c>
      <c r="K132" s="208" t="s">
        <v>124</v>
      </c>
      <c r="L132" s="40"/>
      <c r="M132" s="213" t="s">
        <v>1</v>
      </c>
      <c r="N132" s="214" t="s">
        <v>44</v>
      </c>
      <c r="O132" s="87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7" t="s">
        <v>125</v>
      </c>
      <c r="AT132" s="217" t="s">
        <v>120</v>
      </c>
      <c r="AU132" s="217" t="s">
        <v>86</v>
      </c>
      <c r="AY132" s="13" t="s">
        <v>119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3" t="s">
        <v>86</v>
      </c>
      <c r="BK132" s="218">
        <f>ROUND(I132*H132,2)</f>
        <v>0</v>
      </c>
      <c r="BL132" s="13" t="s">
        <v>125</v>
      </c>
      <c r="BM132" s="217" t="s">
        <v>8</v>
      </c>
    </row>
    <row r="133" s="2" customFormat="1">
      <c r="A133" s="34"/>
      <c r="B133" s="35"/>
      <c r="C133" s="36"/>
      <c r="D133" s="219" t="s">
        <v>126</v>
      </c>
      <c r="E133" s="36"/>
      <c r="F133" s="220" t="s">
        <v>405</v>
      </c>
      <c r="G133" s="36"/>
      <c r="H133" s="36"/>
      <c r="I133" s="221"/>
      <c r="J133" s="36"/>
      <c r="K133" s="36"/>
      <c r="L133" s="40"/>
      <c r="M133" s="222"/>
      <c r="N133" s="223"/>
      <c r="O133" s="87"/>
      <c r="P133" s="87"/>
      <c r="Q133" s="87"/>
      <c r="R133" s="87"/>
      <c r="S133" s="87"/>
      <c r="T133" s="88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3" t="s">
        <v>126</v>
      </c>
      <c r="AU133" s="13" t="s">
        <v>86</v>
      </c>
    </row>
    <row r="134" s="2" customFormat="1" ht="16.5" customHeight="1">
      <c r="A134" s="34"/>
      <c r="B134" s="35"/>
      <c r="C134" s="206" t="s">
        <v>137</v>
      </c>
      <c r="D134" s="206" t="s">
        <v>120</v>
      </c>
      <c r="E134" s="207" t="s">
        <v>165</v>
      </c>
      <c r="F134" s="208" t="s">
        <v>166</v>
      </c>
      <c r="G134" s="209" t="s">
        <v>160</v>
      </c>
      <c r="H134" s="210">
        <v>409.5</v>
      </c>
      <c r="I134" s="211"/>
      <c r="J134" s="212">
        <f>ROUND(I134*H134,2)</f>
        <v>0</v>
      </c>
      <c r="K134" s="208" t="s">
        <v>124</v>
      </c>
      <c r="L134" s="40"/>
      <c r="M134" s="213" t="s">
        <v>1</v>
      </c>
      <c r="N134" s="214" t="s">
        <v>44</v>
      </c>
      <c r="O134" s="87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7" t="s">
        <v>125</v>
      </c>
      <c r="AT134" s="217" t="s">
        <v>120</v>
      </c>
      <c r="AU134" s="217" t="s">
        <v>86</v>
      </c>
      <c r="AY134" s="13" t="s">
        <v>119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3" t="s">
        <v>86</v>
      </c>
      <c r="BK134" s="218">
        <f>ROUND(I134*H134,2)</f>
        <v>0</v>
      </c>
      <c r="BL134" s="13" t="s">
        <v>125</v>
      </c>
      <c r="BM134" s="217" t="s">
        <v>175</v>
      </c>
    </row>
    <row r="135" s="2" customFormat="1">
      <c r="A135" s="34"/>
      <c r="B135" s="35"/>
      <c r="C135" s="36"/>
      <c r="D135" s="219" t="s">
        <v>126</v>
      </c>
      <c r="E135" s="36"/>
      <c r="F135" s="220" t="s">
        <v>406</v>
      </c>
      <c r="G135" s="36"/>
      <c r="H135" s="36"/>
      <c r="I135" s="221"/>
      <c r="J135" s="36"/>
      <c r="K135" s="36"/>
      <c r="L135" s="40"/>
      <c r="M135" s="222"/>
      <c r="N135" s="223"/>
      <c r="O135" s="87"/>
      <c r="P135" s="87"/>
      <c r="Q135" s="87"/>
      <c r="R135" s="87"/>
      <c r="S135" s="87"/>
      <c r="T135" s="88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3" t="s">
        <v>126</v>
      </c>
      <c r="AU135" s="13" t="s">
        <v>86</v>
      </c>
    </row>
    <row r="136" s="2" customFormat="1" ht="16.5" customHeight="1">
      <c r="A136" s="34"/>
      <c r="B136" s="35"/>
      <c r="C136" s="206" t="s">
        <v>132</v>
      </c>
      <c r="D136" s="206" t="s">
        <v>120</v>
      </c>
      <c r="E136" s="207" t="s">
        <v>168</v>
      </c>
      <c r="F136" s="208" t="s">
        <v>407</v>
      </c>
      <c r="G136" s="209" t="s">
        <v>408</v>
      </c>
      <c r="H136" s="210">
        <v>3571.65</v>
      </c>
      <c r="I136" s="211"/>
      <c r="J136" s="212">
        <f>ROUND(I136*H136,2)</f>
        <v>0</v>
      </c>
      <c r="K136" s="208" t="s">
        <v>124</v>
      </c>
      <c r="L136" s="40"/>
      <c r="M136" s="213" t="s">
        <v>1</v>
      </c>
      <c r="N136" s="214" t="s">
        <v>44</v>
      </c>
      <c r="O136" s="87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7" t="s">
        <v>125</v>
      </c>
      <c r="AT136" s="217" t="s">
        <v>120</v>
      </c>
      <c r="AU136" s="217" t="s">
        <v>86</v>
      </c>
      <c r="AY136" s="13" t="s">
        <v>119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3" t="s">
        <v>86</v>
      </c>
      <c r="BK136" s="218">
        <f>ROUND(I136*H136,2)</f>
        <v>0</v>
      </c>
      <c r="BL136" s="13" t="s">
        <v>125</v>
      </c>
      <c r="BM136" s="217" t="s">
        <v>179</v>
      </c>
    </row>
    <row r="137" s="2" customFormat="1">
      <c r="A137" s="34"/>
      <c r="B137" s="35"/>
      <c r="C137" s="36"/>
      <c r="D137" s="219" t="s">
        <v>126</v>
      </c>
      <c r="E137" s="36"/>
      <c r="F137" s="220" t="s">
        <v>171</v>
      </c>
      <c r="G137" s="36"/>
      <c r="H137" s="36"/>
      <c r="I137" s="221"/>
      <c r="J137" s="36"/>
      <c r="K137" s="36"/>
      <c r="L137" s="40"/>
      <c r="M137" s="222"/>
      <c r="N137" s="223"/>
      <c r="O137" s="87"/>
      <c r="P137" s="87"/>
      <c r="Q137" s="87"/>
      <c r="R137" s="87"/>
      <c r="S137" s="87"/>
      <c r="T137" s="88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3" t="s">
        <v>126</v>
      </c>
      <c r="AU137" s="13" t="s">
        <v>86</v>
      </c>
    </row>
    <row r="138" s="2" customFormat="1" ht="16.5" customHeight="1">
      <c r="A138" s="34"/>
      <c r="B138" s="35"/>
      <c r="C138" s="206" t="s">
        <v>172</v>
      </c>
      <c r="D138" s="206" t="s">
        <v>120</v>
      </c>
      <c r="E138" s="207" t="s">
        <v>173</v>
      </c>
      <c r="F138" s="208" t="s">
        <v>174</v>
      </c>
      <c r="G138" s="209" t="s">
        <v>160</v>
      </c>
      <c r="H138" s="210">
        <v>409.5</v>
      </c>
      <c r="I138" s="211"/>
      <c r="J138" s="212">
        <f>ROUND(I138*H138,2)</f>
        <v>0</v>
      </c>
      <c r="K138" s="208" t="s">
        <v>124</v>
      </c>
      <c r="L138" s="40"/>
      <c r="M138" s="213" t="s">
        <v>1</v>
      </c>
      <c r="N138" s="214" t="s">
        <v>44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7" t="s">
        <v>125</v>
      </c>
      <c r="AT138" s="217" t="s">
        <v>120</v>
      </c>
      <c r="AU138" s="217" t="s">
        <v>86</v>
      </c>
      <c r="AY138" s="13" t="s">
        <v>119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3" t="s">
        <v>86</v>
      </c>
      <c r="BK138" s="218">
        <f>ROUND(I138*H138,2)</f>
        <v>0</v>
      </c>
      <c r="BL138" s="13" t="s">
        <v>125</v>
      </c>
      <c r="BM138" s="217" t="s">
        <v>184</v>
      </c>
    </row>
    <row r="139" s="2" customFormat="1">
      <c r="A139" s="34"/>
      <c r="B139" s="35"/>
      <c r="C139" s="36"/>
      <c r="D139" s="219" t="s">
        <v>126</v>
      </c>
      <c r="E139" s="36"/>
      <c r="F139" s="220" t="s">
        <v>176</v>
      </c>
      <c r="G139" s="36"/>
      <c r="H139" s="36"/>
      <c r="I139" s="221"/>
      <c r="J139" s="36"/>
      <c r="K139" s="36"/>
      <c r="L139" s="40"/>
      <c r="M139" s="222"/>
      <c r="N139" s="223"/>
      <c r="O139" s="87"/>
      <c r="P139" s="87"/>
      <c r="Q139" s="87"/>
      <c r="R139" s="87"/>
      <c r="S139" s="87"/>
      <c r="T139" s="88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3" t="s">
        <v>126</v>
      </c>
      <c r="AU139" s="13" t="s">
        <v>86</v>
      </c>
    </row>
    <row r="140" s="2" customFormat="1" ht="21.75" customHeight="1">
      <c r="A140" s="34"/>
      <c r="B140" s="35"/>
      <c r="C140" s="206" t="s">
        <v>135</v>
      </c>
      <c r="D140" s="206" t="s">
        <v>120</v>
      </c>
      <c r="E140" s="207" t="s">
        <v>177</v>
      </c>
      <c r="F140" s="208" t="s">
        <v>178</v>
      </c>
      <c r="G140" s="209" t="s">
        <v>160</v>
      </c>
      <c r="H140" s="210">
        <v>167.102</v>
      </c>
      <c r="I140" s="211"/>
      <c r="J140" s="212">
        <f>ROUND(I140*H140,2)</f>
        <v>0</v>
      </c>
      <c r="K140" s="208" t="s">
        <v>124</v>
      </c>
      <c r="L140" s="40"/>
      <c r="M140" s="213" t="s">
        <v>1</v>
      </c>
      <c r="N140" s="214" t="s">
        <v>44</v>
      </c>
      <c r="O140" s="87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7" t="s">
        <v>125</v>
      </c>
      <c r="AT140" s="217" t="s">
        <v>120</v>
      </c>
      <c r="AU140" s="217" t="s">
        <v>86</v>
      </c>
      <c r="AY140" s="13" t="s">
        <v>119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3" t="s">
        <v>86</v>
      </c>
      <c r="BK140" s="218">
        <f>ROUND(I140*H140,2)</f>
        <v>0</v>
      </c>
      <c r="BL140" s="13" t="s">
        <v>125</v>
      </c>
      <c r="BM140" s="217" t="s">
        <v>186</v>
      </c>
    </row>
    <row r="141" s="2" customFormat="1">
      <c r="A141" s="34"/>
      <c r="B141" s="35"/>
      <c r="C141" s="36"/>
      <c r="D141" s="219" t="s">
        <v>126</v>
      </c>
      <c r="E141" s="36"/>
      <c r="F141" s="220" t="s">
        <v>409</v>
      </c>
      <c r="G141" s="36"/>
      <c r="H141" s="36"/>
      <c r="I141" s="221"/>
      <c r="J141" s="36"/>
      <c r="K141" s="36"/>
      <c r="L141" s="40"/>
      <c r="M141" s="222"/>
      <c r="N141" s="223"/>
      <c r="O141" s="87"/>
      <c r="P141" s="87"/>
      <c r="Q141" s="87"/>
      <c r="R141" s="87"/>
      <c r="S141" s="87"/>
      <c r="T141" s="88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3" t="s">
        <v>126</v>
      </c>
      <c r="AU141" s="13" t="s">
        <v>86</v>
      </c>
    </row>
    <row r="142" s="2" customFormat="1" ht="16.5" customHeight="1">
      <c r="A142" s="34"/>
      <c r="B142" s="35"/>
      <c r="C142" s="206" t="s">
        <v>181</v>
      </c>
      <c r="D142" s="206" t="s">
        <v>120</v>
      </c>
      <c r="E142" s="207" t="s">
        <v>182</v>
      </c>
      <c r="F142" s="208" t="s">
        <v>183</v>
      </c>
      <c r="G142" s="209" t="s">
        <v>160</v>
      </c>
      <c r="H142" s="210">
        <v>52.335</v>
      </c>
      <c r="I142" s="211"/>
      <c r="J142" s="212">
        <f>ROUND(I142*H142,2)</f>
        <v>0</v>
      </c>
      <c r="K142" s="208" t="s">
        <v>124</v>
      </c>
      <c r="L142" s="40"/>
      <c r="M142" s="213" t="s">
        <v>1</v>
      </c>
      <c r="N142" s="214" t="s">
        <v>44</v>
      </c>
      <c r="O142" s="87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7" t="s">
        <v>125</v>
      </c>
      <c r="AT142" s="217" t="s">
        <v>120</v>
      </c>
      <c r="AU142" s="217" t="s">
        <v>86</v>
      </c>
      <c r="AY142" s="13" t="s">
        <v>119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3" t="s">
        <v>86</v>
      </c>
      <c r="BK142" s="218">
        <f>ROUND(I142*H142,2)</f>
        <v>0</v>
      </c>
      <c r="BL142" s="13" t="s">
        <v>125</v>
      </c>
      <c r="BM142" s="217" t="s">
        <v>192</v>
      </c>
    </row>
    <row r="143" s="2" customFormat="1">
      <c r="A143" s="34"/>
      <c r="B143" s="35"/>
      <c r="C143" s="36"/>
      <c r="D143" s="219" t="s">
        <v>126</v>
      </c>
      <c r="E143" s="36"/>
      <c r="F143" s="220" t="s">
        <v>410</v>
      </c>
      <c r="G143" s="36"/>
      <c r="H143" s="36"/>
      <c r="I143" s="221"/>
      <c r="J143" s="36"/>
      <c r="K143" s="36"/>
      <c r="L143" s="40"/>
      <c r="M143" s="222"/>
      <c r="N143" s="223"/>
      <c r="O143" s="87"/>
      <c r="P143" s="87"/>
      <c r="Q143" s="87"/>
      <c r="R143" s="87"/>
      <c r="S143" s="87"/>
      <c r="T143" s="88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3" t="s">
        <v>126</v>
      </c>
      <c r="AU143" s="13" t="s">
        <v>86</v>
      </c>
    </row>
    <row r="144" s="2" customFormat="1" ht="16.5" customHeight="1">
      <c r="A144" s="34"/>
      <c r="B144" s="35"/>
      <c r="C144" s="206" t="s">
        <v>140</v>
      </c>
      <c r="D144" s="206" t="s">
        <v>120</v>
      </c>
      <c r="E144" s="207" t="s">
        <v>182</v>
      </c>
      <c r="F144" s="208" t="s">
        <v>183</v>
      </c>
      <c r="G144" s="209" t="s">
        <v>160</v>
      </c>
      <c r="H144" s="210">
        <v>34.235999999999996</v>
      </c>
      <c r="I144" s="211"/>
      <c r="J144" s="212">
        <f>ROUND(I144*H144,2)</f>
        <v>0</v>
      </c>
      <c r="K144" s="208" t="s">
        <v>124</v>
      </c>
      <c r="L144" s="40"/>
      <c r="M144" s="213" t="s">
        <v>1</v>
      </c>
      <c r="N144" s="214" t="s">
        <v>44</v>
      </c>
      <c r="O144" s="87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7" t="s">
        <v>125</v>
      </c>
      <c r="AT144" s="217" t="s">
        <v>120</v>
      </c>
      <c r="AU144" s="217" t="s">
        <v>86</v>
      </c>
      <c r="AY144" s="13" t="s">
        <v>119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3" t="s">
        <v>86</v>
      </c>
      <c r="BK144" s="218">
        <f>ROUND(I144*H144,2)</f>
        <v>0</v>
      </c>
      <c r="BL144" s="13" t="s">
        <v>125</v>
      </c>
      <c r="BM144" s="217" t="s">
        <v>196</v>
      </c>
    </row>
    <row r="145" s="2" customFormat="1">
      <c r="A145" s="34"/>
      <c r="B145" s="35"/>
      <c r="C145" s="36"/>
      <c r="D145" s="219" t="s">
        <v>126</v>
      </c>
      <c r="E145" s="36"/>
      <c r="F145" s="220" t="s">
        <v>411</v>
      </c>
      <c r="G145" s="36"/>
      <c r="H145" s="36"/>
      <c r="I145" s="221"/>
      <c r="J145" s="36"/>
      <c r="K145" s="36"/>
      <c r="L145" s="40"/>
      <c r="M145" s="222"/>
      <c r="N145" s="223"/>
      <c r="O145" s="87"/>
      <c r="P145" s="87"/>
      <c r="Q145" s="87"/>
      <c r="R145" s="87"/>
      <c r="S145" s="87"/>
      <c r="T145" s="88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3" t="s">
        <v>126</v>
      </c>
      <c r="AU145" s="13" t="s">
        <v>86</v>
      </c>
    </row>
    <row r="146" s="2" customFormat="1" ht="24.15" customHeight="1">
      <c r="A146" s="34"/>
      <c r="B146" s="35"/>
      <c r="C146" s="206" t="s">
        <v>188</v>
      </c>
      <c r="D146" s="206" t="s">
        <v>120</v>
      </c>
      <c r="E146" s="207" t="s">
        <v>199</v>
      </c>
      <c r="F146" s="208" t="s">
        <v>200</v>
      </c>
      <c r="G146" s="209" t="s">
        <v>160</v>
      </c>
      <c r="H146" s="210">
        <v>35.978</v>
      </c>
      <c r="I146" s="211"/>
      <c r="J146" s="212">
        <f>ROUND(I146*H146,2)</f>
        <v>0</v>
      </c>
      <c r="K146" s="208" t="s">
        <v>124</v>
      </c>
      <c r="L146" s="40"/>
      <c r="M146" s="213" t="s">
        <v>1</v>
      </c>
      <c r="N146" s="214" t="s">
        <v>44</v>
      </c>
      <c r="O146" s="87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7" t="s">
        <v>125</v>
      </c>
      <c r="AT146" s="217" t="s">
        <v>120</v>
      </c>
      <c r="AU146" s="217" t="s">
        <v>86</v>
      </c>
      <c r="AY146" s="13" t="s">
        <v>119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3" t="s">
        <v>86</v>
      </c>
      <c r="BK146" s="218">
        <f>ROUND(I146*H146,2)</f>
        <v>0</v>
      </c>
      <c r="BL146" s="13" t="s">
        <v>125</v>
      </c>
      <c r="BM146" s="217" t="s">
        <v>201</v>
      </c>
    </row>
    <row r="147" s="2" customFormat="1">
      <c r="A147" s="34"/>
      <c r="B147" s="35"/>
      <c r="C147" s="36"/>
      <c r="D147" s="219" t="s">
        <v>126</v>
      </c>
      <c r="E147" s="36"/>
      <c r="F147" s="220" t="s">
        <v>202</v>
      </c>
      <c r="G147" s="36"/>
      <c r="H147" s="36"/>
      <c r="I147" s="221"/>
      <c r="J147" s="36"/>
      <c r="K147" s="36"/>
      <c r="L147" s="40"/>
      <c r="M147" s="222"/>
      <c r="N147" s="223"/>
      <c r="O147" s="87"/>
      <c r="P147" s="87"/>
      <c r="Q147" s="87"/>
      <c r="R147" s="87"/>
      <c r="S147" s="87"/>
      <c r="T147" s="88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3" t="s">
        <v>126</v>
      </c>
      <c r="AU147" s="13" t="s">
        <v>86</v>
      </c>
    </row>
    <row r="148" s="2" customFormat="1" ht="21.75" customHeight="1">
      <c r="A148" s="34"/>
      <c r="B148" s="35"/>
      <c r="C148" s="206" t="s">
        <v>8</v>
      </c>
      <c r="D148" s="206" t="s">
        <v>120</v>
      </c>
      <c r="E148" s="207" t="s">
        <v>203</v>
      </c>
      <c r="F148" s="208" t="s">
        <v>204</v>
      </c>
      <c r="G148" s="209" t="s">
        <v>160</v>
      </c>
      <c r="H148" s="210">
        <v>34.235999999999996</v>
      </c>
      <c r="I148" s="211"/>
      <c r="J148" s="212">
        <f>ROUND(I148*H148,2)</f>
        <v>0</v>
      </c>
      <c r="K148" s="208" t="s">
        <v>124</v>
      </c>
      <c r="L148" s="40"/>
      <c r="M148" s="213" t="s">
        <v>1</v>
      </c>
      <c r="N148" s="214" t="s">
        <v>44</v>
      </c>
      <c r="O148" s="87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7" t="s">
        <v>125</v>
      </c>
      <c r="AT148" s="217" t="s">
        <v>120</v>
      </c>
      <c r="AU148" s="217" t="s">
        <v>86</v>
      </c>
      <c r="AY148" s="13" t="s">
        <v>119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3" t="s">
        <v>86</v>
      </c>
      <c r="BK148" s="218">
        <f>ROUND(I148*H148,2)</f>
        <v>0</v>
      </c>
      <c r="BL148" s="13" t="s">
        <v>125</v>
      </c>
      <c r="BM148" s="217" t="s">
        <v>205</v>
      </c>
    </row>
    <row r="149" s="2" customFormat="1">
      <c r="A149" s="34"/>
      <c r="B149" s="35"/>
      <c r="C149" s="36"/>
      <c r="D149" s="219" t="s">
        <v>126</v>
      </c>
      <c r="E149" s="36"/>
      <c r="F149" s="220" t="s">
        <v>412</v>
      </c>
      <c r="G149" s="36"/>
      <c r="H149" s="36"/>
      <c r="I149" s="221"/>
      <c r="J149" s="36"/>
      <c r="K149" s="36"/>
      <c r="L149" s="40"/>
      <c r="M149" s="222"/>
      <c r="N149" s="223"/>
      <c r="O149" s="87"/>
      <c r="P149" s="87"/>
      <c r="Q149" s="87"/>
      <c r="R149" s="87"/>
      <c r="S149" s="87"/>
      <c r="T149" s="88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3" t="s">
        <v>126</v>
      </c>
      <c r="AU149" s="13" t="s">
        <v>86</v>
      </c>
    </row>
    <row r="150" s="2" customFormat="1" ht="21.75" customHeight="1">
      <c r="A150" s="34"/>
      <c r="B150" s="35"/>
      <c r="C150" s="206" t="s">
        <v>198</v>
      </c>
      <c r="D150" s="206" t="s">
        <v>120</v>
      </c>
      <c r="E150" s="207" t="s">
        <v>413</v>
      </c>
      <c r="F150" s="208" t="s">
        <v>414</v>
      </c>
      <c r="G150" s="209" t="s">
        <v>160</v>
      </c>
      <c r="H150" s="210">
        <v>11.859</v>
      </c>
      <c r="I150" s="211"/>
      <c r="J150" s="212">
        <f>ROUND(I150*H150,2)</f>
        <v>0</v>
      </c>
      <c r="K150" s="208" t="s">
        <v>124</v>
      </c>
      <c r="L150" s="40"/>
      <c r="M150" s="213" t="s">
        <v>1</v>
      </c>
      <c r="N150" s="214" t="s">
        <v>44</v>
      </c>
      <c r="O150" s="87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7" t="s">
        <v>125</v>
      </c>
      <c r="AT150" s="217" t="s">
        <v>120</v>
      </c>
      <c r="AU150" s="217" t="s">
        <v>86</v>
      </c>
      <c r="AY150" s="13" t="s">
        <v>119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3" t="s">
        <v>86</v>
      </c>
      <c r="BK150" s="218">
        <f>ROUND(I150*H150,2)</f>
        <v>0</v>
      </c>
      <c r="BL150" s="13" t="s">
        <v>125</v>
      </c>
      <c r="BM150" s="217" t="s">
        <v>210</v>
      </c>
    </row>
    <row r="151" s="2" customFormat="1">
      <c r="A151" s="34"/>
      <c r="B151" s="35"/>
      <c r="C151" s="36"/>
      <c r="D151" s="219" t="s">
        <v>126</v>
      </c>
      <c r="E151" s="36"/>
      <c r="F151" s="220" t="s">
        <v>415</v>
      </c>
      <c r="G151" s="36"/>
      <c r="H151" s="36"/>
      <c r="I151" s="221"/>
      <c r="J151" s="36"/>
      <c r="K151" s="36"/>
      <c r="L151" s="40"/>
      <c r="M151" s="222"/>
      <c r="N151" s="223"/>
      <c r="O151" s="87"/>
      <c r="P151" s="87"/>
      <c r="Q151" s="87"/>
      <c r="R151" s="87"/>
      <c r="S151" s="87"/>
      <c r="T151" s="88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3" t="s">
        <v>126</v>
      </c>
      <c r="AU151" s="13" t="s">
        <v>86</v>
      </c>
    </row>
    <row r="152" s="2" customFormat="1" ht="21.75" customHeight="1">
      <c r="A152" s="34"/>
      <c r="B152" s="35"/>
      <c r="C152" s="206" t="s">
        <v>175</v>
      </c>
      <c r="D152" s="206" t="s">
        <v>120</v>
      </c>
      <c r="E152" s="207" t="s">
        <v>413</v>
      </c>
      <c r="F152" s="208" t="s">
        <v>414</v>
      </c>
      <c r="G152" s="209" t="s">
        <v>160</v>
      </c>
      <c r="H152" s="210">
        <v>94.872</v>
      </c>
      <c r="I152" s="211"/>
      <c r="J152" s="212">
        <f>ROUND(I152*H152,2)</f>
        <v>0</v>
      </c>
      <c r="K152" s="208" t="s">
        <v>124</v>
      </c>
      <c r="L152" s="40"/>
      <c r="M152" s="213" t="s">
        <v>1</v>
      </c>
      <c r="N152" s="214" t="s">
        <v>44</v>
      </c>
      <c r="O152" s="87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7" t="s">
        <v>125</v>
      </c>
      <c r="AT152" s="217" t="s">
        <v>120</v>
      </c>
      <c r="AU152" s="217" t="s">
        <v>86</v>
      </c>
      <c r="AY152" s="13" t="s">
        <v>119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3" t="s">
        <v>86</v>
      </c>
      <c r="BK152" s="218">
        <f>ROUND(I152*H152,2)</f>
        <v>0</v>
      </c>
      <c r="BL152" s="13" t="s">
        <v>125</v>
      </c>
      <c r="BM152" s="217" t="s">
        <v>214</v>
      </c>
    </row>
    <row r="153" s="2" customFormat="1">
      <c r="A153" s="34"/>
      <c r="B153" s="35"/>
      <c r="C153" s="36"/>
      <c r="D153" s="219" t="s">
        <v>126</v>
      </c>
      <c r="E153" s="36"/>
      <c r="F153" s="220" t="s">
        <v>416</v>
      </c>
      <c r="G153" s="36"/>
      <c r="H153" s="36"/>
      <c r="I153" s="221"/>
      <c r="J153" s="36"/>
      <c r="K153" s="36"/>
      <c r="L153" s="40"/>
      <c r="M153" s="222"/>
      <c r="N153" s="223"/>
      <c r="O153" s="87"/>
      <c r="P153" s="87"/>
      <c r="Q153" s="87"/>
      <c r="R153" s="87"/>
      <c r="S153" s="87"/>
      <c r="T153" s="88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3" t="s">
        <v>126</v>
      </c>
      <c r="AU153" s="13" t="s">
        <v>86</v>
      </c>
    </row>
    <row r="154" s="2" customFormat="1" ht="21.75" customHeight="1">
      <c r="A154" s="34"/>
      <c r="B154" s="35"/>
      <c r="C154" s="206" t="s">
        <v>207</v>
      </c>
      <c r="D154" s="206" t="s">
        <v>120</v>
      </c>
      <c r="E154" s="207" t="s">
        <v>217</v>
      </c>
      <c r="F154" s="208" t="s">
        <v>218</v>
      </c>
      <c r="G154" s="209" t="s">
        <v>219</v>
      </c>
      <c r="H154" s="210">
        <v>1150</v>
      </c>
      <c r="I154" s="211"/>
      <c r="J154" s="212">
        <f>ROUND(I154*H154,2)</f>
        <v>0</v>
      </c>
      <c r="K154" s="208" t="s">
        <v>124</v>
      </c>
      <c r="L154" s="40"/>
      <c r="M154" s="213" t="s">
        <v>1</v>
      </c>
      <c r="N154" s="214" t="s">
        <v>44</v>
      </c>
      <c r="O154" s="87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7" t="s">
        <v>125</v>
      </c>
      <c r="AT154" s="217" t="s">
        <v>120</v>
      </c>
      <c r="AU154" s="217" t="s">
        <v>86</v>
      </c>
      <c r="AY154" s="13" t="s">
        <v>119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3" t="s">
        <v>86</v>
      </c>
      <c r="BK154" s="218">
        <f>ROUND(I154*H154,2)</f>
        <v>0</v>
      </c>
      <c r="BL154" s="13" t="s">
        <v>125</v>
      </c>
      <c r="BM154" s="217" t="s">
        <v>220</v>
      </c>
    </row>
    <row r="155" s="2" customFormat="1">
      <c r="A155" s="34"/>
      <c r="B155" s="35"/>
      <c r="C155" s="36"/>
      <c r="D155" s="219" t="s">
        <v>126</v>
      </c>
      <c r="E155" s="36"/>
      <c r="F155" s="220" t="s">
        <v>221</v>
      </c>
      <c r="G155" s="36"/>
      <c r="H155" s="36"/>
      <c r="I155" s="221"/>
      <c r="J155" s="36"/>
      <c r="K155" s="36"/>
      <c r="L155" s="40"/>
      <c r="M155" s="222"/>
      <c r="N155" s="223"/>
      <c r="O155" s="87"/>
      <c r="P155" s="87"/>
      <c r="Q155" s="87"/>
      <c r="R155" s="87"/>
      <c r="S155" s="87"/>
      <c r="T155" s="88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3" t="s">
        <v>126</v>
      </c>
      <c r="AU155" s="13" t="s">
        <v>86</v>
      </c>
    </row>
    <row r="156" s="2" customFormat="1" ht="21.75" customHeight="1">
      <c r="A156" s="34"/>
      <c r="B156" s="35"/>
      <c r="C156" s="206" t="s">
        <v>179</v>
      </c>
      <c r="D156" s="206" t="s">
        <v>120</v>
      </c>
      <c r="E156" s="207" t="s">
        <v>222</v>
      </c>
      <c r="F156" s="208" t="s">
        <v>223</v>
      </c>
      <c r="G156" s="209" t="s">
        <v>219</v>
      </c>
      <c r="H156" s="210">
        <v>348.89999999999996</v>
      </c>
      <c r="I156" s="211"/>
      <c r="J156" s="212">
        <f>ROUND(I156*H156,2)</f>
        <v>0</v>
      </c>
      <c r="K156" s="208" t="s">
        <v>124</v>
      </c>
      <c r="L156" s="40"/>
      <c r="M156" s="213" t="s">
        <v>1</v>
      </c>
      <c r="N156" s="214" t="s">
        <v>44</v>
      </c>
      <c r="O156" s="87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7" t="s">
        <v>125</v>
      </c>
      <c r="AT156" s="217" t="s">
        <v>120</v>
      </c>
      <c r="AU156" s="217" t="s">
        <v>86</v>
      </c>
      <c r="AY156" s="13" t="s">
        <v>119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3" t="s">
        <v>86</v>
      </c>
      <c r="BK156" s="218">
        <f>ROUND(I156*H156,2)</f>
        <v>0</v>
      </c>
      <c r="BL156" s="13" t="s">
        <v>125</v>
      </c>
      <c r="BM156" s="217" t="s">
        <v>224</v>
      </c>
    </row>
    <row r="157" s="2" customFormat="1">
      <c r="A157" s="34"/>
      <c r="B157" s="35"/>
      <c r="C157" s="36"/>
      <c r="D157" s="219" t="s">
        <v>126</v>
      </c>
      <c r="E157" s="36"/>
      <c r="F157" s="220" t="s">
        <v>417</v>
      </c>
      <c r="G157" s="36"/>
      <c r="H157" s="36"/>
      <c r="I157" s="221"/>
      <c r="J157" s="36"/>
      <c r="K157" s="36"/>
      <c r="L157" s="40"/>
      <c r="M157" s="222"/>
      <c r="N157" s="223"/>
      <c r="O157" s="87"/>
      <c r="P157" s="87"/>
      <c r="Q157" s="87"/>
      <c r="R157" s="87"/>
      <c r="S157" s="87"/>
      <c r="T157" s="88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3" t="s">
        <v>126</v>
      </c>
      <c r="AU157" s="13" t="s">
        <v>86</v>
      </c>
    </row>
    <row r="158" s="2" customFormat="1" ht="16.5" customHeight="1">
      <c r="A158" s="34"/>
      <c r="B158" s="35"/>
      <c r="C158" s="206" t="s">
        <v>216</v>
      </c>
      <c r="D158" s="206" t="s">
        <v>120</v>
      </c>
      <c r="E158" s="207" t="s">
        <v>227</v>
      </c>
      <c r="F158" s="208" t="s">
        <v>228</v>
      </c>
      <c r="G158" s="209" t="s">
        <v>219</v>
      </c>
      <c r="H158" s="210">
        <v>348.89999999999996</v>
      </c>
      <c r="I158" s="211"/>
      <c r="J158" s="212">
        <f>ROUND(I158*H158,2)</f>
        <v>0</v>
      </c>
      <c r="K158" s="208" t="s">
        <v>124</v>
      </c>
      <c r="L158" s="40"/>
      <c r="M158" s="213" t="s">
        <v>1</v>
      </c>
      <c r="N158" s="214" t="s">
        <v>44</v>
      </c>
      <c r="O158" s="87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7" t="s">
        <v>125</v>
      </c>
      <c r="AT158" s="217" t="s">
        <v>120</v>
      </c>
      <c r="AU158" s="217" t="s">
        <v>86</v>
      </c>
      <c r="AY158" s="13" t="s">
        <v>119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3" t="s">
        <v>86</v>
      </c>
      <c r="BK158" s="218">
        <f>ROUND(I158*H158,2)</f>
        <v>0</v>
      </c>
      <c r="BL158" s="13" t="s">
        <v>125</v>
      </c>
      <c r="BM158" s="217" t="s">
        <v>229</v>
      </c>
    </row>
    <row r="159" s="2" customFormat="1">
      <c r="A159" s="34"/>
      <c r="B159" s="35"/>
      <c r="C159" s="36"/>
      <c r="D159" s="219" t="s">
        <v>126</v>
      </c>
      <c r="E159" s="36"/>
      <c r="F159" s="220" t="s">
        <v>392</v>
      </c>
      <c r="G159" s="36"/>
      <c r="H159" s="36"/>
      <c r="I159" s="221"/>
      <c r="J159" s="36"/>
      <c r="K159" s="36"/>
      <c r="L159" s="40"/>
      <c r="M159" s="222"/>
      <c r="N159" s="223"/>
      <c r="O159" s="87"/>
      <c r="P159" s="87"/>
      <c r="Q159" s="87"/>
      <c r="R159" s="87"/>
      <c r="S159" s="87"/>
      <c r="T159" s="88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3" t="s">
        <v>126</v>
      </c>
      <c r="AU159" s="13" t="s">
        <v>86</v>
      </c>
    </row>
    <row r="160" s="2" customFormat="1" ht="16.5" customHeight="1">
      <c r="A160" s="34"/>
      <c r="B160" s="35"/>
      <c r="C160" s="206" t="s">
        <v>184</v>
      </c>
      <c r="D160" s="206" t="s">
        <v>120</v>
      </c>
      <c r="E160" s="207" t="s">
        <v>231</v>
      </c>
      <c r="F160" s="208" t="s">
        <v>232</v>
      </c>
      <c r="G160" s="209" t="s">
        <v>219</v>
      </c>
      <c r="H160" s="210">
        <v>348.89999999999996</v>
      </c>
      <c r="I160" s="211"/>
      <c r="J160" s="212">
        <f>ROUND(I160*H160,2)</f>
        <v>0</v>
      </c>
      <c r="K160" s="208" t="s">
        <v>124</v>
      </c>
      <c r="L160" s="40"/>
      <c r="M160" s="213" t="s">
        <v>1</v>
      </c>
      <c r="N160" s="214" t="s">
        <v>44</v>
      </c>
      <c r="O160" s="87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7" t="s">
        <v>125</v>
      </c>
      <c r="AT160" s="217" t="s">
        <v>120</v>
      </c>
      <c r="AU160" s="217" t="s">
        <v>86</v>
      </c>
      <c r="AY160" s="13" t="s">
        <v>119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3" t="s">
        <v>86</v>
      </c>
      <c r="BK160" s="218">
        <f>ROUND(I160*H160,2)</f>
        <v>0</v>
      </c>
      <c r="BL160" s="13" t="s">
        <v>125</v>
      </c>
      <c r="BM160" s="217" t="s">
        <v>233</v>
      </c>
    </row>
    <row r="161" s="2" customFormat="1">
      <c r="A161" s="34"/>
      <c r="B161" s="35"/>
      <c r="C161" s="36"/>
      <c r="D161" s="219" t="s">
        <v>126</v>
      </c>
      <c r="E161" s="36"/>
      <c r="F161" s="220" t="s">
        <v>418</v>
      </c>
      <c r="G161" s="36"/>
      <c r="H161" s="36"/>
      <c r="I161" s="221"/>
      <c r="J161" s="36"/>
      <c r="K161" s="36"/>
      <c r="L161" s="40"/>
      <c r="M161" s="222"/>
      <c r="N161" s="223"/>
      <c r="O161" s="87"/>
      <c r="P161" s="87"/>
      <c r="Q161" s="87"/>
      <c r="R161" s="87"/>
      <c r="S161" s="87"/>
      <c r="T161" s="88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3" t="s">
        <v>126</v>
      </c>
      <c r="AU161" s="13" t="s">
        <v>86</v>
      </c>
    </row>
    <row r="162" s="11" customFormat="1" ht="25.92" customHeight="1">
      <c r="A162" s="11"/>
      <c r="B162" s="192"/>
      <c r="C162" s="193"/>
      <c r="D162" s="194" t="s">
        <v>78</v>
      </c>
      <c r="E162" s="195" t="s">
        <v>88</v>
      </c>
      <c r="F162" s="195" t="s">
        <v>235</v>
      </c>
      <c r="G162" s="193"/>
      <c r="H162" s="193"/>
      <c r="I162" s="196"/>
      <c r="J162" s="197">
        <f>BK162</f>
        <v>0</v>
      </c>
      <c r="K162" s="193"/>
      <c r="L162" s="198"/>
      <c r="M162" s="199"/>
      <c r="N162" s="200"/>
      <c r="O162" s="200"/>
      <c r="P162" s="201">
        <f>SUM(P163:P168)</f>
        <v>0</v>
      </c>
      <c r="Q162" s="200"/>
      <c r="R162" s="201">
        <f>SUM(R163:R168)</f>
        <v>0</v>
      </c>
      <c r="S162" s="200"/>
      <c r="T162" s="202">
        <f>SUM(T163:T168)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03" t="s">
        <v>86</v>
      </c>
      <c r="AT162" s="204" t="s">
        <v>78</v>
      </c>
      <c r="AU162" s="204" t="s">
        <v>79</v>
      </c>
      <c r="AY162" s="203" t="s">
        <v>119</v>
      </c>
      <c r="BK162" s="205">
        <f>SUM(BK163:BK168)</f>
        <v>0</v>
      </c>
    </row>
    <row r="163" s="2" customFormat="1" ht="16.5" customHeight="1">
      <c r="A163" s="34"/>
      <c r="B163" s="35"/>
      <c r="C163" s="206" t="s">
        <v>226</v>
      </c>
      <c r="D163" s="206" t="s">
        <v>120</v>
      </c>
      <c r="E163" s="207" t="s">
        <v>240</v>
      </c>
      <c r="F163" s="208" t="s">
        <v>241</v>
      </c>
      <c r="G163" s="209" t="s">
        <v>219</v>
      </c>
      <c r="H163" s="210">
        <v>957.118</v>
      </c>
      <c r="I163" s="211"/>
      <c r="J163" s="212">
        <f>ROUND(I163*H163,2)</f>
        <v>0</v>
      </c>
      <c r="K163" s="208" t="s">
        <v>124</v>
      </c>
      <c r="L163" s="40"/>
      <c r="M163" s="213" t="s">
        <v>1</v>
      </c>
      <c r="N163" s="214" t="s">
        <v>44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125</v>
      </c>
      <c r="AT163" s="217" t="s">
        <v>120</v>
      </c>
      <c r="AU163" s="217" t="s">
        <v>86</v>
      </c>
      <c r="AY163" s="13" t="s">
        <v>119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86</v>
      </c>
      <c r="BK163" s="218">
        <f>ROUND(I163*H163,2)</f>
        <v>0</v>
      </c>
      <c r="BL163" s="13" t="s">
        <v>125</v>
      </c>
      <c r="BM163" s="217" t="s">
        <v>238</v>
      </c>
    </row>
    <row r="164" s="2" customFormat="1">
      <c r="A164" s="34"/>
      <c r="B164" s="35"/>
      <c r="C164" s="36"/>
      <c r="D164" s="219" t="s">
        <v>126</v>
      </c>
      <c r="E164" s="36"/>
      <c r="F164" s="220" t="s">
        <v>419</v>
      </c>
      <c r="G164" s="36"/>
      <c r="H164" s="36"/>
      <c r="I164" s="221"/>
      <c r="J164" s="36"/>
      <c r="K164" s="36"/>
      <c r="L164" s="40"/>
      <c r="M164" s="222"/>
      <c r="N164" s="223"/>
      <c r="O164" s="87"/>
      <c r="P164" s="87"/>
      <c r="Q164" s="87"/>
      <c r="R164" s="87"/>
      <c r="S164" s="87"/>
      <c r="T164" s="88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3" t="s">
        <v>126</v>
      </c>
      <c r="AU164" s="13" t="s">
        <v>86</v>
      </c>
    </row>
    <row r="165" s="2" customFormat="1" ht="24.15" customHeight="1">
      <c r="A165" s="34"/>
      <c r="B165" s="35"/>
      <c r="C165" s="206" t="s">
        <v>186</v>
      </c>
      <c r="D165" s="206" t="s">
        <v>120</v>
      </c>
      <c r="E165" s="207" t="s">
        <v>245</v>
      </c>
      <c r="F165" s="208" t="s">
        <v>246</v>
      </c>
      <c r="G165" s="209" t="s">
        <v>219</v>
      </c>
      <c r="H165" s="210">
        <v>1150</v>
      </c>
      <c r="I165" s="211"/>
      <c r="J165" s="212">
        <f>ROUND(I165*H165,2)</f>
        <v>0</v>
      </c>
      <c r="K165" s="208" t="s">
        <v>124</v>
      </c>
      <c r="L165" s="40"/>
      <c r="M165" s="213" t="s">
        <v>1</v>
      </c>
      <c r="N165" s="214" t="s">
        <v>44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125</v>
      </c>
      <c r="AT165" s="217" t="s">
        <v>120</v>
      </c>
      <c r="AU165" s="217" t="s">
        <v>86</v>
      </c>
      <c r="AY165" s="13" t="s">
        <v>119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86</v>
      </c>
      <c r="BK165" s="218">
        <f>ROUND(I165*H165,2)</f>
        <v>0</v>
      </c>
      <c r="BL165" s="13" t="s">
        <v>125</v>
      </c>
      <c r="BM165" s="217" t="s">
        <v>242</v>
      </c>
    </row>
    <row r="166" s="2" customFormat="1">
      <c r="A166" s="34"/>
      <c r="B166" s="35"/>
      <c r="C166" s="36"/>
      <c r="D166" s="219" t="s">
        <v>126</v>
      </c>
      <c r="E166" s="36"/>
      <c r="F166" s="220" t="s">
        <v>420</v>
      </c>
      <c r="G166" s="36"/>
      <c r="H166" s="36"/>
      <c r="I166" s="221"/>
      <c r="J166" s="36"/>
      <c r="K166" s="36"/>
      <c r="L166" s="40"/>
      <c r="M166" s="222"/>
      <c r="N166" s="223"/>
      <c r="O166" s="87"/>
      <c r="P166" s="87"/>
      <c r="Q166" s="87"/>
      <c r="R166" s="87"/>
      <c r="S166" s="87"/>
      <c r="T166" s="88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3" t="s">
        <v>126</v>
      </c>
      <c r="AU166" s="13" t="s">
        <v>86</v>
      </c>
    </row>
    <row r="167" s="2" customFormat="1" ht="24.15" customHeight="1">
      <c r="A167" s="34"/>
      <c r="B167" s="35"/>
      <c r="C167" s="206" t="s">
        <v>7</v>
      </c>
      <c r="D167" s="206" t="s">
        <v>120</v>
      </c>
      <c r="E167" s="207" t="s">
        <v>249</v>
      </c>
      <c r="F167" s="208" t="s">
        <v>421</v>
      </c>
      <c r="G167" s="209" t="s">
        <v>219</v>
      </c>
      <c r="H167" s="210">
        <v>1150</v>
      </c>
      <c r="I167" s="211"/>
      <c r="J167" s="212">
        <f>ROUND(I167*H167,2)</f>
        <v>0</v>
      </c>
      <c r="K167" s="208" t="s">
        <v>124</v>
      </c>
      <c r="L167" s="40"/>
      <c r="M167" s="213" t="s">
        <v>1</v>
      </c>
      <c r="N167" s="214" t="s">
        <v>44</v>
      </c>
      <c r="O167" s="87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7" t="s">
        <v>125</v>
      </c>
      <c r="AT167" s="217" t="s">
        <v>120</v>
      </c>
      <c r="AU167" s="217" t="s">
        <v>86</v>
      </c>
      <c r="AY167" s="13" t="s">
        <v>119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3" t="s">
        <v>86</v>
      </c>
      <c r="BK167" s="218">
        <f>ROUND(I167*H167,2)</f>
        <v>0</v>
      </c>
      <c r="BL167" s="13" t="s">
        <v>125</v>
      </c>
      <c r="BM167" s="217" t="s">
        <v>247</v>
      </c>
    </row>
    <row r="168" s="2" customFormat="1">
      <c r="A168" s="34"/>
      <c r="B168" s="35"/>
      <c r="C168" s="36"/>
      <c r="D168" s="219" t="s">
        <v>126</v>
      </c>
      <c r="E168" s="36"/>
      <c r="F168" s="220" t="s">
        <v>422</v>
      </c>
      <c r="G168" s="36"/>
      <c r="H168" s="36"/>
      <c r="I168" s="221"/>
      <c r="J168" s="36"/>
      <c r="K168" s="36"/>
      <c r="L168" s="40"/>
      <c r="M168" s="222"/>
      <c r="N168" s="223"/>
      <c r="O168" s="87"/>
      <c r="P168" s="87"/>
      <c r="Q168" s="87"/>
      <c r="R168" s="87"/>
      <c r="S168" s="87"/>
      <c r="T168" s="88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3" t="s">
        <v>126</v>
      </c>
      <c r="AU168" s="13" t="s">
        <v>86</v>
      </c>
    </row>
    <row r="169" s="11" customFormat="1" ht="25.92" customHeight="1">
      <c r="A169" s="11"/>
      <c r="B169" s="192"/>
      <c r="C169" s="193"/>
      <c r="D169" s="194" t="s">
        <v>78</v>
      </c>
      <c r="E169" s="195" t="s">
        <v>125</v>
      </c>
      <c r="F169" s="195" t="s">
        <v>253</v>
      </c>
      <c r="G169" s="193"/>
      <c r="H169" s="193"/>
      <c r="I169" s="196"/>
      <c r="J169" s="197">
        <f>BK169</f>
        <v>0</v>
      </c>
      <c r="K169" s="193"/>
      <c r="L169" s="198"/>
      <c r="M169" s="199"/>
      <c r="N169" s="200"/>
      <c r="O169" s="200"/>
      <c r="P169" s="201">
        <f>SUM(P170:P171)</f>
        <v>0</v>
      </c>
      <c r="Q169" s="200"/>
      <c r="R169" s="201">
        <f>SUM(R170:R171)</f>
        <v>0</v>
      </c>
      <c r="S169" s="200"/>
      <c r="T169" s="202">
        <f>SUM(T170:T171)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3" t="s">
        <v>86</v>
      </c>
      <c r="AT169" s="204" t="s">
        <v>78</v>
      </c>
      <c r="AU169" s="204" t="s">
        <v>79</v>
      </c>
      <c r="AY169" s="203" t="s">
        <v>119</v>
      </c>
      <c r="BK169" s="205">
        <f>SUM(BK170:BK171)</f>
        <v>0</v>
      </c>
    </row>
    <row r="170" s="2" customFormat="1" ht="24.15" customHeight="1">
      <c r="A170" s="34"/>
      <c r="B170" s="35"/>
      <c r="C170" s="206" t="s">
        <v>192</v>
      </c>
      <c r="D170" s="206" t="s">
        <v>120</v>
      </c>
      <c r="E170" s="207" t="s">
        <v>255</v>
      </c>
      <c r="F170" s="208" t="s">
        <v>256</v>
      </c>
      <c r="G170" s="209" t="s">
        <v>160</v>
      </c>
      <c r="H170" s="210">
        <v>1.3</v>
      </c>
      <c r="I170" s="211"/>
      <c r="J170" s="212">
        <f>ROUND(I170*H170,2)</f>
        <v>0</v>
      </c>
      <c r="K170" s="208" t="s">
        <v>124</v>
      </c>
      <c r="L170" s="40"/>
      <c r="M170" s="213" t="s">
        <v>1</v>
      </c>
      <c r="N170" s="214" t="s">
        <v>44</v>
      </c>
      <c r="O170" s="87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7" t="s">
        <v>125</v>
      </c>
      <c r="AT170" s="217" t="s">
        <v>120</v>
      </c>
      <c r="AU170" s="217" t="s">
        <v>86</v>
      </c>
      <c r="AY170" s="13" t="s">
        <v>119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3" t="s">
        <v>86</v>
      </c>
      <c r="BK170" s="218">
        <f>ROUND(I170*H170,2)</f>
        <v>0</v>
      </c>
      <c r="BL170" s="13" t="s">
        <v>125</v>
      </c>
      <c r="BM170" s="217" t="s">
        <v>251</v>
      </c>
    </row>
    <row r="171" s="2" customFormat="1">
      <c r="A171" s="34"/>
      <c r="B171" s="35"/>
      <c r="C171" s="36"/>
      <c r="D171" s="219" t="s">
        <v>126</v>
      </c>
      <c r="E171" s="36"/>
      <c r="F171" s="220" t="s">
        <v>423</v>
      </c>
      <c r="G171" s="36"/>
      <c r="H171" s="36"/>
      <c r="I171" s="221"/>
      <c r="J171" s="36"/>
      <c r="K171" s="36"/>
      <c r="L171" s="40"/>
      <c r="M171" s="222"/>
      <c r="N171" s="223"/>
      <c r="O171" s="87"/>
      <c r="P171" s="87"/>
      <c r="Q171" s="87"/>
      <c r="R171" s="87"/>
      <c r="S171" s="87"/>
      <c r="T171" s="88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3" t="s">
        <v>126</v>
      </c>
      <c r="AU171" s="13" t="s">
        <v>86</v>
      </c>
    </row>
    <row r="172" s="11" customFormat="1" ht="25.92" customHeight="1">
      <c r="A172" s="11"/>
      <c r="B172" s="192"/>
      <c r="C172" s="193"/>
      <c r="D172" s="194" t="s">
        <v>78</v>
      </c>
      <c r="E172" s="195" t="s">
        <v>137</v>
      </c>
      <c r="F172" s="195" t="s">
        <v>259</v>
      </c>
      <c r="G172" s="193"/>
      <c r="H172" s="193"/>
      <c r="I172" s="196"/>
      <c r="J172" s="197">
        <f>BK172</f>
        <v>0</v>
      </c>
      <c r="K172" s="193"/>
      <c r="L172" s="198"/>
      <c r="M172" s="199"/>
      <c r="N172" s="200"/>
      <c r="O172" s="200"/>
      <c r="P172" s="201">
        <f>SUM(P173:P204)</f>
        <v>0</v>
      </c>
      <c r="Q172" s="200"/>
      <c r="R172" s="201">
        <f>SUM(R173:R204)</f>
        <v>0</v>
      </c>
      <c r="S172" s="200"/>
      <c r="T172" s="202">
        <f>SUM(T173:T204)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203" t="s">
        <v>86</v>
      </c>
      <c r="AT172" s="204" t="s">
        <v>78</v>
      </c>
      <c r="AU172" s="204" t="s">
        <v>79</v>
      </c>
      <c r="AY172" s="203" t="s">
        <v>119</v>
      </c>
      <c r="BK172" s="205">
        <f>SUM(BK173:BK204)</f>
        <v>0</v>
      </c>
    </row>
    <row r="173" s="2" customFormat="1" ht="24.15" customHeight="1">
      <c r="A173" s="34"/>
      <c r="B173" s="35"/>
      <c r="C173" s="206" t="s">
        <v>244</v>
      </c>
      <c r="D173" s="206" t="s">
        <v>120</v>
      </c>
      <c r="E173" s="207" t="s">
        <v>260</v>
      </c>
      <c r="F173" s="208" t="s">
        <v>261</v>
      </c>
      <c r="G173" s="209" t="s">
        <v>160</v>
      </c>
      <c r="H173" s="210">
        <v>5.94</v>
      </c>
      <c r="I173" s="211"/>
      <c r="J173" s="212">
        <f>ROUND(I173*H173,2)</f>
        <v>0</v>
      </c>
      <c r="K173" s="208" t="s">
        <v>124</v>
      </c>
      <c r="L173" s="40"/>
      <c r="M173" s="213" t="s">
        <v>1</v>
      </c>
      <c r="N173" s="214" t="s">
        <v>44</v>
      </c>
      <c r="O173" s="87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7" t="s">
        <v>125</v>
      </c>
      <c r="AT173" s="217" t="s">
        <v>120</v>
      </c>
      <c r="AU173" s="217" t="s">
        <v>86</v>
      </c>
      <c r="AY173" s="13" t="s">
        <v>119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3" t="s">
        <v>86</v>
      </c>
      <c r="BK173" s="218">
        <f>ROUND(I173*H173,2)</f>
        <v>0</v>
      </c>
      <c r="BL173" s="13" t="s">
        <v>125</v>
      </c>
      <c r="BM173" s="217" t="s">
        <v>257</v>
      </c>
    </row>
    <row r="174" s="2" customFormat="1">
      <c r="A174" s="34"/>
      <c r="B174" s="35"/>
      <c r="C174" s="36"/>
      <c r="D174" s="219" t="s">
        <v>126</v>
      </c>
      <c r="E174" s="36"/>
      <c r="F174" s="220" t="s">
        <v>424</v>
      </c>
      <c r="G174" s="36"/>
      <c r="H174" s="36"/>
      <c r="I174" s="221"/>
      <c r="J174" s="36"/>
      <c r="K174" s="36"/>
      <c r="L174" s="40"/>
      <c r="M174" s="222"/>
      <c r="N174" s="223"/>
      <c r="O174" s="87"/>
      <c r="P174" s="87"/>
      <c r="Q174" s="87"/>
      <c r="R174" s="87"/>
      <c r="S174" s="87"/>
      <c r="T174" s="88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3" t="s">
        <v>126</v>
      </c>
      <c r="AU174" s="13" t="s">
        <v>86</v>
      </c>
    </row>
    <row r="175" s="2" customFormat="1" ht="16.5" customHeight="1">
      <c r="A175" s="34"/>
      <c r="B175" s="35"/>
      <c r="C175" s="206" t="s">
        <v>196</v>
      </c>
      <c r="D175" s="206" t="s">
        <v>120</v>
      </c>
      <c r="E175" s="207" t="s">
        <v>265</v>
      </c>
      <c r="F175" s="208" t="s">
        <v>266</v>
      </c>
      <c r="G175" s="209" t="s">
        <v>160</v>
      </c>
      <c r="H175" s="210">
        <v>0.006</v>
      </c>
      <c r="I175" s="211"/>
      <c r="J175" s="212">
        <f>ROUND(I175*H175,2)</f>
        <v>0</v>
      </c>
      <c r="K175" s="208" t="s">
        <v>124</v>
      </c>
      <c r="L175" s="40"/>
      <c r="M175" s="213" t="s">
        <v>1</v>
      </c>
      <c r="N175" s="214" t="s">
        <v>44</v>
      </c>
      <c r="O175" s="87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7" t="s">
        <v>125</v>
      </c>
      <c r="AT175" s="217" t="s">
        <v>120</v>
      </c>
      <c r="AU175" s="217" t="s">
        <v>86</v>
      </c>
      <c r="AY175" s="13" t="s">
        <v>119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3" t="s">
        <v>86</v>
      </c>
      <c r="BK175" s="218">
        <f>ROUND(I175*H175,2)</f>
        <v>0</v>
      </c>
      <c r="BL175" s="13" t="s">
        <v>125</v>
      </c>
      <c r="BM175" s="217" t="s">
        <v>373</v>
      </c>
    </row>
    <row r="176" s="2" customFormat="1">
      <c r="A176" s="34"/>
      <c r="B176" s="35"/>
      <c r="C176" s="36"/>
      <c r="D176" s="219" t="s">
        <v>126</v>
      </c>
      <c r="E176" s="36"/>
      <c r="F176" s="220" t="s">
        <v>425</v>
      </c>
      <c r="G176" s="36"/>
      <c r="H176" s="36"/>
      <c r="I176" s="221"/>
      <c r="J176" s="36"/>
      <c r="K176" s="36"/>
      <c r="L176" s="40"/>
      <c r="M176" s="222"/>
      <c r="N176" s="223"/>
      <c r="O176" s="87"/>
      <c r="P176" s="87"/>
      <c r="Q176" s="87"/>
      <c r="R176" s="87"/>
      <c r="S176" s="87"/>
      <c r="T176" s="88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3" t="s">
        <v>126</v>
      </c>
      <c r="AU176" s="13" t="s">
        <v>86</v>
      </c>
    </row>
    <row r="177" s="2" customFormat="1" ht="24.15" customHeight="1">
      <c r="A177" s="34"/>
      <c r="B177" s="35"/>
      <c r="C177" s="206" t="s">
        <v>254</v>
      </c>
      <c r="D177" s="206" t="s">
        <v>120</v>
      </c>
      <c r="E177" s="207" t="s">
        <v>269</v>
      </c>
      <c r="F177" s="208" t="s">
        <v>270</v>
      </c>
      <c r="G177" s="209" t="s">
        <v>219</v>
      </c>
      <c r="H177" s="210">
        <v>1010.9</v>
      </c>
      <c r="I177" s="211"/>
      <c r="J177" s="212">
        <f>ROUND(I177*H177,2)</f>
        <v>0</v>
      </c>
      <c r="K177" s="208" t="s">
        <v>124</v>
      </c>
      <c r="L177" s="40"/>
      <c r="M177" s="213" t="s">
        <v>1</v>
      </c>
      <c r="N177" s="214" t="s">
        <v>44</v>
      </c>
      <c r="O177" s="87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7" t="s">
        <v>125</v>
      </c>
      <c r="AT177" s="217" t="s">
        <v>120</v>
      </c>
      <c r="AU177" s="217" t="s">
        <v>86</v>
      </c>
      <c r="AY177" s="13" t="s">
        <v>119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3" t="s">
        <v>86</v>
      </c>
      <c r="BK177" s="218">
        <f>ROUND(I177*H177,2)</f>
        <v>0</v>
      </c>
      <c r="BL177" s="13" t="s">
        <v>125</v>
      </c>
      <c r="BM177" s="217" t="s">
        <v>267</v>
      </c>
    </row>
    <row r="178" s="2" customFormat="1">
      <c r="A178" s="34"/>
      <c r="B178" s="35"/>
      <c r="C178" s="36"/>
      <c r="D178" s="219" t="s">
        <v>126</v>
      </c>
      <c r="E178" s="36"/>
      <c r="F178" s="220" t="s">
        <v>426</v>
      </c>
      <c r="G178" s="36"/>
      <c r="H178" s="36"/>
      <c r="I178" s="221"/>
      <c r="J178" s="36"/>
      <c r="K178" s="36"/>
      <c r="L178" s="40"/>
      <c r="M178" s="222"/>
      <c r="N178" s="223"/>
      <c r="O178" s="87"/>
      <c r="P178" s="87"/>
      <c r="Q178" s="87"/>
      <c r="R178" s="87"/>
      <c r="S178" s="87"/>
      <c r="T178" s="88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3" t="s">
        <v>126</v>
      </c>
      <c r="AU178" s="13" t="s">
        <v>86</v>
      </c>
    </row>
    <row r="179" s="2" customFormat="1" ht="24.15" customHeight="1">
      <c r="A179" s="34"/>
      <c r="B179" s="35"/>
      <c r="C179" s="206" t="s">
        <v>201</v>
      </c>
      <c r="D179" s="206" t="s">
        <v>120</v>
      </c>
      <c r="E179" s="207" t="s">
        <v>269</v>
      </c>
      <c r="F179" s="208" t="s">
        <v>270</v>
      </c>
      <c r="G179" s="209" t="s">
        <v>219</v>
      </c>
      <c r="H179" s="210">
        <v>1056.8499999999998</v>
      </c>
      <c r="I179" s="211"/>
      <c r="J179" s="212">
        <f>ROUND(I179*H179,2)</f>
        <v>0</v>
      </c>
      <c r="K179" s="208" t="s">
        <v>124</v>
      </c>
      <c r="L179" s="40"/>
      <c r="M179" s="213" t="s">
        <v>1</v>
      </c>
      <c r="N179" s="214" t="s">
        <v>44</v>
      </c>
      <c r="O179" s="87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7" t="s">
        <v>125</v>
      </c>
      <c r="AT179" s="217" t="s">
        <v>120</v>
      </c>
      <c r="AU179" s="217" t="s">
        <v>86</v>
      </c>
      <c r="AY179" s="13" t="s">
        <v>119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3" t="s">
        <v>86</v>
      </c>
      <c r="BK179" s="218">
        <f>ROUND(I179*H179,2)</f>
        <v>0</v>
      </c>
      <c r="BL179" s="13" t="s">
        <v>125</v>
      </c>
      <c r="BM179" s="217" t="s">
        <v>271</v>
      </c>
    </row>
    <row r="180" s="2" customFormat="1">
      <c r="A180" s="34"/>
      <c r="B180" s="35"/>
      <c r="C180" s="36"/>
      <c r="D180" s="219" t="s">
        <v>126</v>
      </c>
      <c r="E180" s="36"/>
      <c r="F180" s="220" t="s">
        <v>427</v>
      </c>
      <c r="G180" s="36"/>
      <c r="H180" s="36"/>
      <c r="I180" s="221"/>
      <c r="J180" s="36"/>
      <c r="K180" s="36"/>
      <c r="L180" s="40"/>
      <c r="M180" s="222"/>
      <c r="N180" s="223"/>
      <c r="O180" s="87"/>
      <c r="P180" s="87"/>
      <c r="Q180" s="87"/>
      <c r="R180" s="87"/>
      <c r="S180" s="87"/>
      <c r="T180" s="88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3" t="s">
        <v>126</v>
      </c>
      <c r="AU180" s="13" t="s">
        <v>86</v>
      </c>
    </row>
    <row r="181" s="2" customFormat="1" ht="24.15" customHeight="1">
      <c r="A181" s="34"/>
      <c r="B181" s="35"/>
      <c r="C181" s="206" t="s">
        <v>264</v>
      </c>
      <c r="D181" s="206" t="s">
        <v>120</v>
      </c>
      <c r="E181" s="207" t="s">
        <v>428</v>
      </c>
      <c r="F181" s="208" t="s">
        <v>429</v>
      </c>
      <c r="G181" s="209" t="s">
        <v>219</v>
      </c>
      <c r="H181" s="210">
        <v>26</v>
      </c>
      <c r="I181" s="211"/>
      <c r="J181" s="212">
        <f>ROUND(I181*H181,2)</f>
        <v>0</v>
      </c>
      <c r="K181" s="208" t="s">
        <v>124</v>
      </c>
      <c r="L181" s="40"/>
      <c r="M181" s="213" t="s">
        <v>1</v>
      </c>
      <c r="N181" s="214" t="s">
        <v>44</v>
      </c>
      <c r="O181" s="87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7" t="s">
        <v>125</v>
      </c>
      <c r="AT181" s="217" t="s">
        <v>120</v>
      </c>
      <c r="AU181" s="217" t="s">
        <v>86</v>
      </c>
      <c r="AY181" s="13" t="s">
        <v>119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3" t="s">
        <v>86</v>
      </c>
      <c r="BK181" s="218">
        <f>ROUND(I181*H181,2)</f>
        <v>0</v>
      </c>
      <c r="BL181" s="13" t="s">
        <v>125</v>
      </c>
      <c r="BM181" s="217" t="s">
        <v>274</v>
      </c>
    </row>
    <row r="182" s="2" customFormat="1">
      <c r="A182" s="34"/>
      <c r="B182" s="35"/>
      <c r="C182" s="36"/>
      <c r="D182" s="219" t="s">
        <v>126</v>
      </c>
      <c r="E182" s="36"/>
      <c r="F182" s="220" t="s">
        <v>430</v>
      </c>
      <c r="G182" s="36"/>
      <c r="H182" s="36"/>
      <c r="I182" s="221"/>
      <c r="J182" s="36"/>
      <c r="K182" s="36"/>
      <c r="L182" s="40"/>
      <c r="M182" s="222"/>
      <c r="N182" s="223"/>
      <c r="O182" s="87"/>
      <c r="P182" s="87"/>
      <c r="Q182" s="87"/>
      <c r="R182" s="87"/>
      <c r="S182" s="87"/>
      <c r="T182" s="88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3" t="s">
        <v>126</v>
      </c>
      <c r="AU182" s="13" t="s">
        <v>86</v>
      </c>
    </row>
    <row r="183" s="2" customFormat="1" ht="24.15" customHeight="1">
      <c r="A183" s="34"/>
      <c r="B183" s="35"/>
      <c r="C183" s="206" t="s">
        <v>205</v>
      </c>
      <c r="D183" s="206" t="s">
        <v>120</v>
      </c>
      <c r="E183" s="207" t="s">
        <v>281</v>
      </c>
      <c r="F183" s="208" t="s">
        <v>282</v>
      </c>
      <c r="G183" s="209" t="s">
        <v>219</v>
      </c>
      <c r="H183" s="210">
        <v>16.25</v>
      </c>
      <c r="I183" s="211"/>
      <c r="J183" s="212">
        <f>ROUND(I183*H183,2)</f>
        <v>0</v>
      </c>
      <c r="K183" s="208" t="s">
        <v>124</v>
      </c>
      <c r="L183" s="40"/>
      <c r="M183" s="213" t="s">
        <v>1</v>
      </c>
      <c r="N183" s="214" t="s">
        <v>44</v>
      </c>
      <c r="O183" s="87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7" t="s">
        <v>125</v>
      </c>
      <c r="AT183" s="217" t="s">
        <v>120</v>
      </c>
      <c r="AU183" s="217" t="s">
        <v>86</v>
      </c>
      <c r="AY183" s="13" t="s">
        <v>119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3" t="s">
        <v>86</v>
      </c>
      <c r="BK183" s="218">
        <f>ROUND(I183*H183,2)</f>
        <v>0</v>
      </c>
      <c r="BL183" s="13" t="s">
        <v>125</v>
      </c>
      <c r="BM183" s="217" t="s">
        <v>276</v>
      </c>
    </row>
    <row r="184" s="2" customFormat="1">
      <c r="A184" s="34"/>
      <c r="B184" s="35"/>
      <c r="C184" s="36"/>
      <c r="D184" s="219" t="s">
        <v>126</v>
      </c>
      <c r="E184" s="36"/>
      <c r="F184" s="220" t="s">
        <v>431</v>
      </c>
      <c r="G184" s="36"/>
      <c r="H184" s="36"/>
      <c r="I184" s="221"/>
      <c r="J184" s="36"/>
      <c r="K184" s="36"/>
      <c r="L184" s="40"/>
      <c r="M184" s="222"/>
      <c r="N184" s="223"/>
      <c r="O184" s="87"/>
      <c r="P184" s="87"/>
      <c r="Q184" s="87"/>
      <c r="R184" s="87"/>
      <c r="S184" s="87"/>
      <c r="T184" s="88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3" t="s">
        <v>126</v>
      </c>
      <c r="AU184" s="13" t="s">
        <v>86</v>
      </c>
    </row>
    <row r="185" s="2" customFormat="1" ht="16.5" customHeight="1">
      <c r="A185" s="34"/>
      <c r="B185" s="35"/>
      <c r="C185" s="206" t="s">
        <v>273</v>
      </c>
      <c r="D185" s="206" t="s">
        <v>120</v>
      </c>
      <c r="E185" s="207" t="s">
        <v>290</v>
      </c>
      <c r="F185" s="208" t="s">
        <v>291</v>
      </c>
      <c r="G185" s="209" t="s">
        <v>219</v>
      </c>
      <c r="H185" s="210">
        <v>919</v>
      </c>
      <c r="I185" s="211"/>
      <c r="J185" s="212">
        <f>ROUND(I185*H185,2)</f>
        <v>0</v>
      </c>
      <c r="K185" s="208" t="s">
        <v>124</v>
      </c>
      <c r="L185" s="40"/>
      <c r="M185" s="213" t="s">
        <v>1</v>
      </c>
      <c r="N185" s="214" t="s">
        <v>44</v>
      </c>
      <c r="O185" s="87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7" t="s">
        <v>125</v>
      </c>
      <c r="AT185" s="217" t="s">
        <v>120</v>
      </c>
      <c r="AU185" s="217" t="s">
        <v>86</v>
      </c>
      <c r="AY185" s="13" t="s">
        <v>119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3" t="s">
        <v>86</v>
      </c>
      <c r="BK185" s="218">
        <f>ROUND(I185*H185,2)</f>
        <v>0</v>
      </c>
      <c r="BL185" s="13" t="s">
        <v>125</v>
      </c>
      <c r="BM185" s="217" t="s">
        <v>279</v>
      </c>
    </row>
    <row r="186" s="2" customFormat="1">
      <c r="A186" s="34"/>
      <c r="B186" s="35"/>
      <c r="C186" s="36"/>
      <c r="D186" s="219" t="s">
        <v>126</v>
      </c>
      <c r="E186" s="36"/>
      <c r="F186" s="220" t="s">
        <v>432</v>
      </c>
      <c r="G186" s="36"/>
      <c r="H186" s="36"/>
      <c r="I186" s="221"/>
      <c r="J186" s="36"/>
      <c r="K186" s="36"/>
      <c r="L186" s="40"/>
      <c r="M186" s="222"/>
      <c r="N186" s="223"/>
      <c r="O186" s="87"/>
      <c r="P186" s="87"/>
      <c r="Q186" s="87"/>
      <c r="R186" s="87"/>
      <c r="S186" s="87"/>
      <c r="T186" s="88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3" t="s">
        <v>126</v>
      </c>
      <c r="AU186" s="13" t="s">
        <v>86</v>
      </c>
    </row>
    <row r="187" s="2" customFormat="1" ht="24.15" customHeight="1">
      <c r="A187" s="34"/>
      <c r="B187" s="35"/>
      <c r="C187" s="206" t="s">
        <v>210</v>
      </c>
      <c r="D187" s="206" t="s">
        <v>120</v>
      </c>
      <c r="E187" s="207" t="s">
        <v>295</v>
      </c>
      <c r="F187" s="208" t="s">
        <v>296</v>
      </c>
      <c r="G187" s="209" t="s">
        <v>219</v>
      </c>
      <c r="H187" s="210">
        <v>919</v>
      </c>
      <c r="I187" s="211"/>
      <c r="J187" s="212">
        <f>ROUND(I187*H187,2)</f>
        <v>0</v>
      </c>
      <c r="K187" s="208" t="s">
        <v>124</v>
      </c>
      <c r="L187" s="40"/>
      <c r="M187" s="213" t="s">
        <v>1</v>
      </c>
      <c r="N187" s="214" t="s">
        <v>44</v>
      </c>
      <c r="O187" s="87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7" t="s">
        <v>125</v>
      </c>
      <c r="AT187" s="217" t="s">
        <v>120</v>
      </c>
      <c r="AU187" s="217" t="s">
        <v>86</v>
      </c>
      <c r="AY187" s="13" t="s">
        <v>119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3" t="s">
        <v>86</v>
      </c>
      <c r="BK187" s="218">
        <f>ROUND(I187*H187,2)</f>
        <v>0</v>
      </c>
      <c r="BL187" s="13" t="s">
        <v>125</v>
      </c>
      <c r="BM187" s="217" t="s">
        <v>283</v>
      </c>
    </row>
    <row r="188" s="2" customFormat="1">
      <c r="A188" s="34"/>
      <c r="B188" s="35"/>
      <c r="C188" s="36"/>
      <c r="D188" s="219" t="s">
        <v>126</v>
      </c>
      <c r="E188" s="36"/>
      <c r="F188" s="220" t="s">
        <v>433</v>
      </c>
      <c r="G188" s="36"/>
      <c r="H188" s="36"/>
      <c r="I188" s="221"/>
      <c r="J188" s="36"/>
      <c r="K188" s="36"/>
      <c r="L188" s="40"/>
      <c r="M188" s="222"/>
      <c r="N188" s="223"/>
      <c r="O188" s="87"/>
      <c r="P188" s="87"/>
      <c r="Q188" s="87"/>
      <c r="R188" s="87"/>
      <c r="S188" s="87"/>
      <c r="T188" s="88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3" t="s">
        <v>126</v>
      </c>
      <c r="AU188" s="13" t="s">
        <v>86</v>
      </c>
    </row>
    <row r="189" s="2" customFormat="1" ht="24.15" customHeight="1">
      <c r="A189" s="34"/>
      <c r="B189" s="35"/>
      <c r="C189" s="206" t="s">
        <v>278</v>
      </c>
      <c r="D189" s="206" t="s">
        <v>120</v>
      </c>
      <c r="E189" s="207" t="s">
        <v>299</v>
      </c>
      <c r="F189" s="208" t="s">
        <v>300</v>
      </c>
      <c r="G189" s="209" t="s">
        <v>219</v>
      </c>
      <c r="H189" s="210">
        <v>919</v>
      </c>
      <c r="I189" s="211"/>
      <c r="J189" s="212">
        <f>ROUND(I189*H189,2)</f>
        <v>0</v>
      </c>
      <c r="K189" s="208" t="s">
        <v>124</v>
      </c>
      <c r="L189" s="40"/>
      <c r="M189" s="213" t="s">
        <v>1</v>
      </c>
      <c r="N189" s="214" t="s">
        <v>44</v>
      </c>
      <c r="O189" s="87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7" t="s">
        <v>125</v>
      </c>
      <c r="AT189" s="217" t="s">
        <v>120</v>
      </c>
      <c r="AU189" s="217" t="s">
        <v>86</v>
      </c>
      <c r="AY189" s="13" t="s">
        <v>119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3" t="s">
        <v>86</v>
      </c>
      <c r="BK189" s="218">
        <f>ROUND(I189*H189,2)</f>
        <v>0</v>
      </c>
      <c r="BL189" s="13" t="s">
        <v>125</v>
      </c>
      <c r="BM189" s="217" t="s">
        <v>288</v>
      </c>
    </row>
    <row r="190" s="2" customFormat="1">
      <c r="A190" s="34"/>
      <c r="B190" s="35"/>
      <c r="C190" s="36"/>
      <c r="D190" s="219" t="s">
        <v>126</v>
      </c>
      <c r="E190" s="36"/>
      <c r="F190" s="220" t="s">
        <v>434</v>
      </c>
      <c r="G190" s="36"/>
      <c r="H190" s="36"/>
      <c r="I190" s="221"/>
      <c r="J190" s="36"/>
      <c r="K190" s="36"/>
      <c r="L190" s="40"/>
      <c r="M190" s="222"/>
      <c r="N190" s="223"/>
      <c r="O190" s="87"/>
      <c r="P190" s="87"/>
      <c r="Q190" s="87"/>
      <c r="R190" s="87"/>
      <c r="S190" s="87"/>
      <c r="T190" s="88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3" t="s">
        <v>126</v>
      </c>
      <c r="AU190" s="13" t="s">
        <v>86</v>
      </c>
    </row>
    <row r="191" s="2" customFormat="1" ht="24.15" customHeight="1">
      <c r="A191" s="34"/>
      <c r="B191" s="35"/>
      <c r="C191" s="206" t="s">
        <v>214</v>
      </c>
      <c r="D191" s="206" t="s">
        <v>120</v>
      </c>
      <c r="E191" s="207" t="s">
        <v>304</v>
      </c>
      <c r="F191" s="208" t="s">
        <v>305</v>
      </c>
      <c r="G191" s="209" t="s">
        <v>219</v>
      </c>
      <c r="H191" s="210">
        <v>937.38</v>
      </c>
      <c r="I191" s="211"/>
      <c r="J191" s="212">
        <f>ROUND(I191*H191,2)</f>
        <v>0</v>
      </c>
      <c r="K191" s="208" t="s">
        <v>124</v>
      </c>
      <c r="L191" s="40"/>
      <c r="M191" s="213" t="s">
        <v>1</v>
      </c>
      <c r="N191" s="214" t="s">
        <v>44</v>
      </c>
      <c r="O191" s="87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7" t="s">
        <v>125</v>
      </c>
      <c r="AT191" s="217" t="s">
        <v>120</v>
      </c>
      <c r="AU191" s="217" t="s">
        <v>86</v>
      </c>
      <c r="AY191" s="13" t="s">
        <v>119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3" t="s">
        <v>86</v>
      </c>
      <c r="BK191" s="218">
        <f>ROUND(I191*H191,2)</f>
        <v>0</v>
      </c>
      <c r="BL191" s="13" t="s">
        <v>125</v>
      </c>
      <c r="BM191" s="217" t="s">
        <v>292</v>
      </c>
    </row>
    <row r="192" s="2" customFormat="1">
      <c r="A192" s="34"/>
      <c r="B192" s="35"/>
      <c r="C192" s="36"/>
      <c r="D192" s="219" t="s">
        <v>126</v>
      </c>
      <c r="E192" s="36"/>
      <c r="F192" s="220" t="s">
        <v>435</v>
      </c>
      <c r="G192" s="36"/>
      <c r="H192" s="36"/>
      <c r="I192" s="221"/>
      <c r="J192" s="36"/>
      <c r="K192" s="36"/>
      <c r="L192" s="40"/>
      <c r="M192" s="222"/>
      <c r="N192" s="223"/>
      <c r="O192" s="87"/>
      <c r="P192" s="87"/>
      <c r="Q192" s="87"/>
      <c r="R192" s="87"/>
      <c r="S192" s="87"/>
      <c r="T192" s="88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3" t="s">
        <v>126</v>
      </c>
      <c r="AU192" s="13" t="s">
        <v>86</v>
      </c>
    </row>
    <row r="193" s="2" customFormat="1" ht="21.75" customHeight="1">
      <c r="A193" s="34"/>
      <c r="B193" s="35"/>
      <c r="C193" s="206" t="s">
        <v>285</v>
      </c>
      <c r="D193" s="206" t="s">
        <v>120</v>
      </c>
      <c r="E193" s="207" t="s">
        <v>436</v>
      </c>
      <c r="F193" s="208" t="s">
        <v>437</v>
      </c>
      <c r="G193" s="209" t="s">
        <v>219</v>
      </c>
      <c r="H193" s="210">
        <v>26</v>
      </c>
      <c r="I193" s="211"/>
      <c r="J193" s="212">
        <f>ROUND(I193*H193,2)</f>
        <v>0</v>
      </c>
      <c r="K193" s="208" t="s">
        <v>124</v>
      </c>
      <c r="L193" s="40"/>
      <c r="M193" s="213" t="s">
        <v>1</v>
      </c>
      <c r="N193" s="214" t="s">
        <v>44</v>
      </c>
      <c r="O193" s="87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7" t="s">
        <v>125</v>
      </c>
      <c r="AT193" s="217" t="s">
        <v>120</v>
      </c>
      <c r="AU193" s="217" t="s">
        <v>86</v>
      </c>
      <c r="AY193" s="13" t="s">
        <v>119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3" t="s">
        <v>86</v>
      </c>
      <c r="BK193" s="218">
        <f>ROUND(I193*H193,2)</f>
        <v>0</v>
      </c>
      <c r="BL193" s="13" t="s">
        <v>125</v>
      </c>
      <c r="BM193" s="217" t="s">
        <v>297</v>
      </c>
    </row>
    <row r="194" s="2" customFormat="1">
      <c r="A194" s="34"/>
      <c r="B194" s="35"/>
      <c r="C194" s="36"/>
      <c r="D194" s="219" t="s">
        <v>126</v>
      </c>
      <c r="E194" s="36"/>
      <c r="F194" s="220" t="s">
        <v>438</v>
      </c>
      <c r="G194" s="36"/>
      <c r="H194" s="36"/>
      <c r="I194" s="221"/>
      <c r="J194" s="36"/>
      <c r="K194" s="36"/>
      <c r="L194" s="40"/>
      <c r="M194" s="222"/>
      <c r="N194" s="223"/>
      <c r="O194" s="87"/>
      <c r="P194" s="87"/>
      <c r="Q194" s="87"/>
      <c r="R194" s="87"/>
      <c r="S194" s="87"/>
      <c r="T194" s="88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3" t="s">
        <v>126</v>
      </c>
      <c r="AU194" s="13" t="s">
        <v>86</v>
      </c>
    </row>
    <row r="195" s="2" customFormat="1" ht="24.15" customHeight="1">
      <c r="A195" s="34"/>
      <c r="B195" s="35"/>
      <c r="C195" s="206" t="s">
        <v>220</v>
      </c>
      <c r="D195" s="206" t="s">
        <v>120</v>
      </c>
      <c r="E195" s="207" t="s">
        <v>439</v>
      </c>
      <c r="F195" s="208" t="s">
        <v>440</v>
      </c>
      <c r="G195" s="209" t="s">
        <v>219</v>
      </c>
      <c r="H195" s="210">
        <v>8.75</v>
      </c>
      <c r="I195" s="211"/>
      <c r="J195" s="212">
        <f>ROUND(I195*H195,2)</f>
        <v>0</v>
      </c>
      <c r="K195" s="208" t="s">
        <v>124</v>
      </c>
      <c r="L195" s="40"/>
      <c r="M195" s="213" t="s">
        <v>1</v>
      </c>
      <c r="N195" s="214" t="s">
        <v>44</v>
      </c>
      <c r="O195" s="87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17" t="s">
        <v>125</v>
      </c>
      <c r="AT195" s="217" t="s">
        <v>120</v>
      </c>
      <c r="AU195" s="217" t="s">
        <v>86</v>
      </c>
      <c r="AY195" s="13" t="s">
        <v>119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3" t="s">
        <v>86</v>
      </c>
      <c r="BK195" s="218">
        <f>ROUND(I195*H195,2)</f>
        <v>0</v>
      </c>
      <c r="BL195" s="13" t="s">
        <v>125</v>
      </c>
      <c r="BM195" s="217" t="s">
        <v>301</v>
      </c>
    </row>
    <row r="196" s="2" customFormat="1">
      <c r="A196" s="34"/>
      <c r="B196" s="35"/>
      <c r="C196" s="36"/>
      <c r="D196" s="219" t="s">
        <v>126</v>
      </c>
      <c r="E196" s="36"/>
      <c r="F196" s="220" t="s">
        <v>441</v>
      </c>
      <c r="G196" s="36"/>
      <c r="H196" s="36"/>
      <c r="I196" s="221"/>
      <c r="J196" s="36"/>
      <c r="K196" s="36"/>
      <c r="L196" s="40"/>
      <c r="M196" s="222"/>
      <c r="N196" s="223"/>
      <c r="O196" s="87"/>
      <c r="P196" s="87"/>
      <c r="Q196" s="87"/>
      <c r="R196" s="87"/>
      <c r="S196" s="87"/>
      <c r="T196" s="88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3" t="s">
        <v>126</v>
      </c>
      <c r="AU196" s="13" t="s">
        <v>86</v>
      </c>
    </row>
    <row r="197" s="2" customFormat="1" ht="24.15" customHeight="1">
      <c r="A197" s="34"/>
      <c r="B197" s="35"/>
      <c r="C197" s="206" t="s">
        <v>294</v>
      </c>
      <c r="D197" s="206" t="s">
        <v>120</v>
      </c>
      <c r="E197" s="207" t="s">
        <v>308</v>
      </c>
      <c r="F197" s="208" t="s">
        <v>309</v>
      </c>
      <c r="G197" s="209" t="s">
        <v>219</v>
      </c>
      <c r="H197" s="210">
        <v>24.2</v>
      </c>
      <c r="I197" s="211"/>
      <c r="J197" s="212">
        <f>ROUND(I197*H197,2)</f>
        <v>0</v>
      </c>
      <c r="K197" s="208" t="s">
        <v>124</v>
      </c>
      <c r="L197" s="40"/>
      <c r="M197" s="213" t="s">
        <v>1</v>
      </c>
      <c r="N197" s="214" t="s">
        <v>44</v>
      </c>
      <c r="O197" s="87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7" t="s">
        <v>125</v>
      </c>
      <c r="AT197" s="217" t="s">
        <v>120</v>
      </c>
      <c r="AU197" s="217" t="s">
        <v>86</v>
      </c>
      <c r="AY197" s="13" t="s">
        <v>119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3" t="s">
        <v>86</v>
      </c>
      <c r="BK197" s="218">
        <f>ROUND(I197*H197,2)</f>
        <v>0</v>
      </c>
      <c r="BL197" s="13" t="s">
        <v>125</v>
      </c>
      <c r="BM197" s="217" t="s">
        <v>306</v>
      </c>
    </row>
    <row r="198" s="2" customFormat="1">
      <c r="A198" s="34"/>
      <c r="B198" s="35"/>
      <c r="C198" s="36"/>
      <c r="D198" s="219" t="s">
        <v>126</v>
      </c>
      <c r="E198" s="36"/>
      <c r="F198" s="220" t="s">
        <v>442</v>
      </c>
      <c r="G198" s="36"/>
      <c r="H198" s="36"/>
      <c r="I198" s="221"/>
      <c r="J198" s="36"/>
      <c r="K198" s="36"/>
      <c r="L198" s="40"/>
      <c r="M198" s="222"/>
      <c r="N198" s="223"/>
      <c r="O198" s="87"/>
      <c r="P198" s="87"/>
      <c r="Q198" s="87"/>
      <c r="R198" s="87"/>
      <c r="S198" s="87"/>
      <c r="T198" s="88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3" t="s">
        <v>126</v>
      </c>
      <c r="AU198" s="13" t="s">
        <v>86</v>
      </c>
    </row>
    <row r="199" s="2" customFormat="1" ht="24.15" customHeight="1">
      <c r="A199" s="34"/>
      <c r="B199" s="35"/>
      <c r="C199" s="206" t="s">
        <v>224</v>
      </c>
      <c r="D199" s="206" t="s">
        <v>120</v>
      </c>
      <c r="E199" s="207" t="s">
        <v>313</v>
      </c>
      <c r="F199" s="208" t="s">
        <v>314</v>
      </c>
      <c r="G199" s="209" t="s">
        <v>219</v>
      </c>
      <c r="H199" s="210">
        <v>9.5</v>
      </c>
      <c r="I199" s="211"/>
      <c r="J199" s="212">
        <f>ROUND(I199*H199,2)</f>
        <v>0</v>
      </c>
      <c r="K199" s="208" t="s">
        <v>124</v>
      </c>
      <c r="L199" s="40"/>
      <c r="M199" s="213" t="s">
        <v>1</v>
      </c>
      <c r="N199" s="214" t="s">
        <v>44</v>
      </c>
      <c r="O199" s="87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17" t="s">
        <v>125</v>
      </c>
      <c r="AT199" s="217" t="s">
        <v>120</v>
      </c>
      <c r="AU199" s="217" t="s">
        <v>86</v>
      </c>
      <c r="AY199" s="13" t="s">
        <v>119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3" t="s">
        <v>86</v>
      </c>
      <c r="BK199" s="218">
        <f>ROUND(I199*H199,2)</f>
        <v>0</v>
      </c>
      <c r="BL199" s="13" t="s">
        <v>125</v>
      </c>
      <c r="BM199" s="217" t="s">
        <v>310</v>
      </c>
    </row>
    <row r="200" s="2" customFormat="1">
      <c r="A200" s="34"/>
      <c r="B200" s="35"/>
      <c r="C200" s="36"/>
      <c r="D200" s="219" t="s">
        <v>126</v>
      </c>
      <c r="E200" s="36"/>
      <c r="F200" s="220" t="s">
        <v>443</v>
      </c>
      <c r="G200" s="36"/>
      <c r="H200" s="36"/>
      <c r="I200" s="221"/>
      <c r="J200" s="36"/>
      <c r="K200" s="36"/>
      <c r="L200" s="40"/>
      <c r="M200" s="222"/>
      <c r="N200" s="223"/>
      <c r="O200" s="87"/>
      <c r="P200" s="87"/>
      <c r="Q200" s="87"/>
      <c r="R200" s="87"/>
      <c r="S200" s="87"/>
      <c r="T200" s="88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3" t="s">
        <v>126</v>
      </c>
      <c r="AU200" s="13" t="s">
        <v>86</v>
      </c>
    </row>
    <row r="201" s="2" customFormat="1" ht="24.15" customHeight="1">
      <c r="A201" s="34"/>
      <c r="B201" s="35"/>
      <c r="C201" s="206" t="s">
        <v>303</v>
      </c>
      <c r="D201" s="206" t="s">
        <v>120</v>
      </c>
      <c r="E201" s="207" t="s">
        <v>317</v>
      </c>
      <c r="F201" s="208" t="s">
        <v>318</v>
      </c>
      <c r="G201" s="209" t="s">
        <v>219</v>
      </c>
      <c r="H201" s="210">
        <v>13.5</v>
      </c>
      <c r="I201" s="211"/>
      <c r="J201" s="212">
        <f>ROUND(I201*H201,2)</f>
        <v>0</v>
      </c>
      <c r="K201" s="208" t="s">
        <v>124</v>
      </c>
      <c r="L201" s="40"/>
      <c r="M201" s="213" t="s">
        <v>1</v>
      </c>
      <c r="N201" s="214" t="s">
        <v>44</v>
      </c>
      <c r="O201" s="87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17" t="s">
        <v>125</v>
      </c>
      <c r="AT201" s="217" t="s">
        <v>120</v>
      </c>
      <c r="AU201" s="217" t="s">
        <v>86</v>
      </c>
      <c r="AY201" s="13" t="s">
        <v>119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3" t="s">
        <v>86</v>
      </c>
      <c r="BK201" s="218">
        <f>ROUND(I201*H201,2)</f>
        <v>0</v>
      </c>
      <c r="BL201" s="13" t="s">
        <v>125</v>
      </c>
      <c r="BM201" s="217" t="s">
        <v>315</v>
      </c>
    </row>
    <row r="202" s="2" customFormat="1">
      <c r="A202" s="34"/>
      <c r="B202" s="35"/>
      <c r="C202" s="36"/>
      <c r="D202" s="219" t="s">
        <v>126</v>
      </c>
      <c r="E202" s="36"/>
      <c r="F202" s="220" t="s">
        <v>444</v>
      </c>
      <c r="G202" s="36"/>
      <c r="H202" s="36"/>
      <c r="I202" s="221"/>
      <c r="J202" s="36"/>
      <c r="K202" s="36"/>
      <c r="L202" s="40"/>
      <c r="M202" s="222"/>
      <c r="N202" s="223"/>
      <c r="O202" s="87"/>
      <c r="P202" s="87"/>
      <c r="Q202" s="87"/>
      <c r="R202" s="87"/>
      <c r="S202" s="87"/>
      <c r="T202" s="88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3" t="s">
        <v>126</v>
      </c>
      <c r="AU202" s="13" t="s">
        <v>86</v>
      </c>
    </row>
    <row r="203" s="2" customFormat="1" ht="24.15" customHeight="1">
      <c r="A203" s="34"/>
      <c r="B203" s="35"/>
      <c r="C203" s="206" t="s">
        <v>229</v>
      </c>
      <c r="D203" s="206" t="s">
        <v>120</v>
      </c>
      <c r="E203" s="207" t="s">
        <v>445</v>
      </c>
      <c r="F203" s="208" t="s">
        <v>446</v>
      </c>
      <c r="G203" s="209" t="s">
        <v>219</v>
      </c>
      <c r="H203" s="210">
        <v>10</v>
      </c>
      <c r="I203" s="211"/>
      <c r="J203" s="212">
        <f>ROUND(I203*H203,2)</f>
        <v>0</v>
      </c>
      <c r="K203" s="208" t="s">
        <v>124</v>
      </c>
      <c r="L203" s="40"/>
      <c r="M203" s="213" t="s">
        <v>1</v>
      </c>
      <c r="N203" s="214" t="s">
        <v>44</v>
      </c>
      <c r="O203" s="87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17" t="s">
        <v>125</v>
      </c>
      <c r="AT203" s="217" t="s">
        <v>120</v>
      </c>
      <c r="AU203" s="217" t="s">
        <v>86</v>
      </c>
      <c r="AY203" s="13" t="s">
        <v>119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3" t="s">
        <v>86</v>
      </c>
      <c r="BK203" s="218">
        <f>ROUND(I203*H203,2)</f>
        <v>0</v>
      </c>
      <c r="BL203" s="13" t="s">
        <v>125</v>
      </c>
      <c r="BM203" s="217" t="s">
        <v>319</v>
      </c>
    </row>
    <row r="204" s="2" customFormat="1">
      <c r="A204" s="34"/>
      <c r="B204" s="35"/>
      <c r="C204" s="36"/>
      <c r="D204" s="219" t="s">
        <v>126</v>
      </c>
      <c r="E204" s="36"/>
      <c r="F204" s="220" t="s">
        <v>443</v>
      </c>
      <c r="G204" s="36"/>
      <c r="H204" s="36"/>
      <c r="I204" s="221"/>
      <c r="J204" s="36"/>
      <c r="K204" s="36"/>
      <c r="L204" s="40"/>
      <c r="M204" s="222"/>
      <c r="N204" s="223"/>
      <c r="O204" s="87"/>
      <c r="P204" s="87"/>
      <c r="Q204" s="87"/>
      <c r="R204" s="87"/>
      <c r="S204" s="87"/>
      <c r="T204" s="88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3" t="s">
        <v>126</v>
      </c>
      <c r="AU204" s="13" t="s">
        <v>86</v>
      </c>
    </row>
    <row r="205" s="11" customFormat="1" ht="25.92" customHeight="1">
      <c r="A205" s="11"/>
      <c r="B205" s="192"/>
      <c r="C205" s="193"/>
      <c r="D205" s="194" t="s">
        <v>78</v>
      </c>
      <c r="E205" s="195" t="s">
        <v>135</v>
      </c>
      <c r="F205" s="195" t="s">
        <v>327</v>
      </c>
      <c r="G205" s="193"/>
      <c r="H205" s="193"/>
      <c r="I205" s="196"/>
      <c r="J205" s="197">
        <f>BK205</f>
        <v>0</v>
      </c>
      <c r="K205" s="193"/>
      <c r="L205" s="198"/>
      <c r="M205" s="199"/>
      <c r="N205" s="200"/>
      <c r="O205" s="200"/>
      <c r="P205" s="201">
        <f>SUM(P206:P215)</f>
        <v>0</v>
      </c>
      <c r="Q205" s="200"/>
      <c r="R205" s="201">
        <f>SUM(R206:R215)</f>
        <v>0</v>
      </c>
      <c r="S205" s="200"/>
      <c r="T205" s="202">
        <f>SUM(T206:T215)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203" t="s">
        <v>86</v>
      </c>
      <c r="AT205" s="204" t="s">
        <v>78</v>
      </c>
      <c r="AU205" s="204" t="s">
        <v>79</v>
      </c>
      <c r="AY205" s="203" t="s">
        <v>119</v>
      </c>
      <c r="BK205" s="205">
        <f>SUM(BK206:BK215)</f>
        <v>0</v>
      </c>
    </row>
    <row r="206" s="2" customFormat="1" ht="21.75" customHeight="1">
      <c r="A206" s="34"/>
      <c r="B206" s="35"/>
      <c r="C206" s="206" t="s">
        <v>312</v>
      </c>
      <c r="D206" s="206" t="s">
        <v>120</v>
      </c>
      <c r="E206" s="207" t="s">
        <v>447</v>
      </c>
      <c r="F206" s="208" t="s">
        <v>448</v>
      </c>
      <c r="G206" s="209" t="s">
        <v>191</v>
      </c>
      <c r="H206" s="210">
        <v>34</v>
      </c>
      <c r="I206" s="211"/>
      <c r="J206" s="212">
        <f>ROUND(I206*H206,2)</f>
        <v>0</v>
      </c>
      <c r="K206" s="208" t="s">
        <v>124</v>
      </c>
      <c r="L206" s="40"/>
      <c r="M206" s="213" t="s">
        <v>1</v>
      </c>
      <c r="N206" s="214" t="s">
        <v>44</v>
      </c>
      <c r="O206" s="87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17" t="s">
        <v>125</v>
      </c>
      <c r="AT206" s="217" t="s">
        <v>120</v>
      </c>
      <c r="AU206" s="217" t="s">
        <v>86</v>
      </c>
      <c r="AY206" s="13" t="s">
        <v>119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3" t="s">
        <v>86</v>
      </c>
      <c r="BK206" s="218">
        <f>ROUND(I206*H206,2)</f>
        <v>0</v>
      </c>
      <c r="BL206" s="13" t="s">
        <v>125</v>
      </c>
      <c r="BM206" s="217" t="s">
        <v>325</v>
      </c>
    </row>
    <row r="207" s="2" customFormat="1">
      <c r="A207" s="34"/>
      <c r="B207" s="35"/>
      <c r="C207" s="36"/>
      <c r="D207" s="219" t="s">
        <v>126</v>
      </c>
      <c r="E207" s="36"/>
      <c r="F207" s="220" t="s">
        <v>449</v>
      </c>
      <c r="G207" s="36"/>
      <c r="H207" s="36"/>
      <c r="I207" s="221"/>
      <c r="J207" s="36"/>
      <c r="K207" s="36"/>
      <c r="L207" s="40"/>
      <c r="M207" s="222"/>
      <c r="N207" s="223"/>
      <c r="O207" s="87"/>
      <c r="P207" s="87"/>
      <c r="Q207" s="87"/>
      <c r="R207" s="87"/>
      <c r="S207" s="87"/>
      <c r="T207" s="88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3" t="s">
        <v>126</v>
      </c>
      <c r="AU207" s="13" t="s">
        <v>86</v>
      </c>
    </row>
    <row r="208" s="2" customFormat="1" ht="21.75" customHeight="1">
      <c r="A208" s="34"/>
      <c r="B208" s="35"/>
      <c r="C208" s="206" t="s">
        <v>233</v>
      </c>
      <c r="D208" s="206" t="s">
        <v>120</v>
      </c>
      <c r="E208" s="207" t="s">
        <v>447</v>
      </c>
      <c r="F208" s="208" t="s">
        <v>448</v>
      </c>
      <c r="G208" s="209" t="s">
        <v>191</v>
      </c>
      <c r="H208" s="210">
        <v>10.5</v>
      </c>
      <c r="I208" s="211"/>
      <c r="J208" s="212">
        <f>ROUND(I208*H208,2)</f>
        <v>0</v>
      </c>
      <c r="K208" s="208" t="s">
        <v>124</v>
      </c>
      <c r="L208" s="40"/>
      <c r="M208" s="213" t="s">
        <v>1</v>
      </c>
      <c r="N208" s="214" t="s">
        <v>44</v>
      </c>
      <c r="O208" s="87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7" t="s">
        <v>125</v>
      </c>
      <c r="AT208" s="217" t="s">
        <v>120</v>
      </c>
      <c r="AU208" s="217" t="s">
        <v>86</v>
      </c>
      <c r="AY208" s="13" t="s">
        <v>119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3" t="s">
        <v>86</v>
      </c>
      <c r="BK208" s="218">
        <f>ROUND(I208*H208,2)</f>
        <v>0</v>
      </c>
      <c r="BL208" s="13" t="s">
        <v>125</v>
      </c>
      <c r="BM208" s="217" t="s">
        <v>330</v>
      </c>
    </row>
    <row r="209" s="2" customFormat="1">
      <c r="A209" s="34"/>
      <c r="B209" s="35"/>
      <c r="C209" s="36"/>
      <c r="D209" s="219" t="s">
        <v>126</v>
      </c>
      <c r="E209" s="36"/>
      <c r="F209" s="220" t="s">
        <v>450</v>
      </c>
      <c r="G209" s="36"/>
      <c r="H209" s="36"/>
      <c r="I209" s="221"/>
      <c r="J209" s="36"/>
      <c r="K209" s="36"/>
      <c r="L209" s="40"/>
      <c r="M209" s="222"/>
      <c r="N209" s="223"/>
      <c r="O209" s="87"/>
      <c r="P209" s="87"/>
      <c r="Q209" s="87"/>
      <c r="R209" s="87"/>
      <c r="S209" s="87"/>
      <c r="T209" s="88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3" t="s">
        <v>126</v>
      </c>
      <c r="AU209" s="13" t="s">
        <v>86</v>
      </c>
    </row>
    <row r="210" s="2" customFormat="1" ht="21.75" customHeight="1">
      <c r="A210" s="34"/>
      <c r="B210" s="35"/>
      <c r="C210" s="206" t="s">
        <v>322</v>
      </c>
      <c r="D210" s="206" t="s">
        <v>120</v>
      </c>
      <c r="E210" s="207" t="s">
        <v>451</v>
      </c>
      <c r="F210" s="208" t="s">
        <v>452</v>
      </c>
      <c r="G210" s="209" t="s">
        <v>191</v>
      </c>
      <c r="H210" s="210">
        <v>36</v>
      </c>
      <c r="I210" s="211"/>
      <c r="J210" s="212">
        <f>ROUND(I210*H210,2)</f>
        <v>0</v>
      </c>
      <c r="K210" s="208" t="s">
        <v>124</v>
      </c>
      <c r="L210" s="40"/>
      <c r="M210" s="213" t="s">
        <v>1</v>
      </c>
      <c r="N210" s="214" t="s">
        <v>44</v>
      </c>
      <c r="O210" s="87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17" t="s">
        <v>125</v>
      </c>
      <c r="AT210" s="217" t="s">
        <v>120</v>
      </c>
      <c r="AU210" s="217" t="s">
        <v>86</v>
      </c>
      <c r="AY210" s="13" t="s">
        <v>119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3" t="s">
        <v>86</v>
      </c>
      <c r="BK210" s="218">
        <f>ROUND(I210*H210,2)</f>
        <v>0</v>
      </c>
      <c r="BL210" s="13" t="s">
        <v>125</v>
      </c>
      <c r="BM210" s="217" t="s">
        <v>336</v>
      </c>
    </row>
    <row r="211" s="2" customFormat="1">
      <c r="A211" s="34"/>
      <c r="B211" s="35"/>
      <c r="C211" s="36"/>
      <c r="D211" s="219" t="s">
        <v>126</v>
      </c>
      <c r="E211" s="36"/>
      <c r="F211" s="220" t="s">
        <v>453</v>
      </c>
      <c r="G211" s="36"/>
      <c r="H211" s="36"/>
      <c r="I211" s="221"/>
      <c r="J211" s="36"/>
      <c r="K211" s="36"/>
      <c r="L211" s="40"/>
      <c r="M211" s="222"/>
      <c r="N211" s="223"/>
      <c r="O211" s="87"/>
      <c r="P211" s="87"/>
      <c r="Q211" s="87"/>
      <c r="R211" s="87"/>
      <c r="S211" s="87"/>
      <c r="T211" s="88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3" t="s">
        <v>126</v>
      </c>
      <c r="AU211" s="13" t="s">
        <v>86</v>
      </c>
    </row>
    <row r="212" s="2" customFormat="1" ht="21.75" customHeight="1">
      <c r="A212" s="34"/>
      <c r="B212" s="35"/>
      <c r="C212" s="206" t="s">
        <v>238</v>
      </c>
      <c r="D212" s="206" t="s">
        <v>120</v>
      </c>
      <c r="E212" s="207" t="s">
        <v>451</v>
      </c>
      <c r="F212" s="208" t="s">
        <v>452</v>
      </c>
      <c r="G212" s="209" t="s">
        <v>191</v>
      </c>
      <c r="H212" s="210">
        <v>72</v>
      </c>
      <c r="I212" s="211"/>
      <c r="J212" s="212">
        <f>ROUND(I212*H212,2)</f>
        <v>0</v>
      </c>
      <c r="K212" s="208" t="s">
        <v>124</v>
      </c>
      <c r="L212" s="40"/>
      <c r="M212" s="213" t="s">
        <v>1</v>
      </c>
      <c r="N212" s="214" t="s">
        <v>44</v>
      </c>
      <c r="O212" s="87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7" t="s">
        <v>125</v>
      </c>
      <c r="AT212" s="217" t="s">
        <v>120</v>
      </c>
      <c r="AU212" s="217" t="s">
        <v>86</v>
      </c>
      <c r="AY212" s="13" t="s">
        <v>119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3" t="s">
        <v>86</v>
      </c>
      <c r="BK212" s="218">
        <f>ROUND(I212*H212,2)</f>
        <v>0</v>
      </c>
      <c r="BL212" s="13" t="s">
        <v>125</v>
      </c>
      <c r="BM212" s="217" t="s">
        <v>340</v>
      </c>
    </row>
    <row r="213" s="2" customFormat="1">
      <c r="A213" s="34"/>
      <c r="B213" s="35"/>
      <c r="C213" s="36"/>
      <c r="D213" s="219" t="s">
        <v>126</v>
      </c>
      <c r="E213" s="36"/>
      <c r="F213" s="220" t="s">
        <v>454</v>
      </c>
      <c r="G213" s="36"/>
      <c r="H213" s="36"/>
      <c r="I213" s="221"/>
      <c r="J213" s="36"/>
      <c r="K213" s="36"/>
      <c r="L213" s="40"/>
      <c r="M213" s="222"/>
      <c r="N213" s="223"/>
      <c r="O213" s="87"/>
      <c r="P213" s="87"/>
      <c r="Q213" s="87"/>
      <c r="R213" s="87"/>
      <c r="S213" s="87"/>
      <c r="T213" s="88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3" t="s">
        <v>126</v>
      </c>
      <c r="AU213" s="13" t="s">
        <v>86</v>
      </c>
    </row>
    <row r="214" s="2" customFormat="1" ht="21.75" customHeight="1">
      <c r="A214" s="34"/>
      <c r="B214" s="35"/>
      <c r="C214" s="206" t="s">
        <v>332</v>
      </c>
      <c r="D214" s="206" t="s">
        <v>120</v>
      </c>
      <c r="E214" s="207" t="s">
        <v>451</v>
      </c>
      <c r="F214" s="208" t="s">
        <v>452</v>
      </c>
      <c r="G214" s="209" t="s">
        <v>191</v>
      </c>
      <c r="H214" s="210">
        <v>17</v>
      </c>
      <c r="I214" s="211"/>
      <c r="J214" s="212">
        <f>ROUND(I214*H214,2)</f>
        <v>0</v>
      </c>
      <c r="K214" s="208" t="s">
        <v>124</v>
      </c>
      <c r="L214" s="40"/>
      <c r="M214" s="213" t="s">
        <v>1</v>
      </c>
      <c r="N214" s="214" t="s">
        <v>44</v>
      </c>
      <c r="O214" s="87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17" t="s">
        <v>125</v>
      </c>
      <c r="AT214" s="217" t="s">
        <v>120</v>
      </c>
      <c r="AU214" s="217" t="s">
        <v>86</v>
      </c>
      <c r="AY214" s="13" t="s">
        <v>119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3" t="s">
        <v>86</v>
      </c>
      <c r="BK214" s="218">
        <f>ROUND(I214*H214,2)</f>
        <v>0</v>
      </c>
      <c r="BL214" s="13" t="s">
        <v>125</v>
      </c>
      <c r="BM214" s="217" t="s">
        <v>345</v>
      </c>
    </row>
    <row r="215" s="2" customFormat="1">
      <c r="A215" s="34"/>
      <c r="B215" s="35"/>
      <c r="C215" s="36"/>
      <c r="D215" s="219" t="s">
        <v>126</v>
      </c>
      <c r="E215" s="36"/>
      <c r="F215" s="220" t="s">
        <v>455</v>
      </c>
      <c r="G215" s="36"/>
      <c r="H215" s="36"/>
      <c r="I215" s="221"/>
      <c r="J215" s="36"/>
      <c r="K215" s="36"/>
      <c r="L215" s="40"/>
      <c r="M215" s="222"/>
      <c r="N215" s="223"/>
      <c r="O215" s="87"/>
      <c r="P215" s="87"/>
      <c r="Q215" s="87"/>
      <c r="R215" s="87"/>
      <c r="S215" s="87"/>
      <c r="T215" s="88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3" t="s">
        <v>126</v>
      </c>
      <c r="AU215" s="13" t="s">
        <v>86</v>
      </c>
    </row>
    <row r="216" s="11" customFormat="1" ht="25.92" customHeight="1">
      <c r="A216" s="11"/>
      <c r="B216" s="192"/>
      <c r="C216" s="193"/>
      <c r="D216" s="194" t="s">
        <v>78</v>
      </c>
      <c r="E216" s="195" t="s">
        <v>181</v>
      </c>
      <c r="F216" s="195" t="s">
        <v>347</v>
      </c>
      <c r="G216" s="193"/>
      <c r="H216" s="193"/>
      <c r="I216" s="196"/>
      <c r="J216" s="197">
        <f>BK216</f>
        <v>0</v>
      </c>
      <c r="K216" s="193"/>
      <c r="L216" s="198"/>
      <c r="M216" s="199"/>
      <c r="N216" s="200"/>
      <c r="O216" s="200"/>
      <c r="P216" s="201">
        <f>SUM(P217:P238)</f>
        <v>0</v>
      </c>
      <c r="Q216" s="200"/>
      <c r="R216" s="201">
        <f>SUM(R217:R238)</f>
        <v>0</v>
      </c>
      <c r="S216" s="200"/>
      <c r="T216" s="202">
        <f>SUM(T217:T238)</f>
        <v>0</v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R216" s="203" t="s">
        <v>86</v>
      </c>
      <c r="AT216" s="204" t="s">
        <v>78</v>
      </c>
      <c r="AU216" s="204" t="s">
        <v>79</v>
      </c>
      <c r="AY216" s="203" t="s">
        <v>119</v>
      </c>
      <c r="BK216" s="205">
        <f>SUM(BK217:BK238)</f>
        <v>0</v>
      </c>
    </row>
    <row r="217" s="2" customFormat="1" ht="24.15" customHeight="1">
      <c r="A217" s="34"/>
      <c r="B217" s="35"/>
      <c r="C217" s="206" t="s">
        <v>242</v>
      </c>
      <c r="D217" s="206" t="s">
        <v>120</v>
      </c>
      <c r="E217" s="207" t="s">
        <v>456</v>
      </c>
      <c r="F217" s="208" t="s">
        <v>457</v>
      </c>
      <c r="G217" s="209" t="s">
        <v>335</v>
      </c>
      <c r="H217" s="210">
        <v>2</v>
      </c>
      <c r="I217" s="211"/>
      <c r="J217" s="212">
        <f>ROUND(I217*H217,2)</f>
        <v>0</v>
      </c>
      <c r="K217" s="208" t="s">
        <v>124</v>
      </c>
      <c r="L217" s="40"/>
      <c r="M217" s="213" t="s">
        <v>1</v>
      </c>
      <c r="N217" s="214" t="s">
        <v>44</v>
      </c>
      <c r="O217" s="87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17" t="s">
        <v>125</v>
      </c>
      <c r="AT217" s="217" t="s">
        <v>120</v>
      </c>
      <c r="AU217" s="217" t="s">
        <v>86</v>
      </c>
      <c r="AY217" s="13" t="s">
        <v>119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3" t="s">
        <v>86</v>
      </c>
      <c r="BK217" s="218">
        <f>ROUND(I217*H217,2)</f>
        <v>0</v>
      </c>
      <c r="BL217" s="13" t="s">
        <v>125</v>
      </c>
      <c r="BM217" s="217" t="s">
        <v>350</v>
      </c>
    </row>
    <row r="218" s="2" customFormat="1">
      <c r="A218" s="34"/>
      <c r="B218" s="35"/>
      <c r="C218" s="36"/>
      <c r="D218" s="219" t="s">
        <v>126</v>
      </c>
      <c r="E218" s="36"/>
      <c r="F218" s="220" t="s">
        <v>458</v>
      </c>
      <c r="G218" s="36"/>
      <c r="H218" s="36"/>
      <c r="I218" s="221"/>
      <c r="J218" s="36"/>
      <c r="K218" s="36"/>
      <c r="L218" s="40"/>
      <c r="M218" s="222"/>
      <c r="N218" s="223"/>
      <c r="O218" s="87"/>
      <c r="P218" s="87"/>
      <c r="Q218" s="87"/>
      <c r="R218" s="87"/>
      <c r="S218" s="87"/>
      <c r="T218" s="88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3" t="s">
        <v>126</v>
      </c>
      <c r="AU218" s="13" t="s">
        <v>86</v>
      </c>
    </row>
    <row r="219" s="2" customFormat="1" ht="24.15" customHeight="1">
      <c r="A219" s="34"/>
      <c r="B219" s="35"/>
      <c r="C219" s="206" t="s">
        <v>342</v>
      </c>
      <c r="D219" s="206" t="s">
        <v>120</v>
      </c>
      <c r="E219" s="207" t="s">
        <v>348</v>
      </c>
      <c r="F219" s="208" t="s">
        <v>349</v>
      </c>
      <c r="G219" s="209" t="s">
        <v>335</v>
      </c>
      <c r="H219" s="210">
        <v>7</v>
      </c>
      <c r="I219" s="211"/>
      <c r="J219" s="212">
        <f>ROUND(I219*H219,2)</f>
        <v>0</v>
      </c>
      <c r="K219" s="208" t="s">
        <v>124</v>
      </c>
      <c r="L219" s="40"/>
      <c r="M219" s="213" t="s">
        <v>1</v>
      </c>
      <c r="N219" s="214" t="s">
        <v>44</v>
      </c>
      <c r="O219" s="87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17" t="s">
        <v>125</v>
      </c>
      <c r="AT219" s="217" t="s">
        <v>120</v>
      </c>
      <c r="AU219" s="217" t="s">
        <v>86</v>
      </c>
      <c r="AY219" s="13" t="s">
        <v>119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3" t="s">
        <v>86</v>
      </c>
      <c r="BK219" s="218">
        <f>ROUND(I219*H219,2)</f>
        <v>0</v>
      </c>
      <c r="BL219" s="13" t="s">
        <v>125</v>
      </c>
      <c r="BM219" s="217" t="s">
        <v>355</v>
      </c>
    </row>
    <row r="220" s="2" customFormat="1">
      <c r="A220" s="34"/>
      <c r="B220" s="35"/>
      <c r="C220" s="36"/>
      <c r="D220" s="219" t="s">
        <v>126</v>
      </c>
      <c r="E220" s="36"/>
      <c r="F220" s="220" t="s">
        <v>459</v>
      </c>
      <c r="G220" s="36"/>
      <c r="H220" s="36"/>
      <c r="I220" s="221"/>
      <c r="J220" s="36"/>
      <c r="K220" s="36"/>
      <c r="L220" s="40"/>
      <c r="M220" s="222"/>
      <c r="N220" s="223"/>
      <c r="O220" s="87"/>
      <c r="P220" s="87"/>
      <c r="Q220" s="87"/>
      <c r="R220" s="87"/>
      <c r="S220" s="87"/>
      <c r="T220" s="88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3" t="s">
        <v>126</v>
      </c>
      <c r="AU220" s="13" t="s">
        <v>86</v>
      </c>
    </row>
    <row r="221" s="2" customFormat="1" ht="33" customHeight="1">
      <c r="A221" s="34"/>
      <c r="B221" s="35"/>
      <c r="C221" s="206" t="s">
        <v>247</v>
      </c>
      <c r="D221" s="206" t="s">
        <v>120</v>
      </c>
      <c r="E221" s="207" t="s">
        <v>460</v>
      </c>
      <c r="F221" s="208" t="s">
        <v>461</v>
      </c>
      <c r="G221" s="209" t="s">
        <v>335</v>
      </c>
      <c r="H221" s="210">
        <v>2</v>
      </c>
      <c r="I221" s="211"/>
      <c r="J221" s="212">
        <f>ROUND(I221*H221,2)</f>
        <v>0</v>
      </c>
      <c r="K221" s="208" t="s">
        <v>124</v>
      </c>
      <c r="L221" s="40"/>
      <c r="M221" s="213" t="s">
        <v>1</v>
      </c>
      <c r="N221" s="214" t="s">
        <v>44</v>
      </c>
      <c r="O221" s="87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17" t="s">
        <v>125</v>
      </c>
      <c r="AT221" s="217" t="s">
        <v>120</v>
      </c>
      <c r="AU221" s="217" t="s">
        <v>86</v>
      </c>
      <c r="AY221" s="13" t="s">
        <v>119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3" t="s">
        <v>86</v>
      </c>
      <c r="BK221" s="218">
        <f>ROUND(I221*H221,2)</f>
        <v>0</v>
      </c>
      <c r="BL221" s="13" t="s">
        <v>125</v>
      </c>
      <c r="BM221" s="217" t="s">
        <v>359</v>
      </c>
    </row>
    <row r="222" s="2" customFormat="1">
      <c r="A222" s="34"/>
      <c r="B222" s="35"/>
      <c r="C222" s="36"/>
      <c r="D222" s="219" t="s">
        <v>126</v>
      </c>
      <c r="E222" s="36"/>
      <c r="F222" s="220" t="s">
        <v>462</v>
      </c>
      <c r="G222" s="36"/>
      <c r="H222" s="36"/>
      <c r="I222" s="221"/>
      <c r="J222" s="36"/>
      <c r="K222" s="36"/>
      <c r="L222" s="40"/>
      <c r="M222" s="222"/>
      <c r="N222" s="223"/>
      <c r="O222" s="87"/>
      <c r="P222" s="87"/>
      <c r="Q222" s="87"/>
      <c r="R222" s="87"/>
      <c r="S222" s="87"/>
      <c r="T222" s="88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3" t="s">
        <v>126</v>
      </c>
      <c r="AU222" s="13" t="s">
        <v>86</v>
      </c>
    </row>
    <row r="223" s="2" customFormat="1" ht="24.15" customHeight="1">
      <c r="A223" s="34"/>
      <c r="B223" s="35"/>
      <c r="C223" s="206" t="s">
        <v>352</v>
      </c>
      <c r="D223" s="206" t="s">
        <v>120</v>
      </c>
      <c r="E223" s="207" t="s">
        <v>463</v>
      </c>
      <c r="F223" s="208" t="s">
        <v>464</v>
      </c>
      <c r="G223" s="209" t="s">
        <v>335</v>
      </c>
      <c r="H223" s="210">
        <v>3</v>
      </c>
      <c r="I223" s="211"/>
      <c r="J223" s="212">
        <f>ROUND(I223*H223,2)</f>
        <v>0</v>
      </c>
      <c r="K223" s="208" t="s">
        <v>124</v>
      </c>
      <c r="L223" s="40"/>
      <c r="M223" s="213" t="s">
        <v>1</v>
      </c>
      <c r="N223" s="214" t="s">
        <v>44</v>
      </c>
      <c r="O223" s="87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17" t="s">
        <v>125</v>
      </c>
      <c r="AT223" s="217" t="s">
        <v>120</v>
      </c>
      <c r="AU223" s="217" t="s">
        <v>86</v>
      </c>
      <c r="AY223" s="13" t="s">
        <v>119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3" t="s">
        <v>86</v>
      </c>
      <c r="BK223" s="218">
        <f>ROUND(I223*H223,2)</f>
        <v>0</v>
      </c>
      <c r="BL223" s="13" t="s">
        <v>125</v>
      </c>
      <c r="BM223" s="217" t="s">
        <v>364</v>
      </c>
    </row>
    <row r="224" s="2" customFormat="1">
      <c r="A224" s="34"/>
      <c r="B224" s="35"/>
      <c r="C224" s="36"/>
      <c r="D224" s="219" t="s">
        <v>126</v>
      </c>
      <c r="E224" s="36"/>
      <c r="F224" s="220" t="s">
        <v>465</v>
      </c>
      <c r="G224" s="36"/>
      <c r="H224" s="36"/>
      <c r="I224" s="221"/>
      <c r="J224" s="36"/>
      <c r="K224" s="36"/>
      <c r="L224" s="40"/>
      <c r="M224" s="222"/>
      <c r="N224" s="223"/>
      <c r="O224" s="87"/>
      <c r="P224" s="87"/>
      <c r="Q224" s="87"/>
      <c r="R224" s="87"/>
      <c r="S224" s="87"/>
      <c r="T224" s="88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3" t="s">
        <v>126</v>
      </c>
      <c r="AU224" s="13" t="s">
        <v>86</v>
      </c>
    </row>
    <row r="225" s="2" customFormat="1" ht="24.15" customHeight="1">
      <c r="A225" s="34"/>
      <c r="B225" s="35"/>
      <c r="C225" s="206" t="s">
        <v>251</v>
      </c>
      <c r="D225" s="206" t="s">
        <v>120</v>
      </c>
      <c r="E225" s="207" t="s">
        <v>353</v>
      </c>
      <c r="F225" s="208" t="s">
        <v>354</v>
      </c>
      <c r="G225" s="209" t="s">
        <v>219</v>
      </c>
      <c r="H225" s="210">
        <v>34.299999999999996</v>
      </c>
      <c r="I225" s="211"/>
      <c r="J225" s="212">
        <f>ROUND(I225*H225,2)</f>
        <v>0</v>
      </c>
      <c r="K225" s="208" t="s">
        <v>124</v>
      </c>
      <c r="L225" s="40"/>
      <c r="M225" s="213" t="s">
        <v>1</v>
      </c>
      <c r="N225" s="214" t="s">
        <v>44</v>
      </c>
      <c r="O225" s="87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17" t="s">
        <v>125</v>
      </c>
      <c r="AT225" s="217" t="s">
        <v>120</v>
      </c>
      <c r="AU225" s="217" t="s">
        <v>86</v>
      </c>
      <c r="AY225" s="13" t="s">
        <v>119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3" t="s">
        <v>86</v>
      </c>
      <c r="BK225" s="218">
        <f>ROUND(I225*H225,2)</f>
        <v>0</v>
      </c>
      <c r="BL225" s="13" t="s">
        <v>125</v>
      </c>
      <c r="BM225" s="217" t="s">
        <v>368</v>
      </c>
    </row>
    <row r="226" s="2" customFormat="1">
      <c r="A226" s="34"/>
      <c r="B226" s="35"/>
      <c r="C226" s="36"/>
      <c r="D226" s="219" t="s">
        <v>126</v>
      </c>
      <c r="E226" s="36"/>
      <c r="F226" s="220" t="s">
        <v>466</v>
      </c>
      <c r="G226" s="36"/>
      <c r="H226" s="36"/>
      <c r="I226" s="221"/>
      <c r="J226" s="36"/>
      <c r="K226" s="36"/>
      <c r="L226" s="40"/>
      <c r="M226" s="222"/>
      <c r="N226" s="223"/>
      <c r="O226" s="87"/>
      <c r="P226" s="87"/>
      <c r="Q226" s="87"/>
      <c r="R226" s="87"/>
      <c r="S226" s="87"/>
      <c r="T226" s="88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3" t="s">
        <v>126</v>
      </c>
      <c r="AU226" s="13" t="s">
        <v>86</v>
      </c>
    </row>
    <row r="227" s="2" customFormat="1" ht="24.15" customHeight="1">
      <c r="A227" s="34"/>
      <c r="B227" s="35"/>
      <c r="C227" s="206" t="s">
        <v>361</v>
      </c>
      <c r="D227" s="206" t="s">
        <v>120</v>
      </c>
      <c r="E227" s="207" t="s">
        <v>353</v>
      </c>
      <c r="F227" s="208" t="s">
        <v>354</v>
      </c>
      <c r="G227" s="209" t="s">
        <v>219</v>
      </c>
      <c r="H227" s="210">
        <v>47.6</v>
      </c>
      <c r="I227" s="211"/>
      <c r="J227" s="212">
        <f>ROUND(I227*H227,2)</f>
        <v>0</v>
      </c>
      <c r="K227" s="208" t="s">
        <v>124</v>
      </c>
      <c r="L227" s="40"/>
      <c r="M227" s="213" t="s">
        <v>1</v>
      </c>
      <c r="N227" s="214" t="s">
        <v>44</v>
      </c>
      <c r="O227" s="87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17" t="s">
        <v>125</v>
      </c>
      <c r="AT227" s="217" t="s">
        <v>120</v>
      </c>
      <c r="AU227" s="217" t="s">
        <v>86</v>
      </c>
      <c r="AY227" s="13" t="s">
        <v>119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3" t="s">
        <v>86</v>
      </c>
      <c r="BK227" s="218">
        <f>ROUND(I227*H227,2)</f>
        <v>0</v>
      </c>
      <c r="BL227" s="13" t="s">
        <v>125</v>
      </c>
      <c r="BM227" s="217" t="s">
        <v>371</v>
      </c>
    </row>
    <row r="228" s="2" customFormat="1">
      <c r="A228" s="34"/>
      <c r="B228" s="35"/>
      <c r="C228" s="36"/>
      <c r="D228" s="219" t="s">
        <v>126</v>
      </c>
      <c r="E228" s="36"/>
      <c r="F228" s="220" t="s">
        <v>467</v>
      </c>
      <c r="G228" s="36"/>
      <c r="H228" s="36"/>
      <c r="I228" s="221"/>
      <c r="J228" s="36"/>
      <c r="K228" s="36"/>
      <c r="L228" s="40"/>
      <c r="M228" s="222"/>
      <c r="N228" s="223"/>
      <c r="O228" s="87"/>
      <c r="P228" s="87"/>
      <c r="Q228" s="87"/>
      <c r="R228" s="87"/>
      <c r="S228" s="87"/>
      <c r="T228" s="88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3" t="s">
        <v>126</v>
      </c>
      <c r="AU228" s="13" t="s">
        <v>86</v>
      </c>
    </row>
    <row r="229" s="2" customFormat="1" ht="16.5" customHeight="1">
      <c r="A229" s="34"/>
      <c r="B229" s="35"/>
      <c r="C229" s="206" t="s">
        <v>257</v>
      </c>
      <c r="D229" s="206" t="s">
        <v>120</v>
      </c>
      <c r="E229" s="207" t="s">
        <v>357</v>
      </c>
      <c r="F229" s="208" t="s">
        <v>358</v>
      </c>
      <c r="G229" s="209" t="s">
        <v>335</v>
      </c>
      <c r="H229" s="210">
        <v>2</v>
      </c>
      <c r="I229" s="211"/>
      <c r="J229" s="212">
        <f>ROUND(I229*H229,2)</f>
        <v>0</v>
      </c>
      <c r="K229" s="208" t="s">
        <v>124</v>
      </c>
      <c r="L229" s="40"/>
      <c r="M229" s="213" t="s">
        <v>1</v>
      </c>
      <c r="N229" s="214" t="s">
        <v>44</v>
      </c>
      <c r="O229" s="87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17" t="s">
        <v>125</v>
      </c>
      <c r="AT229" s="217" t="s">
        <v>120</v>
      </c>
      <c r="AU229" s="217" t="s">
        <v>86</v>
      </c>
      <c r="AY229" s="13" t="s">
        <v>119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3" t="s">
        <v>86</v>
      </c>
      <c r="BK229" s="218">
        <f>ROUND(I229*H229,2)</f>
        <v>0</v>
      </c>
      <c r="BL229" s="13" t="s">
        <v>125</v>
      </c>
      <c r="BM229" s="217" t="s">
        <v>376</v>
      </c>
    </row>
    <row r="230" s="2" customFormat="1">
      <c r="A230" s="34"/>
      <c r="B230" s="35"/>
      <c r="C230" s="36"/>
      <c r="D230" s="219" t="s">
        <v>126</v>
      </c>
      <c r="E230" s="36"/>
      <c r="F230" s="220" t="s">
        <v>468</v>
      </c>
      <c r="G230" s="36"/>
      <c r="H230" s="36"/>
      <c r="I230" s="221"/>
      <c r="J230" s="36"/>
      <c r="K230" s="36"/>
      <c r="L230" s="40"/>
      <c r="M230" s="222"/>
      <c r="N230" s="223"/>
      <c r="O230" s="87"/>
      <c r="P230" s="87"/>
      <c r="Q230" s="87"/>
      <c r="R230" s="87"/>
      <c r="S230" s="87"/>
      <c r="T230" s="88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3" t="s">
        <v>126</v>
      </c>
      <c r="AU230" s="13" t="s">
        <v>86</v>
      </c>
    </row>
    <row r="231" s="2" customFormat="1" ht="24.15" customHeight="1">
      <c r="A231" s="34"/>
      <c r="B231" s="35"/>
      <c r="C231" s="206" t="s">
        <v>370</v>
      </c>
      <c r="D231" s="206" t="s">
        <v>120</v>
      </c>
      <c r="E231" s="207" t="s">
        <v>362</v>
      </c>
      <c r="F231" s="208" t="s">
        <v>363</v>
      </c>
      <c r="G231" s="209" t="s">
        <v>191</v>
      </c>
      <c r="H231" s="210">
        <v>26.5</v>
      </c>
      <c r="I231" s="211"/>
      <c r="J231" s="212">
        <f>ROUND(I231*H231,2)</f>
        <v>0</v>
      </c>
      <c r="K231" s="208" t="s">
        <v>124</v>
      </c>
      <c r="L231" s="40"/>
      <c r="M231" s="213" t="s">
        <v>1</v>
      </c>
      <c r="N231" s="214" t="s">
        <v>44</v>
      </c>
      <c r="O231" s="87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17" t="s">
        <v>125</v>
      </c>
      <c r="AT231" s="217" t="s">
        <v>120</v>
      </c>
      <c r="AU231" s="217" t="s">
        <v>86</v>
      </c>
      <c r="AY231" s="13" t="s">
        <v>119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3" t="s">
        <v>86</v>
      </c>
      <c r="BK231" s="218">
        <f>ROUND(I231*H231,2)</f>
        <v>0</v>
      </c>
      <c r="BL231" s="13" t="s">
        <v>125</v>
      </c>
      <c r="BM231" s="217" t="s">
        <v>381</v>
      </c>
    </row>
    <row r="232" s="2" customFormat="1">
      <c r="A232" s="34"/>
      <c r="B232" s="35"/>
      <c r="C232" s="36"/>
      <c r="D232" s="219" t="s">
        <v>126</v>
      </c>
      <c r="E232" s="36"/>
      <c r="F232" s="220" t="s">
        <v>469</v>
      </c>
      <c r="G232" s="36"/>
      <c r="H232" s="36"/>
      <c r="I232" s="221"/>
      <c r="J232" s="36"/>
      <c r="K232" s="36"/>
      <c r="L232" s="40"/>
      <c r="M232" s="222"/>
      <c r="N232" s="223"/>
      <c r="O232" s="87"/>
      <c r="P232" s="87"/>
      <c r="Q232" s="87"/>
      <c r="R232" s="87"/>
      <c r="S232" s="87"/>
      <c r="T232" s="88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3" t="s">
        <v>126</v>
      </c>
      <c r="AU232" s="13" t="s">
        <v>86</v>
      </c>
    </row>
    <row r="233" s="2" customFormat="1" ht="24.15" customHeight="1">
      <c r="A233" s="34"/>
      <c r="B233" s="35"/>
      <c r="C233" s="206" t="s">
        <v>373</v>
      </c>
      <c r="D233" s="206" t="s">
        <v>120</v>
      </c>
      <c r="E233" s="207" t="s">
        <v>366</v>
      </c>
      <c r="F233" s="208" t="s">
        <v>367</v>
      </c>
      <c r="G233" s="209" t="s">
        <v>191</v>
      </c>
      <c r="H233" s="210">
        <v>271.60000000000004</v>
      </c>
      <c r="I233" s="211"/>
      <c r="J233" s="212">
        <f>ROUND(I233*H233,2)</f>
        <v>0</v>
      </c>
      <c r="K233" s="208" t="s">
        <v>124</v>
      </c>
      <c r="L233" s="40"/>
      <c r="M233" s="213" t="s">
        <v>1</v>
      </c>
      <c r="N233" s="214" t="s">
        <v>44</v>
      </c>
      <c r="O233" s="87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17" t="s">
        <v>125</v>
      </c>
      <c r="AT233" s="217" t="s">
        <v>120</v>
      </c>
      <c r="AU233" s="217" t="s">
        <v>86</v>
      </c>
      <c r="AY233" s="13" t="s">
        <v>119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3" t="s">
        <v>86</v>
      </c>
      <c r="BK233" s="218">
        <f>ROUND(I233*H233,2)</f>
        <v>0</v>
      </c>
      <c r="BL233" s="13" t="s">
        <v>125</v>
      </c>
      <c r="BM233" s="217" t="s">
        <v>385</v>
      </c>
    </row>
    <row r="234" s="2" customFormat="1">
      <c r="A234" s="34"/>
      <c r="B234" s="35"/>
      <c r="C234" s="36"/>
      <c r="D234" s="219" t="s">
        <v>126</v>
      </c>
      <c r="E234" s="36"/>
      <c r="F234" s="220" t="s">
        <v>470</v>
      </c>
      <c r="G234" s="36"/>
      <c r="H234" s="36"/>
      <c r="I234" s="221"/>
      <c r="J234" s="36"/>
      <c r="K234" s="36"/>
      <c r="L234" s="40"/>
      <c r="M234" s="222"/>
      <c r="N234" s="223"/>
      <c r="O234" s="87"/>
      <c r="P234" s="87"/>
      <c r="Q234" s="87"/>
      <c r="R234" s="87"/>
      <c r="S234" s="87"/>
      <c r="T234" s="88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3" t="s">
        <v>126</v>
      </c>
      <c r="AU234" s="13" t="s">
        <v>86</v>
      </c>
    </row>
    <row r="235" s="2" customFormat="1" ht="37.8" customHeight="1">
      <c r="A235" s="34"/>
      <c r="B235" s="35"/>
      <c r="C235" s="206" t="s">
        <v>378</v>
      </c>
      <c r="D235" s="206" t="s">
        <v>120</v>
      </c>
      <c r="E235" s="207" t="s">
        <v>471</v>
      </c>
      <c r="F235" s="208" t="s">
        <v>472</v>
      </c>
      <c r="G235" s="209" t="s">
        <v>191</v>
      </c>
      <c r="H235" s="210">
        <v>71.5</v>
      </c>
      <c r="I235" s="211"/>
      <c r="J235" s="212">
        <f>ROUND(I235*H235,2)</f>
        <v>0</v>
      </c>
      <c r="K235" s="208" t="s">
        <v>1</v>
      </c>
      <c r="L235" s="40"/>
      <c r="M235" s="213" t="s">
        <v>1</v>
      </c>
      <c r="N235" s="214" t="s">
        <v>44</v>
      </c>
      <c r="O235" s="87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17" t="s">
        <v>125</v>
      </c>
      <c r="AT235" s="217" t="s">
        <v>120</v>
      </c>
      <c r="AU235" s="217" t="s">
        <v>86</v>
      </c>
      <c r="AY235" s="13" t="s">
        <v>119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3" t="s">
        <v>86</v>
      </c>
      <c r="BK235" s="218">
        <f>ROUND(I235*H235,2)</f>
        <v>0</v>
      </c>
      <c r="BL235" s="13" t="s">
        <v>125</v>
      </c>
      <c r="BM235" s="217" t="s">
        <v>473</v>
      </c>
    </row>
    <row r="236" s="2" customFormat="1">
      <c r="A236" s="34"/>
      <c r="B236" s="35"/>
      <c r="C236" s="36"/>
      <c r="D236" s="219" t="s">
        <v>126</v>
      </c>
      <c r="E236" s="36"/>
      <c r="F236" s="220" t="s">
        <v>474</v>
      </c>
      <c r="G236" s="36"/>
      <c r="H236" s="36"/>
      <c r="I236" s="221"/>
      <c r="J236" s="36"/>
      <c r="K236" s="36"/>
      <c r="L236" s="40"/>
      <c r="M236" s="222"/>
      <c r="N236" s="223"/>
      <c r="O236" s="87"/>
      <c r="P236" s="87"/>
      <c r="Q236" s="87"/>
      <c r="R236" s="87"/>
      <c r="S236" s="87"/>
      <c r="T236" s="88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3" t="s">
        <v>126</v>
      </c>
      <c r="AU236" s="13" t="s">
        <v>86</v>
      </c>
    </row>
    <row r="237" s="2" customFormat="1" ht="24.15" customHeight="1">
      <c r="A237" s="34"/>
      <c r="B237" s="35"/>
      <c r="C237" s="206" t="s">
        <v>267</v>
      </c>
      <c r="D237" s="206" t="s">
        <v>120</v>
      </c>
      <c r="E237" s="207" t="s">
        <v>374</v>
      </c>
      <c r="F237" s="208" t="s">
        <v>375</v>
      </c>
      <c r="G237" s="209" t="s">
        <v>191</v>
      </c>
      <c r="H237" s="210">
        <v>35</v>
      </c>
      <c r="I237" s="211"/>
      <c r="J237" s="212">
        <f>ROUND(I237*H237,2)</f>
        <v>0</v>
      </c>
      <c r="K237" s="208" t="s">
        <v>124</v>
      </c>
      <c r="L237" s="40"/>
      <c r="M237" s="213" t="s">
        <v>1</v>
      </c>
      <c r="N237" s="214" t="s">
        <v>44</v>
      </c>
      <c r="O237" s="87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17" t="s">
        <v>125</v>
      </c>
      <c r="AT237" s="217" t="s">
        <v>120</v>
      </c>
      <c r="AU237" s="217" t="s">
        <v>86</v>
      </c>
      <c r="AY237" s="13" t="s">
        <v>119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3" t="s">
        <v>86</v>
      </c>
      <c r="BK237" s="218">
        <f>ROUND(I237*H237,2)</f>
        <v>0</v>
      </c>
      <c r="BL237" s="13" t="s">
        <v>125</v>
      </c>
      <c r="BM237" s="217" t="s">
        <v>475</v>
      </c>
    </row>
    <row r="238" s="2" customFormat="1">
      <c r="A238" s="34"/>
      <c r="B238" s="35"/>
      <c r="C238" s="36"/>
      <c r="D238" s="219" t="s">
        <v>126</v>
      </c>
      <c r="E238" s="36"/>
      <c r="F238" s="220" t="s">
        <v>476</v>
      </c>
      <c r="G238" s="36"/>
      <c r="H238" s="36"/>
      <c r="I238" s="221"/>
      <c r="J238" s="36"/>
      <c r="K238" s="36"/>
      <c r="L238" s="40"/>
      <c r="M238" s="224"/>
      <c r="N238" s="225"/>
      <c r="O238" s="226"/>
      <c r="P238" s="226"/>
      <c r="Q238" s="226"/>
      <c r="R238" s="226"/>
      <c r="S238" s="226"/>
      <c r="T238" s="227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3" t="s">
        <v>126</v>
      </c>
      <c r="AU238" s="13" t="s">
        <v>86</v>
      </c>
    </row>
    <row r="239" s="2" customFormat="1" ht="6.96" customHeight="1">
      <c r="A239" s="34"/>
      <c r="B239" s="62"/>
      <c r="C239" s="63"/>
      <c r="D239" s="63"/>
      <c r="E239" s="63"/>
      <c r="F239" s="63"/>
      <c r="G239" s="63"/>
      <c r="H239" s="63"/>
      <c r="I239" s="63"/>
      <c r="J239" s="63"/>
      <c r="K239" s="63"/>
      <c r="L239" s="40"/>
      <c r="M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</sheetData>
  <sheetProtection sheet="1" autoFilter="0" formatColumns="0" formatRows="0" objects="1" scenarios="1" spinCount="100000" saltValue="+N0erke/vuiYCmhA/0fJCMJBRyKbN4aJEg4/NzQJvcscH6OgI+s6bo2y+NdtAzj/hTS7OIMC7AZ14b9LeJwkmg==" hashValue="AgyHa5/66fry2i7qv2eVHd69qtTTFhU/I7qu/Zi1xukyXagmIyQXpuORmYDRAYhbEsN5t31c5MzSOOk9t/ESGw==" algorithmName="SHA-512" password="9193"/>
  <autoFilter ref="C122:K23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JULIE36\linux</dc:creator>
  <cp:lastModifiedBy>JULIE36\linux</cp:lastModifiedBy>
  <dcterms:created xsi:type="dcterms:W3CDTF">2024-09-26T07:05:33Z</dcterms:created>
  <dcterms:modified xsi:type="dcterms:W3CDTF">2024-09-26T07:05:40Z</dcterms:modified>
</cp:coreProperties>
</file>