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.1 - Vodovod" sheetId="2" r:id="rId2"/>
    <sheet name="SO 01.2 - Oprava MK po př..." sheetId="3" r:id="rId3"/>
    <sheet name="SO 02.1 - Vodovodní přípojky" sheetId="4" r:id="rId4"/>
    <sheet name="SO 02.2 - Oprava MK po př..." sheetId="5" r:id="rId5"/>
    <sheet name="SO 03.1 - Kanalizace" sheetId="6" r:id="rId6"/>
    <sheet name="SO 03.2 - Oprava MK po př..." sheetId="7" r:id="rId7"/>
    <sheet name="SO 04.1 - Kanalizační pří..." sheetId="8" r:id="rId8"/>
    <sheet name="SO 04.2 - Oprava MK po př..." sheetId="9" r:id="rId9"/>
    <sheet name="VRN - Vedlejší rozpočtové..." sheetId="10" r:id="rId10"/>
    <sheet name="SO 101 - Místní komunikace" sheetId="11" r:id="rId11"/>
    <sheet name="SO 310 - Uliční vpusti a ..." sheetId="12" r:id="rId12"/>
    <sheet name="DZP - Dočasné zapravení p..." sheetId="13" r:id="rId13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'SO 01.1 - Vodovod'!$C$122:$K$333</definedName>
    <definedName name="_xlnm.Print_Area" localSheetId="1">'SO 01.1 - Vodovod'!$C$4:$J$76,'SO 01.1 - Vodovod'!$C$82:$J$104,'SO 01.1 - Vodovod'!$C$110:$K$333</definedName>
    <definedName name="_xlnm.Print_Titles" localSheetId="1">'SO 01.1 - Vodovod'!$122:$122</definedName>
    <definedName name="_xlnm._FilterDatabase" localSheetId="2" hidden="1">'SO 01.2 - Oprava MK po př...'!$C$121:$K$184</definedName>
    <definedName name="_xlnm.Print_Area" localSheetId="2">'SO 01.2 - Oprava MK po př...'!$C$4:$J$76,'SO 01.2 - Oprava MK po př...'!$C$82:$J$103,'SO 01.2 - Oprava MK po př...'!$C$109:$K$184</definedName>
    <definedName name="_xlnm.Print_Titles" localSheetId="2">'SO 01.2 - Oprava MK po př...'!$121:$121</definedName>
    <definedName name="_xlnm._FilterDatabase" localSheetId="3" hidden="1">'SO 02.1 - Vodovodní přípojky'!$C$121:$K$234</definedName>
    <definedName name="_xlnm.Print_Area" localSheetId="3">'SO 02.1 - Vodovodní přípojky'!$C$4:$J$76,'SO 02.1 - Vodovodní přípojky'!$C$82:$J$103,'SO 02.1 - Vodovodní přípojky'!$C$109:$K$234</definedName>
    <definedName name="_xlnm.Print_Titles" localSheetId="3">'SO 02.1 - Vodovodní přípojky'!$121:$121</definedName>
    <definedName name="_xlnm._FilterDatabase" localSheetId="4" hidden="1">'SO 02.2 - Oprava MK po př...'!$C$121:$K$217</definedName>
    <definedName name="_xlnm.Print_Area" localSheetId="4">'SO 02.2 - Oprava MK po př...'!$C$4:$J$76,'SO 02.2 - Oprava MK po př...'!$C$82:$J$103,'SO 02.2 - Oprava MK po př...'!$C$109:$K$217</definedName>
    <definedName name="_xlnm.Print_Titles" localSheetId="4">'SO 02.2 - Oprava MK po př...'!$121:$121</definedName>
    <definedName name="_xlnm._FilterDatabase" localSheetId="5" hidden="1">'SO 03.1 - Kanalizace'!$C$123:$K$363</definedName>
    <definedName name="_xlnm.Print_Area" localSheetId="5">'SO 03.1 - Kanalizace'!$C$4:$J$76,'SO 03.1 - Kanalizace'!$C$82:$J$105,'SO 03.1 - Kanalizace'!$C$111:$K$363</definedName>
    <definedName name="_xlnm.Print_Titles" localSheetId="5">'SO 03.1 - Kanalizace'!$123:$123</definedName>
    <definedName name="_xlnm._FilterDatabase" localSheetId="6" hidden="1">'SO 03.2 - Oprava MK po př...'!$C$121:$K$219</definedName>
    <definedName name="_xlnm.Print_Area" localSheetId="6">'SO 03.2 - Oprava MK po př...'!$C$4:$J$76,'SO 03.2 - Oprava MK po př...'!$C$82:$J$103,'SO 03.2 - Oprava MK po př...'!$C$109:$K$219</definedName>
    <definedName name="_xlnm.Print_Titles" localSheetId="6">'SO 03.2 - Oprava MK po př...'!$121:$121</definedName>
    <definedName name="_xlnm._FilterDatabase" localSheetId="7" hidden="1">'SO 04.1 - Kanalizační pří...'!$C$122:$K$254</definedName>
    <definedName name="_xlnm.Print_Area" localSheetId="7">'SO 04.1 - Kanalizační pří...'!$C$4:$J$76,'SO 04.1 - Kanalizační pří...'!$C$82:$J$104,'SO 04.1 - Kanalizační pří...'!$C$110:$K$254</definedName>
    <definedName name="_xlnm.Print_Titles" localSheetId="7">'SO 04.1 - Kanalizační pří...'!$122:$122</definedName>
    <definedName name="_xlnm._FilterDatabase" localSheetId="8" hidden="1">'SO 04.2 - Oprava MK po př...'!$C$121:$K$220</definedName>
    <definedName name="_xlnm.Print_Area" localSheetId="8">'SO 04.2 - Oprava MK po př...'!$C$4:$J$76,'SO 04.2 - Oprava MK po př...'!$C$82:$J$103,'SO 04.2 - Oprava MK po př...'!$C$109:$K$220</definedName>
    <definedName name="_xlnm.Print_Titles" localSheetId="8">'SO 04.2 - Oprava MK po př...'!$121:$121</definedName>
    <definedName name="_xlnm._FilterDatabase" localSheetId="9" hidden="1">'VRN - Vedlejší rozpočtové...'!$C$137:$K$375</definedName>
    <definedName name="_xlnm.Print_Area" localSheetId="9">'VRN - Vedlejší rozpočtové...'!$C$4:$J$76,'VRN - Vedlejší rozpočtové...'!$C$82:$J$119,'VRN - Vedlejší rozpočtové...'!$C$125:$K$375</definedName>
    <definedName name="_xlnm.Print_Titles" localSheetId="9">'VRN - Vedlejší rozpočtové...'!$137:$137</definedName>
    <definedName name="_xlnm._FilterDatabase" localSheetId="10" hidden="1">'SO 101 - Místní komunikace'!$C$127:$K$334</definedName>
    <definedName name="_xlnm.Print_Area" localSheetId="10">'SO 101 - Místní komunikace'!$C$4:$J$76,'SO 101 - Místní komunikace'!$C$82:$J$109,'SO 101 - Místní komunikace'!$C$115:$K$334</definedName>
    <definedName name="_xlnm.Print_Titles" localSheetId="10">'SO 101 - Místní komunikace'!$127:$127</definedName>
    <definedName name="_xlnm._FilterDatabase" localSheetId="11" hidden="1">'SO 310 - Uliční vpusti a ...'!$C$122:$K$209</definedName>
    <definedName name="_xlnm.Print_Area" localSheetId="11">'SO 310 - Uliční vpusti a ...'!$C$4:$J$76,'SO 310 - Uliční vpusti a ...'!$C$82:$J$104,'SO 310 - Uliční vpusti a ...'!$C$110:$K$209</definedName>
    <definedName name="_xlnm.Print_Titles" localSheetId="11">'SO 310 - Uliční vpusti a ...'!$122:$122</definedName>
    <definedName name="_xlnm._FilterDatabase" localSheetId="12" hidden="1">'DZP - Dočasné zapravení p...'!$C$121:$K$190</definedName>
    <definedName name="_xlnm.Print_Area" localSheetId="12">'DZP - Dočasné zapravení p...'!$C$4:$J$76,'DZP - Dočasné zapravení p...'!$C$82:$J$103,'DZP - Dočasné zapravení p...'!$C$109:$K$190</definedName>
    <definedName name="_xlnm.Print_Titles" localSheetId="12">'DZP - Dočasné zapravení p...'!$121:$121</definedName>
  </definedNames>
  <calcPr/>
</workbook>
</file>

<file path=xl/calcChain.xml><?xml version="1.0" encoding="utf-8"?>
<calcChain xmlns="http://schemas.openxmlformats.org/spreadsheetml/2006/main">
  <c i="13" l="1" r="J37"/>
  <c r="J36"/>
  <c i="1" r="AY106"/>
  <c i="13" r="J35"/>
  <c i="1" r="AX106"/>
  <c i="13" r="BI181"/>
  <c r="BH181"/>
  <c r="BG181"/>
  <c r="BF181"/>
  <c r="T181"/>
  <c r="T180"/>
  <c r="T179"/>
  <c r="R181"/>
  <c r="R180"/>
  <c r="R179"/>
  <c r="P181"/>
  <c r="P180"/>
  <c r="P179"/>
  <c r="BI174"/>
  <c r="BH174"/>
  <c r="BG174"/>
  <c r="BF174"/>
  <c r="T174"/>
  <c r="R174"/>
  <c r="P174"/>
  <c r="BI169"/>
  <c r="BH169"/>
  <c r="BG169"/>
  <c r="BF169"/>
  <c r="T169"/>
  <c r="R169"/>
  <c r="P169"/>
  <c r="BI164"/>
  <c r="BH164"/>
  <c r="BG164"/>
  <c r="BF164"/>
  <c r="T164"/>
  <c r="R164"/>
  <c r="P164"/>
  <c r="BI155"/>
  <c r="BH155"/>
  <c r="BG155"/>
  <c r="BF155"/>
  <c r="T155"/>
  <c r="T154"/>
  <c r="R155"/>
  <c r="R154"/>
  <c r="P155"/>
  <c r="P154"/>
  <c r="BI149"/>
  <c r="BH149"/>
  <c r="BG149"/>
  <c r="BF149"/>
  <c r="T149"/>
  <c r="R149"/>
  <c r="P149"/>
  <c r="BI143"/>
  <c r="BH143"/>
  <c r="BG143"/>
  <c r="BF143"/>
  <c r="T143"/>
  <c r="R143"/>
  <c r="P143"/>
  <c r="BI138"/>
  <c r="BH138"/>
  <c r="BG138"/>
  <c r="BF138"/>
  <c r="T138"/>
  <c r="R138"/>
  <c r="P138"/>
  <c r="BI130"/>
  <c r="BH130"/>
  <c r="BG130"/>
  <c r="BF130"/>
  <c r="T130"/>
  <c r="R130"/>
  <c r="P130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91"/>
  <c r="J14"/>
  <c r="J12"/>
  <c r="J116"/>
  <c r="E7"/>
  <c r="E112"/>
  <c i="12" r="J37"/>
  <c r="J36"/>
  <c i="1" r="AY105"/>
  <c i="12" r="J35"/>
  <c i="1" r="AX105"/>
  <c i="12"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T204"/>
  <c r="R205"/>
  <c r="R204"/>
  <c r="P205"/>
  <c r="P204"/>
  <c r="BI200"/>
  <c r="BH200"/>
  <c r="BG200"/>
  <c r="BF200"/>
  <c r="T200"/>
  <c r="R200"/>
  <c r="P200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1"/>
  <c r="BH151"/>
  <c r="BG151"/>
  <c r="BF151"/>
  <c r="T151"/>
  <c r="R151"/>
  <c r="P151"/>
  <c r="BI148"/>
  <c r="BH148"/>
  <c r="BG148"/>
  <c r="BF148"/>
  <c r="T148"/>
  <c r="R148"/>
  <c r="P148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91"/>
  <c r="J20"/>
  <c r="J18"/>
  <c r="E18"/>
  <c r="F92"/>
  <c r="J17"/>
  <c r="J15"/>
  <c r="E15"/>
  <c r="F119"/>
  <c r="J14"/>
  <c r="J12"/>
  <c r="J117"/>
  <c r="E7"/>
  <c r="E113"/>
  <c i="11" r="J37"/>
  <c r="J36"/>
  <c i="1" r="AY104"/>
  <c i="11" r="J35"/>
  <c i="1" r="AX104"/>
  <c i="11" r="BI332"/>
  <c r="BH332"/>
  <c r="BG332"/>
  <c r="BF332"/>
  <c r="T332"/>
  <c r="R332"/>
  <c r="P332"/>
  <c r="BI331"/>
  <c r="BH331"/>
  <c r="BG331"/>
  <c r="BF331"/>
  <c r="T331"/>
  <c r="R331"/>
  <c r="P331"/>
  <c r="BI328"/>
  <c r="BH328"/>
  <c r="BG328"/>
  <c r="BF328"/>
  <c r="T328"/>
  <c r="R328"/>
  <c r="P328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T320"/>
  <c r="R321"/>
  <c r="R320"/>
  <c r="P321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7"/>
  <c r="BH307"/>
  <c r="BG307"/>
  <c r="BF307"/>
  <c r="T307"/>
  <c r="R307"/>
  <c r="P307"/>
  <c r="BI304"/>
  <c r="BH304"/>
  <c r="BG304"/>
  <c r="BF304"/>
  <c r="T304"/>
  <c r="R304"/>
  <c r="P304"/>
  <c r="BI303"/>
  <c r="BH303"/>
  <c r="BG303"/>
  <c r="BF303"/>
  <c r="T303"/>
  <c r="R303"/>
  <c r="P303"/>
  <c r="BI300"/>
  <c r="BH300"/>
  <c r="BG300"/>
  <c r="BF300"/>
  <c r="T300"/>
  <c r="R300"/>
  <c r="P300"/>
  <c r="BI299"/>
  <c r="BH299"/>
  <c r="BG299"/>
  <c r="BF299"/>
  <c r="T299"/>
  <c r="R299"/>
  <c r="P299"/>
  <c r="BI295"/>
  <c r="BH295"/>
  <c r="BG295"/>
  <c r="BF295"/>
  <c r="T295"/>
  <c r="R295"/>
  <c r="P295"/>
  <c r="BI294"/>
  <c r="BH294"/>
  <c r="BG294"/>
  <c r="BF294"/>
  <c r="T294"/>
  <c r="R294"/>
  <c r="P294"/>
  <c r="BI290"/>
  <c r="BH290"/>
  <c r="BG290"/>
  <c r="BF290"/>
  <c r="T290"/>
  <c r="R290"/>
  <c r="P290"/>
  <c r="BI285"/>
  <c r="BH285"/>
  <c r="BG285"/>
  <c r="BF285"/>
  <c r="T285"/>
  <c r="R285"/>
  <c r="P285"/>
  <c r="BI284"/>
  <c r="BH284"/>
  <c r="BG284"/>
  <c r="BF284"/>
  <c r="T284"/>
  <c r="R284"/>
  <c r="P284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79"/>
  <c r="BH179"/>
  <c r="BG179"/>
  <c r="BF179"/>
  <c r="T179"/>
  <c r="R179"/>
  <c r="P179"/>
  <c r="BI175"/>
  <c r="BH175"/>
  <c r="BG175"/>
  <c r="BF175"/>
  <c r="T175"/>
  <c r="R175"/>
  <c r="P175"/>
  <c r="BI174"/>
  <c r="BH174"/>
  <c r="BG174"/>
  <c r="BF174"/>
  <c r="T174"/>
  <c r="R174"/>
  <c r="P174"/>
  <c r="BI168"/>
  <c r="BH168"/>
  <c r="BG168"/>
  <c r="BF168"/>
  <c r="T168"/>
  <c r="R168"/>
  <c r="P168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F122"/>
  <c r="E120"/>
  <c r="F89"/>
  <c r="E87"/>
  <c r="J24"/>
  <c r="E24"/>
  <c r="J125"/>
  <c r="J23"/>
  <c r="J21"/>
  <c r="E21"/>
  <c r="J124"/>
  <c r="J20"/>
  <c r="J18"/>
  <c r="E18"/>
  <c r="F125"/>
  <c r="J17"/>
  <c r="J15"/>
  <c r="E15"/>
  <c r="F124"/>
  <c r="J14"/>
  <c r="J12"/>
  <c r="J89"/>
  <c r="E7"/>
  <c r="E85"/>
  <c i="10" r="J37"/>
  <c r="J36"/>
  <c i="1" r="AY103"/>
  <c i="10" r="J35"/>
  <c i="1" r="AX103"/>
  <c i="10" r="BI371"/>
  <c r="BH371"/>
  <c r="BG371"/>
  <c r="BF371"/>
  <c r="T371"/>
  <c r="T370"/>
  <c r="R371"/>
  <c r="R370"/>
  <c r="P371"/>
  <c r="P370"/>
  <c r="BI365"/>
  <c r="BH365"/>
  <c r="BG365"/>
  <c r="BF365"/>
  <c r="T365"/>
  <c r="R365"/>
  <c r="P365"/>
  <c r="BI360"/>
  <c r="BH360"/>
  <c r="BG360"/>
  <c r="BF360"/>
  <c r="T360"/>
  <c r="R360"/>
  <c r="P360"/>
  <c r="BI350"/>
  <c r="BH350"/>
  <c r="BG350"/>
  <c r="BF350"/>
  <c r="T350"/>
  <c r="R350"/>
  <c r="P350"/>
  <c r="BI345"/>
  <c r="BH345"/>
  <c r="BG345"/>
  <c r="BF345"/>
  <c r="T345"/>
  <c r="R345"/>
  <c r="P345"/>
  <c r="BI339"/>
  <c r="BH339"/>
  <c r="BG339"/>
  <c r="BF339"/>
  <c r="T339"/>
  <c r="R339"/>
  <c r="P339"/>
  <c r="BI334"/>
  <c r="BH334"/>
  <c r="BG334"/>
  <c r="BF334"/>
  <c r="T334"/>
  <c r="R334"/>
  <c r="P334"/>
  <c r="BI329"/>
  <c r="BH329"/>
  <c r="BG329"/>
  <c r="BF329"/>
  <c r="T329"/>
  <c r="R329"/>
  <c r="P329"/>
  <c r="BI324"/>
  <c r="BH324"/>
  <c r="BG324"/>
  <c r="BF324"/>
  <c r="T324"/>
  <c r="R324"/>
  <c r="P324"/>
  <c r="BI319"/>
  <c r="BH319"/>
  <c r="BG319"/>
  <c r="BF319"/>
  <c r="T319"/>
  <c r="R319"/>
  <c r="P319"/>
  <c r="BI314"/>
  <c r="BH314"/>
  <c r="BG314"/>
  <c r="BF314"/>
  <c r="T314"/>
  <c r="R314"/>
  <c r="P314"/>
  <c r="BI309"/>
  <c r="BH309"/>
  <c r="BG309"/>
  <c r="BF309"/>
  <c r="T309"/>
  <c r="R309"/>
  <c r="P309"/>
  <c r="BI304"/>
  <c r="BH304"/>
  <c r="BG304"/>
  <c r="BF304"/>
  <c r="T304"/>
  <c r="R304"/>
  <c r="P304"/>
  <c r="BI298"/>
  <c r="BH298"/>
  <c r="BG298"/>
  <c r="BF298"/>
  <c r="T298"/>
  <c r="R298"/>
  <c r="P298"/>
  <c r="BI293"/>
  <c r="BH293"/>
  <c r="BG293"/>
  <c r="BF293"/>
  <c r="T293"/>
  <c r="R293"/>
  <c r="P293"/>
  <c r="BI287"/>
  <c r="BH287"/>
  <c r="BG287"/>
  <c r="BF287"/>
  <c r="T287"/>
  <c r="R287"/>
  <c r="P287"/>
  <c r="BI282"/>
  <c r="BH282"/>
  <c r="BG282"/>
  <c r="BF282"/>
  <c r="T282"/>
  <c r="R282"/>
  <c r="P282"/>
  <c r="BI277"/>
  <c r="BH277"/>
  <c r="BG277"/>
  <c r="BF277"/>
  <c r="T277"/>
  <c r="R277"/>
  <c r="P277"/>
  <c r="BI271"/>
  <c r="BH271"/>
  <c r="BG271"/>
  <c r="BF271"/>
  <c r="T271"/>
  <c r="T270"/>
  <c r="R271"/>
  <c r="R270"/>
  <c r="P271"/>
  <c r="P270"/>
  <c r="BI265"/>
  <c r="BH265"/>
  <c r="BG265"/>
  <c r="BF265"/>
  <c r="T265"/>
  <c r="T264"/>
  <c r="R265"/>
  <c r="R264"/>
  <c r="P265"/>
  <c r="P264"/>
  <c r="BI259"/>
  <c r="BH259"/>
  <c r="BG259"/>
  <c r="BF259"/>
  <c r="T259"/>
  <c r="R259"/>
  <c r="P259"/>
  <c r="BI254"/>
  <c r="BH254"/>
  <c r="BG254"/>
  <c r="BF254"/>
  <c r="T254"/>
  <c r="R254"/>
  <c r="P254"/>
  <c r="BI248"/>
  <c r="BH248"/>
  <c r="BG248"/>
  <c r="BF248"/>
  <c r="T248"/>
  <c r="T247"/>
  <c r="R248"/>
  <c r="R247"/>
  <c r="P248"/>
  <c r="P247"/>
  <c r="BI242"/>
  <c r="BH242"/>
  <c r="BG242"/>
  <c r="BF242"/>
  <c r="T242"/>
  <c r="T241"/>
  <c r="R242"/>
  <c r="R241"/>
  <c r="P242"/>
  <c r="P241"/>
  <c r="BI236"/>
  <c r="BH236"/>
  <c r="BG236"/>
  <c r="BF236"/>
  <c r="T236"/>
  <c r="T235"/>
  <c r="R236"/>
  <c r="R235"/>
  <c r="P236"/>
  <c r="P235"/>
  <c r="BI230"/>
  <c r="BH230"/>
  <c r="BG230"/>
  <c r="BF230"/>
  <c r="T230"/>
  <c r="T229"/>
  <c r="R230"/>
  <c r="R229"/>
  <c r="P230"/>
  <c r="P229"/>
  <c r="BI224"/>
  <c r="BH224"/>
  <c r="BG224"/>
  <c r="BF224"/>
  <c r="T224"/>
  <c r="T223"/>
  <c r="R224"/>
  <c r="R223"/>
  <c r="P224"/>
  <c r="P223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2"/>
  <c r="BH202"/>
  <c r="BG202"/>
  <c r="BF202"/>
  <c r="T202"/>
  <c r="T201"/>
  <c r="R202"/>
  <c r="R201"/>
  <c r="P202"/>
  <c r="P201"/>
  <c r="BI196"/>
  <c r="BH196"/>
  <c r="BG196"/>
  <c r="BF196"/>
  <c r="T196"/>
  <c r="T195"/>
  <c r="R196"/>
  <c r="R195"/>
  <c r="P196"/>
  <c r="P195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4"/>
  <c r="BH174"/>
  <c r="BG174"/>
  <c r="BF174"/>
  <c r="T174"/>
  <c r="T173"/>
  <c r="R174"/>
  <c r="R173"/>
  <c r="P174"/>
  <c r="P173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2"/>
  <c r="BH152"/>
  <c r="BG152"/>
  <c r="BF152"/>
  <c r="T152"/>
  <c r="R152"/>
  <c r="P152"/>
  <c r="BI147"/>
  <c r="BH147"/>
  <c r="BG147"/>
  <c r="BF147"/>
  <c r="T147"/>
  <c r="R147"/>
  <c r="P147"/>
  <c r="BI141"/>
  <c r="BH141"/>
  <c r="BG141"/>
  <c r="BF141"/>
  <c r="T141"/>
  <c r="T140"/>
  <c r="R141"/>
  <c r="R140"/>
  <c r="P141"/>
  <c r="P140"/>
  <c r="F132"/>
  <c r="E130"/>
  <c r="F89"/>
  <c r="E87"/>
  <c r="J24"/>
  <c r="E24"/>
  <c r="J92"/>
  <c r="J23"/>
  <c r="J21"/>
  <c r="E21"/>
  <c r="J91"/>
  <c r="J20"/>
  <c r="J18"/>
  <c r="E18"/>
  <c r="F92"/>
  <c r="J17"/>
  <c r="J15"/>
  <c r="E15"/>
  <c r="F134"/>
  <c r="J14"/>
  <c r="J12"/>
  <c r="J132"/>
  <c r="E7"/>
  <c r="E128"/>
  <c i="9" r="J37"/>
  <c r="J36"/>
  <c i="1" r="AY102"/>
  <c i="9" r="J35"/>
  <c i="1" r="AX102"/>
  <c i="9" r="BI220"/>
  <c r="BH220"/>
  <c r="BG220"/>
  <c r="BF220"/>
  <c r="T220"/>
  <c r="T219"/>
  <c r="R220"/>
  <c r="R219"/>
  <c r="P220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91"/>
  <c r="J14"/>
  <c r="J12"/>
  <c r="J89"/>
  <c r="E7"/>
  <c r="E112"/>
  <c i="8" r="J37"/>
  <c r="J36"/>
  <c i="1" r="AY101"/>
  <c i="8" r="J35"/>
  <c i="1" r="AX101"/>
  <c i="8" r="BI254"/>
  <c r="BH254"/>
  <c r="BG254"/>
  <c r="BF254"/>
  <c r="T254"/>
  <c r="T253"/>
  <c r="R254"/>
  <c r="R253"/>
  <c r="P254"/>
  <c r="P253"/>
  <c r="BI250"/>
  <c r="BH250"/>
  <c r="BG250"/>
  <c r="BF250"/>
  <c r="T250"/>
  <c r="R250"/>
  <c r="P250"/>
  <c r="BI249"/>
  <c r="BH249"/>
  <c r="BG249"/>
  <c r="BF249"/>
  <c r="T249"/>
  <c r="R249"/>
  <c r="P249"/>
  <c r="BI246"/>
  <c r="BH246"/>
  <c r="BG246"/>
  <c r="BF246"/>
  <c r="T246"/>
  <c r="R246"/>
  <c r="P246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T217"/>
  <c r="R218"/>
  <c r="R217"/>
  <c r="P218"/>
  <c r="P217"/>
  <c r="BI202"/>
  <c r="BH202"/>
  <c r="BG202"/>
  <c r="BF202"/>
  <c r="T202"/>
  <c r="T201"/>
  <c r="R202"/>
  <c r="R201"/>
  <c r="P202"/>
  <c r="P201"/>
  <c r="BI198"/>
  <c r="BH198"/>
  <c r="BG198"/>
  <c r="BF198"/>
  <c r="T198"/>
  <c r="R198"/>
  <c r="P198"/>
  <c r="BI183"/>
  <c r="BH183"/>
  <c r="BG183"/>
  <c r="BF183"/>
  <c r="T183"/>
  <c r="R183"/>
  <c r="P183"/>
  <c r="BI180"/>
  <c r="BH180"/>
  <c r="BG180"/>
  <c r="BF180"/>
  <c r="T180"/>
  <c r="R180"/>
  <c r="P180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51"/>
  <c r="BH151"/>
  <c r="BG151"/>
  <c r="BF151"/>
  <c r="T151"/>
  <c r="R151"/>
  <c r="P151"/>
  <c r="BI146"/>
  <c r="BH146"/>
  <c r="BG146"/>
  <c r="BF146"/>
  <c r="T146"/>
  <c r="R146"/>
  <c r="P146"/>
  <c r="BI131"/>
  <c r="BH131"/>
  <c r="BG131"/>
  <c r="BF131"/>
  <c r="T131"/>
  <c r="R131"/>
  <c r="P131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91"/>
  <c r="J14"/>
  <c r="J12"/>
  <c r="J117"/>
  <c r="E7"/>
  <c r="E113"/>
  <c i="7" r="J37"/>
  <c r="J36"/>
  <c i="1" r="AY100"/>
  <c i="7" r="J35"/>
  <c i="1" r="AX100"/>
  <c i="7" r="BI219"/>
  <c r="BH219"/>
  <c r="BG219"/>
  <c r="BF219"/>
  <c r="T219"/>
  <c r="T218"/>
  <c r="R219"/>
  <c r="R218"/>
  <c r="P219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91"/>
  <c r="J20"/>
  <c r="J18"/>
  <c r="E18"/>
  <c r="F92"/>
  <c r="J17"/>
  <c r="J15"/>
  <c r="E15"/>
  <c r="F91"/>
  <c r="J14"/>
  <c r="J12"/>
  <c r="J116"/>
  <c r="E7"/>
  <c r="E112"/>
  <c i="6" r="J37"/>
  <c r="J36"/>
  <c i="1" r="AY99"/>
  <c i="6" r="J35"/>
  <c i="1" r="AX99"/>
  <c i="6" r="BI363"/>
  <c r="BH363"/>
  <c r="BG363"/>
  <c r="BF363"/>
  <c r="T363"/>
  <c r="T362"/>
  <c r="R363"/>
  <c r="R362"/>
  <c r="P363"/>
  <c r="P362"/>
  <c r="BI358"/>
  <c r="BH358"/>
  <c r="BG358"/>
  <c r="BF358"/>
  <c r="T358"/>
  <c r="R358"/>
  <c r="P358"/>
  <c r="BI357"/>
  <c r="BH357"/>
  <c r="BG357"/>
  <c r="BF357"/>
  <c r="T357"/>
  <c r="R357"/>
  <c r="P357"/>
  <c r="BI354"/>
  <c r="BH354"/>
  <c r="BG354"/>
  <c r="BF354"/>
  <c r="T354"/>
  <c r="R354"/>
  <c r="P354"/>
  <c r="BI353"/>
  <c r="BH353"/>
  <c r="BG353"/>
  <c r="BF353"/>
  <c r="T353"/>
  <c r="R353"/>
  <c r="P353"/>
  <c r="BI349"/>
  <c r="BH349"/>
  <c r="BG349"/>
  <c r="BF349"/>
  <c r="T349"/>
  <c r="R349"/>
  <c r="P349"/>
  <c r="BI346"/>
  <c r="BH346"/>
  <c r="BG346"/>
  <c r="BF346"/>
  <c r="T346"/>
  <c r="R346"/>
  <c r="P346"/>
  <c r="BI345"/>
  <c r="BH345"/>
  <c r="BG345"/>
  <c r="BF345"/>
  <c r="T345"/>
  <c r="R345"/>
  <c r="P345"/>
  <c r="BI342"/>
  <c r="BH342"/>
  <c r="BG342"/>
  <c r="BF342"/>
  <c r="T342"/>
  <c r="R342"/>
  <c r="P342"/>
  <c r="BI341"/>
  <c r="BH341"/>
  <c r="BG341"/>
  <c r="BF341"/>
  <c r="T341"/>
  <c r="R341"/>
  <c r="P341"/>
  <c r="BI338"/>
  <c r="BH338"/>
  <c r="BG338"/>
  <c r="BF338"/>
  <c r="T338"/>
  <c r="R338"/>
  <c r="P338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6"/>
  <c r="BH326"/>
  <c r="BG326"/>
  <c r="BF326"/>
  <c r="T326"/>
  <c r="R326"/>
  <c r="P326"/>
  <c r="BI323"/>
  <c r="BH323"/>
  <c r="BG323"/>
  <c r="BF323"/>
  <c r="T323"/>
  <c r="R323"/>
  <c r="P323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5"/>
  <c r="BH295"/>
  <c r="BG295"/>
  <c r="BF295"/>
  <c r="T295"/>
  <c r="R295"/>
  <c r="P295"/>
  <c r="BI285"/>
  <c r="BH285"/>
  <c r="BG285"/>
  <c r="BF285"/>
  <c r="T285"/>
  <c r="R285"/>
  <c r="P285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2"/>
  <c r="BH272"/>
  <c r="BG272"/>
  <c r="BF272"/>
  <c r="T272"/>
  <c r="R272"/>
  <c r="P272"/>
  <c r="BI269"/>
  <c r="BH269"/>
  <c r="BG269"/>
  <c r="BF269"/>
  <c r="T269"/>
  <c r="R269"/>
  <c r="P269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5"/>
  <c r="BH255"/>
  <c r="BG255"/>
  <c r="BF255"/>
  <c r="T255"/>
  <c r="R255"/>
  <c r="P255"/>
  <c r="BI249"/>
  <c r="BH249"/>
  <c r="BG249"/>
  <c r="BF249"/>
  <c r="T249"/>
  <c r="R249"/>
  <c r="P249"/>
  <c r="BI243"/>
  <c r="BH243"/>
  <c r="BG243"/>
  <c r="BF243"/>
  <c r="T243"/>
  <c r="R243"/>
  <c r="P243"/>
  <c r="BI238"/>
  <c r="BH238"/>
  <c r="BG238"/>
  <c r="BF238"/>
  <c r="T238"/>
  <c r="R238"/>
  <c r="P238"/>
  <c r="BI232"/>
  <c r="BH232"/>
  <c r="BG232"/>
  <c r="BF232"/>
  <c r="T232"/>
  <c r="T231"/>
  <c r="R232"/>
  <c r="R231"/>
  <c r="P232"/>
  <c r="P231"/>
  <c r="BI228"/>
  <c r="BH228"/>
  <c r="BG228"/>
  <c r="BF228"/>
  <c r="T228"/>
  <c r="R228"/>
  <c r="P228"/>
  <c r="BI220"/>
  <c r="BH220"/>
  <c r="BG220"/>
  <c r="BF220"/>
  <c r="T220"/>
  <c r="R220"/>
  <c r="P220"/>
  <c r="BI217"/>
  <c r="BH217"/>
  <c r="BG217"/>
  <c r="BF217"/>
  <c r="T217"/>
  <c r="R217"/>
  <c r="P217"/>
  <c r="BI208"/>
  <c r="BH208"/>
  <c r="BG208"/>
  <c r="BF208"/>
  <c r="T208"/>
  <c r="R208"/>
  <c r="P208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88"/>
  <c r="BH188"/>
  <c r="BG188"/>
  <c r="BF188"/>
  <c r="T188"/>
  <c r="R188"/>
  <c r="P188"/>
  <c r="BI168"/>
  <c r="BH168"/>
  <c r="BG168"/>
  <c r="BF168"/>
  <c r="T168"/>
  <c r="R168"/>
  <c r="P168"/>
  <c r="BI159"/>
  <c r="BH159"/>
  <c r="BG159"/>
  <c r="BF159"/>
  <c r="T159"/>
  <c r="R159"/>
  <c r="P159"/>
  <c r="BI148"/>
  <c r="BH148"/>
  <c r="BG148"/>
  <c r="BF148"/>
  <c r="T148"/>
  <c r="R148"/>
  <c r="P148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120"/>
  <c r="J20"/>
  <c r="J18"/>
  <c r="E18"/>
  <c r="F92"/>
  <c r="J17"/>
  <c r="J15"/>
  <c r="E15"/>
  <c r="F91"/>
  <c r="J14"/>
  <c r="J12"/>
  <c r="J118"/>
  <c r="E7"/>
  <c r="E114"/>
  <c i="5" r="J37"/>
  <c r="J36"/>
  <c i="1" r="AY98"/>
  <c i="5" r="J35"/>
  <c i="1" r="AX98"/>
  <c i="5" r="BI217"/>
  <c r="BH217"/>
  <c r="BG217"/>
  <c r="BF217"/>
  <c r="T217"/>
  <c r="T216"/>
  <c r="R217"/>
  <c r="R216"/>
  <c r="P217"/>
  <c r="P216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91"/>
  <c r="J14"/>
  <c r="J12"/>
  <c r="J89"/>
  <c r="E7"/>
  <c r="E85"/>
  <c i="4" r="J37"/>
  <c r="J36"/>
  <c i="1" r="AY97"/>
  <c i="4" r="J35"/>
  <c i="1" r="AX97"/>
  <c i="4" r="BI234"/>
  <c r="BH234"/>
  <c r="BG234"/>
  <c r="BF234"/>
  <c r="T234"/>
  <c r="T233"/>
  <c r="R234"/>
  <c r="R233"/>
  <c r="P234"/>
  <c r="P233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3"/>
  <c r="BH203"/>
  <c r="BG203"/>
  <c r="BF203"/>
  <c r="T203"/>
  <c r="R203"/>
  <c r="P203"/>
  <c r="BI190"/>
  <c r="BH190"/>
  <c r="BG190"/>
  <c r="BF190"/>
  <c r="T190"/>
  <c r="T189"/>
  <c r="R190"/>
  <c r="R189"/>
  <c r="P190"/>
  <c r="P189"/>
  <c r="BI186"/>
  <c r="BH186"/>
  <c r="BG186"/>
  <c r="BF186"/>
  <c r="T186"/>
  <c r="R186"/>
  <c r="P186"/>
  <c r="BI174"/>
  <c r="BH174"/>
  <c r="BG174"/>
  <c r="BF174"/>
  <c r="T174"/>
  <c r="R174"/>
  <c r="P174"/>
  <c r="BI171"/>
  <c r="BH171"/>
  <c r="BG171"/>
  <c r="BF171"/>
  <c r="T171"/>
  <c r="R171"/>
  <c r="P171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45"/>
  <c r="BH145"/>
  <c r="BG145"/>
  <c r="BF145"/>
  <c r="T145"/>
  <c r="R145"/>
  <c r="P145"/>
  <c r="BI141"/>
  <c r="BH141"/>
  <c r="BG141"/>
  <c r="BF141"/>
  <c r="T141"/>
  <c r="R141"/>
  <c r="P141"/>
  <c r="BI129"/>
  <c r="BH129"/>
  <c r="BG129"/>
  <c r="BF129"/>
  <c r="T129"/>
  <c r="R129"/>
  <c r="P129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91"/>
  <c r="J20"/>
  <c r="J18"/>
  <c r="E18"/>
  <c r="F119"/>
  <c r="J17"/>
  <c r="J15"/>
  <c r="E15"/>
  <c r="F91"/>
  <c r="J14"/>
  <c r="J12"/>
  <c r="J89"/>
  <c r="E7"/>
  <c r="E85"/>
  <c i="3" r="J37"/>
  <c r="J36"/>
  <c i="1" r="AY96"/>
  <c i="3" r="J35"/>
  <c i="1" r="AX96"/>
  <c i="3" r="BI184"/>
  <c r="BH184"/>
  <c r="BG184"/>
  <c r="BF184"/>
  <c r="T184"/>
  <c r="T183"/>
  <c r="R184"/>
  <c r="R183"/>
  <c r="P184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92"/>
  <c r="J17"/>
  <c r="J15"/>
  <c r="E15"/>
  <c r="F91"/>
  <c r="J14"/>
  <c r="J12"/>
  <c r="J89"/>
  <c r="E7"/>
  <c r="E112"/>
  <c i="2" r="J37"/>
  <c r="J36"/>
  <c i="1" r="AY95"/>
  <c i="2" r="J35"/>
  <c i="1" r="AX95"/>
  <c i="2" r="BI333"/>
  <c r="BH333"/>
  <c r="BG333"/>
  <c r="BF333"/>
  <c r="T333"/>
  <c r="T332"/>
  <c r="R333"/>
  <c r="R332"/>
  <c r="P333"/>
  <c r="P332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9"/>
  <c r="BH299"/>
  <c r="BG299"/>
  <c r="BF299"/>
  <c r="T299"/>
  <c r="R299"/>
  <c r="P299"/>
  <c r="BI296"/>
  <c r="BH296"/>
  <c r="BG296"/>
  <c r="BF296"/>
  <c r="T296"/>
  <c r="R296"/>
  <c r="P296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8"/>
  <c r="BH278"/>
  <c r="BG278"/>
  <c r="BF278"/>
  <c r="T278"/>
  <c r="R278"/>
  <c r="P278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9"/>
  <c r="BH239"/>
  <c r="BG239"/>
  <c r="BF239"/>
  <c r="T239"/>
  <c r="R239"/>
  <c r="P239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3"/>
  <c r="BH193"/>
  <c r="BG193"/>
  <c r="BF193"/>
  <c r="T193"/>
  <c r="R193"/>
  <c r="P193"/>
  <c r="BI189"/>
  <c r="BH189"/>
  <c r="BG189"/>
  <c r="BF189"/>
  <c r="T189"/>
  <c r="R189"/>
  <c r="P189"/>
  <c r="BI182"/>
  <c r="BH182"/>
  <c r="BG182"/>
  <c r="BF182"/>
  <c r="T182"/>
  <c r="T181"/>
  <c r="R182"/>
  <c r="R181"/>
  <c r="P182"/>
  <c r="P181"/>
  <c r="BI178"/>
  <c r="BH178"/>
  <c r="BG178"/>
  <c r="BF178"/>
  <c r="T178"/>
  <c r="R178"/>
  <c r="P178"/>
  <c r="BI173"/>
  <c r="BH173"/>
  <c r="BG173"/>
  <c r="BF173"/>
  <c r="T173"/>
  <c r="R173"/>
  <c r="P173"/>
  <c r="BI170"/>
  <c r="BH170"/>
  <c r="BG170"/>
  <c r="BF170"/>
  <c r="T170"/>
  <c r="R170"/>
  <c r="P170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3"/>
  <c r="BH153"/>
  <c r="BG153"/>
  <c r="BF153"/>
  <c r="T153"/>
  <c r="R153"/>
  <c r="P153"/>
  <c r="BI149"/>
  <c r="BH149"/>
  <c r="BG149"/>
  <c r="BF149"/>
  <c r="T149"/>
  <c r="R149"/>
  <c r="P149"/>
  <c r="BI140"/>
  <c r="BH140"/>
  <c r="BG140"/>
  <c r="BF140"/>
  <c r="T140"/>
  <c r="R140"/>
  <c r="P140"/>
  <c r="BI136"/>
  <c r="BH136"/>
  <c r="BG136"/>
  <c r="BF136"/>
  <c r="T136"/>
  <c r="R136"/>
  <c r="P136"/>
  <c r="BI129"/>
  <c r="BH129"/>
  <c r="BG129"/>
  <c r="BF129"/>
  <c r="T129"/>
  <c r="R129"/>
  <c r="P129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119"/>
  <c r="J14"/>
  <c r="J12"/>
  <c r="J117"/>
  <c r="E7"/>
  <c r="E113"/>
  <c i="1" r="L90"/>
  <c r="AM90"/>
  <c r="AM89"/>
  <c r="L89"/>
  <c r="AM87"/>
  <c r="L87"/>
  <c r="L85"/>
  <c r="L84"/>
  <c i="2" r="J292"/>
  <c r="BK153"/>
  <c r="BK173"/>
  <c r="BK228"/>
  <c r="BK182"/>
  <c r="BK271"/>
  <c r="J313"/>
  <c r="J189"/>
  <c r="J289"/>
  <c i="3" r="BK128"/>
  <c r="J150"/>
  <c r="BK169"/>
  <c i="4" r="J234"/>
  <c r="J229"/>
  <c i="5" r="BK195"/>
  <c r="BK141"/>
  <c r="BK183"/>
  <c r="J125"/>
  <c r="J195"/>
  <c r="BK151"/>
  <c i="6" r="BK238"/>
  <c r="BK305"/>
  <c r="J198"/>
  <c r="J353"/>
  <c r="BK285"/>
  <c r="BK345"/>
  <c r="J354"/>
  <c r="J334"/>
  <c r="BK255"/>
  <c r="BK217"/>
  <c i="7" r="J198"/>
  <c i="9" r="J144"/>
  <c r="BK175"/>
  <c r="BK185"/>
  <c i="10" r="J293"/>
  <c r="BK180"/>
  <c r="BK350"/>
  <c r="J185"/>
  <c r="BK202"/>
  <c r="BK282"/>
  <c r="J174"/>
  <c r="J196"/>
  <c i="11" r="J189"/>
  <c r="BK259"/>
  <c r="J256"/>
  <c r="BK262"/>
  <c r="BK238"/>
  <c r="J328"/>
  <c r="J209"/>
  <c r="J272"/>
  <c r="BK134"/>
  <c r="J324"/>
  <c r="BK239"/>
  <c r="BK237"/>
  <c i="12" r="J205"/>
  <c r="BK200"/>
  <c r="J195"/>
  <c r="BK185"/>
  <c i="2" r="J261"/>
  <c r="BK274"/>
  <c r="BK246"/>
  <c r="J200"/>
  <c r="J299"/>
  <c r="BK214"/>
  <c r="BK154"/>
  <c r="BK140"/>
  <c r="BK282"/>
  <c r="J282"/>
  <c r="J274"/>
  <c r="J193"/>
  <c i="3" r="BK125"/>
  <c r="BK153"/>
  <c r="J177"/>
  <c r="BK140"/>
  <c i="4" r="J215"/>
  <c r="BK165"/>
  <c r="J161"/>
  <c r="BK215"/>
  <c i="5" r="BK210"/>
  <c r="BK144"/>
  <c r="BK217"/>
  <c r="J154"/>
  <c r="J183"/>
  <c r="BK169"/>
  <c i="6" r="BK363"/>
  <c r="BK259"/>
  <c r="J238"/>
  <c r="BK204"/>
  <c r="BK326"/>
  <c i="7" r="BK192"/>
  <c i="9" r="BK141"/>
  <c r="J213"/>
  <c r="J186"/>
  <c r="BK208"/>
  <c r="J135"/>
  <c r="BK160"/>
  <c i="10" r="J141"/>
  <c r="BK293"/>
  <c r="BK365"/>
  <c r="J309"/>
  <c r="J271"/>
  <c r="BK196"/>
  <c r="BK271"/>
  <c r="BK190"/>
  <c i="11" r="J131"/>
  <c r="J332"/>
  <c r="BK158"/>
  <c r="BK234"/>
  <c r="BK278"/>
  <c r="BK197"/>
  <c r="J158"/>
  <c r="BK294"/>
  <c r="J311"/>
  <c r="J168"/>
  <c i="12" r="BK205"/>
  <c r="BK133"/>
  <c r="J200"/>
  <c r="BK148"/>
  <c r="BK140"/>
  <c i="13" r="BK143"/>
  <c r="BK181"/>
  <c i="2" r="J321"/>
  <c r="BK235"/>
  <c r="BK303"/>
  <c r="BK296"/>
  <c r="BK200"/>
  <c r="J240"/>
  <c r="BK257"/>
  <c r="BK286"/>
  <c r="BK250"/>
  <c r="J178"/>
  <c r="BK157"/>
  <c r="J213"/>
  <c i="3" r="BK174"/>
  <c r="J169"/>
  <c r="J180"/>
  <c r="J153"/>
  <c r="J166"/>
  <c r="BK156"/>
  <c r="J136"/>
  <c r="J140"/>
  <c i="4" r="BK229"/>
  <c r="J125"/>
  <c r="J129"/>
  <c r="BK207"/>
  <c r="J186"/>
  <c r="BK203"/>
  <c r="J165"/>
  <c r="J207"/>
  <c r="J141"/>
  <c r="BK157"/>
  <c i="5" r="BK138"/>
  <c r="J128"/>
  <c r="J189"/>
  <c r="J213"/>
  <c r="BK205"/>
  <c r="J205"/>
  <c r="J138"/>
  <c r="J192"/>
  <c r="J172"/>
  <c r="J141"/>
  <c r="BK166"/>
  <c i="6" r="J205"/>
  <c r="BK228"/>
  <c r="J305"/>
  <c r="J296"/>
  <c r="BK322"/>
  <c r="BK316"/>
  <c r="J132"/>
  <c r="BK208"/>
  <c r="J148"/>
  <c r="BK284"/>
  <c r="BK278"/>
  <c r="J168"/>
  <c r="J337"/>
  <c r="J299"/>
  <c r="BK327"/>
  <c r="BK220"/>
  <c r="BK148"/>
  <c r="J278"/>
  <c i="7" r="J192"/>
  <c r="BK138"/>
  <c r="J174"/>
  <c r="J215"/>
  <c r="BK215"/>
  <c r="J207"/>
  <c r="BK156"/>
  <c r="BK153"/>
  <c r="BK125"/>
  <c i="8" r="BK146"/>
  <c r="J218"/>
  <c r="BK254"/>
  <c r="J237"/>
  <c r="J249"/>
  <c r="BK237"/>
  <c r="BK126"/>
  <c r="BK245"/>
  <c r="J171"/>
  <c r="J131"/>
  <c i="9" r="BK213"/>
  <c i="10" r="J265"/>
  <c r="BK174"/>
  <c r="BK141"/>
  <c r="J365"/>
  <c r="BK360"/>
  <c r="J218"/>
  <c r="J350"/>
  <c r="BK208"/>
  <c r="BK314"/>
  <c r="BK147"/>
  <c r="J147"/>
  <c r="J152"/>
  <c r="J236"/>
  <c r="BK236"/>
  <c i="11" r="BK257"/>
  <c r="BK269"/>
  <c r="BK150"/>
  <c r="BK328"/>
  <c r="J216"/>
  <c r="J261"/>
  <c r="J237"/>
  <c r="BK275"/>
  <c r="BK216"/>
  <c r="J229"/>
  <c r="J193"/>
  <c r="BK141"/>
  <c r="BK232"/>
  <c r="BK153"/>
  <c r="J232"/>
  <c r="BK324"/>
  <c r="J285"/>
  <c r="BK157"/>
  <c r="J331"/>
  <c r="BK246"/>
  <c r="J165"/>
  <c r="J234"/>
  <c i="12" r="BK151"/>
  <c r="BK172"/>
  <c r="J180"/>
  <c r="J187"/>
  <c r="J158"/>
  <c r="BK134"/>
  <c r="BK194"/>
  <c r="J137"/>
  <c r="J175"/>
  <c r="BK137"/>
  <c r="J172"/>
  <c i="13" r="BK164"/>
  <c r="J155"/>
  <c r="J181"/>
  <c r="J169"/>
  <c i="2" r="BK328"/>
  <c r="J257"/>
  <c r="J316"/>
  <c r="BK225"/>
  <c r="BK197"/>
  <c r="J253"/>
  <c r="J279"/>
  <c r="J209"/>
  <c r="J173"/>
  <c r="BK129"/>
  <c r="BK310"/>
  <c r="J236"/>
  <c r="J306"/>
  <c r="J278"/>
  <c r="J285"/>
  <c r="J254"/>
  <c r="BK178"/>
  <c r="J239"/>
  <c r="BK209"/>
  <c r="J232"/>
  <c r="BK232"/>
  <c r="BK321"/>
  <c i="4" r="J221"/>
  <c r="J210"/>
  <c r="J230"/>
  <c r="BK210"/>
  <c r="BK186"/>
  <c r="BK162"/>
  <c r="BK125"/>
  <c r="BK129"/>
  <c i="5" r="BK135"/>
  <c r="BK125"/>
  <c r="BK198"/>
  <c r="J163"/>
  <c r="J210"/>
  <c r="J201"/>
  <c r="J186"/>
  <c r="J144"/>
  <c r="J190"/>
  <c r="BK146"/>
  <c r="BK163"/>
  <c r="BK172"/>
  <c r="J157"/>
  <c i="6" r="J249"/>
  <c r="BK197"/>
  <c r="J342"/>
  <c r="J312"/>
  <c r="BK136"/>
  <c r="BK140"/>
  <c r="J197"/>
  <c r="J285"/>
  <c r="BK331"/>
  <c r="BK268"/>
  <c r="BK338"/>
  <c r="BK188"/>
  <c r="BK349"/>
  <c r="BK205"/>
  <c r="J346"/>
  <c r="BK330"/>
  <c r="J295"/>
  <c r="J341"/>
  <c r="J217"/>
  <c r="J272"/>
  <c r="BK198"/>
  <c i="7" r="BK141"/>
  <c r="J201"/>
  <c r="J168"/>
  <c r="BK144"/>
  <c r="BK159"/>
  <c r="BK174"/>
  <c r="BK171"/>
  <c r="J165"/>
  <c r="J128"/>
  <c r="J156"/>
  <c i="8" r="J180"/>
  <c r="BK183"/>
  <c r="J231"/>
  <c r="J183"/>
  <c r="BK202"/>
  <c r="J254"/>
  <c r="BK218"/>
  <c r="J241"/>
  <c r="BK223"/>
  <c i="9" r="BK144"/>
  <c r="BK190"/>
  <c r="BK131"/>
  <c r="BK210"/>
  <c r="J157"/>
  <c r="J128"/>
  <c r="BK166"/>
  <c r="BK209"/>
  <c r="J138"/>
  <c r="BK128"/>
  <c i="10" r="J329"/>
  <c r="J304"/>
  <c r="J254"/>
  <c r="BK163"/>
  <c r="BK304"/>
  <c r="J298"/>
  <c r="J360"/>
  <c r="BK213"/>
  <c r="J345"/>
  <c r="BK319"/>
  <c r="J224"/>
  <c r="BK218"/>
  <c r="BK158"/>
  <c r="BK224"/>
  <c i="11" r="BK304"/>
  <c r="BK311"/>
  <c r="BK245"/>
  <c r="BK168"/>
  <c r="BK249"/>
  <c r="BK321"/>
  <c r="J258"/>
  <c r="J239"/>
  <c r="J185"/>
  <c r="BK174"/>
  <c r="BK272"/>
  <c r="BK213"/>
  <c r="J179"/>
  <c r="J314"/>
  <c r="BK284"/>
  <c r="J290"/>
  <c r="BK307"/>
  <c r="J269"/>
  <c r="BK314"/>
  <c r="J317"/>
  <c r="BK219"/>
  <c r="BK201"/>
  <c r="BK164"/>
  <c r="J175"/>
  <c i="12" r="J127"/>
  <c r="BK187"/>
  <c i="13" r="J149"/>
  <c i="2" r="J296"/>
  <c r="BK126"/>
  <c r="J182"/>
  <c r="BK239"/>
  <c r="J136"/>
  <c r="BK221"/>
  <c r="J250"/>
  <c r="BK247"/>
  <c r="BK213"/>
  <c r="J225"/>
  <c r="J194"/>
  <c r="J295"/>
  <c r="BK331"/>
  <c i="3" r="J174"/>
  <c r="BK171"/>
  <c r="BK150"/>
  <c r="J125"/>
  <c i="4" r="BK211"/>
  <c r="BK158"/>
  <c r="J145"/>
  <c r="BK161"/>
  <c i="5" r="J178"/>
  <c r="BK190"/>
  <c r="J217"/>
  <c r="J198"/>
  <c r="BK131"/>
  <c i="6" r="J284"/>
  <c r="J308"/>
  <c r="J220"/>
  <c r="BK127"/>
  <c r="BK341"/>
  <c r="BK256"/>
  <c r="J357"/>
  <c r="J349"/>
  <c r="J232"/>
  <c i="7" r="BK185"/>
  <c r="J204"/>
  <c r="J177"/>
  <c r="BK147"/>
  <c r="J191"/>
  <c r="BK177"/>
  <c i="8" r="BK220"/>
  <c r="J223"/>
  <c r="BK180"/>
  <c r="BK131"/>
  <c r="BK198"/>
  <c i="9" r="BK193"/>
  <c r="J172"/>
  <c r="J160"/>
  <c r="J187"/>
  <c r="J147"/>
  <c i="10" r="BK298"/>
  <c r="J202"/>
  <c r="J259"/>
  <c r="BK339"/>
  <c r="J339"/>
  <c i="11" r="J278"/>
  <c r="J161"/>
  <c r="J219"/>
  <c r="J262"/>
  <c r="J153"/>
  <c r="J238"/>
  <c r="BK175"/>
  <c r="BK317"/>
  <c r="BK146"/>
  <c r="J275"/>
  <c r="J307"/>
  <c r="J197"/>
  <c r="BK226"/>
  <c i="12" r="J196"/>
  <c r="J188"/>
  <c r="BK141"/>
  <c r="J193"/>
  <c i="13" r="BK125"/>
  <c r="BK174"/>
  <c i="2" r="J170"/>
  <c r="J149"/>
  <c r="J218"/>
  <c r="J247"/>
  <c r="J197"/>
  <c r="J333"/>
  <c r="BK194"/>
  <c r="BK278"/>
  <c r="J164"/>
  <c r="BK253"/>
  <c i="3" r="BK180"/>
  <c r="BK166"/>
  <c r="BK147"/>
  <c r="BK162"/>
  <c r="BK177"/>
  <c r="J162"/>
  <c r="J131"/>
  <c i="4" r="BK171"/>
  <c r="BK225"/>
  <c r="BK218"/>
  <c i="5" r="BK178"/>
  <c r="BK186"/>
  <c r="J151"/>
  <c r="J146"/>
  <c r="J160"/>
  <c i="6" r="J281"/>
  <c r="BK319"/>
  <c r="BK295"/>
  <c r="J302"/>
  <c r="J255"/>
  <c r="BK308"/>
  <c r="J315"/>
  <c r="BK357"/>
  <c r="J262"/>
  <c r="J127"/>
  <c r="BK265"/>
  <c r="BK358"/>
  <c r="J327"/>
  <c r="BK296"/>
  <c r="J330"/>
  <c r="J208"/>
  <c r="J269"/>
  <c r="J204"/>
  <c i="7" r="BK195"/>
  <c r="J131"/>
  <c r="BK191"/>
  <c r="BK135"/>
  <c r="J149"/>
  <c r="J159"/>
  <c r="J162"/>
  <c r="J138"/>
  <c i="8" r="BK170"/>
  <c r="J170"/>
  <c r="J227"/>
  <c r="BK174"/>
  <c r="BK231"/>
  <c r="J198"/>
  <c r="BK249"/>
  <c r="J220"/>
  <c r="BK250"/>
  <c r="BK241"/>
  <c i="9" r="BK216"/>
  <c r="J209"/>
  <c r="J220"/>
  <c r="BK202"/>
  <c r="BK154"/>
  <c r="J210"/>
  <c r="BK186"/>
  <c r="BK194"/>
  <c r="J163"/>
  <c r="J141"/>
  <c r="J169"/>
  <c i="10" r="BK259"/>
  <c r="J314"/>
  <c r="BK309"/>
  <c r="BK152"/>
  <c r="BK287"/>
  <c r="J248"/>
  <c r="BK329"/>
  <c r="BK345"/>
  <c r="J158"/>
  <c r="J334"/>
  <c r="J168"/>
  <c r="BK248"/>
  <c r="J287"/>
  <c i="11" r="J141"/>
  <c r="BK138"/>
  <c r="BK242"/>
  <c r="BK223"/>
  <c i="12" r="BK208"/>
  <c r="BK128"/>
  <c r="BK188"/>
  <c i="2" r="BK316"/>
  <c r="BK300"/>
  <c r="J161"/>
  <c r="BK243"/>
  <c r="BK306"/>
  <c r="J217"/>
  <c r="J157"/>
  <c r="BK217"/>
  <c r="J140"/>
  <c r="J129"/>
  <c r="J303"/>
  <c i="3" r="J128"/>
  <c i="4" r="J174"/>
  <c r="J171"/>
  <c r="J203"/>
  <c r="BK145"/>
  <c i="5" r="J204"/>
  <c r="J206"/>
  <c r="BK201"/>
  <c r="BK213"/>
  <c r="BK157"/>
  <c r="BK128"/>
  <c i="6" r="J256"/>
  <c r="BK302"/>
  <c r="J323"/>
  <c r="BK323"/>
  <c r="J159"/>
  <c r="BK132"/>
  <c i="7" r="J193"/>
  <c i="8" r="J146"/>
  <c i="9" r="J178"/>
  <c r="BK163"/>
  <c r="J202"/>
  <c r="J166"/>
  <c i="10" r="BK334"/>
  <c r="J190"/>
  <c r="BK185"/>
  <c r="J213"/>
  <c i="11" r="J150"/>
  <c r="J242"/>
  <c r="BK209"/>
  <c r="BK161"/>
  <c r="BK331"/>
  <c r="BK285"/>
  <c r="BK142"/>
  <c r="J257"/>
  <c r="J284"/>
  <c i="12" r="BK162"/>
  <c r="J179"/>
  <c r="J194"/>
  <c r="J181"/>
  <c i="13" r="BK169"/>
  <c i="2" r="BK222"/>
  <c r="J228"/>
  <c r="J318"/>
  <c r="J268"/>
  <c r="J243"/>
  <c r="BK254"/>
  <c r="BK206"/>
  <c r="J126"/>
  <c r="BK285"/>
  <c r="J231"/>
  <c r="BK299"/>
  <c r="J246"/>
  <c r="BK264"/>
  <c r="BK170"/>
  <c r="J221"/>
  <c r="BK289"/>
  <c r="J222"/>
  <c r="J153"/>
  <c r="J264"/>
  <c r="BK260"/>
  <c r="BK261"/>
  <c r="BK268"/>
  <c r="J206"/>
  <c i="3" r="J147"/>
  <c r="BK159"/>
  <c r="J156"/>
  <c r="BK144"/>
  <c r="BK131"/>
  <c r="J144"/>
  <c i="4" r="J214"/>
  <c r="BK214"/>
  <c r="J225"/>
  <c r="BK234"/>
  <c r="J218"/>
  <c i="5" r="J166"/>
  <c r="J175"/>
  <c i="6" r="BK337"/>
  <c r="J201"/>
  <c r="J309"/>
  <c r="BK312"/>
  <c r="J265"/>
  <c r="J338"/>
  <c r="BK334"/>
  <c r="J358"/>
  <c r="J322"/>
  <c r="BK201"/>
  <c r="BK346"/>
  <c r="J188"/>
  <c r="J331"/>
  <c r="BK354"/>
  <c r="J326"/>
  <c r="BK299"/>
  <c r="J243"/>
  <c i="7" r="BK207"/>
  <c r="J135"/>
  <c r="BK149"/>
  <c r="BK219"/>
  <c r="J212"/>
  <c i="9" r="BK205"/>
  <c r="BK196"/>
  <c r="BK169"/>
  <c r="J190"/>
  <c r="BK135"/>
  <c r="J154"/>
  <c r="J185"/>
  <c r="J205"/>
  <c r="J181"/>
  <c r="BK187"/>
  <c r="BK178"/>
  <c i="10" r="BK277"/>
  <c r="BK230"/>
  <c r="BK242"/>
  <c r="J371"/>
  <c r="BK371"/>
  <c r="J319"/>
  <c r="J230"/>
  <c r="BK324"/>
  <c r="BK265"/>
  <c r="J277"/>
  <c r="J180"/>
  <c r="J163"/>
  <c r="J242"/>
  <c i="11" r="J308"/>
  <c r="BK256"/>
  <c r="BK299"/>
  <c r="J252"/>
  <c r="J201"/>
  <c r="BK131"/>
  <c r="J300"/>
  <c r="BK332"/>
  <c r="J327"/>
  <c r="J294"/>
  <c r="J205"/>
  <c r="J249"/>
  <c i="12" r="J133"/>
  <c r="BK179"/>
  <c r="J140"/>
  <c r="BK195"/>
  <c r="J209"/>
  <c r="J186"/>
  <c r="BK127"/>
  <c r="BK168"/>
  <c r="J185"/>
  <c r="J162"/>
  <c i="13" r="BK155"/>
  <c r="BK149"/>
  <c r="J164"/>
  <c i="2" r="BK313"/>
  <c r="BK325"/>
  <c r="J271"/>
  <c r="J203"/>
  <c r="J275"/>
  <c r="BK149"/>
  <c r="BK240"/>
  <c r="BK164"/>
  <c r="J300"/>
  <c r="J235"/>
  <c r="J325"/>
  <c r="BK279"/>
  <c r="J286"/>
  <c r="BK203"/>
  <c r="BK218"/>
  <c r="J154"/>
  <c r="BK236"/>
  <c r="BK136"/>
  <c r="BK193"/>
  <c r="BK161"/>
  <c r="BK275"/>
  <c r="J331"/>
  <c r="BK267"/>
  <c r="BK160"/>
  <c i="3" r="J171"/>
  <c r="BK136"/>
  <c r="BK184"/>
  <c r="J184"/>
  <c r="J159"/>
  <c i="4" r="BK226"/>
  <c r="J158"/>
  <c r="J226"/>
  <c r="J190"/>
  <c r="BK174"/>
  <c r="BK230"/>
  <c i="5" r="BK160"/>
  <c i="6" r="BK232"/>
  <c r="J316"/>
  <c r="J268"/>
  <c r="BK249"/>
  <c r="J259"/>
  <c r="BK262"/>
  <c i="7" r="BK162"/>
  <c r="BK212"/>
  <c r="J208"/>
  <c r="BK204"/>
  <c r="BK201"/>
  <c r="BK188"/>
  <c r="J180"/>
  <c r="J144"/>
  <c i="8" r="BK234"/>
  <c r="BK151"/>
  <c r="BK226"/>
  <c r="J151"/>
  <c r="BK246"/>
  <c r="J230"/>
  <c r="J174"/>
  <c r="BK230"/>
  <c r="J166"/>
  <c r="J250"/>
  <c r="BK166"/>
  <c i="9" r="J208"/>
  <c r="J193"/>
  <c r="J216"/>
  <c r="BK138"/>
  <c r="J175"/>
  <c r="J199"/>
  <c r="BK157"/>
  <c r="J125"/>
  <c r="J194"/>
  <c r="J131"/>
  <c i="10" r="J324"/>
  <c r="J282"/>
  <c r="BK254"/>
  <c i="11" r="J299"/>
  <c r="J260"/>
  <c r="BK205"/>
  <c r="BK261"/>
  <c r="BK327"/>
  <c r="BK308"/>
  <c r="J146"/>
  <c r="J245"/>
  <c r="J223"/>
  <c r="BK185"/>
  <c r="BK260"/>
  <c r="J174"/>
  <c i="12" r="BK126"/>
  <c r="J168"/>
  <c r="J126"/>
  <c r="J176"/>
  <c r="BK181"/>
  <c r="J151"/>
  <c r="J148"/>
  <c r="BK196"/>
  <c r="BK158"/>
  <c r="BK176"/>
  <c i="13" r="J130"/>
  <c r="J143"/>
  <c r="J125"/>
  <c i="2" r="J260"/>
  <c r="J328"/>
  <c r="BK189"/>
  <c i="1" r="AS94"/>
  <c i="2" r="BK295"/>
  <c r="J160"/>
  <c r="BK231"/>
  <c r="J267"/>
  <c r="J214"/>
  <c r="BK292"/>
  <c r="BK333"/>
  <c r="J310"/>
  <c r="BK318"/>
  <c i="4" r="BK141"/>
  <c r="J204"/>
  <c r="J211"/>
  <c r="BK204"/>
  <c r="BK190"/>
  <c r="BK221"/>
  <c r="J157"/>
  <c r="J162"/>
  <c i="5" r="BK206"/>
  <c r="J131"/>
  <c r="BK182"/>
  <c r="BK192"/>
  <c r="BK154"/>
  <c r="J182"/>
  <c r="J169"/>
  <c r="BK204"/>
  <c r="BK175"/>
  <c r="BK189"/>
  <c r="J135"/>
  <c i="6" r="J228"/>
  <c r="BK243"/>
  <c r="BK159"/>
  <c r="BK315"/>
  <c r="J140"/>
  <c r="BK281"/>
  <c r="J363"/>
  <c r="BK353"/>
  <c r="BK269"/>
  <c r="BK309"/>
  <c r="BK168"/>
  <c r="BK272"/>
  <c r="BK342"/>
  <c r="J319"/>
  <c r="J345"/>
  <c r="J136"/>
  <c i="7" r="BK209"/>
  <c r="J171"/>
  <c r="BK168"/>
  <c r="BK198"/>
  <c r="J185"/>
  <c r="J184"/>
  <c r="J147"/>
  <c r="BK128"/>
  <c r="J209"/>
  <c r="BK208"/>
  <c r="BK193"/>
  <c r="J188"/>
  <c r="BK184"/>
  <c r="BK165"/>
  <c r="J195"/>
  <c r="J153"/>
  <c r="J125"/>
  <c r="J219"/>
  <c r="BK180"/>
  <c r="J141"/>
  <c r="BK131"/>
  <c i="8" r="J226"/>
  <c r="J234"/>
  <c r="J202"/>
  <c r="J245"/>
  <c r="BK227"/>
  <c r="J246"/>
  <c r="BK167"/>
  <c r="J126"/>
  <c r="J167"/>
  <c r="BK171"/>
  <c i="9" r="BK220"/>
  <c r="BK172"/>
  <c r="BK181"/>
  <c r="J149"/>
  <c r="BK125"/>
  <c r="BK149"/>
  <c r="J196"/>
  <c r="BK147"/>
  <c r="BK199"/>
  <c i="10" r="BK168"/>
  <c r="J208"/>
  <c i="11" r="BK300"/>
  <c r="BK303"/>
  <c r="BK258"/>
  <c r="J138"/>
  <c r="J157"/>
  <c r="J246"/>
  <c r="BK179"/>
  <c r="BK252"/>
  <c r="BK229"/>
  <c r="J213"/>
  <c r="BK290"/>
  <c r="J226"/>
  <c r="BK165"/>
  <c r="J304"/>
  <c r="J142"/>
  <c r="J259"/>
  <c r="J321"/>
  <c r="J295"/>
  <c r="J164"/>
  <c r="BK193"/>
  <c r="BK295"/>
  <c r="J303"/>
  <c r="J134"/>
  <c r="BK189"/>
  <c i="12" r="BK193"/>
  <c r="BK209"/>
  <c r="J141"/>
  <c r="BK180"/>
  <c r="J128"/>
  <c r="J208"/>
  <c r="J134"/>
  <c r="BK175"/>
  <c r="BK186"/>
  <c i="13" r="BK138"/>
  <c r="J138"/>
  <c r="J174"/>
  <c r="BK130"/>
  <c i="2" l="1" r="P317"/>
  <c i="4" r="BK124"/>
  <c r="T224"/>
  <c i="5" r="P145"/>
  <c r="T191"/>
  <c i="6" r="R126"/>
  <c r="BK237"/>
  <c r="J237"/>
  <c r="J100"/>
  <c r="R248"/>
  <c r="T352"/>
  <c i="8" r="BK244"/>
  <c r="J244"/>
  <c r="J102"/>
  <c i="9" r="P124"/>
  <c r="BK184"/>
  <c r="J184"/>
  <c r="J100"/>
  <c i="10" r="BK179"/>
  <c r="J179"/>
  <c r="J102"/>
  <c r="R253"/>
  <c r="T303"/>
  <c i="11" r="P130"/>
  <c r="BK298"/>
  <c r="J298"/>
  <c r="J103"/>
  <c i="10" r="P276"/>
  <c i="11" r="P255"/>
  <c r="R130"/>
  <c r="BK233"/>
  <c r="J233"/>
  <c r="J101"/>
  <c r="BK323"/>
  <c r="BK322"/>
  <c r="J322"/>
  <c r="J105"/>
  <c i="9" r="T148"/>
  <c i="10" r="R179"/>
  <c r="P253"/>
  <c i="3" r="BK165"/>
  <c r="J165"/>
  <c r="J100"/>
  <c i="4" r="R202"/>
  <c i="5" r="BK191"/>
  <c r="J191"/>
  <c r="J101"/>
  <c i="6" r="P277"/>
  <c i="7" r="BK194"/>
  <c r="J194"/>
  <c r="J101"/>
  <c i="9" r="P148"/>
  <c i="10" r="BK146"/>
  <c r="BK207"/>
  <c r="J207"/>
  <c r="J105"/>
  <c r="BK253"/>
  <c r="J253"/>
  <c r="J111"/>
  <c r="R303"/>
  <c i="11" r="T255"/>
  <c i="2" r="T125"/>
  <c r="T324"/>
  <c i="3" r="P139"/>
  <c i="5" r="P124"/>
  <c r="R181"/>
  <c i="6" r="BK277"/>
  <c r="J277"/>
  <c r="J102"/>
  <c i="7" r="T148"/>
  <c i="9" r="R148"/>
  <c i="10" r="BK157"/>
  <c r="J157"/>
  <c r="J100"/>
  <c r="P344"/>
  <c i="11" r="T178"/>
  <c r="BK178"/>
  <c r="J178"/>
  <c r="J100"/>
  <c r="P323"/>
  <c r="P322"/>
  <c i="2" r="BK125"/>
  <c r="J125"/>
  <c r="J98"/>
  <c r="R317"/>
  <c i="3" r="R124"/>
  <c r="R165"/>
  <c i="4" r="T202"/>
  <c i="5" r="BK124"/>
  <c r="J124"/>
  <c r="J98"/>
  <c r="BK181"/>
  <c r="J181"/>
  <c r="J100"/>
  <c i="6" r="P126"/>
  <c r="T248"/>
  <c i="7" r="BK124"/>
  <c r="R194"/>
  <c i="8" r="T125"/>
  <c r="R244"/>
  <c i="10" r="P157"/>
  <c r="BK276"/>
  <c r="J276"/>
  <c r="J114"/>
  <c r="P292"/>
  <c i="11" r="R178"/>
  <c r="R323"/>
  <c r="R322"/>
  <c i="12" r="T167"/>
  <c i="11" r="T130"/>
  <c r="P233"/>
  <c r="T323"/>
  <c r="T322"/>
  <c i="12" r="T207"/>
  <c r="T206"/>
  <c i="11" r="P178"/>
  <c r="BK330"/>
  <c r="J330"/>
  <c r="J108"/>
  <c i="12" r="T125"/>
  <c r="T124"/>
  <c r="T123"/>
  <c i="13" r="R124"/>
  <c i="7" r="P124"/>
  <c r="R183"/>
  <c i="8" r="R125"/>
  <c i="9" r="BK124"/>
  <c r="T184"/>
  <c i="10" r="R146"/>
  <c r="R139"/>
  <c r="R138"/>
  <c r="R207"/>
  <c r="T253"/>
  <c r="P303"/>
  <c i="11" r="P173"/>
  <c r="T298"/>
  <c i="13" r="P124"/>
  <c i="2" r="T188"/>
  <c i="3" r="P124"/>
  <c r="T139"/>
  <c r="P170"/>
  <c i="4" r="R124"/>
  <c r="BK202"/>
  <c r="J202"/>
  <c r="J100"/>
  <c i="5" r="R145"/>
  <c r="R191"/>
  <c i="6" r="BK126"/>
  <c r="P237"/>
  <c r="P248"/>
  <c r="R352"/>
  <c i="7" r="R148"/>
  <c i="8" r="T219"/>
  <c i="9" r="P195"/>
  <c i="10" r="T179"/>
  <c r="T276"/>
  <c r="R292"/>
  <c i="11" r="BK255"/>
  <c r="J255"/>
  <c r="J102"/>
  <c r="P330"/>
  <c r="P329"/>
  <c i="12" r="BK125"/>
  <c r="J125"/>
  <c r="J98"/>
  <c i="13" r="P163"/>
  <c i="2" r="R125"/>
  <c r="BK324"/>
  <c r="J324"/>
  <c r="J102"/>
  <c i="3" r="BK139"/>
  <c r="J139"/>
  <c r="J99"/>
  <c r="T165"/>
  <c i="5" r="BK145"/>
  <c r="J145"/>
  <c r="J99"/>
  <c r="P191"/>
  <c i="6" r="R277"/>
  <c i="7" r="R124"/>
  <c r="R123"/>
  <c r="R122"/>
  <c r="P194"/>
  <c i="8" r="T244"/>
  <c i="9" r="R124"/>
  <c r="P184"/>
  <c i="10" r="P146"/>
  <c r="T207"/>
  <c r="T344"/>
  <c i="11" r="R255"/>
  <c r="R330"/>
  <c r="R329"/>
  <c i="12" r="R125"/>
  <c i="2" r="R188"/>
  <c r="R324"/>
  <c i="3" r="T124"/>
  <c r="T123"/>
  <c r="T122"/>
  <c r="P165"/>
  <c r="T170"/>
  <c i="4" r="P124"/>
  <c r="R224"/>
  <c i="5" r="T145"/>
  <c r="P181"/>
  <c i="6" r="T277"/>
  <c i="7" r="P148"/>
  <c r="T194"/>
  <c i="8" r="BK125"/>
  <c r="P244"/>
  <c i="9" r="T124"/>
  <c r="R184"/>
  <c i="10" r="T146"/>
  <c r="P179"/>
  <c r="P207"/>
  <c r="R344"/>
  <c i="12" r="P125"/>
  <c r="P207"/>
  <c r="P206"/>
  <c i="11" r="BK130"/>
  <c r="R233"/>
  <c i="12" r="R167"/>
  <c r="BK207"/>
  <c r="BK206"/>
  <c r="J206"/>
  <c r="J102"/>
  <c i="13" r="BK163"/>
  <c r="J163"/>
  <c r="J100"/>
  <c i="2" r="BK188"/>
  <c r="J188"/>
  <c r="J100"/>
  <c r="P324"/>
  <c i="3" r="R139"/>
  <c r="R170"/>
  <c i="4" r="P224"/>
  <c i="6" r="BK248"/>
  <c r="J248"/>
  <c r="J101"/>
  <c r="BK352"/>
  <c r="J352"/>
  <c r="J103"/>
  <c i="7" r="BK148"/>
  <c r="J148"/>
  <c r="J99"/>
  <c r="T183"/>
  <c i="8" r="BK219"/>
  <c r="J219"/>
  <c r="J101"/>
  <c i="9" r="R195"/>
  <c i="10" r="R157"/>
  <c r="BK344"/>
  <c r="J344"/>
  <c r="J117"/>
  <c i="11" r="T173"/>
  <c i="2" r="P188"/>
  <c r="T317"/>
  <c i="4" r="T124"/>
  <c r="T123"/>
  <c r="T122"/>
  <c r="P202"/>
  <c i="5" r="T124"/>
  <c i="6" r="R237"/>
  <c i="8" r="P125"/>
  <c r="P124"/>
  <c r="P123"/>
  <c i="1" r="AU101"/>
  <c i="8" r="P219"/>
  <c i="9" r="BK195"/>
  <c r="J195"/>
  <c r="J101"/>
  <c i="10" r="R276"/>
  <c r="T292"/>
  <c i="11" r="BK173"/>
  <c r="J173"/>
  <c r="J99"/>
  <c r="T233"/>
  <c r="T330"/>
  <c r="T329"/>
  <c i="12" r="BK167"/>
  <c r="J167"/>
  <c r="J100"/>
  <c i="13" r="T163"/>
  <c i="11" r="R173"/>
  <c r="P298"/>
  <c i="13" r="BK124"/>
  <c r="J124"/>
  <c r="J98"/>
  <c i="6" r="T126"/>
  <c r="T125"/>
  <c r="T124"/>
  <c i="7" r="T124"/>
  <c r="T123"/>
  <c r="T122"/>
  <c r="P183"/>
  <c i="8" r="R219"/>
  <c i="9" r="BK148"/>
  <c r="J148"/>
  <c r="J99"/>
  <c i="10" r="T157"/>
  <c r="BK303"/>
  <c r="J303"/>
  <c r="J116"/>
  <c i="2" r="P125"/>
  <c r="P124"/>
  <c r="P123"/>
  <c i="1" r="AU95"/>
  <c i="2" r="BK317"/>
  <c r="J317"/>
  <c r="J101"/>
  <c i="3" r="BK124"/>
  <c r="J124"/>
  <c r="J98"/>
  <c r="BK170"/>
  <c r="J170"/>
  <c r="J101"/>
  <c i="4" r="BK224"/>
  <c r="J224"/>
  <c r="J101"/>
  <c i="5" r="R124"/>
  <c r="R123"/>
  <c r="R122"/>
  <c r="T181"/>
  <c i="6" r="T237"/>
  <c r="P352"/>
  <c i="7" r="BK183"/>
  <c r="J183"/>
  <c r="J100"/>
  <c i="9" r="T195"/>
  <c i="10" r="BK292"/>
  <c r="J292"/>
  <c r="J115"/>
  <c i="11" r="R298"/>
  <c i="12" r="P167"/>
  <c r="R207"/>
  <c r="R206"/>
  <c i="13" r="T124"/>
  <c r="T123"/>
  <c r="T122"/>
  <c r="R163"/>
  <c i="2" r="BK181"/>
  <c r="J181"/>
  <c r="J99"/>
  <c i="4" r="BK189"/>
  <c r="J189"/>
  <c r="J99"/>
  <c i="10" r="BK201"/>
  <c r="J201"/>
  <c r="J104"/>
  <c r="BK241"/>
  <c r="J241"/>
  <c r="J109"/>
  <c r="BK140"/>
  <c r="J140"/>
  <c r="J98"/>
  <c r="BK223"/>
  <c r="J223"/>
  <c r="J106"/>
  <c r="BK370"/>
  <c r="J370"/>
  <c r="J118"/>
  <c i="3" r="BK183"/>
  <c r="J183"/>
  <c r="J102"/>
  <c i="5" r="BK216"/>
  <c r="J216"/>
  <c r="J102"/>
  <c i="8" r="BK201"/>
  <c r="J201"/>
  <c r="J99"/>
  <c r="BK217"/>
  <c r="J217"/>
  <c r="J100"/>
  <c i="9" r="BK219"/>
  <c r="J219"/>
  <c r="J102"/>
  <c i="10" r="BK264"/>
  <c r="J264"/>
  <c r="J112"/>
  <c i="4" r="BK233"/>
  <c r="J233"/>
  <c r="J102"/>
  <c i="10" r="BK235"/>
  <c r="J235"/>
  <c r="J108"/>
  <c r="BK173"/>
  <c r="J173"/>
  <c r="J101"/>
  <c i="8" r="BK253"/>
  <c r="J253"/>
  <c r="J103"/>
  <c i="6" r="BK362"/>
  <c r="J362"/>
  <c r="J104"/>
  <c i="7" r="BK218"/>
  <c r="J218"/>
  <c r="J102"/>
  <c i="10" r="BK270"/>
  <c r="J270"/>
  <c r="J113"/>
  <c i="6" r="BK231"/>
  <c r="J231"/>
  <c r="J99"/>
  <c i="10" r="BK195"/>
  <c r="J195"/>
  <c r="J103"/>
  <c i="2" r="BK332"/>
  <c r="J332"/>
  <c r="J103"/>
  <c i="10" r="BK229"/>
  <c r="J229"/>
  <c r="J107"/>
  <c i="12" r="BK204"/>
  <c r="J204"/>
  <c r="J101"/>
  <c i="13" r="BK154"/>
  <c r="J154"/>
  <c r="J99"/>
  <c i="11" r="BK320"/>
  <c r="J320"/>
  <c r="J104"/>
  <c i="12" r="BK161"/>
  <c r="J161"/>
  <c r="J99"/>
  <c i="10" r="BK247"/>
  <c r="J247"/>
  <c r="J110"/>
  <c i="13" r="BK180"/>
  <c r="J180"/>
  <c r="J102"/>
  <c i="12" r="J207"/>
  <c r="J103"/>
  <c r="BK124"/>
  <c r="J124"/>
  <c r="J97"/>
  <c i="13" r="J92"/>
  <c r="E85"/>
  <c r="BE138"/>
  <c r="F118"/>
  <c r="BE164"/>
  <c r="BE169"/>
  <c r="BE174"/>
  <c r="BE181"/>
  <c r="F92"/>
  <c r="BE155"/>
  <c r="J89"/>
  <c r="BE130"/>
  <c r="BE143"/>
  <c r="J91"/>
  <c r="BE125"/>
  <c r="BE149"/>
  <c i="11" r="J130"/>
  <c r="J98"/>
  <c i="12" r="J89"/>
  <c r="J119"/>
  <c r="BE188"/>
  <c r="BE168"/>
  <c r="F91"/>
  <c r="F120"/>
  <c r="BE175"/>
  <c r="BE186"/>
  <c r="BE205"/>
  <c r="J92"/>
  <c r="BE126"/>
  <c r="BE134"/>
  <c r="BE151"/>
  <c r="BE162"/>
  <c r="BE176"/>
  <c r="BE179"/>
  <c r="BE187"/>
  <c r="BE194"/>
  <c r="BE208"/>
  <c r="BE200"/>
  <c i="11" r="BK329"/>
  <c r="J329"/>
  <c r="J107"/>
  <c i="12" r="BE140"/>
  <c r="BE127"/>
  <c r="BE133"/>
  <c r="BE172"/>
  <c r="BE181"/>
  <c i="11" r="J323"/>
  <c r="J106"/>
  <c i="12" r="BE196"/>
  <c r="BE209"/>
  <c r="BE193"/>
  <c r="BE128"/>
  <c r="BE137"/>
  <c r="BE141"/>
  <c r="BE148"/>
  <c r="BE158"/>
  <c r="BE180"/>
  <c r="BE185"/>
  <c r="BE195"/>
  <c r="E85"/>
  <c i="11" r="BE141"/>
  <c r="BE158"/>
  <c r="BE165"/>
  <c r="BE193"/>
  <c r="BE239"/>
  <c r="BE258"/>
  <c r="BE290"/>
  <c r="E118"/>
  <c r="BE138"/>
  <c r="J122"/>
  <c r="BE157"/>
  <c r="BE216"/>
  <c r="BE304"/>
  <c r="BE174"/>
  <c r="BE179"/>
  <c r="BE213"/>
  <c r="BE226"/>
  <c r="BE252"/>
  <c r="BE256"/>
  <c r="BE327"/>
  <c r="J91"/>
  <c r="BE142"/>
  <c r="BE197"/>
  <c r="BE209"/>
  <c r="BE272"/>
  <c r="BE328"/>
  <c r="F92"/>
  <c r="BE153"/>
  <c r="BE168"/>
  <c r="BE185"/>
  <c r="BE249"/>
  <c r="BE260"/>
  <c r="BE278"/>
  <c r="BE317"/>
  <c r="BE150"/>
  <c r="BE161"/>
  <c r="BE175"/>
  <c r="BE219"/>
  <c r="BE223"/>
  <c r="BE229"/>
  <c r="BE269"/>
  <c r="BE238"/>
  <c r="BE259"/>
  <c r="BE332"/>
  <c r="J92"/>
  <c r="BE134"/>
  <c r="BE246"/>
  <c r="BE295"/>
  <c r="BE299"/>
  <c r="BE300"/>
  <c r="BE205"/>
  <c r="BE284"/>
  <c r="BE321"/>
  <c i="10" r="J146"/>
  <c r="J99"/>
  <c i="11" r="F91"/>
  <c r="BE131"/>
  <c r="BE201"/>
  <c r="BE232"/>
  <c r="BE234"/>
  <c r="BE314"/>
  <c r="BE324"/>
  <c r="BE146"/>
  <c r="BE164"/>
  <c r="BE189"/>
  <c r="BE307"/>
  <c r="BE311"/>
  <c r="BE331"/>
  <c r="BE237"/>
  <c r="BE242"/>
  <c r="BE257"/>
  <c r="BE275"/>
  <c r="BE285"/>
  <c r="BE262"/>
  <c r="BE303"/>
  <c r="BE308"/>
  <c r="BE245"/>
  <c r="BE261"/>
  <c r="BE294"/>
  <c i="10" r="BE236"/>
  <c r="BE242"/>
  <c r="BE224"/>
  <c r="BE230"/>
  <c i="9" r="J124"/>
  <c r="J98"/>
  <c i="10" r="BE196"/>
  <c r="F91"/>
  <c r="J134"/>
  <c r="BE152"/>
  <c r="BE158"/>
  <c r="BE163"/>
  <c r="BE168"/>
  <c r="BE174"/>
  <c r="BE180"/>
  <c r="J135"/>
  <c r="BE208"/>
  <c r="BE218"/>
  <c r="F135"/>
  <c r="BE298"/>
  <c r="BE314"/>
  <c r="BE345"/>
  <c r="E85"/>
  <c r="BE248"/>
  <c r="BE259"/>
  <c r="BE293"/>
  <c r="BE350"/>
  <c r="BE202"/>
  <c r="BE329"/>
  <c r="BE334"/>
  <c r="BE339"/>
  <c r="BE360"/>
  <c r="BE365"/>
  <c r="BE371"/>
  <c r="BE254"/>
  <c r="BE287"/>
  <c r="BE265"/>
  <c r="BE271"/>
  <c r="BE282"/>
  <c r="J89"/>
  <c r="BE147"/>
  <c r="BE185"/>
  <c r="BE190"/>
  <c r="BE324"/>
  <c r="BE141"/>
  <c r="BE213"/>
  <c r="BE319"/>
  <c r="BE277"/>
  <c r="BE304"/>
  <c r="BE309"/>
  <c i="8" r="J125"/>
  <c r="J98"/>
  <c i="9" r="BE154"/>
  <c r="F92"/>
  <c r="F118"/>
  <c r="BE178"/>
  <c r="J118"/>
  <c r="BE125"/>
  <c r="BE135"/>
  <c r="BE138"/>
  <c r="BE144"/>
  <c r="J92"/>
  <c r="BE128"/>
  <c r="BE169"/>
  <c r="BE172"/>
  <c r="BE208"/>
  <c r="BE213"/>
  <c r="BE149"/>
  <c r="BE196"/>
  <c r="BE163"/>
  <c r="BE193"/>
  <c r="BE181"/>
  <c r="BE205"/>
  <c r="J116"/>
  <c r="BE216"/>
  <c r="E85"/>
  <c r="BE175"/>
  <c r="BE210"/>
  <c r="BE131"/>
  <c r="BE141"/>
  <c r="BE147"/>
  <c r="BE186"/>
  <c r="BE194"/>
  <c r="BE157"/>
  <c r="BE160"/>
  <c r="BE166"/>
  <c r="BE187"/>
  <c r="BE190"/>
  <c r="BE185"/>
  <c r="BE199"/>
  <c r="BE202"/>
  <c r="BE209"/>
  <c r="BE220"/>
  <c i="8" r="F119"/>
  <c r="BE180"/>
  <c r="BE220"/>
  <c r="BE230"/>
  <c r="J92"/>
  <c r="BE151"/>
  <c r="BE183"/>
  <c r="BE246"/>
  <c r="F92"/>
  <c r="BE227"/>
  <c r="BE234"/>
  <c r="BE198"/>
  <c r="BE202"/>
  <c r="BE231"/>
  <c r="BE250"/>
  <c r="J89"/>
  <c r="BE126"/>
  <c r="BE167"/>
  <c r="BE170"/>
  <c r="BE245"/>
  <c r="E85"/>
  <c r="BE166"/>
  <c r="BE241"/>
  <c r="BE249"/>
  <c i="7" r="J124"/>
  <c r="J98"/>
  <c i="8" r="BE254"/>
  <c r="BE131"/>
  <c r="BE146"/>
  <c r="J119"/>
  <c r="BE237"/>
  <c r="BE171"/>
  <c r="BE174"/>
  <c r="BE223"/>
  <c r="BE218"/>
  <c r="BE226"/>
  <c i="7" r="E85"/>
  <c r="F118"/>
  <c r="BE159"/>
  <c i="6" r="J126"/>
  <c r="J98"/>
  <c i="7" r="BE141"/>
  <c r="BE144"/>
  <c r="BE153"/>
  <c r="BE168"/>
  <c r="BE174"/>
  <c r="F119"/>
  <c r="BE125"/>
  <c r="BE147"/>
  <c r="BE162"/>
  <c r="J89"/>
  <c r="BE131"/>
  <c r="BE156"/>
  <c r="BE191"/>
  <c r="BE180"/>
  <c r="BE184"/>
  <c r="BE208"/>
  <c r="BE171"/>
  <c r="BE207"/>
  <c r="J92"/>
  <c r="BE219"/>
  <c r="BE185"/>
  <c r="BE193"/>
  <c r="BE204"/>
  <c r="BE215"/>
  <c r="BE201"/>
  <c r="BE165"/>
  <c r="BE209"/>
  <c r="BE195"/>
  <c r="BE198"/>
  <c r="BE212"/>
  <c r="J118"/>
  <c r="BE138"/>
  <c r="BE149"/>
  <c r="BE188"/>
  <c r="BE192"/>
  <c r="BE177"/>
  <c r="BE128"/>
  <c r="BE135"/>
  <c i="6" r="J89"/>
  <c r="BE127"/>
  <c r="BE268"/>
  <c r="BE204"/>
  <c r="BE256"/>
  <c r="BE285"/>
  <c r="E85"/>
  <c r="J91"/>
  <c r="F121"/>
  <c r="BE132"/>
  <c r="BE323"/>
  <c r="BE338"/>
  <c r="BE358"/>
  <c r="BE284"/>
  <c r="BE305"/>
  <c r="BE312"/>
  <c r="BE353"/>
  <c r="BE354"/>
  <c r="J121"/>
  <c r="BE198"/>
  <c r="BE243"/>
  <c r="BE281"/>
  <c r="BE357"/>
  <c r="F120"/>
  <c r="BE140"/>
  <c r="BE220"/>
  <c r="BE326"/>
  <c i="5" r="BK123"/>
  <c r="BK122"/>
  <c r="J122"/>
  <c i="6" r="BE136"/>
  <c r="BE228"/>
  <c r="BE255"/>
  <c r="BE262"/>
  <c r="BE272"/>
  <c r="BE308"/>
  <c r="BE346"/>
  <c r="BE363"/>
  <c r="BE296"/>
  <c r="BE316"/>
  <c r="BE322"/>
  <c r="BE330"/>
  <c r="BE168"/>
  <c r="BE278"/>
  <c r="BE295"/>
  <c r="BE315"/>
  <c r="BE341"/>
  <c r="BE345"/>
  <c r="BE188"/>
  <c r="BE148"/>
  <c r="BE302"/>
  <c r="BE309"/>
  <c r="BE337"/>
  <c r="BE342"/>
  <c r="BE349"/>
  <c r="BE232"/>
  <c r="BE327"/>
  <c r="BE159"/>
  <c r="BE238"/>
  <c r="BE249"/>
  <c r="BE259"/>
  <c r="BE265"/>
  <c r="BE299"/>
  <c r="BE334"/>
  <c r="BE208"/>
  <c r="BE217"/>
  <c r="BE197"/>
  <c r="BE201"/>
  <c r="BE269"/>
  <c r="BE319"/>
  <c r="BE331"/>
  <c r="BE205"/>
  <c i="4" r="J124"/>
  <c r="J98"/>
  <c i="5" r="J92"/>
  <c r="F118"/>
  <c r="BE131"/>
  <c r="BE154"/>
  <c r="BE169"/>
  <c r="BE163"/>
  <c r="F92"/>
  <c r="BE166"/>
  <c r="BE178"/>
  <c r="J118"/>
  <c r="BE125"/>
  <c r="BE128"/>
  <c r="BE141"/>
  <c r="BE205"/>
  <c r="BE182"/>
  <c r="BE204"/>
  <c r="BE144"/>
  <c r="BE160"/>
  <c r="BE172"/>
  <c r="BE186"/>
  <c r="BE192"/>
  <c r="BE206"/>
  <c r="J116"/>
  <c r="BE138"/>
  <c r="BE210"/>
  <c r="E112"/>
  <c r="BE135"/>
  <c r="BE146"/>
  <c r="BE157"/>
  <c r="BE183"/>
  <c r="BE201"/>
  <c r="BE195"/>
  <c r="BE213"/>
  <c r="BE151"/>
  <c r="BE175"/>
  <c r="BE189"/>
  <c r="BE198"/>
  <c r="BE190"/>
  <c r="BE217"/>
  <c i="3" r="BK123"/>
  <c r="BK122"/>
  <c r="J122"/>
  <c i="4" r="J118"/>
  <c r="BE141"/>
  <c r="F92"/>
  <c r="BE129"/>
  <c r="F118"/>
  <c r="BE165"/>
  <c r="J116"/>
  <c r="BE203"/>
  <c r="BE204"/>
  <c r="BE214"/>
  <c r="BE171"/>
  <c r="BE174"/>
  <c r="BE207"/>
  <c r="BE211"/>
  <c r="J119"/>
  <c r="BE157"/>
  <c r="BE162"/>
  <c r="BE210"/>
  <c r="BE190"/>
  <c r="BE229"/>
  <c r="BE215"/>
  <c r="BE186"/>
  <c r="BE234"/>
  <c r="E112"/>
  <c r="BE125"/>
  <c r="BE145"/>
  <c r="BE158"/>
  <c r="BE161"/>
  <c r="BE230"/>
  <c r="BE226"/>
  <c r="BE218"/>
  <c r="BE221"/>
  <c r="BE225"/>
  <c i="3" r="J92"/>
  <c r="BE153"/>
  <c r="J91"/>
  <c r="BE125"/>
  <c r="BE131"/>
  <c r="E85"/>
  <c r="F118"/>
  <c r="BE150"/>
  <c r="F119"/>
  <c i="2" r="BK124"/>
  <c r="J124"/>
  <c r="J97"/>
  <c i="3" r="BE147"/>
  <c r="BE171"/>
  <c r="J116"/>
  <c r="BE177"/>
  <c r="BE144"/>
  <c r="BE128"/>
  <c r="BE136"/>
  <c r="BE159"/>
  <c r="BE174"/>
  <c r="BE166"/>
  <c r="BE140"/>
  <c r="BE180"/>
  <c r="BE156"/>
  <c r="BE169"/>
  <c r="BE184"/>
  <c r="BE162"/>
  <c i="2" r="BE194"/>
  <c r="J92"/>
  <c r="J119"/>
  <c r="BE203"/>
  <c r="BE206"/>
  <c r="BE254"/>
  <c r="BE126"/>
  <c r="BE149"/>
  <c r="BE236"/>
  <c r="BE231"/>
  <c r="BE279"/>
  <c r="BE331"/>
  <c r="BE157"/>
  <c r="BE250"/>
  <c r="BE299"/>
  <c r="BE300"/>
  <c r="BE316"/>
  <c r="F92"/>
  <c r="BE129"/>
  <c r="BE225"/>
  <c r="BE239"/>
  <c r="BE278"/>
  <c r="BE306"/>
  <c r="J89"/>
  <c r="BE161"/>
  <c r="BE275"/>
  <c r="BE193"/>
  <c r="BE228"/>
  <c r="BE333"/>
  <c r="E85"/>
  <c r="BE173"/>
  <c r="BE178"/>
  <c r="BE189"/>
  <c r="BE271"/>
  <c r="F91"/>
  <c r="BE160"/>
  <c r="BE164"/>
  <c r="BE209"/>
  <c r="BE218"/>
  <c r="BE246"/>
  <c r="BE268"/>
  <c r="BE136"/>
  <c r="BE140"/>
  <c r="BE243"/>
  <c r="BE303"/>
  <c r="BE313"/>
  <c r="BE170"/>
  <c r="BE182"/>
  <c r="BE296"/>
  <c r="BE153"/>
  <c r="BE154"/>
  <c r="BE247"/>
  <c r="BE282"/>
  <c r="BE285"/>
  <c r="BE295"/>
  <c r="BE200"/>
  <c r="BE260"/>
  <c r="BE217"/>
  <c r="BE257"/>
  <c r="BE261"/>
  <c r="BE264"/>
  <c r="BE267"/>
  <c r="BE286"/>
  <c r="BE214"/>
  <c r="BE221"/>
  <c r="BE222"/>
  <c r="BE235"/>
  <c r="BE240"/>
  <c r="BE321"/>
  <c r="BE325"/>
  <c r="BE328"/>
  <c r="BE197"/>
  <c r="BE232"/>
  <c r="BE253"/>
  <c r="BE289"/>
  <c r="BE292"/>
  <c r="BE310"/>
  <c r="BE318"/>
  <c r="BE213"/>
  <c r="BE274"/>
  <c r="F35"/>
  <c i="1" r="BB95"/>
  <c i="5" r="F36"/>
  <c i="1" r="BC98"/>
  <c i="7" r="F37"/>
  <c i="1" r="BD100"/>
  <c i="8" r="J34"/>
  <c i="1" r="AW101"/>
  <c i="9" r="J34"/>
  <c i="1" r="AW102"/>
  <c i="10" r="F35"/>
  <c i="1" r="BB103"/>
  <c i="13" r="F34"/>
  <c i="1" r="BA106"/>
  <c i="3" r="J34"/>
  <c i="1" r="AW96"/>
  <c i="4" r="F34"/>
  <c i="1" r="BA97"/>
  <c i="5" r="F35"/>
  <c i="1" r="BB98"/>
  <c i="6" r="F37"/>
  <c i="1" r="BD99"/>
  <c i="9" r="F34"/>
  <c i="1" r="BA102"/>
  <c i="9" r="F35"/>
  <c i="1" r="BB102"/>
  <c i="10" r="F36"/>
  <c i="1" r="BC103"/>
  <c i="2" r="F36"/>
  <c i="1" r="BC95"/>
  <c i="6" r="J34"/>
  <c i="1" r="AW99"/>
  <c i="11" r="F35"/>
  <c i="1" r="BB104"/>
  <c i="13" r="F35"/>
  <c i="1" r="BB106"/>
  <c i="2" r="F37"/>
  <c i="1" r="BD95"/>
  <c i="7" r="J34"/>
  <c i="1" r="AW100"/>
  <c i="8" r="F37"/>
  <c i="1" r="BD101"/>
  <c i="9" r="F36"/>
  <c i="1" r="BC102"/>
  <c i="11" r="F36"/>
  <c i="1" r="BC104"/>
  <c i="3" r="F37"/>
  <c i="1" r="BD96"/>
  <c i="4" r="J34"/>
  <c i="1" r="AW97"/>
  <c i="5" r="F37"/>
  <c i="1" r="BD98"/>
  <c i="7" r="F36"/>
  <c i="1" r="BC100"/>
  <c i="8" r="F35"/>
  <c i="1" r="BB101"/>
  <c i="9" r="F37"/>
  <c i="1" r="BD102"/>
  <c i="11" r="F37"/>
  <c i="1" r="BD104"/>
  <c i="13" r="F37"/>
  <c i="1" r="BD106"/>
  <c i="3" r="F35"/>
  <c i="1" r="BB96"/>
  <c i="4" r="F36"/>
  <c i="1" r="BC97"/>
  <c i="5" r="J30"/>
  <c i="7" r="F35"/>
  <c i="1" r="BB100"/>
  <c i="8" r="F34"/>
  <c i="1" r="BA101"/>
  <c i="10" r="J34"/>
  <c i="1" r="AW103"/>
  <c i="13" r="F36"/>
  <c i="1" r="BC106"/>
  <c i="3" r="F34"/>
  <c i="1" r="BA96"/>
  <c i="4" r="F35"/>
  <c i="1" r="BB97"/>
  <c i="6" r="F35"/>
  <c i="1" r="BB99"/>
  <c i="10" r="F34"/>
  <c i="1" r="BA103"/>
  <c i="13" r="J34"/>
  <c i="1" r="AW106"/>
  <c i="3" r="F36"/>
  <c i="1" r="BC96"/>
  <c i="4" r="F37"/>
  <c i="1" r="BD97"/>
  <c i="6" r="F34"/>
  <c i="1" r="BA99"/>
  <c i="11" r="J34"/>
  <c i="1" r="AW104"/>
  <c i="12" r="F34"/>
  <c i="1" r="BA105"/>
  <c i="12" r="F37"/>
  <c i="1" r="BD105"/>
  <c i="2" r="F34"/>
  <c i="1" r="BA95"/>
  <c i="5" r="J34"/>
  <c i="1" r="AW98"/>
  <c i="7" r="F34"/>
  <c i="1" r="BA100"/>
  <c i="8" r="F36"/>
  <c i="1" r="BC101"/>
  <c i="10" r="F37"/>
  <c i="1" r="BD103"/>
  <c i="12" r="F36"/>
  <c i="1" r="BC105"/>
  <c i="2" r="J34"/>
  <c i="1" r="AW95"/>
  <c i="3" r="J30"/>
  <c i="5" r="F34"/>
  <c i="1" r="BA98"/>
  <c i="6" r="F36"/>
  <c i="1" r="BC99"/>
  <c i="11" r="F34"/>
  <c i="1" r="BA104"/>
  <c i="12" r="J34"/>
  <c i="1" r="AW105"/>
  <c i="12" r="F35"/>
  <c i="1" r="BB105"/>
  <c i="8" l="1" r="BK124"/>
  <c r="BK123"/>
  <c r="J123"/>
  <c r="J96"/>
  <c i="11" r="BK129"/>
  <c r="J129"/>
  <c r="J97"/>
  <c i="7" r="P123"/>
  <c r="P122"/>
  <c i="1" r="AU100"/>
  <c i="7" r="BK123"/>
  <c r="J123"/>
  <c r="J97"/>
  <c i="9" r="T123"/>
  <c r="T122"/>
  <c i="6" r="P125"/>
  <c r="P124"/>
  <c i="1" r="AU99"/>
  <c i="3" r="R123"/>
  <c r="R122"/>
  <c i="11" r="R129"/>
  <c r="R128"/>
  <c i="10" r="P139"/>
  <c r="P138"/>
  <c i="1" r="AU103"/>
  <c i="3" r="P123"/>
  <c r="P122"/>
  <c i="1" r="AU96"/>
  <c i="5" r="P123"/>
  <c r="P122"/>
  <c i="1" r="AU98"/>
  <c i="13" r="P123"/>
  <c r="P122"/>
  <c i="1" r="AU106"/>
  <c i="10" r="T139"/>
  <c r="T138"/>
  <c i="8" r="T124"/>
  <c r="T123"/>
  <c i="11" r="P129"/>
  <c r="P128"/>
  <c i="1" r="AU104"/>
  <c i="9" r="R123"/>
  <c r="R122"/>
  <c i="13" r="R123"/>
  <c r="R122"/>
  <c i="9" r="P123"/>
  <c r="P122"/>
  <c i="1" r="AU102"/>
  <c i="12" r="R124"/>
  <c r="R123"/>
  <c r="P124"/>
  <c r="P123"/>
  <c i="1" r="AU105"/>
  <c i="2" r="T124"/>
  <c r="T123"/>
  <c i="10" r="BK139"/>
  <c r="J139"/>
  <c r="J97"/>
  <c i="5" r="T123"/>
  <c r="T122"/>
  <c i="4" r="P123"/>
  <c r="P122"/>
  <c i="1" r="AU97"/>
  <c i="2" r="R124"/>
  <c r="R123"/>
  <c i="4" r="R123"/>
  <c r="R122"/>
  <c i="8" r="R124"/>
  <c r="R123"/>
  <c i="6" r="R125"/>
  <c r="R124"/>
  <c r="BK125"/>
  <c r="BK124"/>
  <c r="J124"/>
  <c i="9" r="BK123"/>
  <c r="BK122"/>
  <c r="J122"/>
  <c r="J96"/>
  <c i="11" r="T129"/>
  <c r="T128"/>
  <c i="4" r="BK123"/>
  <c r="BK122"/>
  <c r="J122"/>
  <c i="13" r="BK123"/>
  <c r="BK122"/>
  <c r="J122"/>
  <c r="J96"/>
  <c r="BK179"/>
  <c r="J179"/>
  <c r="J101"/>
  <c i="12" r="BK123"/>
  <c r="J123"/>
  <c r="J96"/>
  <c i="11" r="BK128"/>
  <c r="J128"/>
  <c r="J96"/>
  <c i="1" r="AG98"/>
  <c i="5" r="J96"/>
  <c r="J123"/>
  <c r="J97"/>
  <c i="1" r="AG96"/>
  <c i="3" r="J96"/>
  <c r="J123"/>
  <c r="J97"/>
  <c i="2" r="BK123"/>
  <c r="J123"/>
  <c i="13" r="J33"/>
  <c i="1" r="AV106"/>
  <c r="AT106"/>
  <c i="2" r="F33"/>
  <c i="1" r="AZ95"/>
  <c r="BD94"/>
  <c r="W33"/>
  <c i="6" r="J30"/>
  <c i="1" r="AG99"/>
  <c i="3" r="J33"/>
  <c i="1" r="AV96"/>
  <c r="AT96"/>
  <c r="AN96"/>
  <c i="10" r="J33"/>
  <c i="1" r="AV103"/>
  <c r="AT103"/>
  <c i="4" r="J33"/>
  <c i="1" r="AV97"/>
  <c r="AT97"/>
  <c i="10" r="F33"/>
  <c i="1" r="AZ103"/>
  <c i="2" r="J33"/>
  <c i="1" r="AV95"/>
  <c r="AT95"/>
  <c i="8" r="J33"/>
  <c i="1" r="AV101"/>
  <c r="AT101"/>
  <c r="BB94"/>
  <c r="W31"/>
  <c i="4" r="F33"/>
  <c i="1" r="AZ97"/>
  <c i="12" r="F33"/>
  <c i="1" r="AZ105"/>
  <c i="5" r="F33"/>
  <c i="1" r="AZ98"/>
  <c i="12" r="J33"/>
  <c i="1" r="AV105"/>
  <c r="AT105"/>
  <c i="3" r="F33"/>
  <c i="1" r="AZ96"/>
  <c i="9" r="J33"/>
  <c i="1" r="AV102"/>
  <c r="AT102"/>
  <c i="4" r="J30"/>
  <c i="1" r="AG97"/>
  <c i="5" r="J33"/>
  <c i="1" r="AV98"/>
  <c r="AT98"/>
  <c r="AN98"/>
  <c i="11" r="F33"/>
  <c i="1" r="AZ104"/>
  <c i="6" r="J33"/>
  <c i="1" r="AV99"/>
  <c r="AT99"/>
  <c r="AN99"/>
  <c i="6" r="F33"/>
  <c i="1" r="AZ99"/>
  <c i="7" r="F33"/>
  <c i="1" r="AZ100"/>
  <c r="BA94"/>
  <c r="W30"/>
  <c i="7" r="J33"/>
  <c i="1" r="AV100"/>
  <c r="AT100"/>
  <c r="BC94"/>
  <c r="W32"/>
  <c i="8" r="F33"/>
  <c i="1" r="AZ101"/>
  <c i="13" r="F33"/>
  <c i="1" r="AZ106"/>
  <c i="9" r="F33"/>
  <c i="1" r="AZ102"/>
  <c i="11" r="J33"/>
  <c i="1" r="AV104"/>
  <c r="AT104"/>
  <c i="2" r="J30"/>
  <c i="1" r="AG95"/>
  <c i="4" l="1" r="J96"/>
  <c i="10" r="BK138"/>
  <c r="J138"/>
  <c i="7" r="BK122"/>
  <c r="J122"/>
  <c i="8" r="J124"/>
  <c r="J97"/>
  <c i="13" r="J123"/>
  <c r="J97"/>
  <c i="9" r="J123"/>
  <c r="J97"/>
  <c i="4" r="J123"/>
  <c r="J97"/>
  <c i="6" r="J96"/>
  <c r="J125"/>
  <c r="J97"/>
  <c r="J39"/>
  <c i="5" r="J39"/>
  <c i="4" r="J39"/>
  <c i="1" r="AN95"/>
  <c i="3" r="J39"/>
  <c i="2" r="J96"/>
  <c r="J39"/>
  <c i="1" r="AN97"/>
  <c r="AU94"/>
  <c i="10" r="J30"/>
  <c i="1" r="AG103"/>
  <c i="8" r="J30"/>
  <c i="1" r="AG101"/>
  <c i="13" r="J30"/>
  <c i="1" r="AG106"/>
  <c i="7" r="J30"/>
  <c i="1" r="AG100"/>
  <c i="9" r="J30"/>
  <c i="1" r="AG102"/>
  <c r="AZ94"/>
  <c r="W29"/>
  <c r="AW94"/>
  <c r="AK30"/>
  <c r="AY94"/>
  <c i="11" r="J30"/>
  <c i="1" r="AG104"/>
  <c i="12" r="J30"/>
  <c i="1" r="AG105"/>
  <c r="AN105"/>
  <c r="AX94"/>
  <c i="13" l="1" r="J39"/>
  <c i="7" r="J39"/>
  <c i="10" r="J39"/>
  <c i="9" r="J39"/>
  <c i="8" r="J39"/>
  <c i="10" r="J96"/>
  <c i="7" r="J96"/>
  <c i="12" r="J39"/>
  <c i="11" r="J39"/>
  <c i="1" r="AN104"/>
  <c r="AN106"/>
  <c r="AN103"/>
  <c r="AN101"/>
  <c r="AN102"/>
  <c r="AN100"/>
  <c r="AV94"/>
  <c r="AK29"/>
  <c r="AG94"/>
  <c r="AK26"/>
  <c l="1"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<sst xmlns="http://schemas.openxmlformats.org/spreadsheetml/2006/main">
  <si>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</si>
  <si>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</si>
  <si>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</si>
  <si>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</si>
  <si>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</si>
  <si>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{e14b0a9d-6120-49fd-aa70-21ffd1a7166d}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</si>
  <si>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</si>
  <si>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</si>
  <si>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</si>
  <si>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</si>
  <si>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</si>
  <si>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</si>
  <si>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</si>
  <si>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</si>
  <si>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JSL25a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</si>
  <si>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</si>
  <si>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</si>
  <si>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Tábor, Mostecká - Rekonstrukce vodovodu a kanalizace_poznamky pro upravu</t>
  </si>
  <si>
    <t>KSO:</t>
  </si>
  <si>
    <t>CC-CZ:</t>
  </si>
  <si>
    <t>Místo:</t>
  </si>
  <si>
    <t xml:space="preserve"> </t>
  </si>
  <si>
    <t>Datum:</t>
  </si>
  <si>
    <t>10. 12. 2025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</si>
  <si>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</si>
  <si>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</si>
  <si>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</si>
  <si>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</si>
  <si>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</si>
  <si>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</si>
  <si>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</si>
  <si>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</si>
  <si>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</si>
  <si>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</si>
  <si>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</si>
  <si>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</si>
  <si>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</si>
  <si>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</si>
  <si>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</si>
  <si>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</si>
  <si>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</si>
  <si>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</si>
  <si>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</si>
  <si>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</si>
  <si>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</si>
  <si>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</si>
  <si>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</si>
  <si>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</si>
  <si>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</si>
  <si>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</si>
  <si>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</si>
  <si>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</si>
  <si>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</si>
  <si>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</si>
  <si>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</si>
  <si>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</si>
  <si>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</si>
  <si>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</si>
  <si>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</si>
  <si>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</si>
  <si>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</si>
  <si>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</si>
  <si>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</si>
  <si>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</si>
  <si>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</si>
  <si>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</si>
  <si>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</si>
  <si>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</si>
  <si>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</si>
  <si>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</si>
  <si>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</si>
  <si>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</si>
  <si>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</si>
  <si>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</si>
  <si>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</si>
  <si>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</si>
  <si>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</si>
  <si>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</si>
  <si>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</si>
  <si>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>Vodovod</t>
  </si>
  <si>
    <t>STA</t>
  </si>
  <si>
    <t>1</t>
  </si>
  <si>
    <t>{1c2f909e-87d0-41d3-9165-2ccf473f5694}</t>
  </si>
  <si>
    <t>2</t>
  </si>
  <si>
    <t>SO 01.2</t>
  </si>
  <si>
    <t>Oprava MK po překopech vodovodu</t>
  </si>
  <si>
    <t>{dca7ec5e-1c42-465c-b33a-48394e32b2a9}</t>
  </si>
  <si>
    <t>SO 02.1</t>
  </si>
  <si>
    <t>Vodovodní přípojky</t>
  </si>
  <si>
    <t>{32d4342f-5bae-4389-b9fb-d1ef4b1c555d}</t>
  </si>
  <si>
    <t>SO 02.2</t>
  </si>
  <si>
    <t>Oprava MK po překopech vodovodních přípojek</t>
  </si>
  <si>
    <t>{2f2125e5-20dc-427f-a295-e5cfa494c727}</t>
  </si>
  <si>
    <t>SO 03.1</t>
  </si>
  <si>
    <t>Kanalizace</t>
  </si>
  <si>
    <t>{4ef9631b-45f0-4b29-afbf-0b8fcd1f9c64}</t>
  </si>
  <si>
    <t>SO 03.2</t>
  </si>
  <si>
    <t>Oprava MK po překopech kanalizace</t>
  </si>
  <si>
    <t>{4e3dbb6e-a854-4bdf-abb9-1cd1c29b9eb5}</t>
  </si>
  <si>
    <t>SO 04.1</t>
  </si>
  <si>
    <t>Kanalizační přípojky</t>
  </si>
  <si>
    <t>{18c91a3c-24d6-4c88-ac7f-db030659953b}</t>
  </si>
  <si>
    <t>SO 04.2</t>
  </si>
  <si>
    <t>Oprava MK po překopech kanalizačních přípojek</t>
  </si>
  <si>
    <t>{ca771080-3106-4364-a083-ec45f2712aa4}</t>
  </si>
  <si>
    <t>VRN</t>
  </si>
  <si>
    <t>Vedlejší rozpočtové náklady</t>
  </si>
  <si>
    <t>{2169a61a-a24a-4333-8e5d-da0d090f5330}</t>
  </si>
  <si>
    <t>SO 101</t>
  </si>
  <si>
    <t>Místní komunikace</t>
  </si>
  <si>
    <t>{f290d58e-8029-4a61-9cf1-c82c948140a3}</t>
  </si>
  <si>
    <t>SO 310</t>
  </si>
  <si>
    <t>Uliční vpusti a dešťové svody</t>
  </si>
  <si>
    <t>{4e83232c-5b6c-4878-99bd-4274ba66272b}</t>
  </si>
  <si>
    <t>DZP</t>
  </si>
  <si>
    <t>Dočasné zapravení povrchů na zimu 2026/2027</t>
  </si>
  <si>
    <t>{f3be3cd9-b365-4703-8492-219d134fc44c}</t>
  </si>
  <si>
    <t>KRYCÍ LIST SOUPISU PRACÍ</t>
  </si>
  <si>
    <t>Objekt:</t>
  </si>
  <si>
    <t>SO 01.1 - Vodovod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</si>
  <si>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</si>
  <si>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</si>
  <si>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</si>
  <si>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</si>
  <si>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</si>
  <si>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</si>
  <si>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</si>
  <si>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</si>
  <si>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</si>
  <si>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89 - Ostatní konstrukce a práce na trubním vedení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</si>
  <si>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</si>
  <si>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</si>
  <si>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</si>
  <si>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</si>
  <si>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</si>
  <si>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</si>
  <si>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</si>
  <si>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</si>
  <si>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</si>
  <si>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</si>
  <si>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</si>
  <si>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</si>
  <si>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</si>
  <si>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</si>
  <si>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</si>
  <si>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</si>
  <si>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</si>
  <si>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</si>
  <si>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</si>
  <si>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</si>
  <si>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119001405</t>
  </si>
  <si>
    <t>Dočasné zajištění potrubí z PE DN do 200 mm</t>
  </si>
  <si>
    <t>m</t>
  </si>
  <si>
    <t>CS ÚRS 2025 02</t>
  </si>
  <si>
    <t>4</t>
  </si>
  <si>
    <t>VV</t>
  </si>
  <si>
    <t>"STL"1,1*2</t>
  </si>
  <si>
    <t>Součet</t>
  </si>
  <si>
    <t>119001421</t>
  </si>
  <si>
    <t>Dočasné zajištění kabelů a kabelových tratí ze 3 volně ložených kabelů</t>
  </si>
  <si>
    <t>"T-Mobile" 1,1</t>
  </si>
  <si>
    <t>"NN" 1,1</t>
  </si>
  <si>
    <t>"Cetin" 1,1*2</t>
  </si>
  <si>
    <t>"uzel, odbočení Hromádkova" 1,1*6</t>
  </si>
  <si>
    <t>"Hromádkova VO" 1,1</t>
  </si>
  <si>
    <t>3</t>
  </si>
  <si>
    <t>132254204</t>
  </si>
  <si>
    <t>Hloubení zapažených rýh š do 2000 mm v hornině třídy těžitelnosti I skupiny 3 objem do 500 m3</t>
  </si>
  <si>
    <t>m3</t>
  </si>
  <si>
    <t>6</t>
  </si>
  <si>
    <t>"část výkopu v souběhu, část mimo výko pro kanalizaci (plocha x hl.)" 54,4*1,7</t>
  </si>
  <si>
    <t>"samostatná rýha" 118,0*1,1*(1,77-0,52)</t>
  </si>
  <si>
    <t>139001101</t>
  </si>
  <si>
    <t>Příplatek za ztížení vykopávky v blízkosti podzemního vedení</t>
  </si>
  <si>
    <t>8</t>
  </si>
  <si>
    <t>"STL" 1,0*1,0*1,0</t>
  </si>
  <si>
    <t>"T-Mobile" 1,1*1,0*1,0</t>
  </si>
  <si>
    <t>"NN" 1,1*1,0*1,0</t>
  </si>
  <si>
    <t>"Cetin" 1,1*1,0*1,0*2</t>
  </si>
  <si>
    <t>"uzel, odbočení Hromádkova" 2,0*1,0*1,0</t>
  </si>
  <si>
    <t>"STL+Cetin" 1,0*1,5*1,0</t>
  </si>
  <si>
    <t>"Hromádkova VO" 1,1*1,0*1,0</t>
  </si>
  <si>
    <t>5</t>
  </si>
  <si>
    <t>151101101</t>
  </si>
  <si>
    <t>Zřízení příložného pažení a rozepření stěn rýh hl do 2 m</t>
  </si>
  <si>
    <t>m2</t>
  </si>
  <si>
    <t>10</t>
  </si>
  <si>
    <t>"v souběhu, a ul. Hromádkova" 76,33*1,71+13,7*1,7</t>
  </si>
  <si>
    <t>"samostatná rýha" 118,0*1,77*2</t>
  </si>
  <si>
    <t>151101111</t>
  </si>
  <si>
    <t>Odstranění příložného pažení a rozepření stěn rýh hl do 2 m</t>
  </si>
  <si>
    <t>7</t>
  </si>
  <si>
    <t>162751117</t>
  </si>
  <si>
    <t>Vodorovné přemístění přes 9 000 do 10000 m výkopku/sypaniny z horniny třídy těžitelnosti I skupiny 1 až 3</t>
  </si>
  <si>
    <t>14</t>
  </si>
  <si>
    <t>"odvoz veškeré zeminy" 254,73</t>
  </si>
  <si>
    <t>162751119</t>
  </si>
  <si>
    <t>Příplatek k vodorovnému přemístění výkopku/sypaniny z horniny třídy těžitelnosti I skupiny 1 až 3 ZKD 1000 m přes 10000 m</t>
  </si>
  <si>
    <t>16</t>
  </si>
  <si>
    <t>"odvoz do 12 km" 254,73*2</t>
  </si>
  <si>
    <t>171251201</t>
  </si>
  <si>
    <t>Uložení sypaniny na skládky nebo meziskládky</t>
  </si>
  <si>
    <t>18</t>
  </si>
  <si>
    <t>9</t>
  </si>
  <si>
    <t>171201231</t>
  </si>
  <si>
    <t>Poplatek za uložení zeminy a kamení na recyklační skládce (skládkovné) kód odpadu 17 05 04</t>
  </si>
  <si>
    <t>t</t>
  </si>
  <si>
    <t>20</t>
  </si>
  <si>
    <t>254,73*1,9</t>
  </si>
  <si>
    <t>11</t>
  </si>
  <si>
    <t>174151101</t>
  </si>
  <si>
    <t>Zásyp jam, šachet rýh nebo kolem objektů sypaninou se zhutněním</t>
  </si>
  <si>
    <t>22</t>
  </si>
  <si>
    <t>"výkop" 254,73</t>
  </si>
  <si>
    <t>odpočet zabudovaných konstrukcí</t>
  </si>
  <si>
    <t>"lože" -18,42</t>
  </si>
  <si>
    <t>"obsyp" -71,838</t>
  </si>
  <si>
    <t>M</t>
  </si>
  <si>
    <t>58981122</t>
  </si>
  <si>
    <t>recyklát betonový frakce 0/32</t>
  </si>
  <si>
    <t>24</t>
  </si>
  <si>
    <t>164,472*2,035 "Přepočtené koeficientem množství</t>
  </si>
  <si>
    <t>13</t>
  </si>
  <si>
    <t>175151101</t>
  </si>
  <si>
    <t>Obsypání potrubí strojně sypaninou bez prohození, uloženou do 3 m</t>
  </si>
  <si>
    <t>26</t>
  </si>
  <si>
    <t>"souběh" 54,4*(0,49-0,1)</t>
  </si>
  <si>
    <t>"samostatný výkop" 118,0*1,1*(0,49-0,1)</t>
  </si>
  <si>
    <t>"odpočet potrubí" -(193,33+13,65)*3,14159*0,045*0,045</t>
  </si>
  <si>
    <t>58331351</t>
  </si>
  <si>
    <t>kamenivo těžené drobné frakce 0/4</t>
  </si>
  <si>
    <t>28</t>
  </si>
  <si>
    <t>70,521*2,035 "Přepočtené koeficientem množství</t>
  </si>
  <si>
    <t>Vodorovné konstrukce</t>
  </si>
  <si>
    <t>15</t>
  </si>
  <si>
    <t>451572111</t>
  </si>
  <si>
    <t>Lože pod potrubí otevřený výkop z kameniva drobného těženého</t>
  </si>
  <si>
    <t>30</t>
  </si>
  <si>
    <t>část v souběhu s kanalizací, ul. Hromádkova</t>
  </si>
  <si>
    <t>54,4*0,1</t>
  </si>
  <si>
    <t>samostatná rýha</t>
  </si>
  <si>
    <t>118,0*1,1*0,1</t>
  </si>
  <si>
    <t>Trubní vedení</t>
  </si>
  <si>
    <t>850311811</t>
  </si>
  <si>
    <t>Bourání stávajícího potrubí z trub litinových DN 150</t>
  </si>
  <si>
    <t>32</t>
  </si>
  <si>
    <t>"dle D.1.06 ID TR.01 - DN 80" 181,0</t>
  </si>
  <si>
    <t>"dle D.1.06 ID TR.02 - DN 100" 17,0</t>
  </si>
  <si>
    <t>17</t>
  </si>
  <si>
    <t>857242122</t>
  </si>
  <si>
    <t>Montáž litinových tvarovek jednoosých přírubových otevřený výkop DN 80</t>
  </si>
  <si>
    <t>kus</t>
  </si>
  <si>
    <t>34</t>
  </si>
  <si>
    <t>55251810</t>
  </si>
  <si>
    <t>koleno přírubové s patkou pro připojení k hydrantu 80/90mm</t>
  </si>
  <si>
    <t>36</t>
  </si>
  <si>
    <t>"dle D.1.06 ID TL.02" 3</t>
  </si>
  <si>
    <t>19</t>
  </si>
  <si>
    <t>55253233</t>
  </si>
  <si>
    <t>tvarovka přírubová litinová vodovodní FF-kus PN10/16 DN 80 dl 100mm</t>
  </si>
  <si>
    <t>38</t>
  </si>
  <si>
    <t>"dle D.1.06 ID TL.01" 3</t>
  </si>
  <si>
    <t>55253641</t>
  </si>
  <si>
    <t>přechod přírubový,práškový epoxid tl 250µm FFR-kus litinový DN 100/80</t>
  </si>
  <si>
    <t>40</t>
  </si>
  <si>
    <t>"dle D.1.06 ID TL.05" 2</t>
  </si>
  <si>
    <t>55253966</t>
  </si>
  <si>
    <t>koleno přírubové z tvárné litiny,práškový epoxid tl 250µm FFK-kus DN 80-11,25°</t>
  </si>
  <si>
    <t>42</t>
  </si>
  <si>
    <t>"dle D.1.06 ID TL.04" 1</t>
  </si>
  <si>
    <t>55253237</t>
  </si>
  <si>
    <t>tvarovka přírubová litinová vodovodní FF-kus PN10/16 DN 80 dl 300mm</t>
  </si>
  <si>
    <t>44</t>
  </si>
  <si>
    <t>"dle D.1.06 ID TL.03" 1</t>
  </si>
  <si>
    <t>23</t>
  </si>
  <si>
    <t>55253235</t>
  </si>
  <si>
    <t>tvarovka přírubová litinová vodovodní FF-kus PN10/16 DN 80 dl 200mm</t>
  </si>
  <si>
    <t>46</t>
  </si>
  <si>
    <t>"dle D.1.06 ID TL.02" 2</t>
  </si>
  <si>
    <t>857244122</t>
  </si>
  <si>
    <t>Montáž litinových tvarovek odbočných přírubových otevřený výkop DN 80</t>
  </si>
  <si>
    <t>48</t>
  </si>
  <si>
    <t>25</t>
  </si>
  <si>
    <t>55253511</t>
  </si>
  <si>
    <t>tvarovka přírubová litinová s přírubovou odbočkou,práškový epoxid tl 250µm T-kus DN 80/80</t>
  </si>
  <si>
    <t>50</t>
  </si>
  <si>
    <t>"dle D.1.06 ID TL.10" 1</t>
  </si>
  <si>
    <t>857261131</t>
  </si>
  <si>
    <t>Montáž litinových tvarovek jednoosých hrdlových otevřený výkop s integrovaným těsněním DN 100</t>
  </si>
  <si>
    <t>52</t>
  </si>
  <si>
    <t>27</t>
  </si>
  <si>
    <t>799410000016R</t>
  </si>
  <si>
    <t>SPOJKA HRDLOVÁ UNIVERZÁLNÍ 100</t>
  </si>
  <si>
    <t>54</t>
  </si>
  <si>
    <t>"dle D.1.06 ID TP.06" 3</t>
  </si>
  <si>
    <t>857264122</t>
  </si>
  <si>
    <t>Montáž litinových tvarovek odbočných přírubových otevřený výkop DN 100</t>
  </si>
  <si>
    <t>56</t>
  </si>
  <si>
    <t>29</t>
  </si>
  <si>
    <t>55253515</t>
  </si>
  <si>
    <t>tvarovka přírubová litinová s přírubovou odbočkou,práškový epoxid tl 250µm T-kus DN 100/80</t>
  </si>
  <si>
    <t>58</t>
  </si>
  <si>
    <t>"dle D.1.06 ID TL.09" 2</t>
  </si>
  <si>
    <t>55253592</t>
  </si>
  <si>
    <t>kříž přírubový litinový PN10/16 TT-kus DN 100/100</t>
  </si>
  <si>
    <t>60</t>
  </si>
  <si>
    <t>"dle D.1.06 ID TL.11" 1</t>
  </si>
  <si>
    <t>31</t>
  </si>
  <si>
    <t>797410000016</t>
  </si>
  <si>
    <t>SYNOFLEX - SPOJKA 100 (104-132)</t>
  </si>
  <si>
    <t>62</t>
  </si>
  <si>
    <t>"dle D.1.06 ID TL.08" 1</t>
  </si>
  <si>
    <t>871241211</t>
  </si>
  <si>
    <t>Montáž potrubí z PE100 RC SDR 11 otevřený výkop svařovaných elektrotvarovkou d 90 x 8,2 mm</t>
  </si>
  <si>
    <t>64</t>
  </si>
  <si>
    <t>33</t>
  </si>
  <si>
    <t>28613556</t>
  </si>
  <si>
    <t>potrubí vodovodní dvouvrstvé PE100 RC SDR11 90x8,2mm</t>
  </si>
  <si>
    <t>66</t>
  </si>
  <si>
    <t>"dle D.1.06 ID T.02" 193</t>
  </si>
  <si>
    <t>871251211</t>
  </si>
  <si>
    <t>Montáž potrubí z PE100 RC SDR 11 otevřený výkop svařovaných elektrotvarovkou d 110 x 10,0 mm</t>
  </si>
  <si>
    <t>68</t>
  </si>
  <si>
    <t>35</t>
  </si>
  <si>
    <t>28613116</t>
  </si>
  <si>
    <t>potrubí vodovodní jednovrstvé PE100 RC PN 16 SDR11 110x10,0mm</t>
  </si>
  <si>
    <t>70</t>
  </si>
  <si>
    <t>"dle D.1.06 ID T.01" 17</t>
  </si>
  <si>
    <t>877241101</t>
  </si>
  <si>
    <t>Montáž elektrospojek na vodovodním potrubí z PE trub d 90</t>
  </si>
  <si>
    <t>72</t>
  </si>
  <si>
    <t>37</t>
  </si>
  <si>
    <t>28615974</t>
  </si>
  <si>
    <t>elektrospojka SDR11 PE 100 PN16 D 90mm</t>
  </si>
  <si>
    <t>74</t>
  </si>
  <si>
    <t>"dle D.1.06 ID TP.04" 6</t>
  </si>
  <si>
    <t>WVN.FFD91013W</t>
  </si>
  <si>
    <t>Oblouk 11° PE100 RC SDR11 90</t>
  </si>
  <si>
    <t>76</t>
  </si>
  <si>
    <t>"dle D.1.06 ID TP.02" 2</t>
  </si>
  <si>
    <t>39</t>
  </si>
  <si>
    <t>877241101R1</t>
  </si>
  <si>
    <t>Montáž lemového nákružku s otočnou přírubou na vodovodním potrubí z PE trub d 90</t>
  </si>
  <si>
    <t>78</t>
  </si>
  <si>
    <t>28654368</t>
  </si>
  <si>
    <t>příruba volná k lemovému nákružku z polypropylénu 90</t>
  </si>
  <si>
    <t>80</t>
  </si>
  <si>
    <t>"dle D.1.06 ID TP.06" 4</t>
  </si>
  <si>
    <t>41</t>
  </si>
  <si>
    <t>28653135</t>
  </si>
  <si>
    <t>nákružek lemový PE 100 SDR11 90mm</t>
  </si>
  <si>
    <t>82</t>
  </si>
  <si>
    <t>877251101</t>
  </si>
  <si>
    <t>Montáž elektrospojek na vodovodním potrubí z PE trub d 110</t>
  </si>
  <si>
    <t>84</t>
  </si>
  <si>
    <t>43</t>
  </si>
  <si>
    <t>28615975</t>
  </si>
  <si>
    <t>elektrospojka SDR11 PE 100 PN16 D 110mm</t>
  </si>
  <si>
    <t>86</t>
  </si>
  <si>
    <t>"dle D.1.06 ID TP.03" 4</t>
  </si>
  <si>
    <t>WVN.FFD0081R</t>
  </si>
  <si>
    <t>Oblouk 11° PE100 RC SDR11 110</t>
  </si>
  <si>
    <t>88</t>
  </si>
  <si>
    <t>"dle D.1.06 ID TP.01" 1</t>
  </si>
  <si>
    <t>45</t>
  </si>
  <si>
    <t>877251101R</t>
  </si>
  <si>
    <t>Montáž lemového nákružku s otočnou přírubou na vodovodním potrubí z PE trub d 110</t>
  </si>
  <si>
    <t>90</t>
  </si>
  <si>
    <t>28653136</t>
  </si>
  <si>
    <t>nákružek lemový PE 100 SDR11 110mm</t>
  </si>
  <si>
    <t>92</t>
  </si>
  <si>
    <t>"dle D.1.06 ID TP.05" 3</t>
  </si>
  <si>
    <t>47</t>
  </si>
  <si>
    <t>28654410</t>
  </si>
  <si>
    <t>příruba volná k lemovému nákružku z polypropylénu 110</t>
  </si>
  <si>
    <t>94</t>
  </si>
  <si>
    <t>891241112</t>
  </si>
  <si>
    <t>Montáž vodovodních šoupátek otevřený výkop DN 80</t>
  </si>
  <si>
    <t>96</t>
  </si>
  <si>
    <t>49</t>
  </si>
  <si>
    <t>AVK.3180</t>
  </si>
  <si>
    <t>Šoupě přírubové typ 3.1, DN 80, stavební délka F4, PN 10/16</t>
  </si>
  <si>
    <t>98</t>
  </si>
  <si>
    <t>"dle D.1.06 ID A.02" 6</t>
  </si>
  <si>
    <t>42291034</t>
  </si>
  <si>
    <t>souprava zemní teleskopická pro E1 šoupatka DN 65-80mm Rd 1,3-1,8m</t>
  </si>
  <si>
    <t>100</t>
  </si>
  <si>
    <t>"dle D.1.06 ID OM.05" 6</t>
  </si>
  <si>
    <t>51</t>
  </si>
  <si>
    <t>891247112</t>
  </si>
  <si>
    <t>Montáž hydrantů podzemních DN 80</t>
  </si>
  <si>
    <t>102</t>
  </si>
  <si>
    <t>AVK.1214801500</t>
  </si>
  <si>
    <t>Hydrant podzemní DN 80 typ 12.1.4, dvojitě jištěný, 1500 mm</t>
  </si>
  <si>
    <t>104</t>
  </si>
  <si>
    <t>"dle D.1.06 ID A.03" 3</t>
  </si>
  <si>
    <t>53</t>
  </si>
  <si>
    <t>891261112</t>
  </si>
  <si>
    <t>Montáž vodovodních šoupátek otevřený výkop DN 100</t>
  </si>
  <si>
    <t>106</t>
  </si>
  <si>
    <t>AVK.31100</t>
  </si>
  <si>
    <t>Šoupě přírubové typ 3.1, DN 100, stavební délka F4, PN 10/16</t>
  </si>
  <si>
    <t>108</t>
  </si>
  <si>
    <t>"dle D.1.06 ID A.01" 4</t>
  </si>
  <si>
    <t>55</t>
  </si>
  <si>
    <t>42291035</t>
  </si>
  <si>
    <t>souprava zemní teleskopická pro E1 šoupatka DN 100mm Rd 1,3-1,8m</t>
  </si>
  <si>
    <t>110</t>
  </si>
  <si>
    <t>"dle D.1.06 ID OM.05" 4</t>
  </si>
  <si>
    <t>891261999R</t>
  </si>
  <si>
    <t>Demontáž vodovodních armatur, včetně odvozu zadavateli</t>
  </si>
  <si>
    <t>kpl</t>
  </si>
  <si>
    <t>112</t>
  </si>
  <si>
    <t>57</t>
  </si>
  <si>
    <t>892241111</t>
  </si>
  <si>
    <t>Tlaková zkouška vodou potrubí DN do 80</t>
  </si>
  <si>
    <t>114</t>
  </si>
  <si>
    <t>892271111</t>
  </si>
  <si>
    <t>Tlaková zkouška vodou potrubí DN 100 nebo 125</t>
  </si>
  <si>
    <t>116</t>
  </si>
  <si>
    <t>59</t>
  </si>
  <si>
    <t>892273122</t>
  </si>
  <si>
    <t>Proplach a dezinfekce vodovodního potrubí DN od 80 do 125</t>
  </si>
  <si>
    <t>118</t>
  </si>
  <si>
    <t>17+193</t>
  </si>
  <si>
    <t>899401112</t>
  </si>
  <si>
    <t>Osazení poklopů uličních litinových šoupátkových</t>
  </si>
  <si>
    <t>120</t>
  </si>
  <si>
    <t>61</t>
  </si>
  <si>
    <t>42291454</t>
  </si>
  <si>
    <t>poklop uliční litinový samonivelační šoupátkový</t>
  </si>
  <si>
    <t>122</t>
  </si>
  <si>
    <t>"dle D.1.06 ID OM.06" 10</t>
  </si>
  <si>
    <t>899401113</t>
  </si>
  <si>
    <t>Osazení poklopů uličních litinových hydrantových</t>
  </si>
  <si>
    <t>124</t>
  </si>
  <si>
    <t>63</t>
  </si>
  <si>
    <t>42291455</t>
  </si>
  <si>
    <t>poklop uliční litinový samonivelační hydrantový</t>
  </si>
  <si>
    <t>126</t>
  </si>
  <si>
    <t>"dle D.1.06 ID OM.07" 3</t>
  </si>
  <si>
    <t>999900000000</t>
  </si>
  <si>
    <t>DRENÁŽNÍ OBAL K HYDRANTŮM</t>
  </si>
  <si>
    <t>128</t>
  </si>
  <si>
    <t>"dle D.1.06 ID OM.08" 3</t>
  </si>
  <si>
    <t>65</t>
  </si>
  <si>
    <t>899712111</t>
  </si>
  <si>
    <t>Orientační tabulky na zdivu</t>
  </si>
  <si>
    <t>130</t>
  </si>
  <si>
    <t>"dle D.1.06 ID OM.03" 10</t>
  </si>
  <si>
    <t>"dle D.1.06 ID OM.04" 3</t>
  </si>
  <si>
    <t>899721111.2</t>
  </si>
  <si>
    <t>Signalizační vodič CY 6 mm2 vč vývodů</t>
  </si>
  <si>
    <t>132</t>
  </si>
  <si>
    <t>"dle D.1.06 ID OM.01" 231,8</t>
  </si>
  <si>
    <t>67</t>
  </si>
  <si>
    <t>899722112</t>
  </si>
  <si>
    <t>Krytí potrubí z plastů výstražnou fólií z PVC přes 20 do 25 cm</t>
  </si>
  <si>
    <t>134</t>
  </si>
  <si>
    <t>"dle D.1.06 ID OM.02" 210,7</t>
  </si>
  <si>
    <t>899731999</t>
  </si>
  <si>
    <t>Zkouška funkčnosti signal. vodiče vodovodu</t>
  </si>
  <si>
    <t>136</t>
  </si>
  <si>
    <t>89</t>
  </si>
  <si>
    <t>Ostatní konstrukce a práce na trubním vedení</t>
  </si>
  <si>
    <t>69</t>
  </si>
  <si>
    <t>894373123R</t>
  </si>
  <si>
    <t>Opěrný betonový blok pro patkové koleno</t>
  </si>
  <si>
    <t>138</t>
  </si>
  <si>
    <t>"dle D.1.06 ID OB.02" 3</t>
  </si>
  <si>
    <t>894373124R</t>
  </si>
  <si>
    <t>Opěrný betonový blok pro šoupátko DN80-250</t>
  </si>
  <si>
    <t>140</t>
  </si>
  <si>
    <t>"dle D.1.06 ID OB.01" 10</t>
  </si>
  <si>
    <t>997</t>
  </si>
  <si>
    <t>Přesun sutě</t>
  </si>
  <si>
    <t>71</t>
  </si>
  <si>
    <t>997221561</t>
  </si>
  <si>
    <t>Vodorovná doprava suti z kusových materiálů do 1 km</t>
  </si>
  <si>
    <t>142</t>
  </si>
  <si>
    <t>"litinové potrubí" 8,712</t>
  </si>
  <si>
    <t>997221569</t>
  </si>
  <si>
    <t>Příplatek ZKD 1 km u vodorovné dopravy suti z kusových materiálů</t>
  </si>
  <si>
    <t>144</t>
  </si>
  <si>
    <t>"odvoz do 12 km" 8,712*11</t>
  </si>
  <si>
    <t>73</t>
  </si>
  <si>
    <t>979951122R</t>
  </si>
  <si>
    <t>Výkup kovů - litina, velikost nad 40 x 40 cm</t>
  </si>
  <si>
    <t>146</t>
  </si>
  <si>
    <t>998</t>
  </si>
  <si>
    <t>Přesun hmot</t>
  </si>
  <si>
    <t>998276101</t>
  </si>
  <si>
    <t>Přesun hmot pro trubní vedení z trub z plastických hmot otevřený výkop</t>
  </si>
  <si>
    <t>148</t>
  </si>
  <si>
    <t>SO 01.2 - Oprava MK po překopech vodovodu</t>
  </si>
  <si>
    <t xml:space="preserve">    5 - Komunikace pozemní</t>
  </si>
  <si>
    <t xml:space="preserve">    9 - Ostatní konstrukce a práce, bourání</t>
  </si>
  <si>
    <t>113107164</t>
  </si>
  <si>
    <t>Odstranění podkladu z kameniva drceného tl přes 300 do 400 mm strojně pl přes 50 do 200 m2</t>
  </si>
  <si>
    <t>"TYP 1" 174,43</t>
  </si>
  <si>
    <t>113107322</t>
  </si>
  <si>
    <t>Odstranění podkladu z kameniva drceného tl přes 100 do 200 mm strojně pl do 50 m2</t>
  </si>
  <si>
    <t>"Typ 2" 5,93</t>
  </si>
  <si>
    <t>113154528</t>
  </si>
  <si>
    <t>Frézování živičného krytu tl 100 mm pruh š přes 0,5 m pl do 500 m2</t>
  </si>
  <si>
    <t>plocha výkopu rozšířená o 0,3 m (zámek) - přesahující přes bourané plochy asfaltu pro kanalizaci</t>
  </si>
  <si>
    <t>řad V1 + oprava Hromádkova</t>
  </si>
  <si>
    <t>245+7,8</t>
  </si>
  <si>
    <t>113154590</t>
  </si>
  <si>
    <t>Příplatek k frézování živičného krytu za každých dalších 10 mm</t>
  </si>
  <si>
    <t>252,8*2 "Přepočtené koeficientem množství</t>
  </si>
  <si>
    <t>Komunikace pozemní</t>
  </si>
  <si>
    <t>564861111.1</t>
  </si>
  <si>
    <t>Podklad ze štěrkodrtě ŠDa 0/32 plochy přes 100 m2 tl 200 mm</t>
  </si>
  <si>
    <t>"Typ 1" 174,43</t>
  </si>
  <si>
    <t>564861111.2</t>
  </si>
  <si>
    <t>Podklad ze štěrkodrtě ŠDb 0/63 plochy přes 100 m2 tl 200 mm</t>
  </si>
  <si>
    <t>573111112R</t>
  </si>
  <si>
    <t>Postřik živičný infiltrační s posypem z asfaltu množství 0,8 kg/m2</t>
  </si>
  <si>
    <t>"Typ 1" 250,325</t>
  </si>
  <si>
    <t>573231106</t>
  </si>
  <si>
    <t>Postřik živičný spojovací ze silniční emulze v množství 0,30 kg/m2</t>
  </si>
  <si>
    <t>577144111</t>
  </si>
  <si>
    <t>Asfaltový beton vrstva obrusná ACO 11+ tř. I tl 50 mm š do 3 m z nemodifikovaného asfaltu</t>
  </si>
  <si>
    <t>577166111</t>
  </si>
  <si>
    <t>Asfaltový beton vrstva ložní ACL 22 + tl 70 mm š do 3 m z nemodifikovaného asfaltu</t>
  </si>
  <si>
    <t>596211110</t>
  </si>
  <si>
    <t>Kladení zámkové dlažby komunikací pro pěší ručně tl 60 mm skupiny A pl do 50 m2</t>
  </si>
  <si>
    <t>"Typ 2" 9,76</t>
  </si>
  <si>
    <t>59245018</t>
  </si>
  <si>
    <t>dlažba skladebná betonová 200x100mm tl 60mm přírodní</t>
  </si>
  <si>
    <t>9,76*1,03 "Přepočtené koeficientem množství</t>
  </si>
  <si>
    <t>Ostatní konstrukce a práce, bourání</t>
  </si>
  <si>
    <t>919732211</t>
  </si>
  <si>
    <t>Styčná spára napojení nového živičného povrchu na stávající za tepla š 15 mm hl 25 mm s prořezáním</t>
  </si>
  <si>
    <t>4,73+2,13+1,7</t>
  </si>
  <si>
    <t>919735113</t>
  </si>
  <si>
    <t>Řezání stávajícího živičného krytu hl přes 100 do 150 mm</t>
  </si>
  <si>
    <t>997221551</t>
  </si>
  <si>
    <t>Vodorovná doprava suti ze sypkých materiálů do 1 km</t>
  </si>
  <si>
    <t>"kamenivo z konstrukčních vrstev" 102,889</t>
  </si>
  <si>
    <t>997221559</t>
  </si>
  <si>
    <t>Příplatek ZKD 1 km u vodorovné dopravy suti ze sypkých materiálů</t>
  </si>
  <si>
    <t>"odvoz do 12 km" 102,889*11</t>
  </si>
  <si>
    <t>997221873</t>
  </si>
  <si>
    <t>Poplatek za uložení na recyklační skládce (skládkovné) stavebního odpadu zeminy a kamení zatříděného do Katalogu odpadů pod kódem 17 05 04</t>
  </si>
  <si>
    <t>"ŠD z podkladních vrstev" 101,169+1,72</t>
  </si>
  <si>
    <t>997221998R</t>
  </si>
  <si>
    <t>Odkup vyfrézovaného asfaltového materiálu vč. odvozu</t>
  </si>
  <si>
    <t>58,144+15,304</t>
  </si>
  <si>
    <t>998225111</t>
  </si>
  <si>
    <t>Přesun hmot pro pozemní komunikace s krytem z kamene, monolitickým betonovým nebo živičným</t>
  </si>
  <si>
    <t>SO 02.1 - Vodovodní přípojky</t>
  </si>
  <si>
    <t xml:space="preserve">    87 - Potrubí z trub plastických, skleněných a čedičových</t>
  </si>
  <si>
    <t>"VP1-6" 0,9*2*6</t>
  </si>
  <si>
    <t>"VP7-10" 0,9*3*4</t>
  </si>
  <si>
    <t>132254205</t>
  </si>
  <si>
    <t>Hloubení zapažených rýh š do 2000 mm v hornině třídy těžitelnosti I skupiny 3 objem do 1000 m3</t>
  </si>
  <si>
    <t>"VP1" 4*0,9*(1,72-0,52)</t>
  </si>
  <si>
    <t>"VP2" 4*0,9*(1,81-0,52)</t>
  </si>
  <si>
    <t>"VP3" 4,1*0,9*(1,83-0,52)</t>
  </si>
  <si>
    <t>"VP4" 4,15*0,9*(1,71-0,52)</t>
  </si>
  <si>
    <t>"VP5" 4,1*0,9*(1,74-0,52)</t>
  </si>
  <si>
    <t>"VP6" 4,2*0,9*(1,7-0,52)</t>
  </si>
  <si>
    <t>"VP7" 3,1*0,9*(1,7-0,52)</t>
  </si>
  <si>
    <t>"VP8" 3,36*0,9*(1,72-0,52)</t>
  </si>
  <si>
    <t>"VP9" 3*0,9*(1,74-0,52)</t>
  </si>
  <si>
    <t>"VP10" 3*0,9*(1,74-0,52)</t>
  </si>
  <si>
    <t>"VP1-6" 0,9*1,0*1,0*6</t>
  </si>
  <si>
    <t>"VP7-10" 0,9*1,6*1,0*4</t>
  </si>
  <si>
    <t>"VP1" 4*1,72*2</t>
  </si>
  <si>
    <t>"VP2" 4*1,81*2</t>
  </si>
  <si>
    <t>"VP3" 4,1*1,83*2</t>
  </si>
  <si>
    <t>"VP4" 4,15*1,71*2</t>
  </si>
  <si>
    <t>"VP5" 4,1*1,71*2</t>
  </si>
  <si>
    <t>"VP6" 4,2*1,74*2</t>
  </si>
  <si>
    <t>"VP7" 3,1*1,7*2</t>
  </si>
  <si>
    <t>"VP8" 3,36*1,72*2</t>
  </si>
  <si>
    <t>"VP9" 3*1,74*2</t>
  </si>
  <si>
    <t>"VP10" 3*1,74*2</t>
  </si>
  <si>
    <t>162651111</t>
  </si>
  <si>
    <t>Vodorovné přemístění přes 3 000 do 4000 m výkopku/sypaniny z horniny třídy těžitelnosti I skupiny 1 až 3</t>
  </si>
  <si>
    <t>"odvoz veškerého výkopku" 40,714</t>
  </si>
  <si>
    <t>40,714*1,9</t>
  </si>
  <si>
    <t>"Výkop" 40,714</t>
  </si>
  <si>
    <t>odpočet za zabudované konstrukce</t>
  </si>
  <si>
    <t>"lože" -3,331</t>
  </si>
  <si>
    <t>"obsyp" -11,057</t>
  </si>
  <si>
    <t>26,326*2,035 "Přepočtené koeficientem množství</t>
  </si>
  <si>
    <t>"VP1" 4*0,9*(0,432-0,1)</t>
  </si>
  <si>
    <t>"VP2" 4*0,9*(0,432-0,1)</t>
  </si>
  <si>
    <t>"VP3" 4,1*0,9*(0,432-0,1)</t>
  </si>
  <si>
    <t>"VP4" 4,15*0,9*(0,432-0,1)</t>
  </si>
  <si>
    <t>"VP5" 4,1*0,9*(0,432-0,1)</t>
  </si>
  <si>
    <t>"VP6" 4,2*0,9*(0,432-0,1)</t>
  </si>
  <si>
    <t>"VP7" 3,1*0,9*(0,432-0,1)</t>
  </si>
  <si>
    <t>"VP8" 3,36*0,9*(0,432-0,1)</t>
  </si>
  <si>
    <t>"VP9" 3*0,9*(0,432-0,1)</t>
  </si>
  <si>
    <t>"VP10" 3*0,9*(0,432-0,1)</t>
  </si>
  <si>
    <t>11,057*2,035 "Přepočtené koeficientem množství</t>
  </si>
  <si>
    <t>"VP1" 4*0,9*0,1</t>
  </si>
  <si>
    <t>"VP2" 4*0,9*0,1</t>
  </si>
  <si>
    <t>"VP3" 4,1*0,9*0,1</t>
  </si>
  <si>
    <t>"VP4" 4,15*0,9*0,1</t>
  </si>
  <si>
    <t>"VP5" 4,1*0,9*0,1</t>
  </si>
  <si>
    <t>"VP6" 4,2*0,9*0,1</t>
  </si>
  <si>
    <t>"VP7" 3,1*0,9*0,1</t>
  </si>
  <si>
    <t>"VP8" 3,36*0,9*0,1</t>
  </si>
  <si>
    <t>"VP9" 3*0,9*0,1</t>
  </si>
  <si>
    <t>"VP10" 3*0,9*0,1</t>
  </si>
  <si>
    <t>891181192R</t>
  </si>
  <si>
    <t>Montáž vodovodních šoupátek otevřený výkop DN 32</t>
  </si>
  <si>
    <t>54032</t>
  </si>
  <si>
    <t>Přípojkové šoupátko bezzávitové přímé s přechodkou na PE 32, typ 5.40</t>
  </si>
  <si>
    <t>"dle D.2.04 ID VP.03" 10</t>
  </si>
  <si>
    <t>7731050</t>
  </si>
  <si>
    <t>Teleskopická souprava, typ 7.7 , přípojková, rozsah 1,05-1,75 m</t>
  </si>
  <si>
    <t>"dle D.2.04 ID VP.04" 10</t>
  </si>
  <si>
    <t>891269111</t>
  </si>
  <si>
    <t>Montáž navrtávacích pasů na potrubí z jakýchkoli trub DN 100</t>
  </si>
  <si>
    <t>843090</t>
  </si>
  <si>
    <t>Navrtávací pas na PE potrubí, bezzávitový, typ 8.4.30, DE 90</t>
  </si>
  <si>
    <t>"dle D.2.04 ID VP.02" 10</t>
  </si>
  <si>
    <t>899401111</t>
  </si>
  <si>
    <t>Osazení poklopů uličních litinových ventilových</t>
  </si>
  <si>
    <t>42291453</t>
  </si>
  <si>
    <t>poklop uliční litinový samonivelační přípojkový</t>
  </si>
  <si>
    <t>"dle D.2.04 ID VP.05" 10</t>
  </si>
  <si>
    <t>"dle D.2.04 ID VP.07" 10</t>
  </si>
  <si>
    <t>"dle D.2.04 ID VP.08" 42,8</t>
  </si>
  <si>
    <t>87</t>
  </si>
  <si>
    <t>Potrubí z trub plastických, skleněných a čedičových</t>
  </si>
  <si>
    <t>871161141</t>
  </si>
  <si>
    <t>Montáž potrubí z PE100 RC SDR 11 otevřený výkop svařovaných na tupo d 32 x 3,0 mm</t>
  </si>
  <si>
    <t>28613110</t>
  </si>
  <si>
    <t>potrubí vodovodní jednovrstvé PE100 RC PN 16 SDR11 32x3,0mm</t>
  </si>
  <si>
    <t>"dle D.2.04 ID VP.01" 42,8</t>
  </si>
  <si>
    <t>877161101.3</t>
  </si>
  <si>
    <t>Montáž vsuvek pro napojení vodovodních přípojek z PE trub d 32</t>
  </si>
  <si>
    <t>2410032</t>
  </si>
  <si>
    <t>Isiflo Sprint spojka přímá pro napojení na stávající potrubí</t>
  </si>
  <si>
    <t>"dle D.2.04 ID VP.06" 10</t>
  </si>
  <si>
    <t>SO 02.2 - Oprava MK po překopech vodovodních přípojek</t>
  </si>
  <si>
    <t>113106161</t>
  </si>
  <si>
    <t>Rozebrání dlažeb vozovek z drobných kostek s ložem z kameniva ručně</t>
  </si>
  <si>
    <t>"TYP 2" 9,09</t>
  </si>
  <si>
    <t>"TYP 1" 0,64</t>
  </si>
  <si>
    <t>"Typ 2" 8,7</t>
  </si>
  <si>
    <t>"Typ 3" 0,25</t>
  </si>
  <si>
    <t>113107332</t>
  </si>
  <si>
    <t>Odstranění podkladu z betonu prostého tl přes 150 do 300 mm strojně pl do 50 m2</t>
  </si>
  <si>
    <t>"TYP 3 - tl. 160 mm" 0,25</t>
  </si>
  <si>
    <t>113107341</t>
  </si>
  <si>
    <t>Odstranění podkladu živičného tl 50 mm strojně pl do 50 m2</t>
  </si>
  <si>
    <t>"chodník" 3,35</t>
  </si>
  <si>
    <t>113107343</t>
  </si>
  <si>
    <t>Odstranění podkladu živičného tl přes 100 do 150 mm strojně pl do 50 m2</t>
  </si>
  <si>
    <t>"vozovka" 0,16</t>
  </si>
  <si>
    <t>113202111</t>
  </si>
  <si>
    <t>Vytrhání obrub krajníků obrubníků stojatých</t>
  </si>
  <si>
    <t>564861011.1</t>
  </si>
  <si>
    <t>Podklad ze štěrkodrtě ŠDa 0/32 plochy do 100 m2 tl 200 mm</t>
  </si>
  <si>
    <t>"Typ 1" 0,64</t>
  </si>
  <si>
    <t>564861011.2</t>
  </si>
  <si>
    <t>Podklad ze štěrkodrtě ŠDb 0/63 plochy do 100 m2 tl 200 mm</t>
  </si>
  <si>
    <t>567132111</t>
  </si>
  <si>
    <t>Podklad ze směsi stmelené cementem SC C 8/10 (KSC I) tl 160 mm</t>
  </si>
  <si>
    <t>"Typ 1" 0,16</t>
  </si>
  <si>
    <t>"Typ 2" 11,74</t>
  </si>
  <si>
    <t>11,74*1,03 "Přepočtené koeficientem množství</t>
  </si>
  <si>
    <t>596212210</t>
  </si>
  <si>
    <t>Kladení zámkové dlažby pozemních komunikací ručně tl 80 mm skupiny A pl do 50 m2</t>
  </si>
  <si>
    <t>"Typ 3" 0,7</t>
  </si>
  <si>
    <t>59245020</t>
  </si>
  <si>
    <t>dlažba skladebná betonová 200x100mm tl 80mm přírodní</t>
  </si>
  <si>
    <t>0,7*1,03 "Přepočtené koeficientem množství</t>
  </si>
  <si>
    <t>916131213</t>
  </si>
  <si>
    <t>Osazení silničního obrubníku betonového stojatého s boční opěrou do lože z betonu prostého</t>
  </si>
  <si>
    <t>919735111</t>
  </si>
  <si>
    <t>Řezání stávajícího živičného krytu hl do 50 mm</t>
  </si>
  <si>
    <t>"chodník" 16</t>
  </si>
  <si>
    <t>"vozovka" 10</t>
  </si>
  <si>
    <t>979024443</t>
  </si>
  <si>
    <t>Očištění vybouraných obrubníků a krajníků silničních</t>
  </si>
  <si>
    <t>979071111</t>
  </si>
  <si>
    <t>Očištění dlažebních kostek velkých s původním spárováním kamenivem těženým</t>
  </si>
  <si>
    <t>"kamenivo z konstrukčních vrstev" 2,967</t>
  </si>
  <si>
    <t>"odvoz do 12 km" 2,967*11</t>
  </si>
  <si>
    <t>"beton" 0,981</t>
  </si>
  <si>
    <t>"odvoz do 12 km" 0,981*11</t>
  </si>
  <si>
    <t>997221999R</t>
  </si>
  <si>
    <t>Odvoz očištěných kostek na mezideponii města Tábor do 5 km, vč. naložení, složení</t>
  </si>
  <si>
    <t>997221611</t>
  </si>
  <si>
    <t>Nakládání suti na dopravní prostředky pro vodorovnou dopravu</t>
  </si>
  <si>
    <t>997221861</t>
  </si>
  <si>
    <t>Poplatek za uložení na recyklační skládce (skládkovné) stavebního odpadu z prostého betonu pod kódem 17 01 01</t>
  </si>
  <si>
    <t>"podkladní beton" 0,156</t>
  </si>
  <si>
    <t>"lože obrubníků" 0,825</t>
  </si>
  <si>
    <t>"ŠD z podkladních vrstev" 0,371+2,596</t>
  </si>
  <si>
    <t>0,328+0,051</t>
  </si>
  <si>
    <t>SO 03.1 - Kanalizace</t>
  </si>
  <si>
    <t xml:space="preserve">    2 - Zakládání</t>
  </si>
  <si>
    <t xml:space="preserve">    3 - Svislé a kompletní konstrukce</t>
  </si>
  <si>
    <t>115001103R</t>
  </si>
  <si>
    <t>Převádění vody potrubím DN přes 150 do 250</t>
  </si>
  <si>
    <t>PVC potrubí v délce 6 m, opakovaně dle potřeby stavby</t>
  </si>
  <si>
    <t>vč. ucpávání přípojek a převedení do kanalizace</t>
  </si>
  <si>
    <t>115101201</t>
  </si>
  <si>
    <t>Čerpání vody na dopravní výšku do 10 m průměrný přítok do 500 l/min</t>
  </si>
  <si>
    <t>hod</t>
  </si>
  <si>
    <t>Skutečný rozsah čerpání bude evido-ván v průběhu stavby ve stavebním deníku a bude fakturován dle skutečného rozsahu</t>
  </si>
  <si>
    <t>350</t>
  </si>
  <si>
    <t>115101301</t>
  </si>
  <si>
    <t>Pohotovost čerpací soupravy pro dopravní výšku do 10 m přítok do 500 l/min</t>
  </si>
  <si>
    <t>den</t>
  </si>
  <si>
    <t>"vodovod DN 100" 1,2</t>
  </si>
  <si>
    <t xml:space="preserve">"vodovod DN 80"  1,2*2</t>
  </si>
  <si>
    <t>"STL DN 80" 1,2*2</t>
  </si>
  <si>
    <t>"STL DN 4" 1,2*8</t>
  </si>
  <si>
    <t>"STL DN 100" 1,2</t>
  </si>
  <si>
    <t>"vod. přípojka DN 32" 1,2</t>
  </si>
  <si>
    <t>Stoka A</t>
  </si>
  <si>
    <t>"CETIN 2x + NN" 1,1*3</t>
  </si>
  <si>
    <t>Stoka B</t>
  </si>
  <si>
    <t>"CETIN + NN+VN+VO" 1,1*4</t>
  </si>
  <si>
    <t>"CETIN" 1,1</t>
  </si>
  <si>
    <t>Hromádkova</t>
  </si>
  <si>
    <t>"VO" 1,1</t>
  </si>
  <si>
    <t>"Stoka A" 1,2*98,53*(2,3-0,52)</t>
  </si>
  <si>
    <t>"rozšíření pro šachty" 1,5*2,7*((2,26+2,23+2,38+2,4+2,46)-0,52)</t>
  </si>
  <si>
    <t>"Stoka B: ŠB1-ŠB3" 1,2*42,72*(2,7-0,52)</t>
  </si>
  <si>
    <t>"Stoka B: ŠB3-ŠB6" 1,2*56,28*(2,95-0,52)</t>
  </si>
  <si>
    <t>"rozšíření pro šachty" 1,5*2,7*((2,69+2,9+2,99+2,96+3,0)-0,52)</t>
  </si>
  <si>
    <t>"Hromádkova" 1,2*13,54*(2,6-0,52)</t>
  </si>
  <si>
    <t>"rozšíření pro šachty" 1,5*2,7*((2,68+2,61)-0,52)</t>
  </si>
  <si>
    <t>"RE vodovod DN 100" 1,2*1,0*1,0</t>
  </si>
  <si>
    <t>"RE vodovod DN 80" 1,2*1,0*1,0</t>
  </si>
  <si>
    <t>"T-Mobile" 1,2*1,0*1,0</t>
  </si>
  <si>
    <t>"STL DN 80" 1,2*1,0*1,0*2</t>
  </si>
  <si>
    <t>"NN" 1,2*1,0*1,0</t>
  </si>
  <si>
    <t>"STL přípojka DN 40" 1,2*1,0*1,0*5</t>
  </si>
  <si>
    <t>"CETIN 2x + NN" 1,2*2,0*1,0</t>
  </si>
  <si>
    <t>"STL přípojka DN 40" 1,2*1,0*1,0*4</t>
  </si>
  <si>
    <t>"CETIN + NN+VN+VO" 1,2*2,0*1,0</t>
  </si>
  <si>
    <t>"CETIN" 1,2*1,0*1,0</t>
  </si>
  <si>
    <t>"STL DN 100" 1,2*1,0*1,0</t>
  </si>
  <si>
    <t>"dov. přípojka DN 32" 1,2*1,0*1,0</t>
  </si>
  <si>
    <t>"VO" 1,1*1,0*1,0</t>
  </si>
  <si>
    <t>151101102</t>
  </si>
  <si>
    <t>Zřízení příložného pažení a rozepření stěn rýh hl přes 2 do 4 m</t>
  </si>
  <si>
    <t>"Stoka A" 98,53*2,3*2</t>
  </si>
  <si>
    <t>"rozšíření pro šachty" 1,5*(2,26+2,23+2,38+2,4+2,46)*2</t>
  </si>
  <si>
    <t>"Stoka B: ŠB1-ŠB3" 42,72*2,7*2</t>
  </si>
  <si>
    <t>"Stoka B: ŠB3-ŠB6" 56,28*2,95*2</t>
  </si>
  <si>
    <t>"rozšíření pro šachty" 1,5*(2,69+2,9+2,99+2,96+3,0)*2</t>
  </si>
  <si>
    <t>"Hromádkova" 13,54*2,6*2</t>
  </si>
  <si>
    <t>"rozšíření pro šachty" 1,5*(2,68+2,61)*2</t>
  </si>
  <si>
    <t>151101112</t>
  </si>
  <si>
    <t>Odstranění příložného pažení a rozepření stěn rýh hl přes 2 do 4 m</t>
  </si>
  <si>
    <t>"odvoz veškeré zeminy" 641,625</t>
  </si>
  <si>
    <t>"odvoz do 12 km" 641,625*2</t>
  </si>
  <si>
    <t>641,625*1,9</t>
  </si>
  <si>
    <t>"výkop" 641,625</t>
  </si>
  <si>
    <t>"lože" -25,329</t>
  </si>
  <si>
    <t>"obsyp" -160,835</t>
  </si>
  <si>
    <t>"polštář pod šachty" -8,748</t>
  </si>
  <si>
    <t>"podkladní desky pod šachty" -13,123</t>
  </si>
  <si>
    <t>"šachty" -3,14159*0,6*0,6*(2,26+2,23+2,38+2,4+2,46+2,61+2,61+2,69+2,9+2,98+2,96+3,0)</t>
  </si>
  <si>
    <t>397,987*2,035 "Přepočtené koeficientem množství</t>
  </si>
  <si>
    <t>"Stoka A" 1,2*98,53*(0,735-0,1)</t>
  </si>
  <si>
    <t>"odpočet potrubí" -3,14159*0,1675*0,1675*98,53</t>
  </si>
  <si>
    <t>"Stoka B" 1,2*42,72*(0,735-0,1)+1,2*56,28*(0,735-0,1)</t>
  </si>
  <si>
    <t>"odpočet potrubí"-3,14159*0,1675*0,1675*(42,72+56,28)</t>
  </si>
  <si>
    <t>"Hromádkova" 1,2*13,54*(0,735-0,1)</t>
  </si>
  <si>
    <t>"odpočet potrubí" -3,14159*0,1675*0,1675*13,54</t>
  </si>
  <si>
    <t>142,231*2,035 "Přepočtené koeficientem množství</t>
  </si>
  <si>
    <t>Zakládání</t>
  </si>
  <si>
    <t>213311142</t>
  </si>
  <si>
    <t>Polštáře zhutněné pod základy ze štěrkopísku netříděného</t>
  </si>
  <si>
    <t>"Stoka A" 2,7*2,7*5*0,10</t>
  </si>
  <si>
    <t>"Stoka B3" 2,7*2,7*5*0,10</t>
  </si>
  <si>
    <t>"Hromádkova" 2,7*2,7*2*0,10</t>
  </si>
  <si>
    <t>Svislé a kompletní konstrukce</t>
  </si>
  <si>
    <t>359901111</t>
  </si>
  <si>
    <t>Vyčištění stok</t>
  </si>
  <si>
    <t>"Stoka A" 98,53</t>
  </si>
  <si>
    <t>"Stoka B" 99,0</t>
  </si>
  <si>
    <t>"Hromádkova" 13,54</t>
  </si>
  <si>
    <t>359901211</t>
  </si>
  <si>
    <t>Monitoring stoky jakékoli výšky na nové kanalizaci</t>
  </si>
  <si>
    <t>"Stoka A" 1,2*13,54*0,1</t>
  </si>
  <si>
    <t>"Stoka B: ŠB1-ŠB3" 1,2*98,53*0,1</t>
  </si>
  <si>
    <t>"Stoka B: ŠB3-ŠB6" 1,2*42,72*0,1</t>
  </si>
  <si>
    <t>"Hromádkova" 1,2*56,28*0,1</t>
  </si>
  <si>
    <t>452112112</t>
  </si>
  <si>
    <t>Osazení betonových prstenců nebo rámů do malty výšky do 100 mm pod poklopy a mříže</t>
  </si>
  <si>
    <t>59224184</t>
  </si>
  <si>
    <t>prstenec šachtový vyrovnávací betonový 625x120x40mm</t>
  </si>
  <si>
    <t>"dle D.3.06 ID KS.12" 1</t>
  </si>
  <si>
    <t>59224185</t>
  </si>
  <si>
    <t>prstenec šachtový vyrovnávací betonový 625x120x60mm</t>
  </si>
  <si>
    <t>"dle D.3.06 ID KS.11" 4</t>
  </si>
  <si>
    <t>59224176</t>
  </si>
  <si>
    <t>prstenec šachtový vyrovnávací betonový 625x120x80mm</t>
  </si>
  <si>
    <t>"dle D.3.06 ID KS.10" 5</t>
  </si>
  <si>
    <t>59224187</t>
  </si>
  <si>
    <t>prstenec šachtový vyrovnávací betonový 625x120x100mm</t>
  </si>
  <si>
    <t>"dle D.3.06 ID KS.09" 5</t>
  </si>
  <si>
    <t>452112122</t>
  </si>
  <si>
    <t>Osazení betonových prstenců nebo rámů do malty výšky přes 100 do 200 mm pod poklopy a mříže</t>
  </si>
  <si>
    <t>59224188</t>
  </si>
  <si>
    <t>prstenec šachtový vyrovnávací betonový 625x120x120mm</t>
  </si>
  <si>
    <t>"dle D.3.06 ID KS.08" 3</t>
  </si>
  <si>
    <t>452311131</t>
  </si>
  <si>
    <t>Podkladní desky z betonu prostého bez zvýšených nároků na prostředí tř. C 12/15 otevřený výkop</t>
  </si>
  <si>
    <t>"Stoka A" 2,7*2,7*5*0,15</t>
  </si>
  <si>
    <t>"Stoka B3" 2,7*2,7*5*0,15</t>
  </si>
  <si>
    <t>"Hromádkova" 2,7*2,7*2*0,15</t>
  </si>
  <si>
    <t>810391811</t>
  </si>
  <si>
    <t>Bourání stávajícího potrubí z betonu DN přes 200 do 400</t>
  </si>
  <si>
    <t>"dle D.3.06 ID TR.01" 211</t>
  </si>
  <si>
    <t>812422901</t>
  </si>
  <si>
    <t>Pryžová spojka DN 300 se středovým prstencem z nerezové oceli (např. Flexseal spojka SC DN 300) - pro spojení plastového a bet. potrubí, D+M</t>
  </si>
  <si>
    <t>CS ÚRS 2024 02</t>
  </si>
  <si>
    <t>"dle D.3.06 ID OM.01" 5</t>
  </si>
  <si>
    <t>871370410R</t>
  </si>
  <si>
    <t>Montáž kanalizačního potrubí DN 300</t>
  </si>
  <si>
    <t>28614132</t>
  </si>
  <si>
    <t>trubka kanalizační plastová DN 300</t>
  </si>
  <si>
    <t>PP min. SN10 / PVC min. SN12</t>
  </si>
  <si>
    <t>V obou případech se bude jednat o potrubí s plnou stěnou z kompaktního (homogenního) materiálu.</t>
  </si>
  <si>
    <t>Sendvičovou stěnu s vrstvami z různých druhů materiálů zadavatel (objednatel) neumožňuje použít.</t>
  </si>
  <si>
    <t>Potrubí musí mít integrovaná hrdla (musejí být pevnou součástí trouby).</t>
  </si>
  <si>
    <t>Odbočky a jiné tvarovky musejí být součástí uceleného výrobního programu potrubí.</t>
  </si>
  <si>
    <t>"dle D.3.06 ID T.01" 211</t>
  </si>
  <si>
    <t>211*1,015 "Přepočtené koeficientem množství</t>
  </si>
  <si>
    <t>877370320</t>
  </si>
  <si>
    <t>Montáž odboček na kanalizačním potrubí z PP nebo tvrdého PVC-U trub hladkých plnostěnných DN 300</t>
  </si>
  <si>
    <t>300200</t>
  </si>
  <si>
    <t>plastová odbočka 45° DN 300x200</t>
  </si>
  <si>
    <t>"dle D.3.06 ID T.03" 12</t>
  </si>
  <si>
    <t>300160</t>
  </si>
  <si>
    <t>plastová odbočka 45° DN 300x150</t>
  </si>
  <si>
    <t>"dle D.3.06 ID T.04" 6</t>
  </si>
  <si>
    <t>890411851</t>
  </si>
  <si>
    <t>Bourání šachet z prefabrikovaných skruží strojně obestavěného prostoru do 1,5 m3</t>
  </si>
  <si>
    <t>"dle D.3.06 ID TR.03" 3,14159*0,6*0,6*1,0</t>
  </si>
  <si>
    <t>890431851</t>
  </si>
  <si>
    <t>Bourání šachet z prefabrikovaných skruží strojně obestavěného prostoru přes 1,5 do 3 m3</t>
  </si>
  <si>
    <t>"dle D.3.06 ID TR.04" 3,14159*0,6*0,6*2,5*11</t>
  </si>
  <si>
    <t>894410102</t>
  </si>
  <si>
    <t>Osazení betonových dílců pro kanalizační šachty DN 1000 šachtové dno výšky 800 mm</t>
  </si>
  <si>
    <t>1135104R</t>
  </si>
  <si>
    <t>Dno jednolité šachtové TBZ-Q.1 100/675 KOM tl. 15 cm</t>
  </si>
  <si>
    <t>"dle D.3.06 ID KS.02" 2</t>
  </si>
  <si>
    <t>1135105R</t>
  </si>
  <si>
    <t>Dno jednolité šachtové TBZ-Q.1 100/775 KOM tl. 15 cm</t>
  </si>
  <si>
    <t>"dle D.3.06 ID KS.04" 5</t>
  </si>
  <si>
    <t>894410103</t>
  </si>
  <si>
    <t>Osazení betonových dílců pro kanalizační šachty DN 1000 šachtové dno výšky 1000 mm</t>
  </si>
  <si>
    <t>1135106R</t>
  </si>
  <si>
    <t>Dno jednolité šachtové TBZ-Q.1 100/825 KOM tl. 15 cm</t>
  </si>
  <si>
    <t>"dle D.3.06 ID KS.01" 4</t>
  </si>
  <si>
    <t>1135107R</t>
  </si>
  <si>
    <t xml:space="preserve">Dno jednolité šachtové TBZ-Q.1 100/1005  KOM tl. 15 cm</t>
  </si>
  <si>
    <t>"dle D.3.06 ID KS.03" 1</t>
  </si>
  <si>
    <t>894410211</t>
  </si>
  <si>
    <t>Osazení betonových dílců pro kanalizační šachty DN 1000 skruž rovná výšky 250 mm</t>
  </si>
  <si>
    <t>59224066</t>
  </si>
  <si>
    <t>skruž betonová DN 1000x250 PS 100x25x12cm</t>
  </si>
  <si>
    <t>"dle D.3.06 ID KS.05" 5</t>
  </si>
  <si>
    <t>894410212</t>
  </si>
  <si>
    <t>Osazení betonových dílců pro kanalizační šachty DN 1000 skruž rovná výšky 500 mm</t>
  </si>
  <si>
    <t>59224067</t>
  </si>
  <si>
    <t>skruž betonová DN 1000x500 100x50x12cm</t>
  </si>
  <si>
    <t>"dle D.3.06 ID KS.06" 6</t>
  </si>
  <si>
    <t>894410213</t>
  </si>
  <si>
    <t>Osazení betonových dílců pro kanalizační šachty DN 1000 skruž rovná výšky 1000 mm</t>
  </si>
  <si>
    <t>59224162</t>
  </si>
  <si>
    <t>skruž betonová kanalizační se stupadly 100x100x12cm</t>
  </si>
  <si>
    <t>"dle D.3.06 ID KS.07" 7</t>
  </si>
  <si>
    <t>59224348</t>
  </si>
  <si>
    <t>těsnění elastomerové pro spojení šachetních dílů DN 1000</t>
  </si>
  <si>
    <t>"dle D.3.06 ID KS.14"30</t>
  </si>
  <si>
    <t>894410232</t>
  </si>
  <si>
    <t>Osazení betonových dílců pro kanalizační šachty DN 1000 skruž přechodová (konus)</t>
  </si>
  <si>
    <t>59224312</t>
  </si>
  <si>
    <t>konus betonové šachty DN 1000 kanalizační 100x62,5x58cm tl stěny 12 stupadla poplastovaná</t>
  </si>
  <si>
    <t>"dle D.3.06 ID KS.13" 12</t>
  </si>
  <si>
    <t>899104112</t>
  </si>
  <si>
    <t>Osazení poklopů litinových, ocelových nebo železobetonových včetně rámů pro třídu zatížení D400, E600</t>
  </si>
  <si>
    <t>CDRK60FYX44</t>
  </si>
  <si>
    <t>poklop šachtový třída D 400, kruhový rám 785, vstup 600mm, REXESS bez ventilace</t>
  </si>
  <si>
    <t>"dle D.3.06 ID KS.15" 12</t>
  </si>
  <si>
    <t>899501221</t>
  </si>
  <si>
    <t>Stupadla do šachet ocelová s PE povlakem vidlicová pro přímé zabudování do hmoždinek</t>
  </si>
  <si>
    <t>"dle D.3.06 ID OM.03" 211</t>
  </si>
  <si>
    <t>899910201</t>
  </si>
  <si>
    <t>Výplň potrubí spádem cementopopílkovou suspenzí délky potrubí do 50 m</t>
  </si>
  <si>
    <t>"dle D.3.06 ID TR.02" 3,14159*0,15*0,15*41,0</t>
  </si>
  <si>
    <t>"odvoz do 12 km" 88,353*11</t>
  </si>
  <si>
    <t>997221862</t>
  </si>
  <si>
    <t>Poplatek za uložení na recyklační skládce (skládkovné) stavebního odpadu z armovaného betonu pod kódem 17 01 01</t>
  </si>
  <si>
    <t>"betonové potrubí" 67,52</t>
  </si>
  <si>
    <t>"betonové šachty" 2,172+18,661</t>
  </si>
  <si>
    <t>SO 03.2 - Oprava MK po překopech kanalizace</t>
  </si>
  <si>
    <t>"TYP 2" 10,57</t>
  </si>
  <si>
    <t>"TYP 1" 282,892</t>
  </si>
  <si>
    <t>"Typ 2" 9,15</t>
  </si>
  <si>
    <t>"Typ 3" 4,29</t>
  </si>
  <si>
    <t>"TYP 3 - tl. 160 mm" 4,29</t>
  </si>
  <si>
    <t>"chodník" 11,38</t>
  </si>
  <si>
    <t>"vozovka" 175,59+207,5+17,3</t>
  </si>
  <si>
    <t>400,39*2 "Přepočtené koeficientem množství</t>
  </si>
  <si>
    <t>"Typ 1" 282,892</t>
  </si>
  <si>
    <t>"TYp 3" 4,29</t>
  </si>
  <si>
    <t>"Typ 1" 394,785</t>
  </si>
  <si>
    <t>"Typ 2" 12,89</t>
  </si>
  <si>
    <t>12,89*1,03 "Přepočtené koeficientem množství</t>
  </si>
  <si>
    <t>"Typ 3" 7,92</t>
  </si>
  <si>
    <t>7,92*1,03 "Přepočtené koeficientem množství</t>
  </si>
  <si>
    <t>6,68+0,91</t>
  </si>
  <si>
    <t>"chodník" 20,0</t>
  </si>
  <si>
    <t>"kamenivo z konstrukčních vrstev" 167,975</t>
  </si>
  <si>
    <t>"odvoz do 12 km" 167,975*11</t>
  </si>
  <si>
    <t>"beton" 4,481</t>
  </si>
  <si>
    <t>"odvoz do 12 km" 4,481*11</t>
  </si>
  <si>
    <t>2,681+1,8</t>
  </si>
  <si>
    <t xml:space="preserve">"ŠD z podkladních vrstev"  164,077+3,898</t>
  </si>
  <si>
    <t>92,09+18,418</t>
  </si>
  <si>
    <t>SO 04.1 - Kanalizační přípojky</t>
  </si>
  <si>
    <t>"KP1-6" 0,9*2*6</t>
  </si>
  <si>
    <t>"KP8-13" 0,9*3*6</t>
  </si>
  <si>
    <t>"KP14" 0,9*2</t>
  </si>
  <si>
    <t>"KP1" 1,97*0,9*(2,22-0,52)</t>
  </si>
  <si>
    <t>"KP2" 2,1*0,9*(2,38-0,52)</t>
  </si>
  <si>
    <t>"KP3" 1,4*0,9*(2,38-0,52)</t>
  </si>
  <si>
    <t>"KP4" 2,22*0,9*(2,35-0,52)</t>
  </si>
  <si>
    <t>"KP5" 2,14*0,9*(2,35-0,52)</t>
  </si>
  <si>
    <t>"KP6" 2,27*0,9*(2,39-0,52)</t>
  </si>
  <si>
    <t>"KP8" 3,49*0,9*(2,58-0,52)</t>
  </si>
  <si>
    <t>"KP9" 2,3*0,9*(2,91-0,52)</t>
  </si>
  <si>
    <t>"KP10" 2,67*0,9*(2,96-0,52)</t>
  </si>
  <si>
    <t>"KP11" 2,36*0,9*(2,98-0,52)</t>
  </si>
  <si>
    <t>"KP12" 2,04*0,9*(3,0-0,52)</t>
  </si>
  <si>
    <t>"KP13" 1,57*0,9*(3,0-0,52)</t>
  </si>
  <si>
    <t>"KP14" 7,34*0,9*(2,66-0,52)</t>
  </si>
  <si>
    <t>"KP1-6" 1,0*0,9*1,0*6</t>
  </si>
  <si>
    <t>"KP8-13" 1,6*0,9*1,0*6</t>
  </si>
  <si>
    <t>"KP14" 1,6*0,9*1,0</t>
  </si>
  <si>
    <t>"KP1" 1,97*2,22*2</t>
  </si>
  <si>
    <t>"KP2" 2,1*2,38*2</t>
  </si>
  <si>
    <t>"KP3" 1,4*2,38*2</t>
  </si>
  <si>
    <t>"KP4" 2,22*2,35*2</t>
  </si>
  <si>
    <t>"KP5" 2,14*2,35*2</t>
  </si>
  <si>
    <t>"KP6" 2,27*2,39*2</t>
  </si>
  <si>
    <t>"KP8" 3,49*2,58*2</t>
  </si>
  <si>
    <t>"KP9" 2,3*2,91*2</t>
  </si>
  <si>
    <t>"KP10" 2,67*2,96*2</t>
  </si>
  <si>
    <t>"KP11" 2,36*2,98*2</t>
  </si>
  <si>
    <t>"KP12" 2,04*3,0*2</t>
  </si>
  <si>
    <t>"KP13" 1,57*3,0*2</t>
  </si>
  <si>
    <t>"KP14" 7,34*2,66*2</t>
  </si>
  <si>
    <t>"odvoz veškerého výkopku" 64,573</t>
  </si>
  <si>
    <t>64,573*1,9</t>
  </si>
  <si>
    <t>"Výkop" 64,573</t>
  </si>
  <si>
    <t>"lože" -3,048</t>
  </si>
  <si>
    <t>"obsyp" -15,667</t>
  </si>
  <si>
    <t>45,858*2,035 "Přepočtené koeficientem množství</t>
  </si>
  <si>
    <t>"KP1" 1,97*(0,9*(0,614-0,1)-3,14159*0,107*0,107)</t>
  </si>
  <si>
    <t>"KP2" 2,1*(0,9*(0,614-0,1)-3,14159*0,107*0,107)</t>
  </si>
  <si>
    <t>"KP3" 1,4*(0,9*(0,614-0,1)-3,14159*0,107*0,107)</t>
  </si>
  <si>
    <t>"KP4" 2,22*(0,9*(0,614-0,1)-3,14159*0,107*0,107)</t>
  </si>
  <si>
    <t>"KP5" 2,14*(0,9*(0,614-0,1)-3,14159*0,107*0,107)</t>
  </si>
  <si>
    <t>"KP6" 2,27*(0,9*(0,614-0,1)-3,14159*0,107*0,107)</t>
  </si>
  <si>
    <t>"KP8" 3,49*(0,9*(0,614-0,1)-3,14159*0,107*0,107)</t>
  </si>
  <si>
    <t>"KP9" 2,3*(0,9*(0,614-0,1)-3,14159*0,107*0,107)</t>
  </si>
  <si>
    <t>"KP10" 2,67*(0,9*(0,614-0,1)-3,14159*0,107*0,107)</t>
  </si>
  <si>
    <t>"KP11" 2,36*(0,9*(0,614-0,1)-3,14159*0,107*0,107)</t>
  </si>
  <si>
    <t>"KP12" 2,04*(0,9*(0,614-0,1)-3,14159*0,107*0,107)</t>
  </si>
  <si>
    <t>"KP13" 1,57*(0,9*(0,614-0,1)-3,14159*0,107*0,107)</t>
  </si>
  <si>
    <t>"KP14" 7,34*(0,9*(0,614-0,1)-3,14159*0,107*0,107)</t>
  </si>
  <si>
    <t>14,448*2,035 "Přepočtené koeficientem množství</t>
  </si>
  <si>
    <t>"KP1" 1,97*0,9*0,1</t>
  </si>
  <si>
    <t>"KP2" 2,1*0,9*0,1</t>
  </si>
  <si>
    <t>"KP3" 1,4*0,9*0,1</t>
  </si>
  <si>
    <t>"KP4" 2,22*0,9*0,1</t>
  </si>
  <si>
    <t>"KP5" 2,14*0,9*0,1</t>
  </si>
  <si>
    <t>"KP6" 2,27*0,9*0,1</t>
  </si>
  <si>
    <t>"KP8" 3,49*0,9*0,1</t>
  </si>
  <si>
    <t>"KP9" 2,3*0,9*0,1</t>
  </si>
  <si>
    <t>"KP10" 2,67*0,9*0,1</t>
  </si>
  <si>
    <t>"KP11" 2,36*0,9*0,1</t>
  </si>
  <si>
    <t>"KP12" 2,04*0,9*0,1</t>
  </si>
  <si>
    <t>"KP13" 1,57*0,9*0,1</t>
  </si>
  <si>
    <t>"KP14" 7,34*0,9*0,1</t>
  </si>
  <si>
    <t>810351811</t>
  </si>
  <si>
    <t>Bourání stávajícího potrubí z betonu DN do 200</t>
  </si>
  <si>
    <t>"dle D.4.04 ID KP.05" 43,9</t>
  </si>
  <si>
    <t>812392900R</t>
  </si>
  <si>
    <t>Pružná spojka pro napojení na původní potrubí KAM nebo BET DN 200, D+M</t>
  </si>
  <si>
    <t>"dle D.4.04 ID KP.04" 13</t>
  </si>
  <si>
    <t>871353123</t>
  </si>
  <si>
    <t>Montáž kanalizačního potrubí hladkého plnostěnného SN 12 z PVC-U DN 200</t>
  </si>
  <si>
    <t>28611262</t>
  </si>
  <si>
    <t>trubka kanalizační PVC-U plnostěnná jednovrstvá DN 200x3000mm SN12</t>
  </si>
  <si>
    <t>"dle D.4.04 ID KP.01" 43,9</t>
  </si>
  <si>
    <t>877350310</t>
  </si>
  <si>
    <t>Montáž kolen na kanalizačním potrubí z PP nebo tvrdého PVC-U trub hladkých plnostěnných DN 200</t>
  </si>
  <si>
    <t>28611364</t>
  </si>
  <si>
    <t>koleno kanalizační PVC KG 200x15°</t>
  </si>
  <si>
    <t>"dle D.4.04 ID KP.03 - odhad, bude upřesněno v průběhu stavby" 7</t>
  </si>
  <si>
    <t>28611365</t>
  </si>
  <si>
    <t>koleno kanalizační PVC KG 200x30°</t>
  </si>
  <si>
    <t>"dle D.4.04 ID KP.03 - odhad, bude upřesněno v průběhu stavby" 9</t>
  </si>
  <si>
    <t>28611366</t>
  </si>
  <si>
    <t>koleno kanalizační PVC KG 200x45°</t>
  </si>
  <si>
    <t>"dle D.4.04 ID KP.02" 13</t>
  </si>
  <si>
    <t>"dle D.4.04 ID KP.03 - odhad, bude upřesněno v průběhu stavby" 10</t>
  </si>
  <si>
    <t>"dle D.4.04 ID KP.06" 43,9</t>
  </si>
  <si>
    <t>"odvoz do 12 km" 7,902*11</t>
  </si>
  <si>
    <t>"betonové potrubí" 7,902</t>
  </si>
  <si>
    <t>SO 04.2 - Oprava MK po překopech kanalizačních přípojek</t>
  </si>
  <si>
    <t>"TYP 2" 18,35</t>
  </si>
  <si>
    <t>"TYP 1" 7,25</t>
  </si>
  <si>
    <t>"Typ 2" 22,5</t>
  </si>
  <si>
    <t>"Typ 3" 1,87</t>
  </si>
  <si>
    <t>"TYP 3 - tl. 160 mm" 1,87</t>
  </si>
  <si>
    <t>"chodník" 14,12</t>
  </si>
  <si>
    <t>"vozovka" 9,57</t>
  </si>
  <si>
    <t>9,57*2 "Přepočtené koeficientem množství</t>
  </si>
  <si>
    <t>"Typ 1" 7,25</t>
  </si>
  <si>
    <t>"TYp 3" 1,87</t>
  </si>
  <si>
    <t>"Typ 1" 10,29</t>
  </si>
  <si>
    <t>"Typ 2" 30,12</t>
  </si>
  <si>
    <t>30,12*1,03 "Přepočtené koeficientem množství</t>
  </si>
  <si>
    <t>"Typ 3" 2,93</t>
  </si>
  <si>
    <t>2,93*1,03 "Přepočtené koeficientem množství</t>
  </si>
  <si>
    <t>"chodník" 20</t>
  </si>
  <si>
    <t>"kamenivo z konstrukčních vrstev" 11,272</t>
  </si>
  <si>
    <t>"odvoz do 12 km" 11,272*11</t>
  </si>
  <si>
    <t>"beton" 1,994</t>
  </si>
  <si>
    <t>"odvoz do 12 km" 1,994*11</t>
  </si>
  <si>
    <t>1,169+0,825</t>
  </si>
  <si>
    <t>"ŠD z podkladních vrstev" 4,205+7,067</t>
  </si>
  <si>
    <t>2,201+0,44</t>
  </si>
  <si>
    <t>VRN - Vedlejší rozpočtové náklady</t>
  </si>
  <si>
    <t xml:space="preserve">    1.1.1 - Zřízení, údržba a odstranění prostor dodavatele</t>
  </si>
  <si>
    <t xml:space="preserve">    1.1.3 - Zabezpečení podm. dle Plánu bezpečnosti práce</t>
  </si>
  <si>
    <t xml:space="preserve">    1.1.4 - Geodetické vytyčení stavby</t>
  </si>
  <si>
    <t xml:space="preserve">    1.1.5 - Zajištění čištění komunikací </t>
  </si>
  <si>
    <t xml:space="preserve">    1.1.9 - Projednání podmínek s majiteli pozemků </t>
  </si>
  <si>
    <t xml:space="preserve">    1.2.1 - Informační tabule</t>
  </si>
  <si>
    <t xml:space="preserve">    1.3.10 - Kompletační činnost</t>
  </si>
  <si>
    <t xml:space="preserve">    1.3.11 - Dopravně inženýrská opatření</t>
  </si>
  <si>
    <t xml:space="preserve">    1.3.12 - Fotodokumentace stavby</t>
  </si>
  <si>
    <t xml:space="preserve">    1.3.13 - Obnova povrchů komunikací</t>
  </si>
  <si>
    <t xml:space="preserve">    1.3.15 - Geolog</t>
  </si>
  <si>
    <t xml:space="preserve">    1.3.16 - Archeologický průzkum</t>
  </si>
  <si>
    <t xml:space="preserve">    1.3.2 - Havarijní  plán stavby</t>
  </si>
  <si>
    <t xml:space="preserve">    1.3.4 - Geodetické zaměření skutečného provedení  stavby</t>
  </si>
  <si>
    <t xml:space="preserve">    1.3.5 - Dokumentace realizační, dílenská, technologické postupy</t>
  </si>
  <si>
    <t xml:space="preserve">    1.3.6 - Dokumentace skutečného provedení stavby</t>
  </si>
  <si>
    <t xml:space="preserve">    1.3.8 - Zkoušky</t>
  </si>
  <si>
    <t xml:space="preserve">    1.3.9 - Koordinační a inženýrská činnost</t>
  </si>
  <si>
    <t xml:space="preserve">    1.4.1 - Pasportizace stávajících objektů</t>
  </si>
  <si>
    <t xml:space="preserve">    1.6.1 - Ostatní</t>
  </si>
  <si>
    <t xml:space="preserve">    1.7.1 - Provoz investora, třetích osob</t>
  </si>
  <si>
    <t>1.1.1</t>
  </si>
  <si>
    <t>Zřízení, údržba a odstranění prostor dodavatele</t>
  </si>
  <si>
    <t>1.1.1.1</t>
  </si>
  <si>
    <t>ZS zhotovitele</t>
  </si>
  <si>
    <t>Poznámka k položce:</t>
  </si>
  <si>
    <t>- skutečné náklady budou rozděleny mezi investory v poměru 60 % : 40 % (VST - Město Tábor)</t>
  </si>
  <si>
    <t>1.1.3</t>
  </si>
  <si>
    <t>Zabezpečení podm. dle Plánu bezpečnosti práce</t>
  </si>
  <si>
    <t>1.1.3.1</t>
  </si>
  <si>
    <t>Provizorní přechody pro pěší a přejezdy</t>
  </si>
  <si>
    <t>Kpl</t>
  </si>
  <si>
    <t>1.1.3.2</t>
  </si>
  <si>
    <t>Provizorní ohrazení všech výkopů</t>
  </si>
  <si>
    <t>1.1.4</t>
  </si>
  <si>
    <t>Geodetické vytyčení stavby</t>
  </si>
  <si>
    <t>1.1.4.1</t>
  </si>
  <si>
    <t>Náklady na vytýčení všech inženýrských sítí na staveništi u jednotlivých správců a majitelů, před zahájením stavebních prací</t>
  </si>
  <si>
    <t>1.1.4.2</t>
  </si>
  <si>
    <t>Náklady na vytýčení celé stavby před zahájením stavebních prací</t>
  </si>
  <si>
    <t>1.1.4.3</t>
  </si>
  <si>
    <t>Náklady na provedení ručních kopaných sond pro zjištění podzemních sítí při zaměřování</t>
  </si>
  <si>
    <t>1.1.5</t>
  </si>
  <si>
    <t xml:space="preserve">Zajištění čištění komunikací </t>
  </si>
  <si>
    <t>1.1.5.1</t>
  </si>
  <si>
    <t>Čistění komunikací</t>
  </si>
  <si>
    <t>1.1.9</t>
  </si>
  <si>
    <t xml:space="preserve">Projednání podmínek s majiteli pozemků </t>
  </si>
  <si>
    <t>1.1.9.1</t>
  </si>
  <si>
    <t>Náklady na zajištění vstupu na pozemky majitelů a protokolární předání pozemků po ukončení stavby jejim vlastníkům</t>
  </si>
  <si>
    <t>1.1.9.2</t>
  </si>
  <si>
    <t>Náklady na projednání a zajištění připojení nemovitostí, vč. protokolárního předání přepojení přípojek jejim vlastníkům</t>
  </si>
  <si>
    <t>100 % VST</t>
  </si>
  <si>
    <t>1.1.9.3</t>
  </si>
  <si>
    <t>Potřebná povolení a souhlasy</t>
  </si>
  <si>
    <t>1.2.1</t>
  </si>
  <si>
    <t>Informační tabule</t>
  </si>
  <si>
    <t>1.2.1.1</t>
  </si>
  <si>
    <t>Informační tabule 1500x1000mm</t>
  </si>
  <si>
    <t>ks</t>
  </si>
  <si>
    <t>1.3.10</t>
  </si>
  <si>
    <t>Kompletační činnost</t>
  </si>
  <si>
    <t>1.3.10.1</t>
  </si>
  <si>
    <t>Kompletační činnost zhotovitele stavby a příprava k odevzdání stavby zadavateli</t>
  </si>
  <si>
    <t>1.3.11</t>
  </si>
  <si>
    <t>Dopravně inženýrská opatření</t>
  </si>
  <si>
    <t>1.3.11.1</t>
  </si>
  <si>
    <t>Náklady na aktualizaci, projednání a schválení projektu přechodného dopravního značení pro jednotlivé etapy realizace stavby, vč. její odsouhlašení PI ČR, odboru dopravy</t>
  </si>
  <si>
    <t>1.3.11.2</t>
  </si>
  <si>
    <t>Dočasné dopravní značení vč. dopravních značek, vč. vodorovného značení, jejich osazení, přesuny a následného odstranění, převzetí komunikace jejich správci</t>
  </si>
  <si>
    <t>1.3.11.4</t>
  </si>
  <si>
    <t>Náklady na spravní poplatky + poplatky na zábor v rámci stavby</t>
  </si>
  <si>
    <t>1.3.12</t>
  </si>
  <si>
    <t>Fotodokumentace stavby</t>
  </si>
  <si>
    <t>1.3.12.1</t>
  </si>
  <si>
    <t>Náklady na fotodokumentaci postupu prací při provádění stavby</t>
  </si>
  <si>
    <t>1.3.13</t>
  </si>
  <si>
    <t>Obnova povrchů komunikací</t>
  </si>
  <si>
    <t>1.2.13.1</t>
  </si>
  <si>
    <t>Náklady na obnovu povrchu komunikací využívaných pro dopravu v rámci stavby (staveniště, skládky, meziskládky, ZS) a ploch v obvodu staveniště tak, aby je předal jejích správcům min. ve stavu, v jakém byly před zahájením stavby.</t>
  </si>
  <si>
    <t>1.3.15</t>
  </si>
  <si>
    <t>Geolog</t>
  </si>
  <si>
    <t>1.3.15.1</t>
  </si>
  <si>
    <t>Náklady na geologa a geotechnika stavby</t>
  </si>
  <si>
    <t>1.3.16</t>
  </si>
  <si>
    <t>Archeologický průzkum</t>
  </si>
  <si>
    <t>Náklady na zajištění odborného archeologického dohledu</t>
  </si>
  <si>
    <t>1.3.2</t>
  </si>
  <si>
    <t xml:space="preserve">Havarijní  plán stavby</t>
  </si>
  <si>
    <t>1.3.2.1</t>
  </si>
  <si>
    <t>Náklady na zpracování, projednání a schválení havarijního plánu stavby</t>
  </si>
  <si>
    <t>1.3.4</t>
  </si>
  <si>
    <t xml:space="preserve">Geodetické zaměření skutečného provedení  stavby</t>
  </si>
  <si>
    <t>1.3.4.1</t>
  </si>
  <si>
    <t>1.3.4.2</t>
  </si>
  <si>
    <t>Vyhotovení geometrických plánů pro rozdělení pozemků a geometrických plánů s vyznačením věcných břemen pro vklady do katastru nemovitosti</t>
  </si>
  <si>
    <t>1.3.5</t>
  </si>
  <si>
    <t>Dokumentace realizační, dílenská, technologické postupy</t>
  </si>
  <si>
    <t>1.3.5.3</t>
  </si>
  <si>
    <t>Technologické postupy</t>
  </si>
  <si>
    <t>1.3.6</t>
  </si>
  <si>
    <t>Dokumentace skutečného provedení stavby</t>
  </si>
  <si>
    <t>1.3.6.1</t>
  </si>
  <si>
    <t>1.3.8</t>
  </si>
  <si>
    <t>Zkoušky</t>
  </si>
  <si>
    <t>1.3.8.1</t>
  </si>
  <si>
    <t>Náklady na provedení zkoušek hutnění obysypu a zásypu a únosnosti zemní pláně, vč. vypracování záznamu o zkoušce, zkoušky budou prováděné podle příslušných ČSN a EN</t>
  </si>
  <si>
    <t>1.3.8.2</t>
  </si>
  <si>
    <t>Náklady na laboratorní zkoušky vody - provedení bakteriologické zkoušky pro vodovody</t>
  </si>
  <si>
    <t>1.3.8.6</t>
  </si>
  <si>
    <t>Revize hydrantů po ukončení stavby, vč. vypracování protokolu</t>
  </si>
  <si>
    <t>1.3.9</t>
  </si>
  <si>
    <t>Koordinační a inženýrská činnost</t>
  </si>
  <si>
    <t>1.3.9.1</t>
  </si>
  <si>
    <t>1.3.9.2</t>
  </si>
  <si>
    <t xml:space="preserve">Součinnost provozovatele vodovodu a kanalizace -  manipulace na síti prováděné Čevakem</t>
  </si>
  <si>
    <t>1.4.1</t>
  </si>
  <si>
    <t>Pasportizace stávajících objektů</t>
  </si>
  <si>
    <t>1.4.1.1</t>
  </si>
  <si>
    <t>Pasportizace zpevněných ploch včetně typů dlažby a jiných zpevnění povrchů na hranicích veřejných a soukromých pozemků a na soukromých pozemcích, včetně konzultace s majiteli jednotlivých dotčených nemovitostí ohledně upřesnění trasy kanalizačních přípoje</t>
  </si>
  <si>
    <t>1.4.1.2</t>
  </si>
  <si>
    <t>Pasportizace stávajících nemovitostí v obvodu a blízkosti navrhovaného staveniště (veřejné a soukromé pozemky)</t>
  </si>
  <si>
    <t>1.4.1.3</t>
  </si>
  <si>
    <t>Pasportizace zatravněných ploch na veřejných a soukromých pozemcích v obvodu a blízkosti navrhovaného staveniště</t>
  </si>
  <si>
    <t>1.4.1.4</t>
  </si>
  <si>
    <t>Pasportizace vzrostlé zeleně (stromy, keře atd.) na veřejných a soukromých pozemcích v obvodu a blízkosti navrhovaného staveniště</t>
  </si>
  <si>
    <t>1.4.1.5</t>
  </si>
  <si>
    <t>Pasportizace přístavků a dalších drobných staveb (bazény, kůlny, altánky atd.) v obvodu a blízkosti navrhovaného staveniště</t>
  </si>
  <si>
    <t>1.4.1.6</t>
  </si>
  <si>
    <t>Pasportizace oplocení pozemků v obvodu a blízkosti navrhovaného staveniště (veřejné a soukromé pozemky)</t>
  </si>
  <si>
    <t>1.4.1.7</t>
  </si>
  <si>
    <t>Pasportizace drážního vybavení a zabezpečení</t>
  </si>
  <si>
    <t>1.4.1.8</t>
  </si>
  <si>
    <t>Pasportizace hladiny ve stávajících studních před zahájením stavby a v průběhu stavby</t>
  </si>
  <si>
    <t>1.6.1</t>
  </si>
  <si>
    <t>Ostatní</t>
  </si>
  <si>
    <t>1.6.1.13</t>
  </si>
  <si>
    <t>Plnění požadavků uvedených článku III. odst. 3.1 Smlouvy o dílo</t>
  </si>
  <si>
    <t>1.6.1.3</t>
  </si>
  <si>
    <t>Náhradní zásobování vodou po dobu přepojování vodovodních řadů a přípojek, vč zajištění cisteren</t>
  </si>
  <si>
    <t>řešení dle kapitol 5.3 a 5.4 technické zprávy D.1.1</t>
  </si>
  <si>
    <t>vč. všech tvarovek, výkopů</t>
  </si>
  <si>
    <t>dle D.06 ID PV.03</t>
  </si>
  <si>
    <t>dle D.1.06 ID PV.02 - 50 m</t>
  </si>
  <si>
    <t>dle D.1.06 ID PV.01 110,0 ,0</t>
  </si>
  <si>
    <t>1.6.1.4</t>
  </si>
  <si>
    <t>Bankovní záruky a pojištění</t>
  </si>
  <si>
    <t>1.6.1.5</t>
  </si>
  <si>
    <t>Zajištění náhradního kontejneru na svoz domovního odpadu</t>
  </si>
  <si>
    <t>1030826168</t>
  </si>
  <si>
    <t>skutečné náklady budou rozděleny mezi investory v poměru 60 % : 40 % (VST - Město Tábor)</t>
  </si>
  <si>
    <t>1.7.1</t>
  </si>
  <si>
    <t>Provoz investora, třetích osob</t>
  </si>
  <si>
    <t>1.7.1.1</t>
  </si>
  <si>
    <t>SO 101 - Místní komunikace</t>
  </si>
  <si>
    <t xml:space="preserve">    5A - Sanace podloží</t>
  </si>
  <si>
    <t>PSV - Práce a dodávky PSV</t>
  </si>
  <si>
    <t xml:space="preserve">    711 - Izolace proti vodě, vlhkosti a plynům</t>
  </si>
  <si>
    <t>M - Práce a dodávky M</t>
  </si>
  <si>
    <t xml:space="preserve">    46-M - Zemní práce při extr.mont.pracích</t>
  </si>
  <si>
    <t>113106134</t>
  </si>
  <si>
    <t>Rozebrání dlažeb ze zámkových dlaždic komunikací pro pěší strojně pl do 50 m2</t>
  </si>
  <si>
    <t>13,6+27,25</t>
  </si>
  <si>
    <t>201,0</t>
  </si>
  <si>
    <t>"odpočet ze souběžné stavby" -(9,09+10,57+18,35)</t>
  </si>
  <si>
    <t>113107162</t>
  </si>
  <si>
    <t>Odstranění podkladu z kameniva drceného tl přes 100 do 200 mm strojně pl přes 50 do 200 m2</t>
  </si>
  <si>
    <t xml:space="preserve">"chodník z asfaltu,  drobných kostek, zámk. dlažby" 149,15+162,99+13,6+27,25</t>
  </si>
  <si>
    <t>113107224</t>
  </si>
  <si>
    <t>Odstranění podkladu z kameniva drceného tl přes 300 do 400 mm strojně pl přes 200 m2</t>
  </si>
  <si>
    <t>"chodník" 178,0</t>
  </si>
  <si>
    <t>"odpočet ze souběžné stavby" -(3,35+11,38+14,12)</t>
  </si>
  <si>
    <t>113154548</t>
  </si>
  <si>
    <t>Frézování živičného krytu tl 100 mm pruh š přes 1 m pl přes 500 do 2000 m2</t>
  </si>
  <si>
    <t>"komunikace" 1365,0</t>
  </si>
  <si>
    <t>"odpočet ze souběžné stavby" -(252,8+0,16+400,39+9,57)</t>
  </si>
  <si>
    <t>1365,0*2</t>
  </si>
  <si>
    <t>"žulové obruby" 220,0</t>
  </si>
  <si>
    <t>"odpočet ze souběžné stavby" -(11,0+24,0+11,0)</t>
  </si>
  <si>
    <t>131251105</t>
  </si>
  <si>
    <t>Hloubení jam nezapažených v hornině třídy těžitelnosti I skupiny 3 objemu do 1000 m3 strojně</t>
  </si>
  <si>
    <t>"odvoz veškeré zeminy" 740,0</t>
  </si>
  <si>
    <t>"odvoz do 12 km" 740,0*2</t>
  </si>
  <si>
    <t>650,0*1,8</t>
  </si>
  <si>
    <t>181152302</t>
  </si>
  <si>
    <t>Úprava pláně pro silnice a dálnice v zářezech se zhutněním</t>
  </si>
  <si>
    <t>"KV I" 1290,0</t>
  </si>
  <si>
    <t>"KV II" 470,0</t>
  </si>
  <si>
    <t>"KV III" 129,0</t>
  </si>
  <si>
    <t>219991113</t>
  </si>
  <si>
    <t>Položení chráničky z plastových trubek DN přes 50 do 100 mm</t>
  </si>
  <si>
    <t>34571354</t>
  </si>
  <si>
    <t>trubka elektroinstalační ohebná dvouplášťová korugovaná HDPE (chránička) D 75/90mm</t>
  </si>
  <si>
    <t>70*1,05 "Přepočtené koeficientem množství</t>
  </si>
  <si>
    <t>"odpočet ze souběžné stavby" -513,61</t>
  </si>
  <si>
    <t>"odpočet ze souběžné stavby" -465,12</t>
  </si>
  <si>
    <t>"odpočet ze souběžné stavby" -6,41</t>
  </si>
  <si>
    <t>"KV I" 1290</t>
  </si>
  <si>
    <t>"odpočet ze souběžné stavby" - 655,56</t>
  </si>
  <si>
    <t>"odpočet ze souběžné stavby" -655,56</t>
  </si>
  <si>
    <t>596211111</t>
  </si>
  <si>
    <t>Kladení zámkové dlažby komunikací pro pěší ručně tl 60 mm skupiny A pl přes 50 do 100 m2</t>
  </si>
  <si>
    <t>"odpočet ze souběžné stavby" -64,51</t>
  </si>
  <si>
    <t>460*1,02 "Přepočtené koeficientem množství</t>
  </si>
  <si>
    <t>59245006</t>
  </si>
  <si>
    <t>dlažba pro nevidomé betonová 200x100mm tl 60mm barevná</t>
  </si>
  <si>
    <t>10*1,02 "Přepočtené koeficientem množství</t>
  </si>
  <si>
    <t>"odpočet ze souběžné stavby" -10,85</t>
  </si>
  <si>
    <t>95*1,02 "Přepočtené koeficientem množství</t>
  </si>
  <si>
    <t>59245226</t>
  </si>
  <si>
    <t>dlažba pro nevidomé betonová 200x100mm tl 80mm barevná</t>
  </si>
  <si>
    <t>29*1,02 "Přepočtené koeficientem množství</t>
  </si>
  <si>
    <t>VL8C02</t>
  </si>
  <si>
    <t>VODÍCÍ LINIE/8CM ČERVENÁ</t>
  </si>
  <si>
    <t>5*1,02 "Přepočtené koeficientem množství</t>
  </si>
  <si>
    <t>597071101R</t>
  </si>
  <si>
    <t>Liniový žlab polymerbeton š. 250 mm, s rámem, mříží (včetně vpusti a revizního kusu)</t>
  </si>
  <si>
    <t>5A</t>
  </si>
  <si>
    <t>Sanace podloží</t>
  </si>
  <si>
    <t>131251104</t>
  </si>
  <si>
    <t>Hloubení jam nezapažených v hornině třídy těžitelnosti I skupiny 3 objem do 500 m3 strojně</t>
  </si>
  <si>
    <t>1290,0*0,3</t>
  </si>
  <si>
    <t>919726122</t>
  </si>
  <si>
    <t>Geotextilie pro ochranu, separaci a filtraci netkaná měrná hm přes 200 do 300 g/m2</t>
  </si>
  <si>
    <t>"odvoz veškeré zeminy" 387,0</t>
  </si>
  <si>
    <t>"odvoz do 12 km" 387,0*2</t>
  </si>
  <si>
    <t>387,0*1,8</t>
  </si>
  <si>
    <t>58981122R</t>
  </si>
  <si>
    <t>vhodný zásypový materiál (recyklát betonový nebo ŠD, frakce 0/32)</t>
  </si>
  <si>
    <t>387,0*2,035</t>
  </si>
  <si>
    <t>914001121R</t>
  </si>
  <si>
    <t>Montáž svislé dopravní značky do velikosti 1 m2 objímkami na sloupek nebo konzolu</t>
  </si>
  <si>
    <t>914001191R</t>
  </si>
  <si>
    <t>Přesunutí svislé dopravní značky, vč. bet. patky, zemních prací</t>
  </si>
  <si>
    <t>966006132R</t>
  </si>
  <si>
    <t>Odstranění doprav.značek se sloupky, s bet.patkami</t>
  </si>
  <si>
    <t>915111121</t>
  </si>
  <si>
    <t>Vodorovné dopravní značení dělící čáry přerušované š 125 mm základní bílá barva</t>
  </si>
  <si>
    <t>915121121</t>
  </si>
  <si>
    <t>Vodorovné dopravní značení vodící čáry přerušované š 250 mm základní bílá barva</t>
  </si>
  <si>
    <t>"obruba 100/15/30" 250</t>
  </si>
  <si>
    <t>"obruba 100/15/25" 230</t>
  </si>
  <si>
    <t>"obruba 100/15/15" 70</t>
  </si>
  <si>
    <t>"obruba náběhová pravá" 16</t>
  </si>
  <si>
    <t>"obruba náběhová levá" 17</t>
  </si>
  <si>
    <t>59217034</t>
  </si>
  <si>
    <t>obrubník silniční betonový 1000x150x300mm</t>
  </si>
  <si>
    <t>250*1,02 "Přepočtené koeficientem množství</t>
  </si>
  <si>
    <t>59217029</t>
  </si>
  <si>
    <t>obrubník silniční betonový nájezdový 1000x150x150mm</t>
  </si>
  <si>
    <t>70*1,02 "Přepočtené koeficientem množství</t>
  </si>
  <si>
    <t>59217031</t>
  </si>
  <si>
    <t>obrubník silniční betonový 1000x150x250mm</t>
  </si>
  <si>
    <t>230*1,02 "Přepočtené koeficientem množství</t>
  </si>
  <si>
    <t>59217030</t>
  </si>
  <si>
    <t>obrubník silniční betonový přechodový 1000x150x150-250mm</t>
  </si>
  <si>
    <t>"levá" 17</t>
  </si>
  <si>
    <t>"pravá" 16</t>
  </si>
  <si>
    <t>33*1,02 "Přepočtené koeficientem množství</t>
  </si>
  <si>
    <t>916231213</t>
  </si>
  <si>
    <t>Osazení chodníkového obrubníku betonového stojatého s boční opěrou do lože z betonu prostého</t>
  </si>
  <si>
    <t>59217019</t>
  </si>
  <si>
    <t>obrubník betonový chodníkový 1000x100x200mm</t>
  </si>
  <si>
    <t>40*1,02 "Přepočtené koeficientem množství</t>
  </si>
  <si>
    <t>916991121</t>
  </si>
  <si>
    <t>Lože pod obrubníky, krajníky nebo obruby z dlažebních kostek z betonu prostého</t>
  </si>
  <si>
    <t>583,0*0,035</t>
  </si>
  <si>
    <t>40,0*0,025</t>
  </si>
  <si>
    <t>"žulové obruby, pro předání městu" 220,0</t>
  </si>
  <si>
    <t>"odvoz do 12 km" 509,573*11</t>
  </si>
  <si>
    <t>"odvoz do 12 km" 10,621*11</t>
  </si>
  <si>
    <t>10,621</t>
  </si>
  <si>
    <t xml:space="preserve">"ŠD z podkladních vrstev"  102,367+407,206</t>
  </si>
  <si>
    <t>14,617+161,478+62,79</t>
  </si>
  <si>
    <t>Odvoz očištěných kostek, obrub na mezideponii města Tábor do 5 km, vč. naložení, složení</t>
  </si>
  <si>
    <t>52,157+35,67</t>
  </si>
  <si>
    <t>PSV</t>
  </si>
  <si>
    <t>Práce a dodávky PSV</t>
  </si>
  <si>
    <t>711</t>
  </si>
  <si>
    <t>Izolace proti vodě, vlhkosti a plynům</t>
  </si>
  <si>
    <t>711161212</t>
  </si>
  <si>
    <t>Izolace proti zemní vlhkosti nopovou fólií svislá, výška nopu 8,0 mm, tl do 0,6 mm</t>
  </si>
  <si>
    <t>240,0*0,5</t>
  </si>
  <si>
    <t>711161383</t>
  </si>
  <si>
    <t>Izolace proti zemní vlhkosti nopovou fólií ukončení horní lištou</t>
  </si>
  <si>
    <t>998711101</t>
  </si>
  <si>
    <t>Přesun hmot tonážní pro izolace proti vodě, vlhkosti a plynům v objektech v do 6 m</t>
  </si>
  <si>
    <t>Práce a dodávky M</t>
  </si>
  <si>
    <t>46-M</t>
  </si>
  <si>
    <t>Zemní práce při extr.mont.pracích</t>
  </si>
  <si>
    <t>460752111</t>
  </si>
  <si>
    <t>Osazení kabelových kanálů do rýhy ze žlabů plastových šířky do 10 cm</t>
  </si>
  <si>
    <t>34575131</t>
  </si>
  <si>
    <t>žlab kabelový s víkem PVC (100x100)</t>
  </si>
  <si>
    <t>256</t>
  </si>
  <si>
    <t>SO 310 - Uliční vpusti a dešťové svody</t>
  </si>
  <si>
    <t xml:space="preserve">    764 - Konstrukce klempířské</t>
  </si>
  <si>
    <t>132251254</t>
  </si>
  <si>
    <t>Hloubení rýh nezapažených š do 2000 mm v hornině třídy těžitelnosti I skupiny 3 objem do 500 m3 strojně</t>
  </si>
  <si>
    <t>132254203</t>
  </si>
  <si>
    <t>Hloubení zapažených rýh š do 2000 mm v hornině třídy těžitelnosti I skupiny 3 objem do 100 m3</t>
  </si>
  <si>
    <t>"přípojka DN 150" 30,0*2,3*2</t>
  </si>
  <si>
    <t>"přípojka DN 150" 8,0*2,3*2</t>
  </si>
  <si>
    <t>"dešťový svod DN 150" 14,1*2,3*2</t>
  </si>
  <si>
    <t>"odvoz veškerohé vytěženého materiálu" 200,0</t>
  </si>
  <si>
    <t>171201221</t>
  </si>
  <si>
    <t>Poplatek za uložení na skládce (skládkovné) zeminy a kamení kód odpadu 17 05 04</t>
  </si>
  <si>
    <t>200,0*1,8</t>
  </si>
  <si>
    <t>"výkop" 200,0</t>
  </si>
  <si>
    <t>"lože" -5,731</t>
  </si>
  <si>
    <t>"obsyp" -27,242</t>
  </si>
  <si>
    <t>"UV" -3,14159*0,3*0,3*1,52*8</t>
  </si>
  <si>
    <t>recyklát betonový frakce 0/63</t>
  </si>
  <si>
    <t>163,589*2,035 "Přepočtené koeficientem množství</t>
  </si>
  <si>
    <t>"přípojka DN 150" 30,0*1,1*(0,561-0,1)</t>
  </si>
  <si>
    <t>"přípojka DN 200" 8,0*1,1*(0,614-0,1)</t>
  </si>
  <si>
    <t>"dešťový svod DN 150" 14,1*1,1*(0,561-0,1)</t>
  </si>
  <si>
    <t>"odpočet potrubí DN 150" -(30,0+14,1)*3,14159*0,085*0,085</t>
  </si>
  <si>
    <t>"odpočet potrubí DN 200" -8,0*3,14159*0,107*0,107</t>
  </si>
  <si>
    <t>25,597*2,035 "Přepočtené koeficientem množství</t>
  </si>
  <si>
    <t>"přípojka DN 150" 30,0*1,1*0,1</t>
  </si>
  <si>
    <t>"přípojka DN 150" 8,0*1,1*0,1</t>
  </si>
  <si>
    <t>"dešťový svod DN 150" 14,1*1,1*0,1</t>
  </si>
  <si>
    <t>871313123</t>
  </si>
  <si>
    <t>Montáž kanalizačního potrubí hladkého plnostěnného SN 12 z PVC-U DN 160</t>
  </si>
  <si>
    <t>"přípojka" 30,0</t>
  </si>
  <si>
    <t>"dešťový svod" 47,0</t>
  </si>
  <si>
    <t>28611106</t>
  </si>
  <si>
    <t>trubka kanalizační PVC-U plnostěnná jednovrstvá s rázovou odolností DN 160x6000mm SN12</t>
  </si>
  <si>
    <t>77*1,03 "Přepočtené koeficientem množství</t>
  </si>
  <si>
    <t>8*1,03 "Přepočtené koeficientem množství</t>
  </si>
  <si>
    <t>877260341</t>
  </si>
  <si>
    <t>Montáž lapačů střešních splavenin na kanalizačním potrubí z PP nebo tvrdého PVC-U trub hladkých plnostěnných DN 100</t>
  </si>
  <si>
    <t>56231163</t>
  </si>
  <si>
    <t>lapač střešních splavenin se zápachovou klapkou a lapacím košem DN 125/110</t>
  </si>
  <si>
    <t>877310310</t>
  </si>
  <si>
    <t>Montáž kolen na kanalizačním potrubí z PP nebo tvrdého PVC-U trub hladkých plnostěnných DN 150</t>
  </si>
  <si>
    <t>"dešťové svody" 12</t>
  </si>
  <si>
    <t>"přípojky UV" 8</t>
  </si>
  <si>
    <t>28611361</t>
  </si>
  <si>
    <t>koleno kanalizační PVC KG 160x45°</t>
  </si>
  <si>
    <t>"pro UV"8</t>
  </si>
  <si>
    <t>"pro liniový žlab" 1</t>
  </si>
  <si>
    <t>"pro dešťové svody" 12</t>
  </si>
  <si>
    <t>PP odbočka 45° DN300x150, PP žebrované x PVC hladké potrubí</t>
  </si>
  <si>
    <t>PP odbočka 45° DN300x200, PP žebrované x PVC hladké potrubí</t>
  </si>
  <si>
    <t>894411010R</t>
  </si>
  <si>
    <t>Vpusť uliční z betonových dílců DN 450, s odkalištěm, napojení, DN 150, mříž litina 500 x 500 mm 40 t, hl. 1,67 m</t>
  </si>
  <si>
    <t>CS ÚRS 2025 01</t>
  </si>
  <si>
    <t>"přípojky k UV, lin. žlabu" 40</t>
  </si>
  <si>
    <t>"dešťové svody" 48</t>
  </si>
  <si>
    <t>"DN 150 mm" 3,14159*0,075*0,075*(46,9+30,0)</t>
  </si>
  <si>
    <t>"DN 200 mm" 3,14159*0,1*0,1*8,0</t>
  </si>
  <si>
    <t>764</t>
  </si>
  <si>
    <t>Konstrukce klempířské</t>
  </si>
  <si>
    <t>764518422</t>
  </si>
  <si>
    <t>Svody kruhové včetně objímek, kolen, odskoků z Pz plechu průměru 100 mm</t>
  </si>
  <si>
    <t>998764101</t>
  </si>
  <si>
    <t>Přesun hmot tonážní pro konstrukce klempířské v objektech v do 6 m</t>
  </si>
  <si>
    <t>DZP - Dočasné zapravení povrchů na zimu 2026/2027</t>
  </si>
  <si>
    <t xml:space="preserve">    VRN6 - Územní vlivy</t>
  </si>
  <si>
    <t>113107165</t>
  </si>
  <si>
    <t>Odstranění podkladu z kameniva drceného tl přes 400 do 500 mm strojně pl přes 50 do 200 m2</t>
  </si>
  <si>
    <t>"komunikace" 465,212</t>
  </si>
  <si>
    <t>113107181</t>
  </si>
  <si>
    <t>Odstranění podkladu živičného tl do 50 mm strojně pl přes 50 do 200 m2</t>
  </si>
  <si>
    <t>"1.2 - TYP 1" 174,43</t>
  </si>
  <si>
    <t>"2.2 - TYP 1" 0,64</t>
  </si>
  <si>
    <t>"3.2 - TYP 1" 282,892</t>
  </si>
  <si>
    <t>"4.2 - TYP 1" 7,25</t>
  </si>
  <si>
    <t>113107323</t>
  </si>
  <si>
    <t>Odstranění podkladu z kameniva drceného tl přes 200 do 300 mm strojně pl do 50 m2</t>
  </si>
  <si>
    <t>"chodník" 45,0</t>
  </si>
  <si>
    <t>"v komunikaci tl. 500 mm"465,212*0,5</t>
  </si>
  <si>
    <t>"v chodníku tl. 300 mm" 45,0*0,3</t>
  </si>
  <si>
    <t>58344171</t>
  </si>
  <si>
    <t>štěrkodrť frakce 0/32</t>
  </si>
  <si>
    <t>"odhad, náhrada za znečištěný, ztratné 5 %" 246,106*2,035*0,05</t>
  </si>
  <si>
    <t>"na mezskládku a a zpět na místo zabudování" (348,909+19,8)*2</t>
  </si>
  <si>
    <t>(348,909+19,8)</t>
  </si>
  <si>
    <t>VRN6</t>
  </si>
  <si>
    <t>Územní vlivy</t>
  </si>
  <si>
    <t>061002001</t>
  </si>
  <si>
    <t>Zajištění zimní údržby komunikace</t>
  </si>
  <si>
    <t>zahrnuje mimo jiné:</t>
  </si>
  <si>
    <t>odhrnování sněhu, námrazy z komunikace, chodníků</t>
  </si>
  <si>
    <t>posyp komunikace, i provizorně zapravených povrchů, solí, inertním materiálem</t>
  </si>
  <si>
    <t>případné dosypávání zásypového materiálu k udržení bezpečnosti provozu a pohybu chodců</t>
  </si>
  <si>
    <t>kontrola provizorních povrchů po výkopových pracech, případné operativní opravy během zimy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</si>
</sst>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JSL25a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Tábor, Mostecká - Rekonstrukce vodovodu a kanalizace_poznamky pro upravu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10. 12. 2025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ROUND(SUM(AS95:AS106),2)</f>
        <v>0</v>
      </c>
      <c r="AT94" s="114">
        <f>ROUND(SUM(AV94:AW94),2)</f>
        <v>0</v>
      </c>
      <c r="AU94" s="115">
        <f>ROUND(SUM(AU95:AU106),5)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ROUND(SUM(AZ95:AZ106),2)</f>
        <v>0</v>
      </c>
      <c r="BA94" s="114">
        <f>ROUND(SUM(BA95:BA106),2)</f>
        <v>0</v>
      </c>
      <c r="BB94" s="114">
        <f>ROUND(SUM(BB95:BB106),2)</f>
        <v>0</v>
      </c>
      <c r="BC94" s="114">
        <f>ROUND(SUM(BC95:BC106),2)</f>
        <v>0</v>
      </c>
      <c r="BD94" s="116">
        <f>ROUND(SUM(BD95:BD106),2)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24.7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01.1 - Vodovod'!J30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'SO 01.1 - Vodovod'!P123</f>
        <v>0</v>
      </c>
      <c r="AV95" s="128">
        <f>'SO 01.1 - Vodovod'!J33</f>
        <v>0</v>
      </c>
      <c r="AW95" s="128">
        <f>'SO 01.1 - Vodovod'!J34</f>
        <v>0</v>
      </c>
      <c r="AX95" s="128">
        <f>'SO 01.1 - Vodovod'!J35</f>
        <v>0</v>
      </c>
      <c r="AY95" s="128">
        <f>'SO 01.1 - Vodovod'!J36</f>
        <v>0</v>
      </c>
      <c r="AZ95" s="128">
        <f>'SO 01.1 - Vodovod'!F33</f>
        <v>0</v>
      </c>
      <c r="BA95" s="128">
        <f>'SO 01.1 - Vodovod'!F34</f>
        <v>0</v>
      </c>
      <c r="BB95" s="128">
        <f>'SO 01.1 - Vodovod'!F35</f>
        <v>0</v>
      </c>
      <c r="BC95" s="128">
        <f>'SO 01.1 - Vodovod'!F36</f>
        <v>0</v>
      </c>
      <c r="BD95" s="130">
        <f>'SO 01.1 - Vodovod'!F37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24.7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01.2 - Oprava MK po př...'!J30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'SO 01.2 - Oprava MK po př...'!P122</f>
        <v>0</v>
      </c>
      <c r="AV96" s="128">
        <f>'SO 01.2 - Oprava MK po př...'!J33</f>
        <v>0</v>
      </c>
      <c r="AW96" s="128">
        <f>'SO 01.2 - Oprava MK po př...'!J34</f>
        <v>0</v>
      </c>
      <c r="AX96" s="128">
        <f>'SO 01.2 - Oprava MK po př...'!J35</f>
        <v>0</v>
      </c>
      <c r="AY96" s="128">
        <f>'SO 01.2 - Oprava MK po př...'!J36</f>
        <v>0</v>
      </c>
      <c r="AZ96" s="128">
        <f>'SO 01.2 - Oprava MK po př...'!F33</f>
        <v>0</v>
      </c>
      <c r="BA96" s="128">
        <f>'SO 01.2 - Oprava MK po př...'!F34</f>
        <v>0</v>
      </c>
      <c r="BB96" s="128">
        <f>'SO 01.2 - Oprava MK po př...'!F35</f>
        <v>0</v>
      </c>
      <c r="BC96" s="128">
        <f>'SO 01.2 - Oprava MK po př...'!F36</f>
        <v>0</v>
      </c>
      <c r="BD96" s="130">
        <f>'SO 01.2 - Oprava MK po př...'!F37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24.7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02.1 - Vodovodní přípojky'!J30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'SO 02.1 - Vodovodní přípojky'!P122</f>
        <v>0</v>
      </c>
      <c r="AV97" s="128">
        <f>'SO 02.1 - Vodovodní přípojky'!J33</f>
        <v>0</v>
      </c>
      <c r="AW97" s="128">
        <f>'SO 02.1 - Vodovodní přípojky'!J34</f>
        <v>0</v>
      </c>
      <c r="AX97" s="128">
        <f>'SO 02.1 - Vodovodní přípojky'!J35</f>
        <v>0</v>
      </c>
      <c r="AY97" s="128">
        <f>'SO 02.1 - Vodovodní přípojky'!J36</f>
        <v>0</v>
      </c>
      <c r="AZ97" s="128">
        <f>'SO 02.1 - Vodovodní přípojky'!F33</f>
        <v>0</v>
      </c>
      <c r="BA97" s="128">
        <f>'SO 02.1 - Vodovodní přípojky'!F34</f>
        <v>0</v>
      </c>
      <c r="BB97" s="128">
        <f>'SO 02.1 - Vodovodní přípojky'!F35</f>
        <v>0</v>
      </c>
      <c r="BC97" s="128">
        <f>'SO 02.1 - Vodovodní přípojky'!F36</f>
        <v>0</v>
      </c>
      <c r="BD97" s="130">
        <f>'SO 02.1 - Vodovodní přípojky'!F37</f>
        <v>0</v>
      </c>
      <c r="BE97" s="7"/>
      <c r="BT97" s="131" t="s">
        <v>81</v>
      </c>
      <c r="BV97" s="131" t="s">
        <v>75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7" customFormat="1" ht="24.75" customHeight="1">
      <c r="A98" s="119" t="s">
        <v>77</v>
      </c>
      <c r="B98" s="120"/>
      <c r="C98" s="121"/>
      <c r="D98" s="122" t="s">
        <v>90</v>
      </c>
      <c r="E98" s="122"/>
      <c r="F98" s="122"/>
      <c r="G98" s="122"/>
      <c r="H98" s="122"/>
      <c r="I98" s="123"/>
      <c r="J98" s="122" t="s">
        <v>91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02.2 - Oprava MK po př...'!J30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27">
        <v>0</v>
      </c>
      <c r="AT98" s="128">
        <f>ROUND(SUM(AV98:AW98),2)</f>
        <v>0</v>
      </c>
      <c r="AU98" s="129">
        <f>'SO 02.2 - Oprava MK po př...'!P122</f>
        <v>0</v>
      </c>
      <c r="AV98" s="128">
        <f>'SO 02.2 - Oprava MK po př...'!J33</f>
        <v>0</v>
      </c>
      <c r="AW98" s="128">
        <f>'SO 02.2 - Oprava MK po př...'!J34</f>
        <v>0</v>
      </c>
      <c r="AX98" s="128">
        <f>'SO 02.2 - Oprava MK po př...'!J35</f>
        <v>0</v>
      </c>
      <c r="AY98" s="128">
        <f>'SO 02.2 - Oprava MK po př...'!J36</f>
        <v>0</v>
      </c>
      <c r="AZ98" s="128">
        <f>'SO 02.2 - Oprava MK po př...'!F33</f>
        <v>0</v>
      </c>
      <c r="BA98" s="128">
        <f>'SO 02.2 - Oprava MK po př...'!F34</f>
        <v>0</v>
      </c>
      <c r="BB98" s="128">
        <f>'SO 02.2 - Oprava MK po př...'!F35</f>
        <v>0</v>
      </c>
      <c r="BC98" s="128">
        <f>'SO 02.2 - Oprava MK po př...'!F36</f>
        <v>0</v>
      </c>
      <c r="BD98" s="130">
        <f>'SO 02.2 - Oprava MK po př...'!F37</f>
        <v>0</v>
      </c>
      <c r="BE98" s="7"/>
      <c r="BT98" s="131" t="s">
        <v>81</v>
      </c>
      <c r="BV98" s="131" t="s">
        <v>75</v>
      </c>
      <c r="BW98" s="131" t="s">
        <v>92</v>
      </c>
      <c r="BX98" s="131" t="s">
        <v>5</v>
      </c>
      <c r="CL98" s="131" t="s">
        <v>1</v>
      </c>
      <c r="CM98" s="131" t="s">
        <v>83</v>
      </c>
    </row>
    <row r="99" s="7" customFormat="1" ht="24.75" customHeight="1">
      <c r="A99" s="119" t="s">
        <v>77</v>
      </c>
      <c r="B99" s="120"/>
      <c r="C99" s="121"/>
      <c r="D99" s="122" t="s">
        <v>93</v>
      </c>
      <c r="E99" s="122"/>
      <c r="F99" s="122"/>
      <c r="G99" s="122"/>
      <c r="H99" s="122"/>
      <c r="I99" s="123"/>
      <c r="J99" s="122" t="s">
        <v>94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 03.1 - Kanalizace'!J30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80</v>
      </c>
      <c r="AR99" s="126"/>
      <c r="AS99" s="127">
        <v>0</v>
      </c>
      <c r="AT99" s="128">
        <f>ROUND(SUM(AV99:AW99),2)</f>
        <v>0</v>
      </c>
      <c r="AU99" s="129">
        <f>'SO 03.1 - Kanalizace'!P124</f>
        <v>0</v>
      </c>
      <c r="AV99" s="128">
        <f>'SO 03.1 - Kanalizace'!J33</f>
        <v>0</v>
      </c>
      <c r="AW99" s="128">
        <f>'SO 03.1 - Kanalizace'!J34</f>
        <v>0</v>
      </c>
      <c r="AX99" s="128">
        <f>'SO 03.1 - Kanalizace'!J35</f>
        <v>0</v>
      </c>
      <c r="AY99" s="128">
        <f>'SO 03.1 - Kanalizace'!J36</f>
        <v>0</v>
      </c>
      <c r="AZ99" s="128">
        <f>'SO 03.1 - Kanalizace'!F33</f>
        <v>0</v>
      </c>
      <c r="BA99" s="128">
        <f>'SO 03.1 - Kanalizace'!F34</f>
        <v>0</v>
      </c>
      <c r="BB99" s="128">
        <f>'SO 03.1 - Kanalizace'!F35</f>
        <v>0</v>
      </c>
      <c r="BC99" s="128">
        <f>'SO 03.1 - Kanalizace'!F36</f>
        <v>0</v>
      </c>
      <c r="BD99" s="130">
        <f>'SO 03.1 - Kanalizace'!F37</f>
        <v>0</v>
      </c>
      <c r="BE99" s="7"/>
      <c r="BT99" s="131" t="s">
        <v>81</v>
      </c>
      <c r="BV99" s="131" t="s">
        <v>75</v>
      </c>
      <c r="BW99" s="131" t="s">
        <v>95</v>
      </c>
      <c r="BX99" s="131" t="s">
        <v>5</v>
      </c>
      <c r="CL99" s="131" t="s">
        <v>1</v>
      </c>
      <c r="CM99" s="131" t="s">
        <v>83</v>
      </c>
    </row>
    <row r="100" s="7" customFormat="1" ht="24.75" customHeight="1">
      <c r="A100" s="119" t="s">
        <v>77</v>
      </c>
      <c r="B100" s="120"/>
      <c r="C100" s="121"/>
      <c r="D100" s="122" t="s">
        <v>96</v>
      </c>
      <c r="E100" s="122"/>
      <c r="F100" s="122"/>
      <c r="G100" s="122"/>
      <c r="H100" s="122"/>
      <c r="I100" s="123"/>
      <c r="J100" s="122" t="s">
        <v>97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'SO 03.2 - Oprava MK po př...'!J30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80</v>
      </c>
      <c r="AR100" s="126"/>
      <c r="AS100" s="127">
        <v>0</v>
      </c>
      <c r="AT100" s="128">
        <f>ROUND(SUM(AV100:AW100),2)</f>
        <v>0</v>
      </c>
      <c r="AU100" s="129">
        <f>'SO 03.2 - Oprava MK po př...'!P122</f>
        <v>0</v>
      </c>
      <c r="AV100" s="128">
        <f>'SO 03.2 - Oprava MK po př...'!J33</f>
        <v>0</v>
      </c>
      <c r="AW100" s="128">
        <f>'SO 03.2 - Oprava MK po př...'!J34</f>
        <v>0</v>
      </c>
      <c r="AX100" s="128">
        <f>'SO 03.2 - Oprava MK po př...'!J35</f>
        <v>0</v>
      </c>
      <c r="AY100" s="128">
        <f>'SO 03.2 - Oprava MK po př...'!J36</f>
        <v>0</v>
      </c>
      <c r="AZ100" s="128">
        <f>'SO 03.2 - Oprava MK po př...'!F33</f>
        <v>0</v>
      </c>
      <c r="BA100" s="128">
        <f>'SO 03.2 - Oprava MK po př...'!F34</f>
        <v>0</v>
      </c>
      <c r="BB100" s="128">
        <f>'SO 03.2 - Oprava MK po př...'!F35</f>
        <v>0</v>
      </c>
      <c r="BC100" s="128">
        <f>'SO 03.2 - Oprava MK po př...'!F36</f>
        <v>0</v>
      </c>
      <c r="BD100" s="130">
        <f>'SO 03.2 - Oprava MK po př...'!F37</f>
        <v>0</v>
      </c>
      <c r="BE100" s="7"/>
      <c r="BT100" s="131" t="s">
        <v>81</v>
      </c>
      <c r="BV100" s="131" t="s">
        <v>75</v>
      </c>
      <c r="BW100" s="131" t="s">
        <v>98</v>
      </c>
      <c r="BX100" s="131" t="s">
        <v>5</v>
      </c>
      <c r="CL100" s="131" t="s">
        <v>1</v>
      </c>
      <c r="CM100" s="131" t="s">
        <v>83</v>
      </c>
    </row>
    <row r="101" s="7" customFormat="1" ht="24.75" customHeight="1">
      <c r="A101" s="119" t="s">
        <v>77</v>
      </c>
      <c r="B101" s="120"/>
      <c r="C101" s="121"/>
      <c r="D101" s="122" t="s">
        <v>99</v>
      </c>
      <c r="E101" s="122"/>
      <c r="F101" s="122"/>
      <c r="G101" s="122"/>
      <c r="H101" s="122"/>
      <c r="I101" s="123"/>
      <c r="J101" s="122" t="s">
        <v>100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'SO 04.1 - Kanalizační pří...'!J30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80</v>
      </c>
      <c r="AR101" s="126"/>
      <c r="AS101" s="127">
        <v>0</v>
      </c>
      <c r="AT101" s="128">
        <f>ROUND(SUM(AV101:AW101),2)</f>
        <v>0</v>
      </c>
      <c r="AU101" s="129">
        <f>'SO 04.1 - Kanalizační pří...'!P123</f>
        <v>0</v>
      </c>
      <c r="AV101" s="128">
        <f>'SO 04.1 - Kanalizační pří...'!J33</f>
        <v>0</v>
      </c>
      <c r="AW101" s="128">
        <f>'SO 04.1 - Kanalizační pří...'!J34</f>
        <v>0</v>
      </c>
      <c r="AX101" s="128">
        <f>'SO 04.1 - Kanalizační pří...'!J35</f>
        <v>0</v>
      </c>
      <c r="AY101" s="128">
        <f>'SO 04.1 - Kanalizační pří...'!J36</f>
        <v>0</v>
      </c>
      <c r="AZ101" s="128">
        <f>'SO 04.1 - Kanalizační pří...'!F33</f>
        <v>0</v>
      </c>
      <c r="BA101" s="128">
        <f>'SO 04.1 - Kanalizační pří...'!F34</f>
        <v>0</v>
      </c>
      <c r="BB101" s="128">
        <f>'SO 04.1 - Kanalizační pří...'!F35</f>
        <v>0</v>
      </c>
      <c r="BC101" s="128">
        <f>'SO 04.1 - Kanalizační pří...'!F36</f>
        <v>0</v>
      </c>
      <c r="BD101" s="130">
        <f>'SO 04.1 - Kanalizační pří...'!F37</f>
        <v>0</v>
      </c>
      <c r="BE101" s="7"/>
      <c r="BT101" s="131" t="s">
        <v>81</v>
      </c>
      <c r="BV101" s="131" t="s">
        <v>75</v>
      </c>
      <c r="BW101" s="131" t="s">
        <v>101</v>
      </c>
      <c r="BX101" s="131" t="s">
        <v>5</v>
      </c>
      <c r="CL101" s="131" t="s">
        <v>1</v>
      </c>
      <c r="CM101" s="131" t="s">
        <v>83</v>
      </c>
    </row>
    <row r="102" s="7" customFormat="1" ht="24.75" customHeight="1">
      <c r="A102" s="119" t="s">
        <v>77</v>
      </c>
      <c r="B102" s="120"/>
      <c r="C102" s="121"/>
      <c r="D102" s="122" t="s">
        <v>102</v>
      </c>
      <c r="E102" s="122"/>
      <c r="F102" s="122"/>
      <c r="G102" s="122"/>
      <c r="H102" s="122"/>
      <c r="I102" s="123"/>
      <c r="J102" s="122" t="s">
        <v>103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'SO 04.2 - Oprava MK po př...'!J30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80</v>
      </c>
      <c r="AR102" s="126"/>
      <c r="AS102" s="127">
        <v>0</v>
      </c>
      <c r="AT102" s="128">
        <f>ROUND(SUM(AV102:AW102),2)</f>
        <v>0</v>
      </c>
      <c r="AU102" s="129">
        <f>'SO 04.2 - Oprava MK po př...'!P122</f>
        <v>0</v>
      </c>
      <c r="AV102" s="128">
        <f>'SO 04.2 - Oprava MK po př...'!J33</f>
        <v>0</v>
      </c>
      <c r="AW102" s="128">
        <f>'SO 04.2 - Oprava MK po př...'!J34</f>
        <v>0</v>
      </c>
      <c r="AX102" s="128">
        <f>'SO 04.2 - Oprava MK po př...'!J35</f>
        <v>0</v>
      </c>
      <c r="AY102" s="128">
        <f>'SO 04.2 - Oprava MK po př...'!J36</f>
        <v>0</v>
      </c>
      <c r="AZ102" s="128">
        <f>'SO 04.2 - Oprava MK po př...'!F33</f>
        <v>0</v>
      </c>
      <c r="BA102" s="128">
        <f>'SO 04.2 - Oprava MK po př...'!F34</f>
        <v>0</v>
      </c>
      <c r="BB102" s="128">
        <f>'SO 04.2 - Oprava MK po př...'!F35</f>
        <v>0</v>
      </c>
      <c r="BC102" s="128">
        <f>'SO 04.2 - Oprava MK po př...'!F36</f>
        <v>0</v>
      </c>
      <c r="BD102" s="130">
        <f>'SO 04.2 - Oprava MK po př...'!F37</f>
        <v>0</v>
      </c>
      <c r="BE102" s="7"/>
      <c r="BT102" s="131" t="s">
        <v>81</v>
      </c>
      <c r="BV102" s="131" t="s">
        <v>75</v>
      </c>
      <c r="BW102" s="131" t="s">
        <v>104</v>
      </c>
      <c r="BX102" s="131" t="s">
        <v>5</v>
      </c>
      <c r="CL102" s="131" t="s">
        <v>1</v>
      </c>
      <c r="CM102" s="131" t="s">
        <v>83</v>
      </c>
    </row>
    <row r="103" s="7" customFormat="1" ht="16.5" customHeight="1">
      <c r="A103" s="119" t="s">
        <v>77</v>
      </c>
      <c r="B103" s="120"/>
      <c r="C103" s="121"/>
      <c r="D103" s="122" t="s">
        <v>105</v>
      </c>
      <c r="E103" s="122"/>
      <c r="F103" s="122"/>
      <c r="G103" s="122"/>
      <c r="H103" s="122"/>
      <c r="I103" s="123"/>
      <c r="J103" s="122" t="s">
        <v>106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'VRN - Vedlejší rozpočtové...'!J30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80</v>
      </c>
      <c r="AR103" s="126"/>
      <c r="AS103" s="127">
        <v>0</v>
      </c>
      <c r="AT103" s="128">
        <f>ROUND(SUM(AV103:AW103),2)</f>
        <v>0</v>
      </c>
      <c r="AU103" s="129">
        <f>'VRN - Vedlejší rozpočtové...'!P138</f>
        <v>0</v>
      </c>
      <c r="AV103" s="128">
        <f>'VRN - Vedlejší rozpočtové...'!J33</f>
        <v>0</v>
      </c>
      <c r="AW103" s="128">
        <f>'VRN - Vedlejší rozpočtové...'!J34</f>
        <v>0</v>
      </c>
      <c r="AX103" s="128">
        <f>'VRN - Vedlejší rozpočtové...'!J35</f>
        <v>0</v>
      </c>
      <c r="AY103" s="128">
        <f>'VRN - Vedlejší rozpočtové...'!J36</f>
        <v>0</v>
      </c>
      <c r="AZ103" s="128">
        <f>'VRN - Vedlejší rozpočtové...'!F33</f>
        <v>0</v>
      </c>
      <c r="BA103" s="128">
        <f>'VRN - Vedlejší rozpočtové...'!F34</f>
        <v>0</v>
      </c>
      <c r="BB103" s="128">
        <f>'VRN - Vedlejší rozpočtové...'!F35</f>
        <v>0</v>
      </c>
      <c r="BC103" s="128">
        <f>'VRN - Vedlejší rozpočtové...'!F36</f>
        <v>0</v>
      </c>
      <c r="BD103" s="130">
        <f>'VRN - Vedlejší rozpočtové...'!F37</f>
        <v>0</v>
      </c>
      <c r="BE103" s="7"/>
      <c r="BT103" s="131" t="s">
        <v>81</v>
      </c>
      <c r="BV103" s="131" t="s">
        <v>75</v>
      </c>
      <c r="BW103" s="131" t="s">
        <v>107</v>
      </c>
      <c r="BX103" s="131" t="s">
        <v>5</v>
      </c>
      <c r="CL103" s="131" t="s">
        <v>1</v>
      </c>
      <c r="CM103" s="131" t="s">
        <v>83</v>
      </c>
    </row>
    <row r="104" s="7" customFormat="1" ht="16.5" customHeight="1">
      <c r="A104" s="119" t="s">
        <v>77</v>
      </c>
      <c r="B104" s="120"/>
      <c r="C104" s="121"/>
      <c r="D104" s="122" t="s">
        <v>108</v>
      </c>
      <c r="E104" s="122"/>
      <c r="F104" s="122"/>
      <c r="G104" s="122"/>
      <c r="H104" s="122"/>
      <c r="I104" s="123"/>
      <c r="J104" s="122" t="s">
        <v>109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4">
        <f>'SO 101 - Místní komunikace'!J30</f>
        <v>0</v>
      </c>
      <c r="AH104" s="123"/>
      <c r="AI104" s="123"/>
      <c r="AJ104" s="123"/>
      <c r="AK104" s="123"/>
      <c r="AL104" s="123"/>
      <c r="AM104" s="123"/>
      <c r="AN104" s="124">
        <f>SUM(AG104,AT104)</f>
        <v>0</v>
      </c>
      <c r="AO104" s="123"/>
      <c r="AP104" s="123"/>
      <c r="AQ104" s="125" t="s">
        <v>80</v>
      </c>
      <c r="AR104" s="126"/>
      <c r="AS104" s="127">
        <v>0</v>
      </c>
      <c r="AT104" s="128">
        <f>ROUND(SUM(AV104:AW104),2)</f>
        <v>0</v>
      </c>
      <c r="AU104" s="129">
        <f>'SO 101 - Místní komunikace'!P128</f>
        <v>0</v>
      </c>
      <c r="AV104" s="128">
        <f>'SO 101 - Místní komunikace'!J33</f>
        <v>0</v>
      </c>
      <c r="AW104" s="128">
        <f>'SO 101 - Místní komunikace'!J34</f>
        <v>0</v>
      </c>
      <c r="AX104" s="128">
        <f>'SO 101 - Místní komunikace'!J35</f>
        <v>0</v>
      </c>
      <c r="AY104" s="128">
        <f>'SO 101 - Místní komunikace'!J36</f>
        <v>0</v>
      </c>
      <c r="AZ104" s="128">
        <f>'SO 101 - Místní komunikace'!F33</f>
        <v>0</v>
      </c>
      <c r="BA104" s="128">
        <f>'SO 101 - Místní komunikace'!F34</f>
        <v>0</v>
      </c>
      <c r="BB104" s="128">
        <f>'SO 101 - Místní komunikace'!F35</f>
        <v>0</v>
      </c>
      <c r="BC104" s="128">
        <f>'SO 101 - Místní komunikace'!F36</f>
        <v>0</v>
      </c>
      <c r="BD104" s="130">
        <f>'SO 101 - Místní komunikace'!F37</f>
        <v>0</v>
      </c>
      <c r="BE104" s="7"/>
      <c r="BT104" s="131" t="s">
        <v>81</v>
      </c>
      <c r="BV104" s="131" t="s">
        <v>75</v>
      </c>
      <c r="BW104" s="131" t="s">
        <v>110</v>
      </c>
      <c r="BX104" s="131" t="s">
        <v>5</v>
      </c>
      <c r="CL104" s="131" t="s">
        <v>1</v>
      </c>
      <c r="CM104" s="131" t="s">
        <v>83</v>
      </c>
    </row>
    <row r="105" s="7" customFormat="1" ht="16.5" customHeight="1">
      <c r="A105" s="119" t="s">
        <v>77</v>
      </c>
      <c r="B105" s="120"/>
      <c r="C105" s="121"/>
      <c r="D105" s="122" t="s">
        <v>111</v>
      </c>
      <c r="E105" s="122"/>
      <c r="F105" s="122"/>
      <c r="G105" s="122"/>
      <c r="H105" s="122"/>
      <c r="I105" s="123"/>
      <c r="J105" s="122" t="s">
        <v>112</v>
      </c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4">
        <f>'SO 310 - Uliční vpusti a ...'!J30</f>
        <v>0</v>
      </c>
      <c r="AH105" s="123"/>
      <c r="AI105" s="123"/>
      <c r="AJ105" s="123"/>
      <c r="AK105" s="123"/>
      <c r="AL105" s="123"/>
      <c r="AM105" s="123"/>
      <c r="AN105" s="124">
        <f>SUM(AG105,AT105)</f>
        <v>0</v>
      </c>
      <c r="AO105" s="123"/>
      <c r="AP105" s="123"/>
      <c r="AQ105" s="125" t="s">
        <v>80</v>
      </c>
      <c r="AR105" s="126"/>
      <c r="AS105" s="127">
        <v>0</v>
      </c>
      <c r="AT105" s="128">
        <f>ROUND(SUM(AV105:AW105),2)</f>
        <v>0</v>
      </c>
      <c r="AU105" s="129">
        <f>'SO 310 - Uliční vpusti a ...'!P123</f>
        <v>0</v>
      </c>
      <c r="AV105" s="128">
        <f>'SO 310 - Uliční vpusti a ...'!J33</f>
        <v>0</v>
      </c>
      <c r="AW105" s="128">
        <f>'SO 310 - Uliční vpusti a ...'!J34</f>
        <v>0</v>
      </c>
      <c r="AX105" s="128">
        <f>'SO 310 - Uliční vpusti a ...'!J35</f>
        <v>0</v>
      </c>
      <c r="AY105" s="128">
        <f>'SO 310 - Uliční vpusti a ...'!J36</f>
        <v>0</v>
      </c>
      <c r="AZ105" s="128">
        <f>'SO 310 - Uliční vpusti a ...'!F33</f>
        <v>0</v>
      </c>
      <c r="BA105" s="128">
        <f>'SO 310 - Uliční vpusti a ...'!F34</f>
        <v>0</v>
      </c>
      <c r="BB105" s="128">
        <f>'SO 310 - Uliční vpusti a ...'!F35</f>
        <v>0</v>
      </c>
      <c r="BC105" s="128">
        <f>'SO 310 - Uliční vpusti a ...'!F36</f>
        <v>0</v>
      </c>
      <c r="BD105" s="130">
        <f>'SO 310 - Uliční vpusti a ...'!F37</f>
        <v>0</v>
      </c>
      <c r="BE105" s="7"/>
      <c r="BT105" s="131" t="s">
        <v>81</v>
      </c>
      <c r="BV105" s="131" t="s">
        <v>75</v>
      </c>
      <c r="BW105" s="131" t="s">
        <v>113</v>
      </c>
      <c r="BX105" s="131" t="s">
        <v>5</v>
      </c>
      <c r="CL105" s="131" t="s">
        <v>1</v>
      </c>
      <c r="CM105" s="131" t="s">
        <v>83</v>
      </c>
    </row>
    <row r="106" s="7" customFormat="1" ht="24.75" customHeight="1">
      <c r="A106" s="119" t="s">
        <v>77</v>
      </c>
      <c r="B106" s="120"/>
      <c r="C106" s="121"/>
      <c r="D106" s="122" t="s">
        <v>114</v>
      </c>
      <c r="E106" s="122"/>
      <c r="F106" s="122"/>
      <c r="G106" s="122"/>
      <c r="H106" s="122"/>
      <c r="I106" s="123"/>
      <c r="J106" s="122" t="s">
        <v>115</v>
      </c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4">
        <f>'DZP - Dočasné zapravení p...'!J30</f>
        <v>0</v>
      </c>
      <c r="AH106" s="123"/>
      <c r="AI106" s="123"/>
      <c r="AJ106" s="123"/>
      <c r="AK106" s="123"/>
      <c r="AL106" s="123"/>
      <c r="AM106" s="123"/>
      <c r="AN106" s="124">
        <f>SUM(AG106,AT106)</f>
        <v>0</v>
      </c>
      <c r="AO106" s="123"/>
      <c r="AP106" s="123"/>
      <c r="AQ106" s="125" t="s">
        <v>80</v>
      </c>
      <c r="AR106" s="126"/>
      <c r="AS106" s="132">
        <v>0</v>
      </c>
      <c r="AT106" s="133">
        <f>ROUND(SUM(AV106:AW106),2)</f>
        <v>0</v>
      </c>
      <c r="AU106" s="134">
        <f>'DZP - Dočasné zapravení p...'!P122</f>
        <v>0</v>
      </c>
      <c r="AV106" s="133">
        <f>'DZP - Dočasné zapravení p...'!J33</f>
        <v>0</v>
      </c>
      <c r="AW106" s="133">
        <f>'DZP - Dočasné zapravení p...'!J34</f>
        <v>0</v>
      </c>
      <c r="AX106" s="133">
        <f>'DZP - Dočasné zapravení p...'!J35</f>
        <v>0</v>
      </c>
      <c r="AY106" s="133">
        <f>'DZP - Dočasné zapravení p...'!J36</f>
        <v>0</v>
      </c>
      <c r="AZ106" s="133">
        <f>'DZP - Dočasné zapravení p...'!F33</f>
        <v>0</v>
      </c>
      <c r="BA106" s="133">
        <f>'DZP - Dočasné zapravení p...'!F34</f>
        <v>0</v>
      </c>
      <c r="BB106" s="133">
        <f>'DZP - Dočasné zapravení p...'!F35</f>
        <v>0</v>
      </c>
      <c r="BC106" s="133">
        <f>'DZP - Dočasné zapravení p...'!F36</f>
        <v>0</v>
      </c>
      <c r="BD106" s="135">
        <f>'DZP - Dočasné zapravení p...'!F37</f>
        <v>0</v>
      </c>
      <c r="BE106" s="7"/>
      <c r="BT106" s="131" t="s">
        <v>81</v>
      </c>
      <c r="BV106" s="131" t="s">
        <v>75</v>
      </c>
      <c r="BW106" s="131" t="s">
        <v>116</v>
      </c>
      <c r="BX106" s="131" t="s">
        <v>5</v>
      </c>
      <c r="CL106" s="131" t="s">
        <v>1</v>
      </c>
      <c r="CM106" s="131" t="s">
        <v>83</v>
      </c>
    </row>
    <row r="107" s="2" customFormat="1" ht="30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4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44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</sheetData>
  <sheetProtection sheet="1" formatColumns="0" formatRows="0" objects="1" scenarios="1" spinCount="100000" saltValue="zeecQvUKk4jqfnGkaWlOg5J7R8FyNhFceDzNfKyjxVlANl2L5PFVYhogSWMhEAEl5EEgGr790FVKY0F3DyFAFA==" hashValue="STpCdsE0gOdHReODh6qrktypEQVczp2OlFlf5dC+neCzGaV/rKBPPzUo+YmWQYrYjs7+qleeND9wRpw2PcjV7w==" algorithmName="SHA-512" password="CC35"/>
  <mergeCells count="86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94:AP94"/>
  </mergeCells>
  <hyperlinks>
    <hyperlink ref="A95" location="'SO 01.1 - Vodovod'!C2" display="/"/>
    <hyperlink ref="A96" location="'SO 01.2 - Oprava MK po př...'!C2" display="/"/>
    <hyperlink ref="A97" location="'SO 02.1 - Vodovodní přípojky'!C2" display="/"/>
    <hyperlink ref="A98" location="'SO 02.2 - Oprava MK po př...'!C2" display="/"/>
    <hyperlink ref="A99" location="'SO 03.1 - Kanalizace'!C2" display="/"/>
    <hyperlink ref="A100" location="'SO 03.2 - Oprava MK po př...'!C2" display="/"/>
    <hyperlink ref="A101" location="'SO 04.1 - Kanalizační pří...'!C2" display="/"/>
    <hyperlink ref="A102" location="'SO 04.2 - Oprava MK po př...'!C2" display="/"/>
    <hyperlink ref="A103" location="'VRN - Vedlejší rozpočtové...'!C2" display="/"/>
    <hyperlink ref="A104" location="'SO 101 - Místní komunikace'!C2" display="/"/>
    <hyperlink ref="A105" location="'SO 310 - Uliční vpusti a ...'!C2" display="/"/>
    <hyperlink ref="A106" location="'DZP - Dočasné zapravení p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1046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ROUND(J138,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ROUND((SUM(BE138:BE375)),  2)</f>
        <v>0</v>
      </c>
      <c r="G33" s="38"/>
      <c r="H33" s="38"/>
      <c r="I33" s="155">
        <v>0.20999999999999999</v>
      </c>
      <c r="J33" s="154">
        <f>ROUND(((SUM(BE138:BE375))*I33),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ROUND((SUM(BF138:BF375)),  2)</f>
        <v>0</v>
      </c>
      <c r="G34" s="38"/>
      <c r="H34" s="38"/>
      <c r="I34" s="155">
        <v>0.12</v>
      </c>
      <c r="J34" s="154">
        <f>ROUND(((SUM(BF138:BF375))*I34),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ROUND((SUM(BG138:BG375)),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ROUND((SUM(BH138:BH375)),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ROUND((SUM(BI138:BI375)),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J138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J139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1047</v>
      </c>
      <c r="E98" s="188"/>
      <c r="F98" s="188"/>
      <c r="G98" s="188"/>
      <c r="H98" s="188"/>
      <c r="I98" s="188"/>
      <c r="J98" s="189">
        <f>J140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1048</v>
      </c>
      <c r="E99" s="188"/>
      <c r="F99" s="188"/>
      <c r="G99" s="188"/>
      <c r="H99" s="188"/>
      <c r="I99" s="188"/>
      <c r="J99" s="189">
        <f>J146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1049</v>
      </c>
      <c r="E100" s="188"/>
      <c r="F100" s="188"/>
      <c r="G100" s="188"/>
      <c r="H100" s="188"/>
      <c r="I100" s="188"/>
      <c r="J100" s="189">
        <f>J157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1050</v>
      </c>
      <c r="E101" s="188"/>
      <c r="F101" s="188"/>
      <c r="G101" s="188"/>
      <c r="H101" s="188"/>
      <c r="I101" s="188"/>
      <c r="J101" s="189">
        <f>J173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1051</v>
      </c>
      <c r="E102" s="188"/>
      <c r="F102" s="188"/>
      <c r="G102" s="188"/>
      <c r="H102" s="188"/>
      <c r="I102" s="188"/>
      <c r="J102" s="189">
        <f>J179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1052</v>
      </c>
      <c r="E103" s="188"/>
      <c r="F103" s="188"/>
      <c r="G103" s="188"/>
      <c r="H103" s="188"/>
      <c r="I103" s="188"/>
      <c r="J103" s="189">
        <f>J195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1053</v>
      </c>
      <c r="E104" s="188"/>
      <c r="F104" s="188"/>
      <c r="G104" s="188"/>
      <c r="H104" s="188"/>
      <c r="I104" s="188"/>
      <c r="J104" s="189">
        <f>J201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1054</v>
      </c>
      <c r="E105" s="188"/>
      <c r="F105" s="188"/>
      <c r="G105" s="188"/>
      <c r="H105" s="188"/>
      <c r="I105" s="188"/>
      <c r="J105" s="189">
        <f>J207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1055</v>
      </c>
      <c r="E106" s="188"/>
      <c r="F106" s="188"/>
      <c r="G106" s="188"/>
      <c r="H106" s="188"/>
      <c r="I106" s="188"/>
      <c r="J106" s="189">
        <f>J223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1056</v>
      </c>
      <c r="E107" s="188"/>
      <c r="F107" s="188"/>
      <c r="G107" s="188"/>
      <c r="H107" s="188"/>
      <c r="I107" s="188"/>
      <c r="J107" s="189">
        <f>J229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1057</v>
      </c>
      <c r="E108" s="188"/>
      <c r="F108" s="188"/>
      <c r="G108" s="188"/>
      <c r="H108" s="188"/>
      <c r="I108" s="188"/>
      <c r="J108" s="189">
        <f>J235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1058</v>
      </c>
      <c r="E109" s="188"/>
      <c r="F109" s="188"/>
      <c r="G109" s="188"/>
      <c r="H109" s="188"/>
      <c r="I109" s="188"/>
      <c r="J109" s="189">
        <f>J241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1059</v>
      </c>
      <c r="E110" s="188"/>
      <c r="F110" s="188"/>
      <c r="G110" s="188"/>
      <c r="H110" s="188"/>
      <c r="I110" s="188"/>
      <c r="J110" s="189">
        <f>J247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1060</v>
      </c>
      <c r="E111" s="188"/>
      <c r="F111" s="188"/>
      <c r="G111" s="188"/>
      <c r="H111" s="188"/>
      <c r="I111" s="188"/>
      <c r="J111" s="189">
        <f>J253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1061</v>
      </c>
      <c r="E112" s="188"/>
      <c r="F112" s="188"/>
      <c r="G112" s="188"/>
      <c r="H112" s="188"/>
      <c r="I112" s="188"/>
      <c r="J112" s="189">
        <f>J264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1062</v>
      </c>
      <c r="E113" s="188"/>
      <c r="F113" s="188"/>
      <c r="G113" s="188"/>
      <c r="H113" s="188"/>
      <c r="I113" s="188"/>
      <c r="J113" s="189">
        <f>J270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1063</v>
      </c>
      <c r="E114" s="188"/>
      <c r="F114" s="188"/>
      <c r="G114" s="188"/>
      <c r="H114" s="188"/>
      <c r="I114" s="188"/>
      <c r="J114" s="189">
        <f>J276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1064</v>
      </c>
      <c r="E115" s="188"/>
      <c r="F115" s="188"/>
      <c r="G115" s="188"/>
      <c r="H115" s="188"/>
      <c r="I115" s="188"/>
      <c r="J115" s="189">
        <f>J292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1065</v>
      </c>
      <c r="E116" s="188"/>
      <c r="F116" s="188"/>
      <c r="G116" s="188"/>
      <c r="H116" s="188"/>
      <c r="I116" s="188"/>
      <c r="J116" s="189">
        <f>J303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1066</v>
      </c>
      <c r="E117" s="188"/>
      <c r="F117" s="188"/>
      <c r="G117" s="188"/>
      <c r="H117" s="188"/>
      <c r="I117" s="188"/>
      <c r="J117" s="189">
        <f>J344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5"/>
      <c r="C118" s="186"/>
      <c r="D118" s="187" t="s">
        <v>1067</v>
      </c>
      <c r="E118" s="188"/>
      <c r="F118" s="188"/>
      <c r="G118" s="188"/>
      <c r="H118" s="188"/>
      <c r="I118" s="188"/>
      <c r="J118" s="189">
        <f>J370</f>
        <v>0</v>
      </c>
      <c r="K118" s="186"/>
      <c r="L118" s="19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66"/>
      <c r="C120" s="67"/>
      <c r="D120" s="67"/>
      <c r="E120" s="67"/>
      <c r="F120" s="67"/>
      <c r="G120" s="67"/>
      <c r="H120" s="67"/>
      <c r="I120" s="67"/>
      <c r="J120" s="67"/>
      <c r="K120" s="67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4" s="2" customFormat="1" ht="6.96" customHeight="1">
      <c r="A124" s="38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4.96" customHeight="1">
      <c r="A125" s="38"/>
      <c r="B125" s="39"/>
      <c r="C125" s="23" t="s">
        <v>132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16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6.25" customHeight="1">
      <c r="A128" s="38"/>
      <c r="B128" s="39"/>
      <c r="C128" s="40"/>
      <c r="D128" s="40"/>
      <c r="E128" s="174" t="str">
        <f>E7</f>
        <v>Tábor, Mostecká - Rekonstrukce vodovodu a kanalizace_poznamky pro upravu</v>
      </c>
      <c r="F128" s="32"/>
      <c r="G128" s="32"/>
      <c r="H128" s="32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118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40"/>
      <c r="D130" s="40"/>
      <c r="E130" s="76" t="str">
        <f>E9</f>
        <v>VRN - Vedlejší rozpočtové náklady</v>
      </c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20</v>
      </c>
      <c r="D132" s="40"/>
      <c r="E132" s="40"/>
      <c r="F132" s="27" t="str">
        <f>F12</f>
        <v xml:space="preserve"> </v>
      </c>
      <c r="G132" s="40"/>
      <c r="H132" s="40"/>
      <c r="I132" s="32" t="s">
        <v>22</v>
      </c>
      <c r="J132" s="79" t="str">
        <f>IF(J12="","",J12)</f>
        <v>10. 12. 2025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24</v>
      </c>
      <c r="D134" s="40"/>
      <c r="E134" s="40"/>
      <c r="F134" s="27" t="str">
        <f>E15</f>
        <v xml:space="preserve"> </v>
      </c>
      <c r="G134" s="40"/>
      <c r="H134" s="40"/>
      <c r="I134" s="32" t="s">
        <v>29</v>
      </c>
      <c r="J134" s="36" t="str">
        <f>E21</f>
        <v xml:space="preserve"> 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5.15" customHeight="1">
      <c r="A135" s="38"/>
      <c r="B135" s="39"/>
      <c r="C135" s="32" t="s">
        <v>27</v>
      </c>
      <c r="D135" s="40"/>
      <c r="E135" s="40"/>
      <c r="F135" s="27" t="str">
        <f>IF(E18="","",E18)</f>
        <v>Vyplň údaj</v>
      </c>
      <c r="G135" s="40"/>
      <c r="H135" s="40"/>
      <c r="I135" s="32" t="s">
        <v>31</v>
      </c>
      <c r="J135" s="36" t="str">
        <f>E24</f>
        <v xml:space="preserve"> </v>
      </c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0.32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11" customFormat="1" ht="29.28" customHeight="1">
      <c r="A137" s="191"/>
      <c r="B137" s="192"/>
      <c r="C137" s="193" t="s">
        <v>133</v>
      </c>
      <c r="D137" s="194" t="s">
        <v>58</v>
      </c>
      <c r="E137" s="194" t="s">
        <v>54</v>
      </c>
      <c r="F137" s="194" t="s">
        <v>55</v>
      </c>
      <c r="G137" s="194" t="s">
        <v>134</v>
      </c>
      <c r="H137" s="194" t="s">
        <v>135</v>
      </c>
      <c r="I137" s="194" t="s">
        <v>136</v>
      </c>
      <c r="J137" s="194" t="s">
        <v>122</v>
      </c>
      <c r="K137" s="195" t="s">
        <v>137</v>
      </c>
      <c r="L137" s="196"/>
      <c r="M137" s="100" t="s">
        <v>1</v>
      </c>
      <c r="N137" s="101" t="s">
        <v>37</v>
      </c>
      <c r="O137" s="101" t="s">
        <v>138</v>
      </c>
      <c r="P137" s="101" t="s">
        <v>139</v>
      </c>
      <c r="Q137" s="101" t="s">
        <v>140</v>
      </c>
      <c r="R137" s="101" t="s">
        <v>141</v>
      </c>
      <c r="S137" s="101" t="s">
        <v>142</v>
      </c>
      <c r="T137" s="102" t="s">
        <v>143</v>
      </c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</row>
    <row r="138" s="2" customFormat="1" ht="22.8" customHeight="1">
      <c r="A138" s="38"/>
      <c r="B138" s="39"/>
      <c r="C138" s="107" t="s">
        <v>144</v>
      </c>
      <c r="D138" s="40"/>
      <c r="E138" s="40"/>
      <c r="F138" s="40"/>
      <c r="G138" s="40"/>
      <c r="H138" s="40"/>
      <c r="I138" s="40"/>
      <c r="J138" s="197">
        <f>BK138</f>
        <v>0</v>
      </c>
      <c r="K138" s="40"/>
      <c r="L138" s="44"/>
      <c r="M138" s="103"/>
      <c r="N138" s="198"/>
      <c r="O138" s="104"/>
      <c r="P138" s="199">
        <f>P139</f>
        <v>0</v>
      </c>
      <c r="Q138" s="104"/>
      <c r="R138" s="199">
        <f>R139</f>
        <v>0</v>
      </c>
      <c r="S138" s="104"/>
      <c r="T138" s="200">
        <f>T139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72</v>
      </c>
      <c r="AU138" s="17" t="s">
        <v>124</v>
      </c>
      <c r="BK138" s="201">
        <f>BK139</f>
        <v>0</v>
      </c>
    </row>
    <row r="139" s="12" customFormat="1" ht="25.92" customHeight="1">
      <c r="A139" s="12"/>
      <c r="B139" s="202"/>
      <c r="C139" s="203"/>
      <c r="D139" s="204" t="s">
        <v>72</v>
      </c>
      <c r="E139" s="205" t="s">
        <v>145</v>
      </c>
      <c r="F139" s="205" t="s">
        <v>146</v>
      </c>
      <c r="G139" s="203"/>
      <c r="H139" s="203"/>
      <c r="I139" s="206"/>
      <c r="J139" s="207">
        <f>BK139</f>
        <v>0</v>
      </c>
      <c r="K139" s="203"/>
      <c r="L139" s="208"/>
      <c r="M139" s="209"/>
      <c r="N139" s="210"/>
      <c r="O139" s="210"/>
      <c r="P139" s="211">
        <f>P140+P146+P157+P173+P179+P195+P201+P207+P223+P229+P235+P241+P247+P253+P264+P270+P276+P292+P303+P344+P370</f>
        <v>0</v>
      </c>
      <c r="Q139" s="210"/>
      <c r="R139" s="211">
        <f>R140+R146+R157+R173+R179+R195+R201+R207+R223+R229+R235+R241+R247+R253+R264+R270+R276+R292+R303+R344+R370</f>
        <v>0</v>
      </c>
      <c r="S139" s="210"/>
      <c r="T139" s="212">
        <f>T140+T146+T157+T173+T179+T195+T201+T207+T223+T229+T235+T241+T247+T253+T264+T270+T276+T292+T303+T344+T370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81</v>
      </c>
      <c r="AT139" s="214" t="s">
        <v>72</v>
      </c>
      <c r="AU139" s="214" t="s">
        <v>73</v>
      </c>
      <c r="AY139" s="213" t="s">
        <v>147</v>
      </c>
      <c r="BK139" s="215">
        <f>BK140+BK146+BK157+BK173+BK179+BK195+BK201+BK207+BK223+BK229+BK235+BK241+BK247+BK253+BK264+BK270+BK276+BK292+BK303+BK344+BK370</f>
        <v>0</v>
      </c>
    </row>
    <row r="140" s="12" customFormat="1" ht="22.8" customHeight="1">
      <c r="A140" s="12"/>
      <c r="B140" s="202"/>
      <c r="C140" s="203"/>
      <c r="D140" s="204" t="s">
        <v>72</v>
      </c>
      <c r="E140" s="216" t="s">
        <v>1068</v>
      </c>
      <c r="F140" s="216" t="s">
        <v>1069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SUM(P141:P145)</f>
        <v>0</v>
      </c>
      <c r="Q140" s="210"/>
      <c r="R140" s="211">
        <f>SUM(R141:R145)</f>
        <v>0</v>
      </c>
      <c r="S140" s="210"/>
      <c r="T140" s="212">
        <f>SUM(T141:T145)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81</v>
      </c>
      <c r="AT140" s="214" t="s">
        <v>72</v>
      </c>
      <c r="AU140" s="214" t="s">
        <v>81</v>
      </c>
      <c r="AY140" s="213" t="s">
        <v>147</v>
      </c>
      <c r="BK140" s="215">
        <f>SUM(BK141:BK145)</f>
        <v>0</v>
      </c>
    </row>
    <row r="141" s="2" customFormat="1" ht="16.5" customHeight="1">
      <c r="A141" s="38"/>
      <c r="B141" s="39"/>
      <c r="C141" s="218" t="s">
        <v>81</v>
      </c>
      <c r="D141" s="218" t="s">
        <v>149</v>
      </c>
      <c r="E141" s="219" t="s">
        <v>1070</v>
      </c>
      <c r="F141" s="220" t="s">
        <v>1071</v>
      </c>
      <c r="G141" s="221" t="s">
        <v>411</v>
      </c>
      <c r="H141" s="222">
        <v>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154</v>
      </c>
      <c r="AT141" s="229" t="s">
        <v>149</v>
      </c>
      <c r="AU141" s="229" t="s">
        <v>83</v>
      </c>
      <c r="AY141" s="17" t="s">
        <v>147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154</v>
      </c>
      <c r="BM141" s="229" t="s">
        <v>83</v>
      </c>
    </row>
    <row r="142" s="15" customFormat="1">
      <c r="A142" s="15"/>
      <c r="B142" s="254"/>
      <c r="C142" s="255"/>
      <c r="D142" s="233" t="s">
        <v>155</v>
      </c>
      <c r="E142" s="256" t="s">
        <v>1</v>
      </c>
      <c r="F142" s="257" t="s">
        <v>1072</v>
      </c>
      <c r="G142" s="255"/>
      <c r="H142" s="256" t="s">
        <v>1</v>
      </c>
      <c r="I142" s="258"/>
      <c r="J142" s="255"/>
      <c r="K142" s="255"/>
      <c r="L142" s="259"/>
      <c r="M142" s="260"/>
      <c r="N142" s="261"/>
      <c r="O142" s="261"/>
      <c r="P142" s="261"/>
      <c r="Q142" s="261"/>
      <c r="R142" s="261"/>
      <c r="S142" s="261"/>
      <c r="T142" s="26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3" t="s">
        <v>155</v>
      </c>
      <c r="AU142" s="263" t="s">
        <v>83</v>
      </c>
      <c r="AV142" s="15" t="s">
        <v>81</v>
      </c>
      <c r="AW142" s="15" t="s">
        <v>30</v>
      </c>
      <c r="AX142" s="15" t="s">
        <v>73</v>
      </c>
      <c r="AY142" s="263" t="s">
        <v>147</v>
      </c>
    </row>
    <row r="143" s="15" customFormat="1">
      <c r="A143" s="15"/>
      <c r="B143" s="254"/>
      <c r="C143" s="255"/>
      <c r="D143" s="233" t="s">
        <v>155</v>
      </c>
      <c r="E143" s="256" t="s">
        <v>1</v>
      </c>
      <c r="F143" s="257" t="s">
        <v>1073</v>
      </c>
      <c r="G143" s="255"/>
      <c r="H143" s="256" t="s">
        <v>1</v>
      </c>
      <c r="I143" s="258"/>
      <c r="J143" s="255"/>
      <c r="K143" s="255"/>
      <c r="L143" s="259"/>
      <c r="M143" s="260"/>
      <c r="N143" s="261"/>
      <c r="O143" s="261"/>
      <c r="P143" s="261"/>
      <c r="Q143" s="261"/>
      <c r="R143" s="261"/>
      <c r="S143" s="261"/>
      <c r="T143" s="262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3" t="s">
        <v>155</v>
      </c>
      <c r="AU143" s="263" t="s">
        <v>83</v>
      </c>
      <c r="AV143" s="15" t="s">
        <v>81</v>
      </c>
      <c r="AW143" s="15" t="s">
        <v>30</v>
      </c>
      <c r="AX143" s="15" t="s">
        <v>73</v>
      </c>
      <c r="AY143" s="263" t="s">
        <v>147</v>
      </c>
    </row>
    <row r="144" s="13" customFormat="1">
      <c r="A144" s="13"/>
      <c r="B144" s="231"/>
      <c r="C144" s="232"/>
      <c r="D144" s="233" t="s">
        <v>155</v>
      </c>
      <c r="E144" s="234" t="s">
        <v>1</v>
      </c>
      <c r="F144" s="235" t="s">
        <v>81</v>
      </c>
      <c r="G144" s="232"/>
      <c r="H144" s="236">
        <v>1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155</v>
      </c>
      <c r="AU144" s="242" t="s">
        <v>83</v>
      </c>
      <c r="AV144" s="13" t="s">
        <v>83</v>
      </c>
      <c r="AW144" s="13" t="s">
        <v>30</v>
      </c>
      <c r="AX144" s="13" t="s">
        <v>73</v>
      </c>
      <c r="AY144" s="242" t="s">
        <v>147</v>
      </c>
    </row>
    <row r="145" s="14" customFormat="1">
      <c r="A145" s="14"/>
      <c r="B145" s="243"/>
      <c r="C145" s="244"/>
      <c r="D145" s="233" t="s">
        <v>155</v>
      </c>
      <c r="E145" s="245" t="s">
        <v>1</v>
      </c>
      <c r="F145" s="246" t="s">
        <v>157</v>
      </c>
      <c r="G145" s="244"/>
      <c r="H145" s="247">
        <v>1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155</v>
      </c>
      <c r="AU145" s="253" t="s">
        <v>83</v>
      </c>
      <c r="AV145" s="14" t="s">
        <v>154</v>
      </c>
      <c r="AW145" s="14" t="s">
        <v>30</v>
      </c>
      <c r="AX145" s="14" t="s">
        <v>81</v>
      </c>
      <c r="AY145" s="253" t="s">
        <v>147</v>
      </c>
    </row>
    <row r="146" s="12" customFormat="1" ht="22.8" customHeight="1">
      <c r="A146" s="12"/>
      <c r="B146" s="202"/>
      <c r="C146" s="203"/>
      <c r="D146" s="204" t="s">
        <v>72</v>
      </c>
      <c r="E146" s="216" t="s">
        <v>1074</v>
      </c>
      <c r="F146" s="216" t="s">
        <v>1075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SUM(P147:P156)</f>
        <v>0</v>
      </c>
      <c r="Q146" s="210"/>
      <c r="R146" s="211">
        <f>SUM(R147:R156)</f>
        <v>0</v>
      </c>
      <c r="S146" s="210"/>
      <c r="T146" s="212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81</v>
      </c>
      <c r="AT146" s="214" t="s">
        <v>72</v>
      </c>
      <c r="AU146" s="214" t="s">
        <v>81</v>
      </c>
      <c r="AY146" s="213" t="s">
        <v>147</v>
      </c>
      <c r="BK146" s="215">
        <f>SUM(BK147:BK156)</f>
        <v>0</v>
      </c>
    </row>
    <row r="147" s="2" customFormat="1" ht="16.5" customHeight="1">
      <c r="A147" s="38"/>
      <c r="B147" s="39"/>
      <c r="C147" s="218" t="s">
        <v>83</v>
      </c>
      <c r="D147" s="218" t="s">
        <v>149</v>
      </c>
      <c r="E147" s="219" t="s">
        <v>1076</v>
      </c>
      <c r="F147" s="220" t="s">
        <v>1077</v>
      </c>
      <c r="G147" s="221" t="s">
        <v>1078</v>
      </c>
      <c r="H147" s="222">
        <v>1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154</v>
      </c>
      <c r="AT147" s="229" t="s">
        <v>149</v>
      </c>
      <c r="AU147" s="229" t="s">
        <v>83</v>
      </c>
      <c r="AY147" s="17" t="s">
        <v>147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154</v>
      </c>
      <c r="BM147" s="229" t="s">
        <v>154</v>
      </c>
    </row>
    <row r="148" s="15" customFormat="1">
      <c r="A148" s="15"/>
      <c r="B148" s="254"/>
      <c r="C148" s="255"/>
      <c r="D148" s="233" t="s">
        <v>155</v>
      </c>
      <c r="E148" s="256" t="s">
        <v>1</v>
      </c>
      <c r="F148" s="257" t="s">
        <v>1072</v>
      </c>
      <c r="G148" s="255"/>
      <c r="H148" s="256" t="s">
        <v>1</v>
      </c>
      <c r="I148" s="258"/>
      <c r="J148" s="255"/>
      <c r="K148" s="255"/>
      <c r="L148" s="259"/>
      <c r="M148" s="260"/>
      <c r="N148" s="261"/>
      <c r="O148" s="261"/>
      <c r="P148" s="261"/>
      <c r="Q148" s="261"/>
      <c r="R148" s="261"/>
      <c r="S148" s="261"/>
      <c r="T148" s="262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3" t="s">
        <v>155</v>
      </c>
      <c r="AU148" s="263" t="s">
        <v>83</v>
      </c>
      <c r="AV148" s="15" t="s">
        <v>81</v>
      </c>
      <c r="AW148" s="15" t="s">
        <v>30</v>
      </c>
      <c r="AX148" s="15" t="s">
        <v>73</v>
      </c>
      <c r="AY148" s="263" t="s">
        <v>147</v>
      </c>
    </row>
    <row r="149" s="15" customFormat="1">
      <c r="A149" s="15"/>
      <c r="B149" s="254"/>
      <c r="C149" s="255"/>
      <c r="D149" s="233" t="s">
        <v>155</v>
      </c>
      <c r="E149" s="256" t="s">
        <v>1</v>
      </c>
      <c r="F149" s="257" t="s">
        <v>1073</v>
      </c>
      <c r="G149" s="255"/>
      <c r="H149" s="256" t="s">
        <v>1</v>
      </c>
      <c r="I149" s="258"/>
      <c r="J149" s="255"/>
      <c r="K149" s="255"/>
      <c r="L149" s="259"/>
      <c r="M149" s="260"/>
      <c r="N149" s="261"/>
      <c r="O149" s="261"/>
      <c r="P149" s="261"/>
      <c r="Q149" s="261"/>
      <c r="R149" s="261"/>
      <c r="S149" s="261"/>
      <c r="T149" s="26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3" t="s">
        <v>155</v>
      </c>
      <c r="AU149" s="263" t="s">
        <v>83</v>
      </c>
      <c r="AV149" s="15" t="s">
        <v>81</v>
      </c>
      <c r="AW149" s="15" t="s">
        <v>30</v>
      </c>
      <c r="AX149" s="15" t="s">
        <v>73</v>
      </c>
      <c r="AY149" s="263" t="s">
        <v>147</v>
      </c>
    </row>
    <row r="150" s="13" customFormat="1">
      <c r="A150" s="13"/>
      <c r="B150" s="231"/>
      <c r="C150" s="232"/>
      <c r="D150" s="233" t="s">
        <v>155</v>
      </c>
      <c r="E150" s="234" t="s">
        <v>1</v>
      </c>
      <c r="F150" s="235" t="s">
        <v>81</v>
      </c>
      <c r="G150" s="232"/>
      <c r="H150" s="236">
        <v>1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155</v>
      </c>
      <c r="AU150" s="242" t="s">
        <v>83</v>
      </c>
      <c r="AV150" s="13" t="s">
        <v>83</v>
      </c>
      <c r="AW150" s="13" t="s">
        <v>30</v>
      </c>
      <c r="AX150" s="13" t="s">
        <v>73</v>
      </c>
      <c r="AY150" s="242" t="s">
        <v>147</v>
      </c>
    </row>
    <row r="151" s="14" customFormat="1">
      <c r="A151" s="14"/>
      <c r="B151" s="243"/>
      <c r="C151" s="244"/>
      <c r="D151" s="233" t="s">
        <v>155</v>
      </c>
      <c r="E151" s="245" t="s">
        <v>1</v>
      </c>
      <c r="F151" s="246" t="s">
        <v>157</v>
      </c>
      <c r="G151" s="244"/>
      <c r="H151" s="247">
        <v>1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155</v>
      </c>
      <c r="AU151" s="253" t="s">
        <v>83</v>
      </c>
      <c r="AV151" s="14" t="s">
        <v>154</v>
      </c>
      <c r="AW151" s="14" t="s">
        <v>30</v>
      </c>
      <c r="AX151" s="14" t="s">
        <v>81</v>
      </c>
      <c r="AY151" s="253" t="s">
        <v>147</v>
      </c>
    </row>
    <row r="152" s="2" customFormat="1" ht="16.5" customHeight="1">
      <c r="A152" s="38"/>
      <c r="B152" s="39"/>
      <c r="C152" s="218" t="s">
        <v>165</v>
      </c>
      <c r="D152" s="218" t="s">
        <v>149</v>
      </c>
      <c r="E152" s="219" t="s">
        <v>1079</v>
      </c>
      <c r="F152" s="220" t="s">
        <v>1080</v>
      </c>
      <c r="G152" s="221" t="s">
        <v>1078</v>
      </c>
      <c r="H152" s="222">
        <v>1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38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154</v>
      </c>
      <c r="AT152" s="229" t="s">
        <v>149</v>
      </c>
      <c r="AU152" s="229" t="s">
        <v>83</v>
      </c>
      <c r="AY152" s="17" t="s">
        <v>147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81</v>
      </c>
      <c r="BK152" s="230">
        <f>ROUND(I152*H152,2)</f>
        <v>0</v>
      </c>
      <c r="BL152" s="17" t="s">
        <v>154</v>
      </c>
      <c r="BM152" s="229" t="s">
        <v>169</v>
      </c>
    </row>
    <row r="153" s="15" customFormat="1">
      <c r="A153" s="15"/>
      <c r="B153" s="254"/>
      <c r="C153" s="255"/>
      <c r="D153" s="233" t="s">
        <v>155</v>
      </c>
      <c r="E153" s="256" t="s">
        <v>1</v>
      </c>
      <c r="F153" s="257" t="s">
        <v>1072</v>
      </c>
      <c r="G153" s="255"/>
      <c r="H153" s="256" t="s">
        <v>1</v>
      </c>
      <c r="I153" s="258"/>
      <c r="J153" s="255"/>
      <c r="K153" s="255"/>
      <c r="L153" s="259"/>
      <c r="M153" s="260"/>
      <c r="N153" s="261"/>
      <c r="O153" s="261"/>
      <c r="P153" s="261"/>
      <c r="Q153" s="261"/>
      <c r="R153" s="261"/>
      <c r="S153" s="261"/>
      <c r="T153" s="26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3" t="s">
        <v>155</v>
      </c>
      <c r="AU153" s="263" t="s">
        <v>83</v>
      </c>
      <c r="AV153" s="15" t="s">
        <v>81</v>
      </c>
      <c r="AW153" s="15" t="s">
        <v>30</v>
      </c>
      <c r="AX153" s="15" t="s">
        <v>73</v>
      </c>
      <c r="AY153" s="263" t="s">
        <v>147</v>
      </c>
    </row>
    <row r="154" s="15" customFormat="1">
      <c r="A154" s="15"/>
      <c r="B154" s="254"/>
      <c r="C154" s="255"/>
      <c r="D154" s="233" t="s">
        <v>155</v>
      </c>
      <c r="E154" s="256" t="s">
        <v>1</v>
      </c>
      <c r="F154" s="257" t="s">
        <v>1073</v>
      </c>
      <c r="G154" s="255"/>
      <c r="H154" s="256" t="s">
        <v>1</v>
      </c>
      <c r="I154" s="258"/>
      <c r="J154" s="255"/>
      <c r="K154" s="255"/>
      <c r="L154" s="259"/>
      <c r="M154" s="260"/>
      <c r="N154" s="261"/>
      <c r="O154" s="261"/>
      <c r="P154" s="261"/>
      <c r="Q154" s="261"/>
      <c r="R154" s="261"/>
      <c r="S154" s="261"/>
      <c r="T154" s="262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3" t="s">
        <v>155</v>
      </c>
      <c r="AU154" s="263" t="s">
        <v>83</v>
      </c>
      <c r="AV154" s="15" t="s">
        <v>81</v>
      </c>
      <c r="AW154" s="15" t="s">
        <v>30</v>
      </c>
      <c r="AX154" s="15" t="s">
        <v>73</v>
      </c>
      <c r="AY154" s="263" t="s">
        <v>147</v>
      </c>
    </row>
    <row r="155" s="13" customFormat="1">
      <c r="A155" s="13"/>
      <c r="B155" s="231"/>
      <c r="C155" s="232"/>
      <c r="D155" s="233" t="s">
        <v>155</v>
      </c>
      <c r="E155" s="234" t="s">
        <v>1</v>
      </c>
      <c r="F155" s="235" t="s">
        <v>81</v>
      </c>
      <c r="G155" s="232"/>
      <c r="H155" s="236">
        <v>1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155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147</v>
      </c>
    </row>
    <row r="156" s="14" customFormat="1">
      <c r="A156" s="14"/>
      <c r="B156" s="243"/>
      <c r="C156" s="244"/>
      <c r="D156" s="233" t="s">
        <v>155</v>
      </c>
      <c r="E156" s="245" t="s">
        <v>1</v>
      </c>
      <c r="F156" s="246" t="s">
        <v>157</v>
      </c>
      <c r="G156" s="244"/>
      <c r="H156" s="247">
        <v>1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155</v>
      </c>
      <c r="AU156" s="253" t="s">
        <v>83</v>
      </c>
      <c r="AV156" s="14" t="s">
        <v>154</v>
      </c>
      <c r="AW156" s="14" t="s">
        <v>30</v>
      </c>
      <c r="AX156" s="14" t="s">
        <v>81</v>
      </c>
      <c r="AY156" s="253" t="s">
        <v>147</v>
      </c>
    </row>
    <row r="157" s="12" customFormat="1" ht="22.8" customHeight="1">
      <c r="A157" s="12"/>
      <c r="B157" s="202"/>
      <c r="C157" s="203"/>
      <c r="D157" s="204" t="s">
        <v>72</v>
      </c>
      <c r="E157" s="216" t="s">
        <v>1081</v>
      </c>
      <c r="F157" s="216" t="s">
        <v>1082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SUM(P158:P172)</f>
        <v>0</v>
      </c>
      <c r="Q157" s="210"/>
      <c r="R157" s="211">
        <f>SUM(R158:R172)</f>
        <v>0</v>
      </c>
      <c r="S157" s="210"/>
      <c r="T157" s="212">
        <f>SUM(T158:T172)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81</v>
      </c>
      <c r="AT157" s="214" t="s">
        <v>72</v>
      </c>
      <c r="AU157" s="214" t="s">
        <v>81</v>
      </c>
      <c r="AY157" s="213" t="s">
        <v>147</v>
      </c>
      <c r="BK157" s="215">
        <f>SUM(BK158:BK172)</f>
        <v>0</v>
      </c>
    </row>
    <row r="158" s="2" customFormat="1" ht="37.8" customHeight="1">
      <c r="A158" s="38"/>
      <c r="B158" s="39"/>
      <c r="C158" s="218" t="s">
        <v>154</v>
      </c>
      <c r="D158" s="218" t="s">
        <v>149</v>
      </c>
      <c r="E158" s="219" t="s">
        <v>1083</v>
      </c>
      <c r="F158" s="220" t="s">
        <v>1084</v>
      </c>
      <c r="G158" s="221" t="s">
        <v>411</v>
      </c>
      <c r="H158" s="222">
        <v>1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38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154</v>
      </c>
      <c r="AT158" s="229" t="s">
        <v>149</v>
      </c>
      <c r="AU158" s="229" t="s">
        <v>83</v>
      </c>
      <c r="AY158" s="17" t="s">
        <v>147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81</v>
      </c>
      <c r="BK158" s="230">
        <f>ROUND(I158*H158,2)</f>
        <v>0</v>
      </c>
      <c r="BL158" s="17" t="s">
        <v>154</v>
      </c>
      <c r="BM158" s="229" t="s">
        <v>174</v>
      </c>
    </row>
    <row r="159" s="15" customFormat="1">
      <c r="A159" s="15"/>
      <c r="B159" s="254"/>
      <c r="C159" s="255"/>
      <c r="D159" s="233" t="s">
        <v>155</v>
      </c>
      <c r="E159" s="256" t="s">
        <v>1</v>
      </c>
      <c r="F159" s="257" t="s">
        <v>1072</v>
      </c>
      <c r="G159" s="255"/>
      <c r="H159" s="256" t="s">
        <v>1</v>
      </c>
      <c r="I159" s="258"/>
      <c r="J159" s="255"/>
      <c r="K159" s="255"/>
      <c r="L159" s="259"/>
      <c r="M159" s="260"/>
      <c r="N159" s="261"/>
      <c r="O159" s="261"/>
      <c r="P159" s="261"/>
      <c r="Q159" s="261"/>
      <c r="R159" s="261"/>
      <c r="S159" s="261"/>
      <c r="T159" s="262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3" t="s">
        <v>155</v>
      </c>
      <c r="AU159" s="263" t="s">
        <v>83</v>
      </c>
      <c r="AV159" s="15" t="s">
        <v>81</v>
      </c>
      <c r="AW159" s="15" t="s">
        <v>30</v>
      </c>
      <c r="AX159" s="15" t="s">
        <v>73</v>
      </c>
      <c r="AY159" s="263" t="s">
        <v>147</v>
      </c>
    </row>
    <row r="160" s="15" customFormat="1">
      <c r="A160" s="15"/>
      <c r="B160" s="254"/>
      <c r="C160" s="255"/>
      <c r="D160" s="233" t="s">
        <v>155</v>
      </c>
      <c r="E160" s="256" t="s">
        <v>1</v>
      </c>
      <c r="F160" s="257" t="s">
        <v>1073</v>
      </c>
      <c r="G160" s="255"/>
      <c r="H160" s="256" t="s">
        <v>1</v>
      </c>
      <c r="I160" s="258"/>
      <c r="J160" s="255"/>
      <c r="K160" s="255"/>
      <c r="L160" s="259"/>
      <c r="M160" s="260"/>
      <c r="N160" s="261"/>
      <c r="O160" s="261"/>
      <c r="P160" s="261"/>
      <c r="Q160" s="261"/>
      <c r="R160" s="261"/>
      <c r="S160" s="261"/>
      <c r="T160" s="262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3" t="s">
        <v>155</v>
      </c>
      <c r="AU160" s="263" t="s">
        <v>83</v>
      </c>
      <c r="AV160" s="15" t="s">
        <v>81</v>
      </c>
      <c r="AW160" s="15" t="s">
        <v>30</v>
      </c>
      <c r="AX160" s="15" t="s">
        <v>73</v>
      </c>
      <c r="AY160" s="263" t="s">
        <v>147</v>
      </c>
    </row>
    <row r="161" s="13" customFormat="1">
      <c r="A161" s="13"/>
      <c r="B161" s="231"/>
      <c r="C161" s="232"/>
      <c r="D161" s="233" t="s">
        <v>155</v>
      </c>
      <c r="E161" s="234" t="s">
        <v>1</v>
      </c>
      <c r="F161" s="235" t="s">
        <v>81</v>
      </c>
      <c r="G161" s="232"/>
      <c r="H161" s="236">
        <v>1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155</v>
      </c>
      <c r="AU161" s="242" t="s">
        <v>83</v>
      </c>
      <c r="AV161" s="13" t="s">
        <v>83</v>
      </c>
      <c r="AW161" s="13" t="s">
        <v>30</v>
      </c>
      <c r="AX161" s="13" t="s">
        <v>73</v>
      </c>
      <c r="AY161" s="242" t="s">
        <v>147</v>
      </c>
    </row>
    <row r="162" s="14" customFormat="1">
      <c r="A162" s="14"/>
      <c r="B162" s="243"/>
      <c r="C162" s="244"/>
      <c r="D162" s="233" t="s">
        <v>155</v>
      </c>
      <c r="E162" s="245" t="s">
        <v>1</v>
      </c>
      <c r="F162" s="246" t="s">
        <v>157</v>
      </c>
      <c r="G162" s="244"/>
      <c r="H162" s="247">
        <v>1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155</v>
      </c>
      <c r="AU162" s="253" t="s">
        <v>83</v>
      </c>
      <c r="AV162" s="14" t="s">
        <v>154</v>
      </c>
      <c r="AW162" s="14" t="s">
        <v>30</v>
      </c>
      <c r="AX162" s="14" t="s">
        <v>81</v>
      </c>
      <c r="AY162" s="253" t="s">
        <v>147</v>
      </c>
    </row>
    <row r="163" s="2" customFormat="1" ht="24.15" customHeight="1">
      <c r="A163" s="38"/>
      <c r="B163" s="39"/>
      <c r="C163" s="218" t="s">
        <v>182</v>
      </c>
      <c r="D163" s="218" t="s">
        <v>149</v>
      </c>
      <c r="E163" s="219" t="s">
        <v>1085</v>
      </c>
      <c r="F163" s="220" t="s">
        <v>1086</v>
      </c>
      <c r="G163" s="221" t="s">
        <v>411</v>
      </c>
      <c r="H163" s="222">
        <v>1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38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154</v>
      </c>
      <c r="AT163" s="229" t="s">
        <v>149</v>
      </c>
      <c r="AU163" s="229" t="s">
        <v>83</v>
      </c>
      <c r="AY163" s="17" t="s">
        <v>147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81</v>
      </c>
      <c r="BK163" s="230">
        <f>ROUND(I163*H163,2)</f>
        <v>0</v>
      </c>
      <c r="BL163" s="17" t="s">
        <v>154</v>
      </c>
      <c r="BM163" s="229" t="s">
        <v>186</v>
      </c>
    </row>
    <row r="164" s="15" customFormat="1">
      <c r="A164" s="15"/>
      <c r="B164" s="254"/>
      <c r="C164" s="255"/>
      <c r="D164" s="233" t="s">
        <v>155</v>
      </c>
      <c r="E164" s="256" t="s">
        <v>1</v>
      </c>
      <c r="F164" s="257" t="s">
        <v>1072</v>
      </c>
      <c r="G164" s="255"/>
      <c r="H164" s="256" t="s">
        <v>1</v>
      </c>
      <c r="I164" s="258"/>
      <c r="J164" s="255"/>
      <c r="K164" s="255"/>
      <c r="L164" s="259"/>
      <c r="M164" s="260"/>
      <c r="N164" s="261"/>
      <c r="O164" s="261"/>
      <c r="P164" s="261"/>
      <c r="Q164" s="261"/>
      <c r="R164" s="261"/>
      <c r="S164" s="261"/>
      <c r="T164" s="262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3" t="s">
        <v>155</v>
      </c>
      <c r="AU164" s="263" t="s">
        <v>83</v>
      </c>
      <c r="AV164" s="15" t="s">
        <v>81</v>
      </c>
      <c r="AW164" s="15" t="s">
        <v>30</v>
      </c>
      <c r="AX164" s="15" t="s">
        <v>73</v>
      </c>
      <c r="AY164" s="263" t="s">
        <v>147</v>
      </c>
    </row>
    <row r="165" s="15" customFormat="1">
      <c r="A165" s="15"/>
      <c r="B165" s="254"/>
      <c r="C165" s="255"/>
      <c r="D165" s="233" t="s">
        <v>155</v>
      </c>
      <c r="E165" s="256" t="s">
        <v>1</v>
      </c>
      <c r="F165" s="257" t="s">
        <v>1073</v>
      </c>
      <c r="G165" s="255"/>
      <c r="H165" s="256" t="s">
        <v>1</v>
      </c>
      <c r="I165" s="258"/>
      <c r="J165" s="255"/>
      <c r="K165" s="255"/>
      <c r="L165" s="259"/>
      <c r="M165" s="260"/>
      <c r="N165" s="261"/>
      <c r="O165" s="261"/>
      <c r="P165" s="261"/>
      <c r="Q165" s="261"/>
      <c r="R165" s="261"/>
      <c r="S165" s="261"/>
      <c r="T165" s="26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3" t="s">
        <v>155</v>
      </c>
      <c r="AU165" s="263" t="s">
        <v>83</v>
      </c>
      <c r="AV165" s="15" t="s">
        <v>81</v>
      </c>
      <c r="AW165" s="15" t="s">
        <v>30</v>
      </c>
      <c r="AX165" s="15" t="s">
        <v>73</v>
      </c>
      <c r="AY165" s="263" t="s">
        <v>147</v>
      </c>
    </row>
    <row r="166" s="13" customFormat="1">
      <c r="A166" s="13"/>
      <c r="B166" s="231"/>
      <c r="C166" s="232"/>
      <c r="D166" s="233" t="s">
        <v>155</v>
      </c>
      <c r="E166" s="234" t="s">
        <v>1</v>
      </c>
      <c r="F166" s="235" t="s">
        <v>81</v>
      </c>
      <c r="G166" s="232"/>
      <c r="H166" s="236">
        <v>1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155</v>
      </c>
      <c r="AU166" s="242" t="s">
        <v>83</v>
      </c>
      <c r="AV166" s="13" t="s">
        <v>83</v>
      </c>
      <c r="AW166" s="13" t="s">
        <v>30</v>
      </c>
      <c r="AX166" s="13" t="s">
        <v>73</v>
      </c>
      <c r="AY166" s="242" t="s">
        <v>147</v>
      </c>
    </row>
    <row r="167" s="14" customFormat="1">
      <c r="A167" s="14"/>
      <c r="B167" s="243"/>
      <c r="C167" s="244"/>
      <c r="D167" s="233" t="s">
        <v>155</v>
      </c>
      <c r="E167" s="245" t="s">
        <v>1</v>
      </c>
      <c r="F167" s="246" t="s">
        <v>157</v>
      </c>
      <c r="G167" s="244"/>
      <c r="H167" s="247">
        <v>1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155</v>
      </c>
      <c r="AU167" s="253" t="s">
        <v>83</v>
      </c>
      <c r="AV167" s="14" t="s">
        <v>154</v>
      </c>
      <c r="AW167" s="14" t="s">
        <v>30</v>
      </c>
      <c r="AX167" s="14" t="s">
        <v>81</v>
      </c>
      <c r="AY167" s="253" t="s">
        <v>147</v>
      </c>
    </row>
    <row r="168" s="2" customFormat="1" ht="24.15" customHeight="1">
      <c r="A168" s="38"/>
      <c r="B168" s="39"/>
      <c r="C168" s="218" t="s">
        <v>169</v>
      </c>
      <c r="D168" s="218" t="s">
        <v>149</v>
      </c>
      <c r="E168" s="219" t="s">
        <v>1087</v>
      </c>
      <c r="F168" s="220" t="s">
        <v>1088</v>
      </c>
      <c r="G168" s="221" t="s">
        <v>411</v>
      </c>
      <c r="H168" s="222">
        <v>1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38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154</v>
      </c>
      <c r="AT168" s="229" t="s">
        <v>149</v>
      </c>
      <c r="AU168" s="229" t="s">
        <v>83</v>
      </c>
      <c r="AY168" s="17" t="s">
        <v>147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81</v>
      </c>
      <c r="BK168" s="230">
        <f>ROUND(I168*H168,2)</f>
        <v>0</v>
      </c>
      <c r="BL168" s="17" t="s">
        <v>154</v>
      </c>
      <c r="BM168" s="229" t="s">
        <v>8</v>
      </c>
    </row>
    <row r="169" s="15" customFormat="1">
      <c r="A169" s="15"/>
      <c r="B169" s="254"/>
      <c r="C169" s="255"/>
      <c r="D169" s="233" t="s">
        <v>155</v>
      </c>
      <c r="E169" s="256" t="s">
        <v>1</v>
      </c>
      <c r="F169" s="257" t="s">
        <v>1072</v>
      </c>
      <c r="G169" s="255"/>
      <c r="H169" s="256" t="s">
        <v>1</v>
      </c>
      <c r="I169" s="258"/>
      <c r="J169" s="255"/>
      <c r="K169" s="255"/>
      <c r="L169" s="259"/>
      <c r="M169" s="260"/>
      <c r="N169" s="261"/>
      <c r="O169" s="261"/>
      <c r="P169" s="261"/>
      <c r="Q169" s="261"/>
      <c r="R169" s="261"/>
      <c r="S169" s="261"/>
      <c r="T169" s="262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3" t="s">
        <v>155</v>
      </c>
      <c r="AU169" s="263" t="s">
        <v>83</v>
      </c>
      <c r="AV169" s="15" t="s">
        <v>81</v>
      </c>
      <c r="AW169" s="15" t="s">
        <v>30</v>
      </c>
      <c r="AX169" s="15" t="s">
        <v>73</v>
      </c>
      <c r="AY169" s="263" t="s">
        <v>147</v>
      </c>
    </row>
    <row r="170" s="15" customFormat="1">
      <c r="A170" s="15"/>
      <c r="B170" s="254"/>
      <c r="C170" s="255"/>
      <c r="D170" s="233" t="s">
        <v>155</v>
      </c>
      <c r="E170" s="256" t="s">
        <v>1</v>
      </c>
      <c r="F170" s="257" t="s">
        <v>1073</v>
      </c>
      <c r="G170" s="255"/>
      <c r="H170" s="256" t="s">
        <v>1</v>
      </c>
      <c r="I170" s="258"/>
      <c r="J170" s="255"/>
      <c r="K170" s="255"/>
      <c r="L170" s="259"/>
      <c r="M170" s="260"/>
      <c r="N170" s="261"/>
      <c r="O170" s="261"/>
      <c r="P170" s="261"/>
      <c r="Q170" s="261"/>
      <c r="R170" s="261"/>
      <c r="S170" s="261"/>
      <c r="T170" s="26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3" t="s">
        <v>155</v>
      </c>
      <c r="AU170" s="263" t="s">
        <v>83</v>
      </c>
      <c r="AV170" s="15" t="s">
        <v>81</v>
      </c>
      <c r="AW170" s="15" t="s">
        <v>30</v>
      </c>
      <c r="AX170" s="15" t="s">
        <v>73</v>
      </c>
      <c r="AY170" s="263" t="s">
        <v>147</v>
      </c>
    </row>
    <row r="171" s="13" customFormat="1">
      <c r="A171" s="13"/>
      <c r="B171" s="231"/>
      <c r="C171" s="232"/>
      <c r="D171" s="233" t="s">
        <v>155</v>
      </c>
      <c r="E171" s="234" t="s">
        <v>1</v>
      </c>
      <c r="F171" s="235" t="s">
        <v>81</v>
      </c>
      <c r="G171" s="232"/>
      <c r="H171" s="236">
        <v>1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155</v>
      </c>
      <c r="AU171" s="242" t="s">
        <v>83</v>
      </c>
      <c r="AV171" s="13" t="s">
        <v>83</v>
      </c>
      <c r="AW171" s="13" t="s">
        <v>30</v>
      </c>
      <c r="AX171" s="13" t="s">
        <v>73</v>
      </c>
      <c r="AY171" s="242" t="s">
        <v>147</v>
      </c>
    </row>
    <row r="172" s="14" customFormat="1">
      <c r="A172" s="14"/>
      <c r="B172" s="243"/>
      <c r="C172" s="244"/>
      <c r="D172" s="233" t="s">
        <v>155</v>
      </c>
      <c r="E172" s="245" t="s">
        <v>1</v>
      </c>
      <c r="F172" s="246" t="s">
        <v>157</v>
      </c>
      <c r="G172" s="244"/>
      <c r="H172" s="247">
        <v>1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155</v>
      </c>
      <c r="AU172" s="253" t="s">
        <v>83</v>
      </c>
      <c r="AV172" s="14" t="s">
        <v>154</v>
      </c>
      <c r="AW172" s="14" t="s">
        <v>30</v>
      </c>
      <c r="AX172" s="14" t="s">
        <v>81</v>
      </c>
      <c r="AY172" s="253" t="s">
        <v>147</v>
      </c>
    </row>
    <row r="173" s="12" customFormat="1" ht="22.8" customHeight="1">
      <c r="A173" s="12"/>
      <c r="B173" s="202"/>
      <c r="C173" s="203"/>
      <c r="D173" s="204" t="s">
        <v>72</v>
      </c>
      <c r="E173" s="216" t="s">
        <v>1089</v>
      </c>
      <c r="F173" s="216" t="s">
        <v>1090</v>
      </c>
      <c r="G173" s="203"/>
      <c r="H173" s="203"/>
      <c r="I173" s="206"/>
      <c r="J173" s="217">
        <f>BK173</f>
        <v>0</v>
      </c>
      <c r="K173" s="203"/>
      <c r="L173" s="208"/>
      <c r="M173" s="209"/>
      <c r="N173" s="210"/>
      <c r="O173" s="210"/>
      <c r="P173" s="211">
        <f>SUM(P174:P178)</f>
        <v>0</v>
      </c>
      <c r="Q173" s="210"/>
      <c r="R173" s="211">
        <f>SUM(R174:R178)</f>
        <v>0</v>
      </c>
      <c r="S173" s="210"/>
      <c r="T173" s="212">
        <f>SUM(T174:T178)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81</v>
      </c>
      <c r="AT173" s="214" t="s">
        <v>72</v>
      </c>
      <c r="AU173" s="214" t="s">
        <v>81</v>
      </c>
      <c r="AY173" s="213" t="s">
        <v>147</v>
      </c>
      <c r="BK173" s="215">
        <f>SUM(BK174:BK178)</f>
        <v>0</v>
      </c>
    </row>
    <row r="174" s="2" customFormat="1" ht="16.5" customHeight="1">
      <c r="A174" s="38"/>
      <c r="B174" s="39"/>
      <c r="C174" s="218" t="s">
        <v>191</v>
      </c>
      <c r="D174" s="218" t="s">
        <v>149</v>
      </c>
      <c r="E174" s="219" t="s">
        <v>1091</v>
      </c>
      <c r="F174" s="220" t="s">
        <v>1092</v>
      </c>
      <c r="G174" s="221" t="s">
        <v>1078</v>
      </c>
      <c r="H174" s="222">
        <v>1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154</v>
      </c>
      <c r="AT174" s="229" t="s">
        <v>149</v>
      </c>
      <c r="AU174" s="229" t="s">
        <v>83</v>
      </c>
      <c r="AY174" s="17" t="s">
        <v>147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154</v>
      </c>
      <c r="BM174" s="229" t="s">
        <v>194</v>
      </c>
    </row>
    <row r="175" s="15" customFormat="1">
      <c r="A175" s="15"/>
      <c r="B175" s="254"/>
      <c r="C175" s="255"/>
      <c r="D175" s="233" t="s">
        <v>155</v>
      </c>
      <c r="E175" s="256" t="s">
        <v>1</v>
      </c>
      <c r="F175" s="257" t="s">
        <v>1072</v>
      </c>
      <c r="G175" s="255"/>
      <c r="H175" s="256" t="s">
        <v>1</v>
      </c>
      <c r="I175" s="258"/>
      <c r="J175" s="255"/>
      <c r="K175" s="255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155</v>
      </c>
      <c r="AU175" s="263" t="s">
        <v>83</v>
      </c>
      <c r="AV175" s="15" t="s">
        <v>81</v>
      </c>
      <c r="AW175" s="15" t="s">
        <v>30</v>
      </c>
      <c r="AX175" s="15" t="s">
        <v>73</v>
      </c>
      <c r="AY175" s="263" t="s">
        <v>147</v>
      </c>
    </row>
    <row r="176" s="15" customFormat="1">
      <c r="A176" s="15"/>
      <c r="B176" s="254"/>
      <c r="C176" s="255"/>
      <c r="D176" s="233" t="s">
        <v>155</v>
      </c>
      <c r="E176" s="256" t="s">
        <v>1</v>
      </c>
      <c r="F176" s="257" t="s">
        <v>1073</v>
      </c>
      <c r="G176" s="255"/>
      <c r="H176" s="256" t="s">
        <v>1</v>
      </c>
      <c r="I176" s="258"/>
      <c r="J176" s="255"/>
      <c r="K176" s="255"/>
      <c r="L176" s="259"/>
      <c r="M176" s="260"/>
      <c r="N176" s="261"/>
      <c r="O176" s="261"/>
      <c r="P176" s="261"/>
      <c r="Q176" s="261"/>
      <c r="R176" s="261"/>
      <c r="S176" s="261"/>
      <c r="T176" s="26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3" t="s">
        <v>155</v>
      </c>
      <c r="AU176" s="263" t="s">
        <v>83</v>
      </c>
      <c r="AV176" s="15" t="s">
        <v>81</v>
      </c>
      <c r="AW176" s="15" t="s">
        <v>30</v>
      </c>
      <c r="AX176" s="15" t="s">
        <v>73</v>
      </c>
      <c r="AY176" s="263" t="s">
        <v>147</v>
      </c>
    </row>
    <row r="177" s="13" customFormat="1">
      <c r="A177" s="13"/>
      <c r="B177" s="231"/>
      <c r="C177" s="232"/>
      <c r="D177" s="233" t="s">
        <v>155</v>
      </c>
      <c r="E177" s="234" t="s">
        <v>1</v>
      </c>
      <c r="F177" s="235" t="s">
        <v>81</v>
      </c>
      <c r="G177" s="232"/>
      <c r="H177" s="236">
        <v>1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155</v>
      </c>
      <c r="AU177" s="242" t="s">
        <v>83</v>
      </c>
      <c r="AV177" s="13" t="s">
        <v>83</v>
      </c>
      <c r="AW177" s="13" t="s">
        <v>30</v>
      </c>
      <c r="AX177" s="13" t="s">
        <v>73</v>
      </c>
      <c r="AY177" s="242" t="s">
        <v>147</v>
      </c>
    </row>
    <row r="178" s="14" customFormat="1">
      <c r="A178" s="14"/>
      <c r="B178" s="243"/>
      <c r="C178" s="244"/>
      <c r="D178" s="233" t="s">
        <v>155</v>
      </c>
      <c r="E178" s="245" t="s">
        <v>1</v>
      </c>
      <c r="F178" s="246" t="s">
        <v>157</v>
      </c>
      <c r="G178" s="244"/>
      <c r="H178" s="247">
        <v>1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155</v>
      </c>
      <c r="AU178" s="253" t="s">
        <v>83</v>
      </c>
      <c r="AV178" s="14" t="s">
        <v>154</v>
      </c>
      <c r="AW178" s="14" t="s">
        <v>30</v>
      </c>
      <c r="AX178" s="14" t="s">
        <v>81</v>
      </c>
      <c r="AY178" s="253" t="s">
        <v>147</v>
      </c>
    </row>
    <row r="179" s="12" customFormat="1" ht="22.8" customHeight="1">
      <c r="A179" s="12"/>
      <c r="B179" s="202"/>
      <c r="C179" s="203"/>
      <c r="D179" s="204" t="s">
        <v>72</v>
      </c>
      <c r="E179" s="216" t="s">
        <v>1093</v>
      </c>
      <c r="F179" s="216" t="s">
        <v>1094</v>
      </c>
      <c r="G179" s="203"/>
      <c r="H179" s="203"/>
      <c r="I179" s="206"/>
      <c r="J179" s="217">
        <f>BK179</f>
        <v>0</v>
      </c>
      <c r="K179" s="203"/>
      <c r="L179" s="208"/>
      <c r="M179" s="209"/>
      <c r="N179" s="210"/>
      <c r="O179" s="210"/>
      <c r="P179" s="211">
        <f>SUM(P180:P194)</f>
        <v>0</v>
      </c>
      <c r="Q179" s="210"/>
      <c r="R179" s="211">
        <f>SUM(R180:R194)</f>
        <v>0</v>
      </c>
      <c r="S179" s="210"/>
      <c r="T179" s="212">
        <f>SUM(T180:T194)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3" t="s">
        <v>81</v>
      </c>
      <c r="AT179" s="214" t="s">
        <v>72</v>
      </c>
      <c r="AU179" s="214" t="s">
        <v>81</v>
      </c>
      <c r="AY179" s="213" t="s">
        <v>147</v>
      </c>
      <c r="BK179" s="215">
        <f>SUM(BK180:BK194)</f>
        <v>0</v>
      </c>
    </row>
    <row r="180" s="2" customFormat="1" ht="37.8" customHeight="1">
      <c r="A180" s="38"/>
      <c r="B180" s="39"/>
      <c r="C180" s="218" t="s">
        <v>174</v>
      </c>
      <c r="D180" s="218" t="s">
        <v>149</v>
      </c>
      <c r="E180" s="219" t="s">
        <v>1095</v>
      </c>
      <c r="F180" s="220" t="s">
        <v>1096</v>
      </c>
      <c r="G180" s="221" t="s">
        <v>411</v>
      </c>
      <c r="H180" s="222">
        <v>1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38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154</v>
      </c>
      <c r="AT180" s="229" t="s">
        <v>149</v>
      </c>
      <c r="AU180" s="229" t="s">
        <v>83</v>
      </c>
      <c r="AY180" s="17" t="s">
        <v>147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81</v>
      </c>
      <c r="BK180" s="230">
        <f>ROUND(I180*H180,2)</f>
        <v>0</v>
      </c>
      <c r="BL180" s="17" t="s">
        <v>154</v>
      </c>
      <c r="BM180" s="229" t="s">
        <v>198</v>
      </c>
    </row>
    <row r="181" s="15" customFormat="1">
      <c r="A181" s="15"/>
      <c r="B181" s="254"/>
      <c r="C181" s="255"/>
      <c r="D181" s="233" t="s">
        <v>155</v>
      </c>
      <c r="E181" s="256" t="s">
        <v>1</v>
      </c>
      <c r="F181" s="257" t="s">
        <v>1072</v>
      </c>
      <c r="G181" s="255"/>
      <c r="H181" s="256" t="s">
        <v>1</v>
      </c>
      <c r="I181" s="258"/>
      <c r="J181" s="255"/>
      <c r="K181" s="255"/>
      <c r="L181" s="259"/>
      <c r="M181" s="260"/>
      <c r="N181" s="261"/>
      <c r="O181" s="261"/>
      <c r="P181" s="261"/>
      <c r="Q181" s="261"/>
      <c r="R181" s="261"/>
      <c r="S181" s="261"/>
      <c r="T181" s="26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3" t="s">
        <v>155</v>
      </c>
      <c r="AU181" s="263" t="s">
        <v>83</v>
      </c>
      <c r="AV181" s="15" t="s">
        <v>81</v>
      </c>
      <c r="AW181" s="15" t="s">
        <v>30</v>
      </c>
      <c r="AX181" s="15" t="s">
        <v>73</v>
      </c>
      <c r="AY181" s="263" t="s">
        <v>147</v>
      </c>
    </row>
    <row r="182" s="15" customFormat="1">
      <c r="A182" s="15"/>
      <c r="B182" s="254"/>
      <c r="C182" s="255"/>
      <c r="D182" s="233" t="s">
        <v>155</v>
      </c>
      <c r="E182" s="256" t="s">
        <v>1</v>
      </c>
      <c r="F182" s="257" t="s">
        <v>1073</v>
      </c>
      <c r="G182" s="255"/>
      <c r="H182" s="256" t="s">
        <v>1</v>
      </c>
      <c r="I182" s="258"/>
      <c r="J182" s="255"/>
      <c r="K182" s="255"/>
      <c r="L182" s="259"/>
      <c r="M182" s="260"/>
      <c r="N182" s="261"/>
      <c r="O182" s="261"/>
      <c r="P182" s="261"/>
      <c r="Q182" s="261"/>
      <c r="R182" s="261"/>
      <c r="S182" s="261"/>
      <c r="T182" s="26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3" t="s">
        <v>155</v>
      </c>
      <c r="AU182" s="263" t="s">
        <v>83</v>
      </c>
      <c r="AV182" s="15" t="s">
        <v>81</v>
      </c>
      <c r="AW182" s="15" t="s">
        <v>30</v>
      </c>
      <c r="AX182" s="15" t="s">
        <v>73</v>
      </c>
      <c r="AY182" s="263" t="s">
        <v>147</v>
      </c>
    </row>
    <row r="183" s="13" customFormat="1">
      <c r="A183" s="13"/>
      <c r="B183" s="231"/>
      <c r="C183" s="232"/>
      <c r="D183" s="233" t="s">
        <v>155</v>
      </c>
      <c r="E183" s="234" t="s">
        <v>1</v>
      </c>
      <c r="F183" s="235" t="s">
        <v>81</v>
      </c>
      <c r="G183" s="232"/>
      <c r="H183" s="236">
        <v>1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155</v>
      </c>
      <c r="AU183" s="242" t="s">
        <v>83</v>
      </c>
      <c r="AV183" s="13" t="s">
        <v>83</v>
      </c>
      <c r="AW183" s="13" t="s">
        <v>30</v>
      </c>
      <c r="AX183" s="13" t="s">
        <v>73</v>
      </c>
      <c r="AY183" s="242" t="s">
        <v>147</v>
      </c>
    </row>
    <row r="184" s="14" customFormat="1">
      <c r="A184" s="14"/>
      <c r="B184" s="243"/>
      <c r="C184" s="244"/>
      <c r="D184" s="233" t="s">
        <v>155</v>
      </c>
      <c r="E184" s="245" t="s">
        <v>1</v>
      </c>
      <c r="F184" s="246" t="s">
        <v>157</v>
      </c>
      <c r="G184" s="244"/>
      <c r="H184" s="247">
        <v>1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155</v>
      </c>
      <c r="AU184" s="253" t="s">
        <v>83</v>
      </c>
      <c r="AV184" s="14" t="s">
        <v>154</v>
      </c>
      <c r="AW184" s="14" t="s">
        <v>30</v>
      </c>
      <c r="AX184" s="14" t="s">
        <v>81</v>
      </c>
      <c r="AY184" s="253" t="s">
        <v>147</v>
      </c>
    </row>
    <row r="185" s="2" customFormat="1" ht="37.8" customHeight="1">
      <c r="A185" s="38"/>
      <c r="B185" s="39"/>
      <c r="C185" s="218" t="s">
        <v>203</v>
      </c>
      <c r="D185" s="218" t="s">
        <v>149</v>
      </c>
      <c r="E185" s="219" t="s">
        <v>1097</v>
      </c>
      <c r="F185" s="220" t="s">
        <v>1098</v>
      </c>
      <c r="G185" s="221" t="s">
        <v>411</v>
      </c>
      <c r="H185" s="222">
        <v>1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154</v>
      </c>
      <c r="AT185" s="229" t="s">
        <v>149</v>
      </c>
      <c r="AU185" s="229" t="s">
        <v>83</v>
      </c>
      <c r="AY185" s="17" t="s">
        <v>147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154</v>
      </c>
      <c r="BM185" s="229" t="s">
        <v>202</v>
      </c>
    </row>
    <row r="186" s="15" customFormat="1">
      <c r="A186" s="15"/>
      <c r="B186" s="254"/>
      <c r="C186" s="255"/>
      <c r="D186" s="233" t="s">
        <v>155</v>
      </c>
      <c r="E186" s="256" t="s">
        <v>1</v>
      </c>
      <c r="F186" s="257" t="s">
        <v>1072</v>
      </c>
      <c r="G186" s="255"/>
      <c r="H186" s="256" t="s">
        <v>1</v>
      </c>
      <c r="I186" s="258"/>
      <c r="J186" s="255"/>
      <c r="K186" s="255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155</v>
      </c>
      <c r="AU186" s="263" t="s">
        <v>83</v>
      </c>
      <c r="AV186" s="15" t="s">
        <v>81</v>
      </c>
      <c r="AW186" s="15" t="s">
        <v>30</v>
      </c>
      <c r="AX186" s="15" t="s">
        <v>73</v>
      </c>
      <c r="AY186" s="263" t="s">
        <v>147</v>
      </c>
    </row>
    <row r="187" s="15" customFormat="1">
      <c r="A187" s="15"/>
      <c r="B187" s="254"/>
      <c r="C187" s="255"/>
      <c r="D187" s="233" t="s">
        <v>155</v>
      </c>
      <c r="E187" s="256" t="s">
        <v>1</v>
      </c>
      <c r="F187" s="257" t="s">
        <v>1099</v>
      </c>
      <c r="G187" s="255"/>
      <c r="H187" s="256" t="s">
        <v>1</v>
      </c>
      <c r="I187" s="258"/>
      <c r="J187" s="255"/>
      <c r="K187" s="255"/>
      <c r="L187" s="259"/>
      <c r="M187" s="260"/>
      <c r="N187" s="261"/>
      <c r="O187" s="261"/>
      <c r="P187" s="261"/>
      <c r="Q187" s="261"/>
      <c r="R187" s="261"/>
      <c r="S187" s="261"/>
      <c r="T187" s="262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3" t="s">
        <v>155</v>
      </c>
      <c r="AU187" s="263" t="s">
        <v>83</v>
      </c>
      <c r="AV187" s="15" t="s">
        <v>81</v>
      </c>
      <c r="AW187" s="15" t="s">
        <v>30</v>
      </c>
      <c r="AX187" s="15" t="s">
        <v>73</v>
      </c>
      <c r="AY187" s="263" t="s">
        <v>147</v>
      </c>
    </row>
    <row r="188" s="13" customFormat="1">
      <c r="A188" s="13"/>
      <c r="B188" s="231"/>
      <c r="C188" s="232"/>
      <c r="D188" s="233" t="s">
        <v>155</v>
      </c>
      <c r="E188" s="234" t="s">
        <v>1</v>
      </c>
      <c r="F188" s="235" t="s">
        <v>81</v>
      </c>
      <c r="G188" s="232"/>
      <c r="H188" s="236">
        <v>1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155</v>
      </c>
      <c r="AU188" s="242" t="s">
        <v>83</v>
      </c>
      <c r="AV188" s="13" t="s">
        <v>83</v>
      </c>
      <c r="AW188" s="13" t="s">
        <v>30</v>
      </c>
      <c r="AX188" s="13" t="s">
        <v>73</v>
      </c>
      <c r="AY188" s="242" t="s">
        <v>147</v>
      </c>
    </row>
    <row r="189" s="14" customFormat="1">
      <c r="A189" s="14"/>
      <c r="B189" s="243"/>
      <c r="C189" s="244"/>
      <c r="D189" s="233" t="s">
        <v>155</v>
      </c>
      <c r="E189" s="245" t="s">
        <v>1</v>
      </c>
      <c r="F189" s="246" t="s">
        <v>157</v>
      </c>
      <c r="G189" s="244"/>
      <c r="H189" s="247">
        <v>1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155</v>
      </c>
      <c r="AU189" s="253" t="s">
        <v>83</v>
      </c>
      <c r="AV189" s="14" t="s">
        <v>154</v>
      </c>
      <c r="AW189" s="14" t="s">
        <v>30</v>
      </c>
      <c r="AX189" s="14" t="s">
        <v>81</v>
      </c>
      <c r="AY189" s="253" t="s">
        <v>147</v>
      </c>
    </row>
    <row r="190" s="2" customFormat="1" ht="16.5" customHeight="1">
      <c r="A190" s="38"/>
      <c r="B190" s="39"/>
      <c r="C190" s="218" t="s">
        <v>186</v>
      </c>
      <c r="D190" s="218" t="s">
        <v>149</v>
      </c>
      <c r="E190" s="219" t="s">
        <v>1100</v>
      </c>
      <c r="F190" s="220" t="s">
        <v>1101</v>
      </c>
      <c r="G190" s="221" t="s">
        <v>411</v>
      </c>
      <c r="H190" s="222">
        <v>1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38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154</v>
      </c>
      <c r="AT190" s="229" t="s">
        <v>149</v>
      </c>
      <c r="AU190" s="229" t="s">
        <v>83</v>
      </c>
      <c r="AY190" s="17" t="s">
        <v>147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81</v>
      </c>
      <c r="BK190" s="230">
        <f>ROUND(I190*H190,2)</f>
        <v>0</v>
      </c>
      <c r="BL190" s="17" t="s">
        <v>154</v>
      </c>
      <c r="BM190" s="229" t="s">
        <v>207</v>
      </c>
    </row>
    <row r="191" s="15" customFormat="1">
      <c r="A191" s="15"/>
      <c r="B191" s="254"/>
      <c r="C191" s="255"/>
      <c r="D191" s="233" t="s">
        <v>155</v>
      </c>
      <c r="E191" s="256" t="s">
        <v>1</v>
      </c>
      <c r="F191" s="257" t="s">
        <v>1072</v>
      </c>
      <c r="G191" s="255"/>
      <c r="H191" s="256" t="s">
        <v>1</v>
      </c>
      <c r="I191" s="258"/>
      <c r="J191" s="255"/>
      <c r="K191" s="255"/>
      <c r="L191" s="259"/>
      <c r="M191" s="260"/>
      <c r="N191" s="261"/>
      <c r="O191" s="261"/>
      <c r="P191" s="261"/>
      <c r="Q191" s="261"/>
      <c r="R191" s="261"/>
      <c r="S191" s="261"/>
      <c r="T191" s="26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3" t="s">
        <v>155</v>
      </c>
      <c r="AU191" s="263" t="s">
        <v>83</v>
      </c>
      <c r="AV191" s="15" t="s">
        <v>81</v>
      </c>
      <c r="AW191" s="15" t="s">
        <v>30</v>
      </c>
      <c r="AX191" s="15" t="s">
        <v>73</v>
      </c>
      <c r="AY191" s="263" t="s">
        <v>147</v>
      </c>
    </row>
    <row r="192" s="15" customFormat="1">
      <c r="A192" s="15"/>
      <c r="B192" s="254"/>
      <c r="C192" s="255"/>
      <c r="D192" s="233" t="s">
        <v>155</v>
      </c>
      <c r="E192" s="256" t="s">
        <v>1</v>
      </c>
      <c r="F192" s="257" t="s">
        <v>1073</v>
      </c>
      <c r="G192" s="255"/>
      <c r="H192" s="256" t="s">
        <v>1</v>
      </c>
      <c r="I192" s="258"/>
      <c r="J192" s="255"/>
      <c r="K192" s="255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155</v>
      </c>
      <c r="AU192" s="263" t="s">
        <v>83</v>
      </c>
      <c r="AV192" s="15" t="s">
        <v>81</v>
      </c>
      <c r="AW192" s="15" t="s">
        <v>30</v>
      </c>
      <c r="AX192" s="15" t="s">
        <v>73</v>
      </c>
      <c r="AY192" s="263" t="s">
        <v>147</v>
      </c>
    </row>
    <row r="193" s="13" customFormat="1">
      <c r="A193" s="13"/>
      <c r="B193" s="231"/>
      <c r="C193" s="232"/>
      <c r="D193" s="233" t="s">
        <v>155</v>
      </c>
      <c r="E193" s="234" t="s">
        <v>1</v>
      </c>
      <c r="F193" s="235" t="s">
        <v>81</v>
      </c>
      <c r="G193" s="232"/>
      <c r="H193" s="236">
        <v>1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155</v>
      </c>
      <c r="AU193" s="242" t="s">
        <v>83</v>
      </c>
      <c r="AV193" s="13" t="s">
        <v>83</v>
      </c>
      <c r="AW193" s="13" t="s">
        <v>30</v>
      </c>
      <c r="AX193" s="13" t="s">
        <v>73</v>
      </c>
      <c r="AY193" s="242" t="s">
        <v>147</v>
      </c>
    </row>
    <row r="194" s="14" customFormat="1">
      <c r="A194" s="14"/>
      <c r="B194" s="243"/>
      <c r="C194" s="244"/>
      <c r="D194" s="233" t="s">
        <v>155</v>
      </c>
      <c r="E194" s="245" t="s">
        <v>1</v>
      </c>
      <c r="F194" s="246" t="s">
        <v>157</v>
      </c>
      <c r="G194" s="244"/>
      <c r="H194" s="247">
        <v>1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155</v>
      </c>
      <c r="AU194" s="253" t="s">
        <v>83</v>
      </c>
      <c r="AV194" s="14" t="s">
        <v>154</v>
      </c>
      <c r="AW194" s="14" t="s">
        <v>30</v>
      </c>
      <c r="AX194" s="14" t="s">
        <v>81</v>
      </c>
      <c r="AY194" s="253" t="s">
        <v>147</v>
      </c>
    </row>
    <row r="195" s="12" customFormat="1" ht="22.8" customHeight="1">
      <c r="A195" s="12"/>
      <c r="B195" s="202"/>
      <c r="C195" s="203"/>
      <c r="D195" s="204" t="s">
        <v>72</v>
      </c>
      <c r="E195" s="216" t="s">
        <v>1102</v>
      </c>
      <c r="F195" s="216" t="s">
        <v>1103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SUM(P196:P200)</f>
        <v>0</v>
      </c>
      <c r="Q195" s="210"/>
      <c r="R195" s="211">
        <f>SUM(R196:R200)</f>
        <v>0</v>
      </c>
      <c r="S195" s="210"/>
      <c r="T195" s="212">
        <f>SUM(T196:T200)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81</v>
      </c>
      <c r="AT195" s="214" t="s">
        <v>72</v>
      </c>
      <c r="AU195" s="214" t="s">
        <v>81</v>
      </c>
      <c r="AY195" s="213" t="s">
        <v>147</v>
      </c>
      <c r="BK195" s="215">
        <f>SUM(BK196:BK200)</f>
        <v>0</v>
      </c>
    </row>
    <row r="196" s="2" customFormat="1" ht="16.5" customHeight="1">
      <c r="A196" s="38"/>
      <c r="B196" s="39"/>
      <c r="C196" s="218" t="s">
        <v>209</v>
      </c>
      <c r="D196" s="218" t="s">
        <v>149</v>
      </c>
      <c r="E196" s="219" t="s">
        <v>1104</v>
      </c>
      <c r="F196" s="220" t="s">
        <v>1105</v>
      </c>
      <c r="G196" s="221" t="s">
        <v>1106</v>
      </c>
      <c r="H196" s="222">
        <v>1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38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154</v>
      </c>
      <c r="AT196" s="229" t="s">
        <v>149</v>
      </c>
      <c r="AU196" s="229" t="s">
        <v>83</v>
      </c>
      <c r="AY196" s="17" t="s">
        <v>147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81</v>
      </c>
      <c r="BK196" s="230">
        <f>ROUND(I196*H196,2)</f>
        <v>0</v>
      </c>
      <c r="BL196" s="17" t="s">
        <v>154</v>
      </c>
      <c r="BM196" s="229" t="s">
        <v>212</v>
      </c>
    </row>
    <row r="197" s="15" customFormat="1">
      <c r="A197" s="15"/>
      <c r="B197" s="254"/>
      <c r="C197" s="255"/>
      <c r="D197" s="233" t="s">
        <v>155</v>
      </c>
      <c r="E197" s="256" t="s">
        <v>1</v>
      </c>
      <c r="F197" s="257" t="s">
        <v>1072</v>
      </c>
      <c r="G197" s="255"/>
      <c r="H197" s="256" t="s">
        <v>1</v>
      </c>
      <c r="I197" s="258"/>
      <c r="J197" s="255"/>
      <c r="K197" s="255"/>
      <c r="L197" s="259"/>
      <c r="M197" s="260"/>
      <c r="N197" s="261"/>
      <c r="O197" s="261"/>
      <c r="P197" s="261"/>
      <c r="Q197" s="261"/>
      <c r="R197" s="261"/>
      <c r="S197" s="261"/>
      <c r="T197" s="26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3" t="s">
        <v>155</v>
      </c>
      <c r="AU197" s="263" t="s">
        <v>83</v>
      </c>
      <c r="AV197" s="15" t="s">
        <v>81</v>
      </c>
      <c r="AW197" s="15" t="s">
        <v>30</v>
      </c>
      <c r="AX197" s="15" t="s">
        <v>73</v>
      </c>
      <c r="AY197" s="263" t="s">
        <v>147</v>
      </c>
    </row>
    <row r="198" s="15" customFormat="1">
      <c r="A198" s="15"/>
      <c r="B198" s="254"/>
      <c r="C198" s="255"/>
      <c r="D198" s="233" t="s">
        <v>155</v>
      </c>
      <c r="E198" s="256" t="s">
        <v>1</v>
      </c>
      <c r="F198" s="257" t="s">
        <v>1073</v>
      </c>
      <c r="G198" s="255"/>
      <c r="H198" s="256" t="s">
        <v>1</v>
      </c>
      <c r="I198" s="258"/>
      <c r="J198" s="255"/>
      <c r="K198" s="255"/>
      <c r="L198" s="259"/>
      <c r="M198" s="260"/>
      <c r="N198" s="261"/>
      <c r="O198" s="261"/>
      <c r="P198" s="261"/>
      <c r="Q198" s="261"/>
      <c r="R198" s="261"/>
      <c r="S198" s="261"/>
      <c r="T198" s="26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3" t="s">
        <v>155</v>
      </c>
      <c r="AU198" s="263" t="s">
        <v>83</v>
      </c>
      <c r="AV198" s="15" t="s">
        <v>81</v>
      </c>
      <c r="AW198" s="15" t="s">
        <v>30</v>
      </c>
      <c r="AX198" s="15" t="s">
        <v>73</v>
      </c>
      <c r="AY198" s="263" t="s">
        <v>147</v>
      </c>
    </row>
    <row r="199" s="13" customFormat="1">
      <c r="A199" s="13"/>
      <c r="B199" s="231"/>
      <c r="C199" s="232"/>
      <c r="D199" s="233" t="s">
        <v>155</v>
      </c>
      <c r="E199" s="234" t="s">
        <v>1</v>
      </c>
      <c r="F199" s="235" t="s">
        <v>81</v>
      </c>
      <c r="G199" s="232"/>
      <c r="H199" s="236">
        <v>1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155</v>
      </c>
      <c r="AU199" s="242" t="s">
        <v>83</v>
      </c>
      <c r="AV199" s="13" t="s">
        <v>83</v>
      </c>
      <c r="AW199" s="13" t="s">
        <v>30</v>
      </c>
      <c r="AX199" s="13" t="s">
        <v>73</v>
      </c>
      <c r="AY199" s="242" t="s">
        <v>147</v>
      </c>
    </row>
    <row r="200" s="14" customFormat="1">
      <c r="A200" s="14"/>
      <c r="B200" s="243"/>
      <c r="C200" s="244"/>
      <c r="D200" s="233" t="s">
        <v>155</v>
      </c>
      <c r="E200" s="245" t="s">
        <v>1</v>
      </c>
      <c r="F200" s="246" t="s">
        <v>157</v>
      </c>
      <c r="G200" s="244"/>
      <c r="H200" s="247">
        <v>1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155</v>
      </c>
      <c r="AU200" s="253" t="s">
        <v>83</v>
      </c>
      <c r="AV200" s="14" t="s">
        <v>154</v>
      </c>
      <c r="AW200" s="14" t="s">
        <v>30</v>
      </c>
      <c r="AX200" s="14" t="s">
        <v>81</v>
      </c>
      <c r="AY200" s="253" t="s">
        <v>147</v>
      </c>
    </row>
    <row r="201" s="12" customFormat="1" ht="22.8" customHeight="1">
      <c r="A201" s="12"/>
      <c r="B201" s="202"/>
      <c r="C201" s="203"/>
      <c r="D201" s="204" t="s">
        <v>72</v>
      </c>
      <c r="E201" s="216" t="s">
        <v>1107</v>
      </c>
      <c r="F201" s="216" t="s">
        <v>1108</v>
      </c>
      <c r="G201" s="203"/>
      <c r="H201" s="203"/>
      <c r="I201" s="206"/>
      <c r="J201" s="217">
        <f>BK201</f>
        <v>0</v>
      </c>
      <c r="K201" s="203"/>
      <c r="L201" s="208"/>
      <c r="M201" s="209"/>
      <c r="N201" s="210"/>
      <c r="O201" s="210"/>
      <c r="P201" s="211">
        <f>SUM(P202:P206)</f>
        <v>0</v>
      </c>
      <c r="Q201" s="210"/>
      <c r="R201" s="211">
        <f>SUM(R202:R206)</f>
        <v>0</v>
      </c>
      <c r="S201" s="210"/>
      <c r="T201" s="212">
        <f>SUM(T202:T206)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81</v>
      </c>
      <c r="AT201" s="214" t="s">
        <v>72</v>
      </c>
      <c r="AU201" s="214" t="s">
        <v>81</v>
      </c>
      <c r="AY201" s="213" t="s">
        <v>147</v>
      </c>
      <c r="BK201" s="215">
        <f>SUM(BK202:BK206)</f>
        <v>0</v>
      </c>
    </row>
    <row r="202" s="2" customFormat="1" ht="24.15" customHeight="1">
      <c r="A202" s="38"/>
      <c r="B202" s="39"/>
      <c r="C202" s="218" t="s">
        <v>8</v>
      </c>
      <c r="D202" s="218" t="s">
        <v>149</v>
      </c>
      <c r="E202" s="219" t="s">
        <v>1109</v>
      </c>
      <c r="F202" s="220" t="s">
        <v>1110</v>
      </c>
      <c r="G202" s="221" t="s">
        <v>411</v>
      </c>
      <c r="H202" s="222">
        <v>1</v>
      </c>
      <c r="I202" s="223"/>
      <c r="J202" s="224">
        <f>ROUND(I202*H202,2)</f>
        <v>0</v>
      </c>
      <c r="K202" s="220" t="s">
        <v>1</v>
      </c>
      <c r="L202" s="44"/>
      <c r="M202" s="225" t="s">
        <v>1</v>
      </c>
      <c r="N202" s="226" t="s">
        <v>38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154</v>
      </c>
      <c r="AT202" s="229" t="s">
        <v>149</v>
      </c>
      <c r="AU202" s="229" t="s">
        <v>83</v>
      </c>
      <c r="AY202" s="17" t="s">
        <v>147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154</v>
      </c>
      <c r="BM202" s="229" t="s">
        <v>220</v>
      </c>
    </row>
    <row r="203" s="15" customFormat="1">
      <c r="A203" s="15"/>
      <c r="B203" s="254"/>
      <c r="C203" s="255"/>
      <c r="D203" s="233" t="s">
        <v>155</v>
      </c>
      <c r="E203" s="256" t="s">
        <v>1</v>
      </c>
      <c r="F203" s="257" t="s">
        <v>1072</v>
      </c>
      <c r="G203" s="255"/>
      <c r="H203" s="256" t="s">
        <v>1</v>
      </c>
      <c r="I203" s="258"/>
      <c r="J203" s="255"/>
      <c r="K203" s="255"/>
      <c r="L203" s="259"/>
      <c r="M203" s="260"/>
      <c r="N203" s="261"/>
      <c r="O203" s="261"/>
      <c r="P203" s="261"/>
      <c r="Q203" s="261"/>
      <c r="R203" s="261"/>
      <c r="S203" s="261"/>
      <c r="T203" s="262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3" t="s">
        <v>155</v>
      </c>
      <c r="AU203" s="263" t="s">
        <v>83</v>
      </c>
      <c r="AV203" s="15" t="s">
        <v>81</v>
      </c>
      <c r="AW203" s="15" t="s">
        <v>30</v>
      </c>
      <c r="AX203" s="15" t="s">
        <v>73</v>
      </c>
      <c r="AY203" s="263" t="s">
        <v>147</v>
      </c>
    </row>
    <row r="204" s="15" customFormat="1">
      <c r="A204" s="15"/>
      <c r="B204" s="254"/>
      <c r="C204" s="255"/>
      <c r="D204" s="233" t="s">
        <v>155</v>
      </c>
      <c r="E204" s="256" t="s">
        <v>1</v>
      </c>
      <c r="F204" s="257" t="s">
        <v>1073</v>
      </c>
      <c r="G204" s="255"/>
      <c r="H204" s="256" t="s">
        <v>1</v>
      </c>
      <c r="I204" s="258"/>
      <c r="J204" s="255"/>
      <c r="K204" s="255"/>
      <c r="L204" s="259"/>
      <c r="M204" s="260"/>
      <c r="N204" s="261"/>
      <c r="O204" s="261"/>
      <c r="P204" s="261"/>
      <c r="Q204" s="261"/>
      <c r="R204" s="261"/>
      <c r="S204" s="261"/>
      <c r="T204" s="26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3" t="s">
        <v>155</v>
      </c>
      <c r="AU204" s="263" t="s">
        <v>83</v>
      </c>
      <c r="AV204" s="15" t="s">
        <v>81</v>
      </c>
      <c r="AW204" s="15" t="s">
        <v>30</v>
      </c>
      <c r="AX204" s="15" t="s">
        <v>73</v>
      </c>
      <c r="AY204" s="263" t="s">
        <v>147</v>
      </c>
    </row>
    <row r="205" s="13" customFormat="1">
      <c r="A205" s="13"/>
      <c r="B205" s="231"/>
      <c r="C205" s="232"/>
      <c r="D205" s="233" t="s">
        <v>155</v>
      </c>
      <c r="E205" s="234" t="s">
        <v>1</v>
      </c>
      <c r="F205" s="235" t="s">
        <v>81</v>
      </c>
      <c r="G205" s="232"/>
      <c r="H205" s="236">
        <v>1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155</v>
      </c>
      <c r="AU205" s="242" t="s">
        <v>83</v>
      </c>
      <c r="AV205" s="13" t="s">
        <v>83</v>
      </c>
      <c r="AW205" s="13" t="s">
        <v>30</v>
      </c>
      <c r="AX205" s="13" t="s">
        <v>73</v>
      </c>
      <c r="AY205" s="242" t="s">
        <v>147</v>
      </c>
    </row>
    <row r="206" s="14" customFormat="1">
      <c r="A206" s="14"/>
      <c r="B206" s="243"/>
      <c r="C206" s="244"/>
      <c r="D206" s="233" t="s">
        <v>155</v>
      </c>
      <c r="E206" s="245" t="s">
        <v>1</v>
      </c>
      <c r="F206" s="246" t="s">
        <v>157</v>
      </c>
      <c r="G206" s="244"/>
      <c r="H206" s="247">
        <v>1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155</v>
      </c>
      <c r="AU206" s="253" t="s">
        <v>83</v>
      </c>
      <c r="AV206" s="14" t="s">
        <v>154</v>
      </c>
      <c r="AW206" s="14" t="s">
        <v>30</v>
      </c>
      <c r="AX206" s="14" t="s">
        <v>81</v>
      </c>
      <c r="AY206" s="253" t="s">
        <v>147</v>
      </c>
    </row>
    <row r="207" s="12" customFormat="1" ht="22.8" customHeight="1">
      <c r="A207" s="12"/>
      <c r="B207" s="202"/>
      <c r="C207" s="203"/>
      <c r="D207" s="204" t="s">
        <v>72</v>
      </c>
      <c r="E207" s="216" t="s">
        <v>1111</v>
      </c>
      <c r="F207" s="216" t="s">
        <v>1112</v>
      </c>
      <c r="G207" s="203"/>
      <c r="H207" s="203"/>
      <c r="I207" s="206"/>
      <c r="J207" s="217">
        <f>BK207</f>
        <v>0</v>
      </c>
      <c r="K207" s="203"/>
      <c r="L207" s="208"/>
      <c r="M207" s="209"/>
      <c r="N207" s="210"/>
      <c r="O207" s="210"/>
      <c r="P207" s="211">
        <f>SUM(P208:P222)</f>
        <v>0</v>
      </c>
      <c r="Q207" s="210"/>
      <c r="R207" s="211">
        <f>SUM(R208:R222)</f>
        <v>0</v>
      </c>
      <c r="S207" s="210"/>
      <c r="T207" s="212">
        <f>SUM(T208:T222)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3" t="s">
        <v>81</v>
      </c>
      <c r="AT207" s="214" t="s">
        <v>72</v>
      </c>
      <c r="AU207" s="214" t="s">
        <v>81</v>
      </c>
      <c r="AY207" s="213" t="s">
        <v>147</v>
      </c>
      <c r="BK207" s="215">
        <f>SUM(BK208:BK222)</f>
        <v>0</v>
      </c>
    </row>
    <row r="208" s="2" customFormat="1" ht="49.05" customHeight="1">
      <c r="A208" s="38"/>
      <c r="B208" s="39"/>
      <c r="C208" s="218" t="s">
        <v>222</v>
      </c>
      <c r="D208" s="218" t="s">
        <v>149</v>
      </c>
      <c r="E208" s="219" t="s">
        <v>1113</v>
      </c>
      <c r="F208" s="220" t="s">
        <v>1114</v>
      </c>
      <c r="G208" s="221" t="s">
        <v>411</v>
      </c>
      <c r="H208" s="222">
        <v>1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38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154</v>
      </c>
      <c r="AT208" s="229" t="s">
        <v>149</v>
      </c>
      <c r="AU208" s="229" t="s">
        <v>83</v>
      </c>
      <c r="AY208" s="17" t="s">
        <v>147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154</v>
      </c>
      <c r="BM208" s="229" t="s">
        <v>225</v>
      </c>
    </row>
    <row r="209" s="15" customFormat="1">
      <c r="A209" s="15"/>
      <c r="B209" s="254"/>
      <c r="C209" s="255"/>
      <c r="D209" s="233" t="s">
        <v>155</v>
      </c>
      <c r="E209" s="256" t="s">
        <v>1</v>
      </c>
      <c r="F209" s="257" t="s">
        <v>1072</v>
      </c>
      <c r="G209" s="255"/>
      <c r="H209" s="256" t="s">
        <v>1</v>
      </c>
      <c r="I209" s="258"/>
      <c r="J209" s="255"/>
      <c r="K209" s="255"/>
      <c r="L209" s="259"/>
      <c r="M209" s="260"/>
      <c r="N209" s="261"/>
      <c r="O209" s="261"/>
      <c r="P209" s="261"/>
      <c r="Q209" s="261"/>
      <c r="R209" s="261"/>
      <c r="S209" s="261"/>
      <c r="T209" s="262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3" t="s">
        <v>155</v>
      </c>
      <c r="AU209" s="263" t="s">
        <v>83</v>
      </c>
      <c r="AV209" s="15" t="s">
        <v>81</v>
      </c>
      <c r="AW209" s="15" t="s">
        <v>30</v>
      </c>
      <c r="AX209" s="15" t="s">
        <v>73</v>
      </c>
      <c r="AY209" s="263" t="s">
        <v>147</v>
      </c>
    </row>
    <row r="210" s="15" customFormat="1">
      <c r="A210" s="15"/>
      <c r="B210" s="254"/>
      <c r="C210" s="255"/>
      <c r="D210" s="233" t="s">
        <v>155</v>
      </c>
      <c r="E210" s="256" t="s">
        <v>1</v>
      </c>
      <c r="F210" s="257" t="s">
        <v>1073</v>
      </c>
      <c r="G210" s="255"/>
      <c r="H210" s="256" t="s">
        <v>1</v>
      </c>
      <c r="I210" s="258"/>
      <c r="J210" s="255"/>
      <c r="K210" s="255"/>
      <c r="L210" s="259"/>
      <c r="M210" s="260"/>
      <c r="N210" s="261"/>
      <c r="O210" s="261"/>
      <c r="P210" s="261"/>
      <c r="Q210" s="261"/>
      <c r="R210" s="261"/>
      <c r="S210" s="261"/>
      <c r="T210" s="26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3" t="s">
        <v>155</v>
      </c>
      <c r="AU210" s="263" t="s">
        <v>83</v>
      </c>
      <c r="AV210" s="15" t="s">
        <v>81</v>
      </c>
      <c r="AW210" s="15" t="s">
        <v>30</v>
      </c>
      <c r="AX210" s="15" t="s">
        <v>73</v>
      </c>
      <c r="AY210" s="263" t="s">
        <v>147</v>
      </c>
    </row>
    <row r="211" s="13" customFormat="1">
      <c r="A211" s="13"/>
      <c r="B211" s="231"/>
      <c r="C211" s="232"/>
      <c r="D211" s="233" t="s">
        <v>155</v>
      </c>
      <c r="E211" s="234" t="s">
        <v>1</v>
      </c>
      <c r="F211" s="235" t="s">
        <v>81</v>
      </c>
      <c r="G211" s="232"/>
      <c r="H211" s="236">
        <v>1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155</v>
      </c>
      <c r="AU211" s="242" t="s">
        <v>83</v>
      </c>
      <c r="AV211" s="13" t="s">
        <v>83</v>
      </c>
      <c r="AW211" s="13" t="s">
        <v>30</v>
      </c>
      <c r="AX211" s="13" t="s">
        <v>73</v>
      </c>
      <c r="AY211" s="242" t="s">
        <v>147</v>
      </c>
    </row>
    <row r="212" s="14" customFormat="1">
      <c r="A212" s="14"/>
      <c r="B212" s="243"/>
      <c r="C212" s="244"/>
      <c r="D212" s="233" t="s">
        <v>155</v>
      </c>
      <c r="E212" s="245" t="s">
        <v>1</v>
      </c>
      <c r="F212" s="246" t="s">
        <v>157</v>
      </c>
      <c r="G212" s="244"/>
      <c r="H212" s="247">
        <v>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155</v>
      </c>
      <c r="AU212" s="253" t="s">
        <v>83</v>
      </c>
      <c r="AV212" s="14" t="s">
        <v>154</v>
      </c>
      <c r="AW212" s="14" t="s">
        <v>30</v>
      </c>
      <c r="AX212" s="14" t="s">
        <v>81</v>
      </c>
      <c r="AY212" s="253" t="s">
        <v>147</v>
      </c>
    </row>
    <row r="213" s="2" customFormat="1" ht="49.05" customHeight="1">
      <c r="A213" s="38"/>
      <c r="B213" s="39"/>
      <c r="C213" s="218" t="s">
        <v>194</v>
      </c>
      <c r="D213" s="218" t="s">
        <v>149</v>
      </c>
      <c r="E213" s="219" t="s">
        <v>1115</v>
      </c>
      <c r="F213" s="220" t="s">
        <v>1116</v>
      </c>
      <c r="G213" s="221" t="s">
        <v>411</v>
      </c>
      <c r="H213" s="222">
        <v>1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38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154</v>
      </c>
      <c r="AT213" s="229" t="s">
        <v>149</v>
      </c>
      <c r="AU213" s="229" t="s">
        <v>83</v>
      </c>
      <c r="AY213" s="17" t="s">
        <v>147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81</v>
      </c>
      <c r="BK213" s="230">
        <f>ROUND(I213*H213,2)</f>
        <v>0</v>
      </c>
      <c r="BL213" s="17" t="s">
        <v>154</v>
      </c>
      <c r="BM213" s="229" t="s">
        <v>231</v>
      </c>
    </row>
    <row r="214" s="15" customFormat="1">
      <c r="A214" s="15"/>
      <c r="B214" s="254"/>
      <c r="C214" s="255"/>
      <c r="D214" s="233" t="s">
        <v>155</v>
      </c>
      <c r="E214" s="256" t="s">
        <v>1</v>
      </c>
      <c r="F214" s="257" t="s">
        <v>1072</v>
      </c>
      <c r="G214" s="255"/>
      <c r="H214" s="256" t="s">
        <v>1</v>
      </c>
      <c r="I214" s="258"/>
      <c r="J214" s="255"/>
      <c r="K214" s="255"/>
      <c r="L214" s="259"/>
      <c r="M214" s="260"/>
      <c r="N214" s="261"/>
      <c r="O214" s="261"/>
      <c r="P214" s="261"/>
      <c r="Q214" s="261"/>
      <c r="R214" s="261"/>
      <c r="S214" s="261"/>
      <c r="T214" s="262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3" t="s">
        <v>155</v>
      </c>
      <c r="AU214" s="263" t="s">
        <v>83</v>
      </c>
      <c r="AV214" s="15" t="s">
        <v>81</v>
      </c>
      <c r="AW214" s="15" t="s">
        <v>30</v>
      </c>
      <c r="AX214" s="15" t="s">
        <v>73</v>
      </c>
      <c r="AY214" s="263" t="s">
        <v>147</v>
      </c>
    </row>
    <row r="215" s="15" customFormat="1">
      <c r="A215" s="15"/>
      <c r="B215" s="254"/>
      <c r="C215" s="255"/>
      <c r="D215" s="233" t="s">
        <v>155</v>
      </c>
      <c r="E215" s="256" t="s">
        <v>1</v>
      </c>
      <c r="F215" s="257" t="s">
        <v>1073</v>
      </c>
      <c r="G215" s="255"/>
      <c r="H215" s="256" t="s">
        <v>1</v>
      </c>
      <c r="I215" s="258"/>
      <c r="J215" s="255"/>
      <c r="K215" s="255"/>
      <c r="L215" s="259"/>
      <c r="M215" s="260"/>
      <c r="N215" s="261"/>
      <c r="O215" s="261"/>
      <c r="P215" s="261"/>
      <c r="Q215" s="261"/>
      <c r="R215" s="261"/>
      <c r="S215" s="261"/>
      <c r="T215" s="26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3" t="s">
        <v>155</v>
      </c>
      <c r="AU215" s="263" t="s">
        <v>83</v>
      </c>
      <c r="AV215" s="15" t="s">
        <v>81</v>
      </c>
      <c r="AW215" s="15" t="s">
        <v>30</v>
      </c>
      <c r="AX215" s="15" t="s">
        <v>73</v>
      </c>
      <c r="AY215" s="263" t="s">
        <v>147</v>
      </c>
    </row>
    <row r="216" s="13" customFormat="1">
      <c r="A216" s="13"/>
      <c r="B216" s="231"/>
      <c r="C216" s="232"/>
      <c r="D216" s="233" t="s">
        <v>155</v>
      </c>
      <c r="E216" s="234" t="s">
        <v>1</v>
      </c>
      <c r="F216" s="235" t="s">
        <v>81</v>
      </c>
      <c r="G216" s="232"/>
      <c r="H216" s="236">
        <v>1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155</v>
      </c>
      <c r="AU216" s="242" t="s">
        <v>83</v>
      </c>
      <c r="AV216" s="13" t="s">
        <v>83</v>
      </c>
      <c r="AW216" s="13" t="s">
        <v>30</v>
      </c>
      <c r="AX216" s="13" t="s">
        <v>73</v>
      </c>
      <c r="AY216" s="242" t="s">
        <v>147</v>
      </c>
    </row>
    <row r="217" s="14" customFormat="1">
      <c r="A217" s="14"/>
      <c r="B217" s="243"/>
      <c r="C217" s="244"/>
      <c r="D217" s="233" t="s">
        <v>155</v>
      </c>
      <c r="E217" s="245" t="s">
        <v>1</v>
      </c>
      <c r="F217" s="246" t="s">
        <v>157</v>
      </c>
      <c r="G217" s="244"/>
      <c r="H217" s="247">
        <v>1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155</v>
      </c>
      <c r="AU217" s="253" t="s">
        <v>83</v>
      </c>
      <c r="AV217" s="14" t="s">
        <v>154</v>
      </c>
      <c r="AW217" s="14" t="s">
        <v>30</v>
      </c>
      <c r="AX217" s="14" t="s">
        <v>81</v>
      </c>
      <c r="AY217" s="253" t="s">
        <v>147</v>
      </c>
    </row>
    <row r="218" s="2" customFormat="1" ht="24.15" customHeight="1">
      <c r="A218" s="38"/>
      <c r="B218" s="39"/>
      <c r="C218" s="218" t="s">
        <v>234</v>
      </c>
      <c r="D218" s="218" t="s">
        <v>149</v>
      </c>
      <c r="E218" s="219" t="s">
        <v>1117</v>
      </c>
      <c r="F218" s="220" t="s">
        <v>1118</v>
      </c>
      <c r="G218" s="221" t="s">
        <v>411</v>
      </c>
      <c r="H218" s="222">
        <v>1</v>
      </c>
      <c r="I218" s="223"/>
      <c r="J218" s="224">
        <f>ROUND(I218*H218,2)</f>
        <v>0</v>
      </c>
      <c r="K218" s="220" t="s">
        <v>1</v>
      </c>
      <c r="L218" s="44"/>
      <c r="M218" s="225" t="s">
        <v>1</v>
      </c>
      <c r="N218" s="226" t="s">
        <v>38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154</v>
      </c>
      <c r="AT218" s="229" t="s">
        <v>149</v>
      </c>
      <c r="AU218" s="229" t="s">
        <v>83</v>
      </c>
      <c r="AY218" s="17" t="s">
        <v>147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81</v>
      </c>
      <c r="BK218" s="230">
        <f>ROUND(I218*H218,2)</f>
        <v>0</v>
      </c>
      <c r="BL218" s="17" t="s">
        <v>154</v>
      </c>
      <c r="BM218" s="229" t="s">
        <v>237</v>
      </c>
    </row>
    <row r="219" s="15" customFormat="1">
      <c r="A219" s="15"/>
      <c r="B219" s="254"/>
      <c r="C219" s="255"/>
      <c r="D219" s="233" t="s">
        <v>155</v>
      </c>
      <c r="E219" s="256" t="s">
        <v>1</v>
      </c>
      <c r="F219" s="257" t="s">
        <v>1072</v>
      </c>
      <c r="G219" s="255"/>
      <c r="H219" s="256" t="s">
        <v>1</v>
      </c>
      <c r="I219" s="258"/>
      <c r="J219" s="255"/>
      <c r="K219" s="255"/>
      <c r="L219" s="259"/>
      <c r="M219" s="260"/>
      <c r="N219" s="261"/>
      <c r="O219" s="261"/>
      <c r="P219" s="261"/>
      <c r="Q219" s="261"/>
      <c r="R219" s="261"/>
      <c r="S219" s="261"/>
      <c r="T219" s="26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3" t="s">
        <v>155</v>
      </c>
      <c r="AU219" s="263" t="s">
        <v>83</v>
      </c>
      <c r="AV219" s="15" t="s">
        <v>81</v>
      </c>
      <c r="AW219" s="15" t="s">
        <v>30</v>
      </c>
      <c r="AX219" s="15" t="s">
        <v>73</v>
      </c>
      <c r="AY219" s="263" t="s">
        <v>147</v>
      </c>
    </row>
    <row r="220" s="15" customFormat="1">
      <c r="A220" s="15"/>
      <c r="B220" s="254"/>
      <c r="C220" s="255"/>
      <c r="D220" s="233" t="s">
        <v>155</v>
      </c>
      <c r="E220" s="256" t="s">
        <v>1</v>
      </c>
      <c r="F220" s="257" t="s">
        <v>1073</v>
      </c>
      <c r="G220" s="255"/>
      <c r="H220" s="256" t="s">
        <v>1</v>
      </c>
      <c r="I220" s="258"/>
      <c r="J220" s="255"/>
      <c r="K220" s="255"/>
      <c r="L220" s="259"/>
      <c r="M220" s="260"/>
      <c r="N220" s="261"/>
      <c r="O220" s="261"/>
      <c r="P220" s="261"/>
      <c r="Q220" s="261"/>
      <c r="R220" s="261"/>
      <c r="S220" s="261"/>
      <c r="T220" s="262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3" t="s">
        <v>155</v>
      </c>
      <c r="AU220" s="263" t="s">
        <v>83</v>
      </c>
      <c r="AV220" s="15" t="s">
        <v>81</v>
      </c>
      <c r="AW220" s="15" t="s">
        <v>30</v>
      </c>
      <c r="AX220" s="15" t="s">
        <v>73</v>
      </c>
      <c r="AY220" s="263" t="s">
        <v>147</v>
      </c>
    </row>
    <row r="221" s="13" customFormat="1">
      <c r="A221" s="13"/>
      <c r="B221" s="231"/>
      <c r="C221" s="232"/>
      <c r="D221" s="233" t="s">
        <v>155</v>
      </c>
      <c r="E221" s="234" t="s">
        <v>1</v>
      </c>
      <c r="F221" s="235" t="s">
        <v>81</v>
      </c>
      <c r="G221" s="232"/>
      <c r="H221" s="236">
        <v>1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155</v>
      </c>
      <c r="AU221" s="242" t="s">
        <v>83</v>
      </c>
      <c r="AV221" s="13" t="s">
        <v>83</v>
      </c>
      <c r="AW221" s="13" t="s">
        <v>30</v>
      </c>
      <c r="AX221" s="13" t="s">
        <v>73</v>
      </c>
      <c r="AY221" s="242" t="s">
        <v>147</v>
      </c>
    </row>
    <row r="222" s="14" customFormat="1">
      <c r="A222" s="14"/>
      <c r="B222" s="243"/>
      <c r="C222" s="244"/>
      <c r="D222" s="233" t="s">
        <v>155</v>
      </c>
      <c r="E222" s="245" t="s">
        <v>1</v>
      </c>
      <c r="F222" s="246" t="s">
        <v>157</v>
      </c>
      <c r="G222" s="244"/>
      <c r="H222" s="247">
        <v>1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155</v>
      </c>
      <c r="AU222" s="253" t="s">
        <v>83</v>
      </c>
      <c r="AV222" s="14" t="s">
        <v>154</v>
      </c>
      <c r="AW222" s="14" t="s">
        <v>30</v>
      </c>
      <c r="AX222" s="14" t="s">
        <v>81</v>
      </c>
      <c r="AY222" s="253" t="s">
        <v>147</v>
      </c>
    </row>
    <row r="223" s="12" customFormat="1" ht="22.8" customHeight="1">
      <c r="A223" s="12"/>
      <c r="B223" s="202"/>
      <c r="C223" s="203"/>
      <c r="D223" s="204" t="s">
        <v>72</v>
      </c>
      <c r="E223" s="216" t="s">
        <v>1119</v>
      </c>
      <c r="F223" s="216" t="s">
        <v>1120</v>
      </c>
      <c r="G223" s="203"/>
      <c r="H223" s="203"/>
      <c r="I223" s="206"/>
      <c r="J223" s="217">
        <f>BK223</f>
        <v>0</v>
      </c>
      <c r="K223" s="203"/>
      <c r="L223" s="208"/>
      <c r="M223" s="209"/>
      <c r="N223" s="210"/>
      <c r="O223" s="210"/>
      <c r="P223" s="211">
        <f>SUM(P224:P228)</f>
        <v>0</v>
      </c>
      <c r="Q223" s="210"/>
      <c r="R223" s="211">
        <f>SUM(R224:R228)</f>
        <v>0</v>
      </c>
      <c r="S223" s="210"/>
      <c r="T223" s="212">
        <f>SUM(T224:T228)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3" t="s">
        <v>81</v>
      </c>
      <c r="AT223" s="214" t="s">
        <v>72</v>
      </c>
      <c r="AU223" s="214" t="s">
        <v>81</v>
      </c>
      <c r="AY223" s="213" t="s">
        <v>147</v>
      </c>
      <c r="BK223" s="215">
        <f>SUM(BK224:BK228)</f>
        <v>0</v>
      </c>
    </row>
    <row r="224" s="2" customFormat="1" ht="24.15" customHeight="1">
      <c r="A224" s="38"/>
      <c r="B224" s="39"/>
      <c r="C224" s="218" t="s">
        <v>198</v>
      </c>
      <c r="D224" s="218" t="s">
        <v>149</v>
      </c>
      <c r="E224" s="219" t="s">
        <v>1121</v>
      </c>
      <c r="F224" s="220" t="s">
        <v>1122</v>
      </c>
      <c r="G224" s="221" t="s">
        <v>411</v>
      </c>
      <c r="H224" s="222">
        <v>1</v>
      </c>
      <c r="I224" s="223"/>
      <c r="J224" s="224">
        <f>ROUND(I224*H224,2)</f>
        <v>0</v>
      </c>
      <c r="K224" s="220" t="s">
        <v>1</v>
      </c>
      <c r="L224" s="44"/>
      <c r="M224" s="225" t="s">
        <v>1</v>
      </c>
      <c r="N224" s="226" t="s">
        <v>38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154</v>
      </c>
      <c r="AT224" s="229" t="s">
        <v>149</v>
      </c>
      <c r="AU224" s="229" t="s">
        <v>83</v>
      </c>
      <c r="AY224" s="17" t="s">
        <v>147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81</v>
      </c>
      <c r="BK224" s="230">
        <f>ROUND(I224*H224,2)</f>
        <v>0</v>
      </c>
      <c r="BL224" s="17" t="s">
        <v>154</v>
      </c>
      <c r="BM224" s="229" t="s">
        <v>245</v>
      </c>
    </row>
    <row r="225" s="15" customFormat="1">
      <c r="A225" s="15"/>
      <c r="B225" s="254"/>
      <c r="C225" s="255"/>
      <c r="D225" s="233" t="s">
        <v>155</v>
      </c>
      <c r="E225" s="256" t="s">
        <v>1</v>
      </c>
      <c r="F225" s="257" t="s">
        <v>1072</v>
      </c>
      <c r="G225" s="255"/>
      <c r="H225" s="256" t="s">
        <v>1</v>
      </c>
      <c r="I225" s="258"/>
      <c r="J225" s="255"/>
      <c r="K225" s="255"/>
      <c r="L225" s="259"/>
      <c r="M225" s="260"/>
      <c r="N225" s="261"/>
      <c r="O225" s="261"/>
      <c r="P225" s="261"/>
      <c r="Q225" s="261"/>
      <c r="R225" s="261"/>
      <c r="S225" s="261"/>
      <c r="T225" s="262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3" t="s">
        <v>155</v>
      </c>
      <c r="AU225" s="263" t="s">
        <v>83</v>
      </c>
      <c r="AV225" s="15" t="s">
        <v>81</v>
      </c>
      <c r="AW225" s="15" t="s">
        <v>30</v>
      </c>
      <c r="AX225" s="15" t="s">
        <v>73</v>
      </c>
      <c r="AY225" s="263" t="s">
        <v>147</v>
      </c>
    </row>
    <row r="226" s="15" customFormat="1">
      <c r="A226" s="15"/>
      <c r="B226" s="254"/>
      <c r="C226" s="255"/>
      <c r="D226" s="233" t="s">
        <v>155</v>
      </c>
      <c r="E226" s="256" t="s">
        <v>1</v>
      </c>
      <c r="F226" s="257" t="s">
        <v>1073</v>
      </c>
      <c r="G226" s="255"/>
      <c r="H226" s="256" t="s">
        <v>1</v>
      </c>
      <c r="I226" s="258"/>
      <c r="J226" s="255"/>
      <c r="K226" s="255"/>
      <c r="L226" s="259"/>
      <c r="M226" s="260"/>
      <c r="N226" s="261"/>
      <c r="O226" s="261"/>
      <c r="P226" s="261"/>
      <c r="Q226" s="261"/>
      <c r="R226" s="261"/>
      <c r="S226" s="261"/>
      <c r="T226" s="262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3" t="s">
        <v>155</v>
      </c>
      <c r="AU226" s="263" t="s">
        <v>83</v>
      </c>
      <c r="AV226" s="15" t="s">
        <v>81</v>
      </c>
      <c r="AW226" s="15" t="s">
        <v>30</v>
      </c>
      <c r="AX226" s="15" t="s">
        <v>73</v>
      </c>
      <c r="AY226" s="263" t="s">
        <v>147</v>
      </c>
    </row>
    <row r="227" s="13" customFormat="1">
      <c r="A227" s="13"/>
      <c r="B227" s="231"/>
      <c r="C227" s="232"/>
      <c r="D227" s="233" t="s">
        <v>155</v>
      </c>
      <c r="E227" s="234" t="s">
        <v>1</v>
      </c>
      <c r="F227" s="235" t="s">
        <v>81</v>
      </c>
      <c r="G227" s="232"/>
      <c r="H227" s="236">
        <v>1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155</v>
      </c>
      <c r="AU227" s="242" t="s">
        <v>83</v>
      </c>
      <c r="AV227" s="13" t="s">
        <v>83</v>
      </c>
      <c r="AW227" s="13" t="s">
        <v>30</v>
      </c>
      <c r="AX227" s="13" t="s">
        <v>73</v>
      </c>
      <c r="AY227" s="242" t="s">
        <v>147</v>
      </c>
    </row>
    <row r="228" s="14" customFormat="1">
      <c r="A228" s="14"/>
      <c r="B228" s="243"/>
      <c r="C228" s="244"/>
      <c r="D228" s="233" t="s">
        <v>155</v>
      </c>
      <c r="E228" s="245" t="s">
        <v>1</v>
      </c>
      <c r="F228" s="246" t="s">
        <v>157</v>
      </c>
      <c r="G228" s="244"/>
      <c r="H228" s="247">
        <v>1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155</v>
      </c>
      <c r="AU228" s="253" t="s">
        <v>83</v>
      </c>
      <c r="AV228" s="14" t="s">
        <v>154</v>
      </c>
      <c r="AW228" s="14" t="s">
        <v>30</v>
      </c>
      <c r="AX228" s="14" t="s">
        <v>81</v>
      </c>
      <c r="AY228" s="253" t="s">
        <v>147</v>
      </c>
    </row>
    <row r="229" s="12" customFormat="1" ht="22.8" customHeight="1">
      <c r="A229" s="12"/>
      <c r="B229" s="202"/>
      <c r="C229" s="203"/>
      <c r="D229" s="204" t="s">
        <v>72</v>
      </c>
      <c r="E229" s="216" t="s">
        <v>1123</v>
      </c>
      <c r="F229" s="216" t="s">
        <v>1124</v>
      </c>
      <c r="G229" s="203"/>
      <c r="H229" s="203"/>
      <c r="I229" s="206"/>
      <c r="J229" s="217">
        <f>BK229</f>
        <v>0</v>
      </c>
      <c r="K229" s="203"/>
      <c r="L229" s="208"/>
      <c r="M229" s="209"/>
      <c r="N229" s="210"/>
      <c r="O229" s="210"/>
      <c r="P229" s="211">
        <f>SUM(P230:P234)</f>
        <v>0</v>
      </c>
      <c r="Q229" s="210"/>
      <c r="R229" s="211">
        <f>SUM(R230:R234)</f>
        <v>0</v>
      </c>
      <c r="S229" s="210"/>
      <c r="T229" s="212">
        <f>SUM(T230:T234)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3" t="s">
        <v>81</v>
      </c>
      <c r="AT229" s="214" t="s">
        <v>72</v>
      </c>
      <c r="AU229" s="214" t="s">
        <v>81</v>
      </c>
      <c r="AY229" s="213" t="s">
        <v>147</v>
      </c>
      <c r="BK229" s="215">
        <f>SUM(BK230:BK234)</f>
        <v>0</v>
      </c>
    </row>
    <row r="230" s="2" customFormat="1" ht="66.75" customHeight="1">
      <c r="A230" s="38"/>
      <c r="B230" s="39"/>
      <c r="C230" s="218" t="s">
        <v>248</v>
      </c>
      <c r="D230" s="218" t="s">
        <v>149</v>
      </c>
      <c r="E230" s="219" t="s">
        <v>1125</v>
      </c>
      <c r="F230" s="220" t="s">
        <v>1126</v>
      </c>
      <c r="G230" s="221" t="s">
        <v>411</v>
      </c>
      <c r="H230" s="222">
        <v>1</v>
      </c>
      <c r="I230" s="223"/>
      <c r="J230" s="224">
        <f>ROUND(I230*H230,2)</f>
        <v>0</v>
      </c>
      <c r="K230" s="220" t="s">
        <v>1</v>
      </c>
      <c r="L230" s="44"/>
      <c r="M230" s="225" t="s">
        <v>1</v>
      </c>
      <c r="N230" s="226" t="s">
        <v>38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154</v>
      </c>
      <c r="AT230" s="229" t="s">
        <v>149</v>
      </c>
      <c r="AU230" s="229" t="s">
        <v>83</v>
      </c>
      <c r="AY230" s="17" t="s">
        <v>147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81</v>
      </c>
      <c r="BK230" s="230">
        <f>ROUND(I230*H230,2)</f>
        <v>0</v>
      </c>
      <c r="BL230" s="17" t="s">
        <v>154</v>
      </c>
      <c r="BM230" s="229" t="s">
        <v>252</v>
      </c>
    </row>
    <row r="231" s="15" customFormat="1">
      <c r="A231" s="15"/>
      <c r="B231" s="254"/>
      <c r="C231" s="255"/>
      <c r="D231" s="233" t="s">
        <v>155</v>
      </c>
      <c r="E231" s="256" t="s">
        <v>1</v>
      </c>
      <c r="F231" s="257" t="s">
        <v>1072</v>
      </c>
      <c r="G231" s="255"/>
      <c r="H231" s="256" t="s">
        <v>1</v>
      </c>
      <c r="I231" s="258"/>
      <c r="J231" s="255"/>
      <c r="K231" s="255"/>
      <c r="L231" s="259"/>
      <c r="M231" s="260"/>
      <c r="N231" s="261"/>
      <c r="O231" s="261"/>
      <c r="P231" s="261"/>
      <c r="Q231" s="261"/>
      <c r="R231" s="261"/>
      <c r="S231" s="261"/>
      <c r="T231" s="26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3" t="s">
        <v>155</v>
      </c>
      <c r="AU231" s="263" t="s">
        <v>83</v>
      </c>
      <c r="AV231" s="15" t="s">
        <v>81</v>
      </c>
      <c r="AW231" s="15" t="s">
        <v>30</v>
      </c>
      <c r="AX231" s="15" t="s">
        <v>73</v>
      </c>
      <c r="AY231" s="263" t="s">
        <v>147</v>
      </c>
    </row>
    <row r="232" s="15" customFormat="1">
      <c r="A232" s="15"/>
      <c r="B232" s="254"/>
      <c r="C232" s="255"/>
      <c r="D232" s="233" t="s">
        <v>155</v>
      </c>
      <c r="E232" s="256" t="s">
        <v>1</v>
      </c>
      <c r="F232" s="257" t="s">
        <v>1073</v>
      </c>
      <c r="G232" s="255"/>
      <c r="H232" s="256" t="s">
        <v>1</v>
      </c>
      <c r="I232" s="258"/>
      <c r="J232" s="255"/>
      <c r="K232" s="255"/>
      <c r="L232" s="259"/>
      <c r="M232" s="260"/>
      <c r="N232" s="261"/>
      <c r="O232" s="261"/>
      <c r="P232" s="261"/>
      <c r="Q232" s="261"/>
      <c r="R232" s="261"/>
      <c r="S232" s="261"/>
      <c r="T232" s="262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3" t="s">
        <v>155</v>
      </c>
      <c r="AU232" s="263" t="s">
        <v>83</v>
      </c>
      <c r="AV232" s="15" t="s">
        <v>81</v>
      </c>
      <c r="AW232" s="15" t="s">
        <v>30</v>
      </c>
      <c r="AX232" s="15" t="s">
        <v>73</v>
      </c>
      <c r="AY232" s="263" t="s">
        <v>147</v>
      </c>
    </row>
    <row r="233" s="13" customFormat="1">
      <c r="A233" s="13"/>
      <c r="B233" s="231"/>
      <c r="C233" s="232"/>
      <c r="D233" s="233" t="s">
        <v>155</v>
      </c>
      <c r="E233" s="234" t="s">
        <v>1</v>
      </c>
      <c r="F233" s="235" t="s">
        <v>81</v>
      </c>
      <c r="G233" s="232"/>
      <c r="H233" s="236">
        <v>1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155</v>
      </c>
      <c r="AU233" s="242" t="s">
        <v>83</v>
      </c>
      <c r="AV233" s="13" t="s">
        <v>83</v>
      </c>
      <c r="AW233" s="13" t="s">
        <v>30</v>
      </c>
      <c r="AX233" s="13" t="s">
        <v>73</v>
      </c>
      <c r="AY233" s="242" t="s">
        <v>147</v>
      </c>
    </row>
    <row r="234" s="14" customFormat="1">
      <c r="A234" s="14"/>
      <c r="B234" s="243"/>
      <c r="C234" s="244"/>
      <c r="D234" s="233" t="s">
        <v>155</v>
      </c>
      <c r="E234" s="245" t="s">
        <v>1</v>
      </c>
      <c r="F234" s="246" t="s">
        <v>157</v>
      </c>
      <c r="G234" s="244"/>
      <c r="H234" s="247">
        <v>1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155</v>
      </c>
      <c r="AU234" s="253" t="s">
        <v>83</v>
      </c>
      <c r="AV234" s="14" t="s">
        <v>154</v>
      </c>
      <c r="AW234" s="14" t="s">
        <v>30</v>
      </c>
      <c r="AX234" s="14" t="s">
        <v>81</v>
      </c>
      <c r="AY234" s="253" t="s">
        <v>147</v>
      </c>
    </row>
    <row r="235" s="12" customFormat="1" ht="22.8" customHeight="1">
      <c r="A235" s="12"/>
      <c r="B235" s="202"/>
      <c r="C235" s="203"/>
      <c r="D235" s="204" t="s">
        <v>72</v>
      </c>
      <c r="E235" s="216" t="s">
        <v>1127</v>
      </c>
      <c r="F235" s="216" t="s">
        <v>1128</v>
      </c>
      <c r="G235" s="203"/>
      <c r="H235" s="203"/>
      <c r="I235" s="206"/>
      <c r="J235" s="217">
        <f>BK235</f>
        <v>0</v>
      </c>
      <c r="K235" s="203"/>
      <c r="L235" s="208"/>
      <c r="M235" s="209"/>
      <c r="N235" s="210"/>
      <c r="O235" s="210"/>
      <c r="P235" s="211">
        <f>SUM(P236:P240)</f>
        <v>0</v>
      </c>
      <c r="Q235" s="210"/>
      <c r="R235" s="211">
        <f>SUM(R236:R240)</f>
        <v>0</v>
      </c>
      <c r="S235" s="210"/>
      <c r="T235" s="212">
        <f>SUM(T236:T240)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3" t="s">
        <v>81</v>
      </c>
      <c r="AT235" s="214" t="s">
        <v>72</v>
      </c>
      <c r="AU235" s="214" t="s">
        <v>81</v>
      </c>
      <c r="AY235" s="213" t="s">
        <v>147</v>
      </c>
      <c r="BK235" s="215">
        <f>SUM(BK236:BK240)</f>
        <v>0</v>
      </c>
    </row>
    <row r="236" s="2" customFormat="1" ht="16.5" customHeight="1">
      <c r="A236" s="38"/>
      <c r="B236" s="39"/>
      <c r="C236" s="218" t="s">
        <v>202</v>
      </c>
      <c r="D236" s="218" t="s">
        <v>149</v>
      </c>
      <c r="E236" s="219" t="s">
        <v>1129</v>
      </c>
      <c r="F236" s="220" t="s">
        <v>1130</v>
      </c>
      <c r="G236" s="221" t="s">
        <v>411</v>
      </c>
      <c r="H236" s="222">
        <v>1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38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154</v>
      </c>
      <c r="AT236" s="229" t="s">
        <v>149</v>
      </c>
      <c r="AU236" s="229" t="s">
        <v>83</v>
      </c>
      <c r="AY236" s="17" t="s">
        <v>147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81</v>
      </c>
      <c r="BK236" s="230">
        <f>ROUND(I236*H236,2)</f>
        <v>0</v>
      </c>
      <c r="BL236" s="17" t="s">
        <v>154</v>
      </c>
      <c r="BM236" s="229" t="s">
        <v>255</v>
      </c>
    </row>
    <row r="237" s="15" customFormat="1">
      <c r="A237" s="15"/>
      <c r="B237" s="254"/>
      <c r="C237" s="255"/>
      <c r="D237" s="233" t="s">
        <v>155</v>
      </c>
      <c r="E237" s="256" t="s">
        <v>1</v>
      </c>
      <c r="F237" s="257" t="s">
        <v>1072</v>
      </c>
      <c r="G237" s="255"/>
      <c r="H237" s="256" t="s">
        <v>1</v>
      </c>
      <c r="I237" s="258"/>
      <c r="J237" s="255"/>
      <c r="K237" s="255"/>
      <c r="L237" s="259"/>
      <c r="M237" s="260"/>
      <c r="N237" s="261"/>
      <c r="O237" s="261"/>
      <c r="P237" s="261"/>
      <c r="Q237" s="261"/>
      <c r="R237" s="261"/>
      <c r="S237" s="261"/>
      <c r="T237" s="262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3" t="s">
        <v>155</v>
      </c>
      <c r="AU237" s="263" t="s">
        <v>83</v>
      </c>
      <c r="AV237" s="15" t="s">
        <v>81</v>
      </c>
      <c r="AW237" s="15" t="s">
        <v>30</v>
      </c>
      <c r="AX237" s="15" t="s">
        <v>73</v>
      </c>
      <c r="AY237" s="263" t="s">
        <v>147</v>
      </c>
    </row>
    <row r="238" s="15" customFormat="1">
      <c r="A238" s="15"/>
      <c r="B238" s="254"/>
      <c r="C238" s="255"/>
      <c r="D238" s="233" t="s">
        <v>155</v>
      </c>
      <c r="E238" s="256" t="s">
        <v>1</v>
      </c>
      <c r="F238" s="257" t="s">
        <v>1073</v>
      </c>
      <c r="G238" s="255"/>
      <c r="H238" s="256" t="s">
        <v>1</v>
      </c>
      <c r="I238" s="258"/>
      <c r="J238" s="255"/>
      <c r="K238" s="255"/>
      <c r="L238" s="259"/>
      <c r="M238" s="260"/>
      <c r="N238" s="261"/>
      <c r="O238" s="261"/>
      <c r="P238" s="261"/>
      <c r="Q238" s="261"/>
      <c r="R238" s="261"/>
      <c r="S238" s="261"/>
      <c r="T238" s="26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3" t="s">
        <v>155</v>
      </c>
      <c r="AU238" s="263" t="s">
        <v>83</v>
      </c>
      <c r="AV238" s="15" t="s">
        <v>81</v>
      </c>
      <c r="AW238" s="15" t="s">
        <v>30</v>
      </c>
      <c r="AX238" s="15" t="s">
        <v>73</v>
      </c>
      <c r="AY238" s="263" t="s">
        <v>147</v>
      </c>
    </row>
    <row r="239" s="13" customFormat="1">
      <c r="A239" s="13"/>
      <c r="B239" s="231"/>
      <c r="C239" s="232"/>
      <c r="D239" s="233" t="s">
        <v>155</v>
      </c>
      <c r="E239" s="234" t="s">
        <v>1</v>
      </c>
      <c r="F239" s="235" t="s">
        <v>81</v>
      </c>
      <c r="G239" s="232"/>
      <c r="H239" s="236">
        <v>1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155</v>
      </c>
      <c r="AU239" s="242" t="s">
        <v>83</v>
      </c>
      <c r="AV239" s="13" t="s">
        <v>83</v>
      </c>
      <c r="AW239" s="13" t="s">
        <v>30</v>
      </c>
      <c r="AX239" s="13" t="s">
        <v>73</v>
      </c>
      <c r="AY239" s="242" t="s">
        <v>147</v>
      </c>
    </row>
    <row r="240" s="14" customFormat="1">
      <c r="A240" s="14"/>
      <c r="B240" s="243"/>
      <c r="C240" s="244"/>
      <c r="D240" s="233" t="s">
        <v>155</v>
      </c>
      <c r="E240" s="245" t="s">
        <v>1</v>
      </c>
      <c r="F240" s="246" t="s">
        <v>157</v>
      </c>
      <c r="G240" s="244"/>
      <c r="H240" s="247">
        <v>1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155</v>
      </c>
      <c r="AU240" s="253" t="s">
        <v>83</v>
      </c>
      <c r="AV240" s="14" t="s">
        <v>154</v>
      </c>
      <c r="AW240" s="14" t="s">
        <v>30</v>
      </c>
      <c r="AX240" s="14" t="s">
        <v>81</v>
      </c>
      <c r="AY240" s="253" t="s">
        <v>147</v>
      </c>
    </row>
    <row r="241" s="12" customFormat="1" ht="22.8" customHeight="1">
      <c r="A241" s="12"/>
      <c r="B241" s="202"/>
      <c r="C241" s="203"/>
      <c r="D241" s="204" t="s">
        <v>72</v>
      </c>
      <c r="E241" s="216" t="s">
        <v>1131</v>
      </c>
      <c r="F241" s="216" t="s">
        <v>1132</v>
      </c>
      <c r="G241" s="203"/>
      <c r="H241" s="203"/>
      <c r="I241" s="206"/>
      <c r="J241" s="217">
        <f>BK241</f>
        <v>0</v>
      </c>
      <c r="K241" s="203"/>
      <c r="L241" s="208"/>
      <c r="M241" s="209"/>
      <c r="N241" s="210"/>
      <c r="O241" s="210"/>
      <c r="P241" s="211">
        <f>SUM(P242:P246)</f>
        <v>0</v>
      </c>
      <c r="Q241" s="210"/>
      <c r="R241" s="211">
        <f>SUM(R242:R246)</f>
        <v>0</v>
      </c>
      <c r="S241" s="210"/>
      <c r="T241" s="212">
        <f>SUM(T242:T246)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3" t="s">
        <v>81</v>
      </c>
      <c r="AT241" s="214" t="s">
        <v>72</v>
      </c>
      <c r="AU241" s="214" t="s">
        <v>81</v>
      </c>
      <c r="AY241" s="213" t="s">
        <v>147</v>
      </c>
      <c r="BK241" s="215">
        <f>SUM(BK242:BK246)</f>
        <v>0</v>
      </c>
    </row>
    <row r="242" s="2" customFormat="1" ht="24.15" customHeight="1">
      <c r="A242" s="38"/>
      <c r="B242" s="39"/>
      <c r="C242" s="218" t="s">
        <v>257</v>
      </c>
      <c r="D242" s="218" t="s">
        <v>149</v>
      </c>
      <c r="E242" s="219" t="s">
        <v>1131</v>
      </c>
      <c r="F242" s="220" t="s">
        <v>1133</v>
      </c>
      <c r="G242" s="221" t="s">
        <v>411</v>
      </c>
      <c r="H242" s="222">
        <v>1</v>
      </c>
      <c r="I242" s="223"/>
      <c r="J242" s="224">
        <f>ROUND(I242*H242,2)</f>
        <v>0</v>
      </c>
      <c r="K242" s="220" t="s">
        <v>1</v>
      </c>
      <c r="L242" s="44"/>
      <c r="M242" s="225" t="s">
        <v>1</v>
      </c>
      <c r="N242" s="226" t="s">
        <v>38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154</v>
      </c>
      <c r="AT242" s="229" t="s">
        <v>149</v>
      </c>
      <c r="AU242" s="229" t="s">
        <v>83</v>
      </c>
      <c r="AY242" s="17" t="s">
        <v>147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81</v>
      </c>
      <c r="BK242" s="230">
        <f>ROUND(I242*H242,2)</f>
        <v>0</v>
      </c>
      <c r="BL242" s="17" t="s">
        <v>154</v>
      </c>
      <c r="BM242" s="229" t="s">
        <v>260</v>
      </c>
    </row>
    <row r="243" s="15" customFormat="1">
      <c r="A243" s="15"/>
      <c r="B243" s="254"/>
      <c r="C243" s="255"/>
      <c r="D243" s="233" t="s">
        <v>155</v>
      </c>
      <c r="E243" s="256" t="s">
        <v>1</v>
      </c>
      <c r="F243" s="257" t="s">
        <v>1072</v>
      </c>
      <c r="G243" s="255"/>
      <c r="H243" s="256" t="s">
        <v>1</v>
      </c>
      <c r="I243" s="258"/>
      <c r="J243" s="255"/>
      <c r="K243" s="255"/>
      <c r="L243" s="259"/>
      <c r="M243" s="260"/>
      <c r="N243" s="261"/>
      <c r="O243" s="261"/>
      <c r="P243" s="261"/>
      <c r="Q243" s="261"/>
      <c r="R243" s="261"/>
      <c r="S243" s="261"/>
      <c r="T243" s="26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3" t="s">
        <v>155</v>
      </c>
      <c r="AU243" s="263" t="s">
        <v>83</v>
      </c>
      <c r="AV243" s="15" t="s">
        <v>81</v>
      </c>
      <c r="AW243" s="15" t="s">
        <v>30</v>
      </c>
      <c r="AX243" s="15" t="s">
        <v>73</v>
      </c>
      <c r="AY243" s="263" t="s">
        <v>147</v>
      </c>
    </row>
    <row r="244" s="15" customFormat="1">
      <c r="A244" s="15"/>
      <c r="B244" s="254"/>
      <c r="C244" s="255"/>
      <c r="D244" s="233" t="s">
        <v>155</v>
      </c>
      <c r="E244" s="256" t="s">
        <v>1</v>
      </c>
      <c r="F244" s="257" t="s">
        <v>1073</v>
      </c>
      <c r="G244" s="255"/>
      <c r="H244" s="256" t="s">
        <v>1</v>
      </c>
      <c r="I244" s="258"/>
      <c r="J244" s="255"/>
      <c r="K244" s="255"/>
      <c r="L244" s="259"/>
      <c r="M244" s="260"/>
      <c r="N244" s="261"/>
      <c r="O244" s="261"/>
      <c r="P244" s="261"/>
      <c r="Q244" s="261"/>
      <c r="R244" s="261"/>
      <c r="S244" s="261"/>
      <c r="T244" s="262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3" t="s">
        <v>155</v>
      </c>
      <c r="AU244" s="263" t="s">
        <v>83</v>
      </c>
      <c r="AV244" s="15" t="s">
        <v>81</v>
      </c>
      <c r="AW244" s="15" t="s">
        <v>30</v>
      </c>
      <c r="AX244" s="15" t="s">
        <v>73</v>
      </c>
      <c r="AY244" s="263" t="s">
        <v>147</v>
      </c>
    </row>
    <row r="245" s="13" customFormat="1">
      <c r="A245" s="13"/>
      <c r="B245" s="231"/>
      <c r="C245" s="232"/>
      <c r="D245" s="233" t="s">
        <v>155</v>
      </c>
      <c r="E245" s="234" t="s">
        <v>1</v>
      </c>
      <c r="F245" s="235" t="s">
        <v>81</v>
      </c>
      <c r="G245" s="232"/>
      <c r="H245" s="236">
        <v>1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155</v>
      </c>
      <c r="AU245" s="242" t="s">
        <v>83</v>
      </c>
      <c r="AV245" s="13" t="s">
        <v>83</v>
      </c>
      <c r="AW245" s="13" t="s">
        <v>30</v>
      </c>
      <c r="AX245" s="13" t="s">
        <v>73</v>
      </c>
      <c r="AY245" s="242" t="s">
        <v>147</v>
      </c>
    </row>
    <row r="246" s="14" customFormat="1">
      <c r="A246" s="14"/>
      <c r="B246" s="243"/>
      <c r="C246" s="244"/>
      <c r="D246" s="233" t="s">
        <v>155</v>
      </c>
      <c r="E246" s="245" t="s">
        <v>1</v>
      </c>
      <c r="F246" s="246" t="s">
        <v>157</v>
      </c>
      <c r="G246" s="244"/>
      <c r="H246" s="247">
        <v>1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155</v>
      </c>
      <c r="AU246" s="253" t="s">
        <v>83</v>
      </c>
      <c r="AV246" s="14" t="s">
        <v>154</v>
      </c>
      <c r="AW246" s="14" t="s">
        <v>30</v>
      </c>
      <c r="AX246" s="14" t="s">
        <v>81</v>
      </c>
      <c r="AY246" s="253" t="s">
        <v>147</v>
      </c>
    </row>
    <row r="247" s="12" customFormat="1" ht="22.8" customHeight="1">
      <c r="A247" s="12"/>
      <c r="B247" s="202"/>
      <c r="C247" s="203"/>
      <c r="D247" s="204" t="s">
        <v>72</v>
      </c>
      <c r="E247" s="216" t="s">
        <v>1134</v>
      </c>
      <c r="F247" s="216" t="s">
        <v>1135</v>
      </c>
      <c r="G247" s="203"/>
      <c r="H247" s="203"/>
      <c r="I247" s="206"/>
      <c r="J247" s="217">
        <f>BK247</f>
        <v>0</v>
      </c>
      <c r="K247" s="203"/>
      <c r="L247" s="208"/>
      <c r="M247" s="209"/>
      <c r="N247" s="210"/>
      <c r="O247" s="210"/>
      <c r="P247" s="211">
        <f>SUM(P248:P252)</f>
        <v>0</v>
      </c>
      <c r="Q247" s="210"/>
      <c r="R247" s="211">
        <f>SUM(R248:R252)</f>
        <v>0</v>
      </c>
      <c r="S247" s="210"/>
      <c r="T247" s="212">
        <f>SUM(T248:T252)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3" t="s">
        <v>81</v>
      </c>
      <c r="AT247" s="214" t="s">
        <v>72</v>
      </c>
      <c r="AU247" s="214" t="s">
        <v>81</v>
      </c>
      <c r="AY247" s="213" t="s">
        <v>147</v>
      </c>
      <c r="BK247" s="215">
        <f>SUM(BK248:BK252)</f>
        <v>0</v>
      </c>
    </row>
    <row r="248" s="2" customFormat="1" ht="24.15" customHeight="1">
      <c r="A248" s="38"/>
      <c r="B248" s="39"/>
      <c r="C248" s="218" t="s">
        <v>207</v>
      </c>
      <c r="D248" s="218" t="s">
        <v>149</v>
      </c>
      <c r="E248" s="219" t="s">
        <v>1136</v>
      </c>
      <c r="F248" s="220" t="s">
        <v>1137</v>
      </c>
      <c r="G248" s="221" t="s">
        <v>411</v>
      </c>
      <c r="H248" s="222">
        <v>1</v>
      </c>
      <c r="I248" s="223"/>
      <c r="J248" s="224">
        <f>ROUND(I248*H248,2)</f>
        <v>0</v>
      </c>
      <c r="K248" s="220" t="s">
        <v>1</v>
      </c>
      <c r="L248" s="44"/>
      <c r="M248" s="225" t="s">
        <v>1</v>
      </c>
      <c r="N248" s="226" t="s">
        <v>38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154</v>
      </c>
      <c r="AT248" s="229" t="s">
        <v>149</v>
      </c>
      <c r="AU248" s="229" t="s">
        <v>83</v>
      </c>
      <c r="AY248" s="17" t="s">
        <v>147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81</v>
      </c>
      <c r="BK248" s="230">
        <f>ROUND(I248*H248,2)</f>
        <v>0</v>
      </c>
      <c r="BL248" s="17" t="s">
        <v>154</v>
      </c>
      <c r="BM248" s="229" t="s">
        <v>264</v>
      </c>
    </row>
    <row r="249" s="15" customFormat="1">
      <c r="A249" s="15"/>
      <c r="B249" s="254"/>
      <c r="C249" s="255"/>
      <c r="D249" s="233" t="s">
        <v>155</v>
      </c>
      <c r="E249" s="256" t="s">
        <v>1</v>
      </c>
      <c r="F249" s="257" t="s">
        <v>1072</v>
      </c>
      <c r="G249" s="255"/>
      <c r="H249" s="256" t="s">
        <v>1</v>
      </c>
      <c r="I249" s="258"/>
      <c r="J249" s="255"/>
      <c r="K249" s="255"/>
      <c r="L249" s="259"/>
      <c r="M249" s="260"/>
      <c r="N249" s="261"/>
      <c r="O249" s="261"/>
      <c r="P249" s="261"/>
      <c r="Q249" s="261"/>
      <c r="R249" s="261"/>
      <c r="S249" s="261"/>
      <c r="T249" s="262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3" t="s">
        <v>155</v>
      </c>
      <c r="AU249" s="263" t="s">
        <v>83</v>
      </c>
      <c r="AV249" s="15" t="s">
        <v>81</v>
      </c>
      <c r="AW249" s="15" t="s">
        <v>30</v>
      </c>
      <c r="AX249" s="15" t="s">
        <v>73</v>
      </c>
      <c r="AY249" s="263" t="s">
        <v>147</v>
      </c>
    </row>
    <row r="250" s="15" customFormat="1">
      <c r="A250" s="15"/>
      <c r="B250" s="254"/>
      <c r="C250" s="255"/>
      <c r="D250" s="233" t="s">
        <v>155</v>
      </c>
      <c r="E250" s="256" t="s">
        <v>1</v>
      </c>
      <c r="F250" s="257" t="s">
        <v>1073</v>
      </c>
      <c r="G250" s="255"/>
      <c r="H250" s="256" t="s">
        <v>1</v>
      </c>
      <c r="I250" s="258"/>
      <c r="J250" s="255"/>
      <c r="K250" s="255"/>
      <c r="L250" s="259"/>
      <c r="M250" s="260"/>
      <c r="N250" s="261"/>
      <c r="O250" s="261"/>
      <c r="P250" s="261"/>
      <c r="Q250" s="261"/>
      <c r="R250" s="261"/>
      <c r="S250" s="261"/>
      <c r="T250" s="262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3" t="s">
        <v>155</v>
      </c>
      <c r="AU250" s="263" t="s">
        <v>83</v>
      </c>
      <c r="AV250" s="15" t="s">
        <v>81</v>
      </c>
      <c r="AW250" s="15" t="s">
        <v>30</v>
      </c>
      <c r="AX250" s="15" t="s">
        <v>73</v>
      </c>
      <c r="AY250" s="263" t="s">
        <v>147</v>
      </c>
    </row>
    <row r="251" s="13" customFormat="1">
      <c r="A251" s="13"/>
      <c r="B251" s="231"/>
      <c r="C251" s="232"/>
      <c r="D251" s="233" t="s">
        <v>155</v>
      </c>
      <c r="E251" s="234" t="s">
        <v>1</v>
      </c>
      <c r="F251" s="235" t="s">
        <v>81</v>
      </c>
      <c r="G251" s="232"/>
      <c r="H251" s="236">
        <v>1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155</v>
      </c>
      <c r="AU251" s="242" t="s">
        <v>83</v>
      </c>
      <c r="AV251" s="13" t="s">
        <v>83</v>
      </c>
      <c r="AW251" s="13" t="s">
        <v>30</v>
      </c>
      <c r="AX251" s="13" t="s">
        <v>73</v>
      </c>
      <c r="AY251" s="242" t="s">
        <v>147</v>
      </c>
    </row>
    <row r="252" s="14" customFormat="1">
      <c r="A252" s="14"/>
      <c r="B252" s="243"/>
      <c r="C252" s="244"/>
      <c r="D252" s="233" t="s">
        <v>155</v>
      </c>
      <c r="E252" s="245" t="s">
        <v>1</v>
      </c>
      <c r="F252" s="246" t="s">
        <v>157</v>
      </c>
      <c r="G252" s="244"/>
      <c r="H252" s="247">
        <v>1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155</v>
      </c>
      <c r="AU252" s="253" t="s">
        <v>83</v>
      </c>
      <c r="AV252" s="14" t="s">
        <v>154</v>
      </c>
      <c r="AW252" s="14" t="s">
        <v>30</v>
      </c>
      <c r="AX252" s="14" t="s">
        <v>81</v>
      </c>
      <c r="AY252" s="253" t="s">
        <v>147</v>
      </c>
    </row>
    <row r="253" s="12" customFormat="1" ht="22.8" customHeight="1">
      <c r="A253" s="12"/>
      <c r="B253" s="202"/>
      <c r="C253" s="203"/>
      <c r="D253" s="204" t="s">
        <v>72</v>
      </c>
      <c r="E253" s="216" t="s">
        <v>1138</v>
      </c>
      <c r="F253" s="216" t="s">
        <v>1139</v>
      </c>
      <c r="G253" s="203"/>
      <c r="H253" s="203"/>
      <c r="I253" s="206"/>
      <c r="J253" s="217">
        <f>BK253</f>
        <v>0</v>
      </c>
      <c r="K253" s="203"/>
      <c r="L253" s="208"/>
      <c r="M253" s="209"/>
      <c r="N253" s="210"/>
      <c r="O253" s="210"/>
      <c r="P253" s="211">
        <f>SUM(P254:P263)</f>
        <v>0</v>
      </c>
      <c r="Q253" s="210"/>
      <c r="R253" s="211">
        <f>SUM(R254:R263)</f>
        <v>0</v>
      </c>
      <c r="S253" s="210"/>
      <c r="T253" s="212">
        <f>SUM(T254:T263)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3" t="s">
        <v>81</v>
      </c>
      <c r="AT253" s="214" t="s">
        <v>72</v>
      </c>
      <c r="AU253" s="214" t="s">
        <v>81</v>
      </c>
      <c r="AY253" s="213" t="s">
        <v>147</v>
      </c>
      <c r="BK253" s="215">
        <f>SUM(BK254:BK263)</f>
        <v>0</v>
      </c>
    </row>
    <row r="254" s="2" customFormat="1" ht="21.75" customHeight="1">
      <c r="A254" s="38"/>
      <c r="B254" s="39"/>
      <c r="C254" s="218" t="s">
        <v>7</v>
      </c>
      <c r="D254" s="218" t="s">
        <v>149</v>
      </c>
      <c r="E254" s="219" t="s">
        <v>1140</v>
      </c>
      <c r="F254" s="220" t="s">
        <v>1139</v>
      </c>
      <c r="G254" s="221" t="s">
        <v>411</v>
      </c>
      <c r="H254" s="222">
        <v>1</v>
      </c>
      <c r="I254" s="223"/>
      <c r="J254" s="224">
        <f>ROUND(I254*H254,2)</f>
        <v>0</v>
      </c>
      <c r="K254" s="220" t="s">
        <v>1</v>
      </c>
      <c r="L254" s="44"/>
      <c r="M254" s="225" t="s">
        <v>1</v>
      </c>
      <c r="N254" s="226" t="s">
        <v>38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154</v>
      </c>
      <c r="AT254" s="229" t="s">
        <v>149</v>
      </c>
      <c r="AU254" s="229" t="s">
        <v>83</v>
      </c>
      <c r="AY254" s="17" t="s">
        <v>147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81</v>
      </c>
      <c r="BK254" s="230">
        <f>ROUND(I254*H254,2)</f>
        <v>0</v>
      </c>
      <c r="BL254" s="17" t="s">
        <v>154</v>
      </c>
      <c r="BM254" s="229" t="s">
        <v>268</v>
      </c>
    </row>
    <row r="255" s="15" customFormat="1">
      <c r="A255" s="15"/>
      <c r="B255" s="254"/>
      <c r="C255" s="255"/>
      <c r="D255" s="233" t="s">
        <v>155</v>
      </c>
      <c r="E255" s="256" t="s">
        <v>1</v>
      </c>
      <c r="F255" s="257" t="s">
        <v>1072</v>
      </c>
      <c r="G255" s="255"/>
      <c r="H255" s="256" t="s">
        <v>1</v>
      </c>
      <c r="I255" s="258"/>
      <c r="J255" s="255"/>
      <c r="K255" s="255"/>
      <c r="L255" s="259"/>
      <c r="M255" s="260"/>
      <c r="N255" s="261"/>
      <c r="O255" s="261"/>
      <c r="P255" s="261"/>
      <c r="Q255" s="261"/>
      <c r="R255" s="261"/>
      <c r="S255" s="261"/>
      <c r="T255" s="262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3" t="s">
        <v>155</v>
      </c>
      <c r="AU255" s="263" t="s">
        <v>83</v>
      </c>
      <c r="AV255" s="15" t="s">
        <v>81</v>
      </c>
      <c r="AW255" s="15" t="s">
        <v>30</v>
      </c>
      <c r="AX255" s="15" t="s">
        <v>73</v>
      </c>
      <c r="AY255" s="263" t="s">
        <v>147</v>
      </c>
    </row>
    <row r="256" s="15" customFormat="1">
      <c r="A256" s="15"/>
      <c r="B256" s="254"/>
      <c r="C256" s="255"/>
      <c r="D256" s="233" t="s">
        <v>155</v>
      </c>
      <c r="E256" s="256" t="s">
        <v>1</v>
      </c>
      <c r="F256" s="257" t="s">
        <v>1073</v>
      </c>
      <c r="G256" s="255"/>
      <c r="H256" s="256" t="s">
        <v>1</v>
      </c>
      <c r="I256" s="258"/>
      <c r="J256" s="255"/>
      <c r="K256" s="255"/>
      <c r="L256" s="259"/>
      <c r="M256" s="260"/>
      <c r="N256" s="261"/>
      <c r="O256" s="261"/>
      <c r="P256" s="261"/>
      <c r="Q256" s="261"/>
      <c r="R256" s="261"/>
      <c r="S256" s="261"/>
      <c r="T256" s="262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3" t="s">
        <v>155</v>
      </c>
      <c r="AU256" s="263" t="s">
        <v>83</v>
      </c>
      <c r="AV256" s="15" t="s">
        <v>81</v>
      </c>
      <c r="AW256" s="15" t="s">
        <v>30</v>
      </c>
      <c r="AX256" s="15" t="s">
        <v>73</v>
      </c>
      <c r="AY256" s="263" t="s">
        <v>147</v>
      </c>
    </row>
    <row r="257" s="13" customFormat="1">
      <c r="A257" s="13"/>
      <c r="B257" s="231"/>
      <c r="C257" s="232"/>
      <c r="D257" s="233" t="s">
        <v>155</v>
      </c>
      <c r="E257" s="234" t="s">
        <v>1</v>
      </c>
      <c r="F257" s="235" t="s">
        <v>81</v>
      </c>
      <c r="G257" s="232"/>
      <c r="H257" s="236">
        <v>1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155</v>
      </c>
      <c r="AU257" s="242" t="s">
        <v>83</v>
      </c>
      <c r="AV257" s="13" t="s">
        <v>83</v>
      </c>
      <c r="AW257" s="13" t="s">
        <v>30</v>
      </c>
      <c r="AX257" s="13" t="s">
        <v>73</v>
      </c>
      <c r="AY257" s="242" t="s">
        <v>147</v>
      </c>
    </row>
    <row r="258" s="14" customFormat="1">
      <c r="A258" s="14"/>
      <c r="B258" s="243"/>
      <c r="C258" s="244"/>
      <c r="D258" s="233" t="s">
        <v>155</v>
      </c>
      <c r="E258" s="245" t="s">
        <v>1</v>
      </c>
      <c r="F258" s="246" t="s">
        <v>157</v>
      </c>
      <c r="G258" s="244"/>
      <c r="H258" s="247">
        <v>1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155</v>
      </c>
      <c r="AU258" s="253" t="s">
        <v>83</v>
      </c>
      <c r="AV258" s="14" t="s">
        <v>154</v>
      </c>
      <c r="AW258" s="14" t="s">
        <v>30</v>
      </c>
      <c r="AX258" s="14" t="s">
        <v>81</v>
      </c>
      <c r="AY258" s="253" t="s">
        <v>147</v>
      </c>
    </row>
    <row r="259" s="2" customFormat="1" ht="44.25" customHeight="1">
      <c r="A259" s="38"/>
      <c r="B259" s="39"/>
      <c r="C259" s="218" t="s">
        <v>212</v>
      </c>
      <c r="D259" s="218" t="s">
        <v>149</v>
      </c>
      <c r="E259" s="219" t="s">
        <v>1141</v>
      </c>
      <c r="F259" s="220" t="s">
        <v>1142</v>
      </c>
      <c r="G259" s="221" t="s">
        <v>411</v>
      </c>
      <c r="H259" s="222">
        <v>1</v>
      </c>
      <c r="I259" s="223"/>
      <c r="J259" s="224">
        <f>ROUND(I259*H259,2)</f>
        <v>0</v>
      </c>
      <c r="K259" s="220" t="s">
        <v>1</v>
      </c>
      <c r="L259" s="44"/>
      <c r="M259" s="225" t="s">
        <v>1</v>
      </c>
      <c r="N259" s="226" t="s">
        <v>38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154</v>
      </c>
      <c r="AT259" s="229" t="s">
        <v>149</v>
      </c>
      <c r="AU259" s="229" t="s">
        <v>83</v>
      </c>
      <c r="AY259" s="17" t="s">
        <v>147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81</v>
      </c>
      <c r="BK259" s="230">
        <f>ROUND(I259*H259,2)</f>
        <v>0</v>
      </c>
      <c r="BL259" s="17" t="s">
        <v>154</v>
      </c>
      <c r="BM259" s="229" t="s">
        <v>272</v>
      </c>
    </row>
    <row r="260" s="15" customFormat="1">
      <c r="A260" s="15"/>
      <c r="B260" s="254"/>
      <c r="C260" s="255"/>
      <c r="D260" s="233" t="s">
        <v>155</v>
      </c>
      <c r="E260" s="256" t="s">
        <v>1</v>
      </c>
      <c r="F260" s="257" t="s">
        <v>1072</v>
      </c>
      <c r="G260" s="255"/>
      <c r="H260" s="256" t="s">
        <v>1</v>
      </c>
      <c r="I260" s="258"/>
      <c r="J260" s="255"/>
      <c r="K260" s="255"/>
      <c r="L260" s="259"/>
      <c r="M260" s="260"/>
      <c r="N260" s="261"/>
      <c r="O260" s="261"/>
      <c r="P260" s="261"/>
      <c r="Q260" s="261"/>
      <c r="R260" s="261"/>
      <c r="S260" s="261"/>
      <c r="T260" s="262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3" t="s">
        <v>155</v>
      </c>
      <c r="AU260" s="263" t="s">
        <v>83</v>
      </c>
      <c r="AV260" s="15" t="s">
        <v>81</v>
      </c>
      <c r="AW260" s="15" t="s">
        <v>30</v>
      </c>
      <c r="AX260" s="15" t="s">
        <v>73</v>
      </c>
      <c r="AY260" s="263" t="s">
        <v>147</v>
      </c>
    </row>
    <row r="261" s="15" customFormat="1">
      <c r="A261" s="15"/>
      <c r="B261" s="254"/>
      <c r="C261" s="255"/>
      <c r="D261" s="233" t="s">
        <v>155</v>
      </c>
      <c r="E261" s="256" t="s">
        <v>1</v>
      </c>
      <c r="F261" s="257" t="s">
        <v>1073</v>
      </c>
      <c r="G261" s="255"/>
      <c r="H261" s="256" t="s">
        <v>1</v>
      </c>
      <c r="I261" s="258"/>
      <c r="J261" s="255"/>
      <c r="K261" s="255"/>
      <c r="L261" s="259"/>
      <c r="M261" s="260"/>
      <c r="N261" s="261"/>
      <c r="O261" s="261"/>
      <c r="P261" s="261"/>
      <c r="Q261" s="261"/>
      <c r="R261" s="261"/>
      <c r="S261" s="261"/>
      <c r="T261" s="262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3" t="s">
        <v>155</v>
      </c>
      <c r="AU261" s="263" t="s">
        <v>83</v>
      </c>
      <c r="AV261" s="15" t="s">
        <v>81</v>
      </c>
      <c r="AW261" s="15" t="s">
        <v>30</v>
      </c>
      <c r="AX261" s="15" t="s">
        <v>73</v>
      </c>
      <c r="AY261" s="263" t="s">
        <v>147</v>
      </c>
    </row>
    <row r="262" s="13" customFormat="1">
      <c r="A262" s="13"/>
      <c r="B262" s="231"/>
      <c r="C262" s="232"/>
      <c r="D262" s="233" t="s">
        <v>155</v>
      </c>
      <c r="E262" s="234" t="s">
        <v>1</v>
      </c>
      <c r="F262" s="235" t="s">
        <v>81</v>
      </c>
      <c r="G262" s="232"/>
      <c r="H262" s="236">
        <v>1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155</v>
      </c>
      <c r="AU262" s="242" t="s">
        <v>83</v>
      </c>
      <c r="AV262" s="13" t="s">
        <v>83</v>
      </c>
      <c r="AW262" s="13" t="s">
        <v>30</v>
      </c>
      <c r="AX262" s="13" t="s">
        <v>73</v>
      </c>
      <c r="AY262" s="242" t="s">
        <v>147</v>
      </c>
    </row>
    <row r="263" s="14" customFormat="1">
      <c r="A263" s="14"/>
      <c r="B263" s="243"/>
      <c r="C263" s="244"/>
      <c r="D263" s="233" t="s">
        <v>155</v>
      </c>
      <c r="E263" s="245" t="s">
        <v>1</v>
      </c>
      <c r="F263" s="246" t="s">
        <v>157</v>
      </c>
      <c r="G263" s="244"/>
      <c r="H263" s="247">
        <v>1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155</v>
      </c>
      <c r="AU263" s="253" t="s">
        <v>83</v>
      </c>
      <c r="AV263" s="14" t="s">
        <v>154</v>
      </c>
      <c r="AW263" s="14" t="s">
        <v>30</v>
      </c>
      <c r="AX263" s="14" t="s">
        <v>81</v>
      </c>
      <c r="AY263" s="253" t="s">
        <v>147</v>
      </c>
    </row>
    <row r="264" s="12" customFormat="1" ht="22.8" customHeight="1">
      <c r="A264" s="12"/>
      <c r="B264" s="202"/>
      <c r="C264" s="203"/>
      <c r="D264" s="204" t="s">
        <v>72</v>
      </c>
      <c r="E264" s="216" t="s">
        <v>1143</v>
      </c>
      <c r="F264" s="216" t="s">
        <v>1144</v>
      </c>
      <c r="G264" s="203"/>
      <c r="H264" s="203"/>
      <c r="I264" s="206"/>
      <c r="J264" s="217">
        <f>BK264</f>
        <v>0</v>
      </c>
      <c r="K264" s="203"/>
      <c r="L264" s="208"/>
      <c r="M264" s="209"/>
      <c r="N264" s="210"/>
      <c r="O264" s="210"/>
      <c r="P264" s="211">
        <f>SUM(P265:P269)</f>
        <v>0</v>
      </c>
      <c r="Q264" s="210"/>
      <c r="R264" s="211">
        <f>SUM(R265:R269)</f>
        <v>0</v>
      </c>
      <c r="S264" s="210"/>
      <c r="T264" s="212">
        <f>SUM(T265:T269)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3" t="s">
        <v>81</v>
      </c>
      <c r="AT264" s="214" t="s">
        <v>72</v>
      </c>
      <c r="AU264" s="214" t="s">
        <v>81</v>
      </c>
      <c r="AY264" s="213" t="s">
        <v>147</v>
      </c>
      <c r="BK264" s="215">
        <f>SUM(BK265:BK269)</f>
        <v>0</v>
      </c>
    </row>
    <row r="265" s="2" customFormat="1" ht="16.5" customHeight="1">
      <c r="A265" s="38"/>
      <c r="B265" s="39"/>
      <c r="C265" s="218" t="s">
        <v>274</v>
      </c>
      <c r="D265" s="218" t="s">
        <v>149</v>
      </c>
      <c r="E265" s="219" t="s">
        <v>1145</v>
      </c>
      <c r="F265" s="220" t="s">
        <v>1146</v>
      </c>
      <c r="G265" s="221" t="s">
        <v>411</v>
      </c>
      <c r="H265" s="222">
        <v>1</v>
      </c>
      <c r="I265" s="223"/>
      <c r="J265" s="224">
        <f>ROUND(I265*H265,2)</f>
        <v>0</v>
      </c>
      <c r="K265" s="220" t="s">
        <v>1</v>
      </c>
      <c r="L265" s="44"/>
      <c r="M265" s="225" t="s">
        <v>1</v>
      </c>
      <c r="N265" s="226" t="s">
        <v>38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154</v>
      </c>
      <c r="AT265" s="229" t="s">
        <v>149</v>
      </c>
      <c r="AU265" s="229" t="s">
        <v>83</v>
      </c>
      <c r="AY265" s="17" t="s">
        <v>147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81</v>
      </c>
      <c r="BK265" s="230">
        <f>ROUND(I265*H265,2)</f>
        <v>0</v>
      </c>
      <c r="BL265" s="17" t="s">
        <v>154</v>
      </c>
      <c r="BM265" s="229" t="s">
        <v>277</v>
      </c>
    </row>
    <row r="266" s="15" customFormat="1">
      <c r="A266" s="15"/>
      <c r="B266" s="254"/>
      <c r="C266" s="255"/>
      <c r="D266" s="233" t="s">
        <v>155</v>
      </c>
      <c r="E266" s="256" t="s">
        <v>1</v>
      </c>
      <c r="F266" s="257" t="s">
        <v>1072</v>
      </c>
      <c r="G266" s="255"/>
      <c r="H266" s="256" t="s">
        <v>1</v>
      </c>
      <c r="I266" s="258"/>
      <c r="J266" s="255"/>
      <c r="K266" s="255"/>
      <c r="L266" s="259"/>
      <c r="M266" s="260"/>
      <c r="N266" s="261"/>
      <c r="O266" s="261"/>
      <c r="P266" s="261"/>
      <c r="Q266" s="261"/>
      <c r="R266" s="261"/>
      <c r="S266" s="261"/>
      <c r="T266" s="262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3" t="s">
        <v>155</v>
      </c>
      <c r="AU266" s="263" t="s">
        <v>83</v>
      </c>
      <c r="AV266" s="15" t="s">
        <v>81</v>
      </c>
      <c r="AW266" s="15" t="s">
        <v>30</v>
      </c>
      <c r="AX266" s="15" t="s">
        <v>73</v>
      </c>
      <c r="AY266" s="263" t="s">
        <v>147</v>
      </c>
    </row>
    <row r="267" s="15" customFormat="1">
      <c r="A267" s="15"/>
      <c r="B267" s="254"/>
      <c r="C267" s="255"/>
      <c r="D267" s="233" t="s">
        <v>155</v>
      </c>
      <c r="E267" s="256" t="s">
        <v>1</v>
      </c>
      <c r="F267" s="257" t="s">
        <v>1073</v>
      </c>
      <c r="G267" s="255"/>
      <c r="H267" s="256" t="s">
        <v>1</v>
      </c>
      <c r="I267" s="258"/>
      <c r="J267" s="255"/>
      <c r="K267" s="255"/>
      <c r="L267" s="259"/>
      <c r="M267" s="260"/>
      <c r="N267" s="261"/>
      <c r="O267" s="261"/>
      <c r="P267" s="261"/>
      <c r="Q267" s="261"/>
      <c r="R267" s="261"/>
      <c r="S267" s="261"/>
      <c r="T267" s="262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3" t="s">
        <v>155</v>
      </c>
      <c r="AU267" s="263" t="s">
        <v>83</v>
      </c>
      <c r="AV267" s="15" t="s">
        <v>81</v>
      </c>
      <c r="AW267" s="15" t="s">
        <v>30</v>
      </c>
      <c r="AX267" s="15" t="s">
        <v>73</v>
      </c>
      <c r="AY267" s="263" t="s">
        <v>147</v>
      </c>
    </row>
    <row r="268" s="13" customFormat="1">
      <c r="A268" s="13"/>
      <c r="B268" s="231"/>
      <c r="C268" s="232"/>
      <c r="D268" s="233" t="s">
        <v>155</v>
      </c>
      <c r="E268" s="234" t="s">
        <v>1</v>
      </c>
      <c r="F268" s="235" t="s">
        <v>81</v>
      </c>
      <c r="G268" s="232"/>
      <c r="H268" s="236">
        <v>1</v>
      </c>
      <c r="I268" s="237"/>
      <c r="J268" s="232"/>
      <c r="K268" s="232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155</v>
      </c>
      <c r="AU268" s="242" t="s">
        <v>83</v>
      </c>
      <c r="AV268" s="13" t="s">
        <v>83</v>
      </c>
      <c r="AW268" s="13" t="s">
        <v>30</v>
      </c>
      <c r="AX268" s="13" t="s">
        <v>73</v>
      </c>
      <c r="AY268" s="242" t="s">
        <v>147</v>
      </c>
    </row>
    <row r="269" s="14" customFormat="1">
      <c r="A269" s="14"/>
      <c r="B269" s="243"/>
      <c r="C269" s="244"/>
      <c r="D269" s="233" t="s">
        <v>155</v>
      </c>
      <c r="E269" s="245" t="s">
        <v>1</v>
      </c>
      <c r="F269" s="246" t="s">
        <v>157</v>
      </c>
      <c r="G269" s="244"/>
      <c r="H269" s="247">
        <v>1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155</v>
      </c>
      <c r="AU269" s="253" t="s">
        <v>83</v>
      </c>
      <c r="AV269" s="14" t="s">
        <v>154</v>
      </c>
      <c r="AW269" s="14" t="s">
        <v>30</v>
      </c>
      <c r="AX269" s="14" t="s">
        <v>81</v>
      </c>
      <c r="AY269" s="253" t="s">
        <v>147</v>
      </c>
    </row>
    <row r="270" s="12" customFormat="1" ht="22.8" customHeight="1">
      <c r="A270" s="12"/>
      <c r="B270" s="202"/>
      <c r="C270" s="203"/>
      <c r="D270" s="204" t="s">
        <v>72</v>
      </c>
      <c r="E270" s="216" t="s">
        <v>1147</v>
      </c>
      <c r="F270" s="216" t="s">
        <v>1148</v>
      </c>
      <c r="G270" s="203"/>
      <c r="H270" s="203"/>
      <c r="I270" s="206"/>
      <c r="J270" s="217">
        <f>BK270</f>
        <v>0</v>
      </c>
      <c r="K270" s="203"/>
      <c r="L270" s="208"/>
      <c r="M270" s="209"/>
      <c r="N270" s="210"/>
      <c r="O270" s="210"/>
      <c r="P270" s="211">
        <f>SUM(P271:P275)</f>
        <v>0</v>
      </c>
      <c r="Q270" s="210"/>
      <c r="R270" s="211">
        <f>SUM(R271:R275)</f>
        <v>0</v>
      </c>
      <c r="S270" s="210"/>
      <c r="T270" s="212">
        <f>SUM(T271:T275)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3" t="s">
        <v>81</v>
      </c>
      <c r="AT270" s="214" t="s">
        <v>72</v>
      </c>
      <c r="AU270" s="214" t="s">
        <v>81</v>
      </c>
      <c r="AY270" s="213" t="s">
        <v>147</v>
      </c>
      <c r="BK270" s="215">
        <f>SUM(BK271:BK275)</f>
        <v>0</v>
      </c>
    </row>
    <row r="271" s="2" customFormat="1" ht="16.5" customHeight="1">
      <c r="A271" s="38"/>
      <c r="B271" s="39"/>
      <c r="C271" s="218" t="s">
        <v>220</v>
      </c>
      <c r="D271" s="218" t="s">
        <v>149</v>
      </c>
      <c r="E271" s="219" t="s">
        <v>1149</v>
      </c>
      <c r="F271" s="220" t="s">
        <v>1148</v>
      </c>
      <c r="G271" s="221" t="s">
        <v>411</v>
      </c>
      <c r="H271" s="222">
        <v>1</v>
      </c>
      <c r="I271" s="223"/>
      <c r="J271" s="224">
        <f>ROUND(I271*H271,2)</f>
        <v>0</v>
      </c>
      <c r="K271" s="220" t="s">
        <v>1</v>
      </c>
      <c r="L271" s="44"/>
      <c r="M271" s="225" t="s">
        <v>1</v>
      </c>
      <c r="N271" s="226" t="s">
        <v>38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154</v>
      </c>
      <c r="AT271" s="229" t="s">
        <v>149</v>
      </c>
      <c r="AU271" s="229" t="s">
        <v>83</v>
      </c>
      <c r="AY271" s="17" t="s">
        <v>147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81</v>
      </c>
      <c r="BK271" s="230">
        <f>ROUND(I271*H271,2)</f>
        <v>0</v>
      </c>
      <c r="BL271" s="17" t="s">
        <v>154</v>
      </c>
      <c r="BM271" s="229" t="s">
        <v>281</v>
      </c>
    </row>
    <row r="272" s="15" customFormat="1">
      <c r="A272" s="15"/>
      <c r="B272" s="254"/>
      <c r="C272" s="255"/>
      <c r="D272" s="233" t="s">
        <v>155</v>
      </c>
      <c r="E272" s="256" t="s">
        <v>1</v>
      </c>
      <c r="F272" s="257" t="s">
        <v>1072</v>
      </c>
      <c r="G272" s="255"/>
      <c r="H272" s="256" t="s">
        <v>1</v>
      </c>
      <c r="I272" s="258"/>
      <c r="J272" s="255"/>
      <c r="K272" s="255"/>
      <c r="L272" s="259"/>
      <c r="M272" s="260"/>
      <c r="N272" s="261"/>
      <c r="O272" s="261"/>
      <c r="P272" s="261"/>
      <c r="Q272" s="261"/>
      <c r="R272" s="261"/>
      <c r="S272" s="261"/>
      <c r="T272" s="262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3" t="s">
        <v>155</v>
      </c>
      <c r="AU272" s="263" t="s">
        <v>83</v>
      </c>
      <c r="AV272" s="15" t="s">
        <v>81</v>
      </c>
      <c r="AW272" s="15" t="s">
        <v>30</v>
      </c>
      <c r="AX272" s="15" t="s">
        <v>73</v>
      </c>
      <c r="AY272" s="263" t="s">
        <v>147</v>
      </c>
    </row>
    <row r="273" s="15" customFormat="1">
      <c r="A273" s="15"/>
      <c r="B273" s="254"/>
      <c r="C273" s="255"/>
      <c r="D273" s="233" t="s">
        <v>155</v>
      </c>
      <c r="E273" s="256" t="s">
        <v>1</v>
      </c>
      <c r="F273" s="257" t="s">
        <v>1073</v>
      </c>
      <c r="G273" s="255"/>
      <c r="H273" s="256" t="s">
        <v>1</v>
      </c>
      <c r="I273" s="258"/>
      <c r="J273" s="255"/>
      <c r="K273" s="255"/>
      <c r="L273" s="259"/>
      <c r="M273" s="260"/>
      <c r="N273" s="261"/>
      <c r="O273" s="261"/>
      <c r="P273" s="261"/>
      <c r="Q273" s="261"/>
      <c r="R273" s="261"/>
      <c r="S273" s="261"/>
      <c r="T273" s="262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3" t="s">
        <v>155</v>
      </c>
      <c r="AU273" s="263" t="s">
        <v>83</v>
      </c>
      <c r="AV273" s="15" t="s">
        <v>81</v>
      </c>
      <c r="AW273" s="15" t="s">
        <v>30</v>
      </c>
      <c r="AX273" s="15" t="s">
        <v>73</v>
      </c>
      <c r="AY273" s="263" t="s">
        <v>147</v>
      </c>
    </row>
    <row r="274" s="13" customFormat="1">
      <c r="A274" s="13"/>
      <c r="B274" s="231"/>
      <c r="C274" s="232"/>
      <c r="D274" s="233" t="s">
        <v>155</v>
      </c>
      <c r="E274" s="234" t="s">
        <v>1</v>
      </c>
      <c r="F274" s="235" t="s">
        <v>81</v>
      </c>
      <c r="G274" s="232"/>
      <c r="H274" s="236">
        <v>1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155</v>
      </c>
      <c r="AU274" s="242" t="s">
        <v>83</v>
      </c>
      <c r="AV274" s="13" t="s">
        <v>83</v>
      </c>
      <c r="AW274" s="13" t="s">
        <v>30</v>
      </c>
      <c r="AX274" s="13" t="s">
        <v>73</v>
      </c>
      <c r="AY274" s="242" t="s">
        <v>147</v>
      </c>
    </row>
    <row r="275" s="14" customFormat="1">
      <c r="A275" s="14"/>
      <c r="B275" s="243"/>
      <c r="C275" s="244"/>
      <c r="D275" s="233" t="s">
        <v>155</v>
      </c>
      <c r="E275" s="245" t="s">
        <v>1</v>
      </c>
      <c r="F275" s="246" t="s">
        <v>157</v>
      </c>
      <c r="G275" s="244"/>
      <c r="H275" s="247">
        <v>1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155</v>
      </c>
      <c r="AU275" s="253" t="s">
        <v>83</v>
      </c>
      <c r="AV275" s="14" t="s">
        <v>154</v>
      </c>
      <c r="AW275" s="14" t="s">
        <v>30</v>
      </c>
      <c r="AX275" s="14" t="s">
        <v>81</v>
      </c>
      <c r="AY275" s="253" t="s">
        <v>147</v>
      </c>
    </row>
    <row r="276" s="12" customFormat="1" ht="22.8" customHeight="1">
      <c r="A276" s="12"/>
      <c r="B276" s="202"/>
      <c r="C276" s="203"/>
      <c r="D276" s="204" t="s">
        <v>72</v>
      </c>
      <c r="E276" s="216" t="s">
        <v>1150</v>
      </c>
      <c r="F276" s="216" t="s">
        <v>1151</v>
      </c>
      <c r="G276" s="203"/>
      <c r="H276" s="203"/>
      <c r="I276" s="206"/>
      <c r="J276" s="217">
        <f>BK276</f>
        <v>0</v>
      </c>
      <c r="K276" s="203"/>
      <c r="L276" s="208"/>
      <c r="M276" s="209"/>
      <c r="N276" s="210"/>
      <c r="O276" s="210"/>
      <c r="P276" s="211">
        <f>SUM(P277:P291)</f>
        <v>0</v>
      </c>
      <c r="Q276" s="210"/>
      <c r="R276" s="211">
        <f>SUM(R277:R291)</f>
        <v>0</v>
      </c>
      <c r="S276" s="210"/>
      <c r="T276" s="212">
        <f>SUM(T277:T291)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3" t="s">
        <v>81</v>
      </c>
      <c r="AT276" s="214" t="s">
        <v>72</v>
      </c>
      <c r="AU276" s="214" t="s">
        <v>81</v>
      </c>
      <c r="AY276" s="213" t="s">
        <v>147</v>
      </c>
      <c r="BK276" s="215">
        <f>SUM(BK277:BK291)</f>
        <v>0</v>
      </c>
    </row>
    <row r="277" s="2" customFormat="1" ht="49.05" customHeight="1">
      <c r="A277" s="38"/>
      <c r="B277" s="39"/>
      <c r="C277" s="218" t="s">
        <v>282</v>
      </c>
      <c r="D277" s="218" t="s">
        <v>149</v>
      </c>
      <c r="E277" s="219" t="s">
        <v>1152</v>
      </c>
      <c r="F277" s="220" t="s">
        <v>1153</v>
      </c>
      <c r="G277" s="221" t="s">
        <v>411</v>
      </c>
      <c r="H277" s="222">
        <v>1</v>
      </c>
      <c r="I277" s="223"/>
      <c r="J277" s="224">
        <f>ROUND(I277*H277,2)</f>
        <v>0</v>
      </c>
      <c r="K277" s="220" t="s">
        <v>1</v>
      </c>
      <c r="L277" s="44"/>
      <c r="M277" s="225" t="s">
        <v>1</v>
      </c>
      <c r="N277" s="226" t="s">
        <v>38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154</v>
      </c>
      <c r="AT277" s="229" t="s">
        <v>149</v>
      </c>
      <c r="AU277" s="229" t="s">
        <v>83</v>
      </c>
      <c r="AY277" s="17" t="s">
        <v>147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81</v>
      </c>
      <c r="BK277" s="230">
        <f>ROUND(I277*H277,2)</f>
        <v>0</v>
      </c>
      <c r="BL277" s="17" t="s">
        <v>154</v>
      </c>
      <c r="BM277" s="229" t="s">
        <v>285</v>
      </c>
    </row>
    <row r="278" s="15" customFormat="1">
      <c r="A278" s="15"/>
      <c r="B278" s="254"/>
      <c r="C278" s="255"/>
      <c r="D278" s="233" t="s">
        <v>155</v>
      </c>
      <c r="E278" s="256" t="s">
        <v>1</v>
      </c>
      <c r="F278" s="257" t="s">
        <v>1072</v>
      </c>
      <c r="G278" s="255"/>
      <c r="H278" s="256" t="s">
        <v>1</v>
      </c>
      <c r="I278" s="258"/>
      <c r="J278" s="255"/>
      <c r="K278" s="255"/>
      <c r="L278" s="259"/>
      <c r="M278" s="260"/>
      <c r="N278" s="261"/>
      <c r="O278" s="261"/>
      <c r="P278" s="261"/>
      <c r="Q278" s="261"/>
      <c r="R278" s="261"/>
      <c r="S278" s="261"/>
      <c r="T278" s="262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3" t="s">
        <v>155</v>
      </c>
      <c r="AU278" s="263" t="s">
        <v>83</v>
      </c>
      <c r="AV278" s="15" t="s">
        <v>81</v>
      </c>
      <c r="AW278" s="15" t="s">
        <v>30</v>
      </c>
      <c r="AX278" s="15" t="s">
        <v>73</v>
      </c>
      <c r="AY278" s="263" t="s">
        <v>147</v>
      </c>
    </row>
    <row r="279" s="15" customFormat="1">
      <c r="A279" s="15"/>
      <c r="B279" s="254"/>
      <c r="C279" s="255"/>
      <c r="D279" s="233" t="s">
        <v>155</v>
      </c>
      <c r="E279" s="256" t="s">
        <v>1</v>
      </c>
      <c r="F279" s="257" t="s">
        <v>1073</v>
      </c>
      <c r="G279" s="255"/>
      <c r="H279" s="256" t="s">
        <v>1</v>
      </c>
      <c r="I279" s="258"/>
      <c r="J279" s="255"/>
      <c r="K279" s="255"/>
      <c r="L279" s="259"/>
      <c r="M279" s="260"/>
      <c r="N279" s="261"/>
      <c r="O279" s="261"/>
      <c r="P279" s="261"/>
      <c r="Q279" s="261"/>
      <c r="R279" s="261"/>
      <c r="S279" s="261"/>
      <c r="T279" s="262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3" t="s">
        <v>155</v>
      </c>
      <c r="AU279" s="263" t="s">
        <v>83</v>
      </c>
      <c r="AV279" s="15" t="s">
        <v>81</v>
      </c>
      <c r="AW279" s="15" t="s">
        <v>30</v>
      </c>
      <c r="AX279" s="15" t="s">
        <v>73</v>
      </c>
      <c r="AY279" s="263" t="s">
        <v>147</v>
      </c>
    </row>
    <row r="280" s="13" customFormat="1">
      <c r="A280" s="13"/>
      <c r="B280" s="231"/>
      <c r="C280" s="232"/>
      <c r="D280" s="233" t="s">
        <v>155</v>
      </c>
      <c r="E280" s="234" t="s">
        <v>1</v>
      </c>
      <c r="F280" s="235" t="s">
        <v>81</v>
      </c>
      <c r="G280" s="232"/>
      <c r="H280" s="236">
        <v>1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155</v>
      </c>
      <c r="AU280" s="242" t="s">
        <v>83</v>
      </c>
      <c r="AV280" s="13" t="s">
        <v>83</v>
      </c>
      <c r="AW280" s="13" t="s">
        <v>30</v>
      </c>
      <c r="AX280" s="13" t="s">
        <v>73</v>
      </c>
      <c r="AY280" s="242" t="s">
        <v>147</v>
      </c>
    </row>
    <row r="281" s="14" customFormat="1">
      <c r="A281" s="14"/>
      <c r="B281" s="243"/>
      <c r="C281" s="244"/>
      <c r="D281" s="233" t="s">
        <v>155</v>
      </c>
      <c r="E281" s="245" t="s">
        <v>1</v>
      </c>
      <c r="F281" s="246" t="s">
        <v>157</v>
      </c>
      <c r="G281" s="244"/>
      <c r="H281" s="247">
        <v>1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155</v>
      </c>
      <c r="AU281" s="253" t="s">
        <v>83</v>
      </c>
      <c r="AV281" s="14" t="s">
        <v>154</v>
      </c>
      <c r="AW281" s="14" t="s">
        <v>30</v>
      </c>
      <c r="AX281" s="14" t="s">
        <v>81</v>
      </c>
      <c r="AY281" s="253" t="s">
        <v>147</v>
      </c>
    </row>
    <row r="282" s="2" customFormat="1" ht="24.15" customHeight="1">
      <c r="A282" s="38"/>
      <c r="B282" s="39"/>
      <c r="C282" s="218" t="s">
        <v>225</v>
      </c>
      <c r="D282" s="218" t="s">
        <v>149</v>
      </c>
      <c r="E282" s="219" t="s">
        <v>1154</v>
      </c>
      <c r="F282" s="220" t="s">
        <v>1155</v>
      </c>
      <c r="G282" s="221" t="s">
        <v>411</v>
      </c>
      <c r="H282" s="222">
        <v>1</v>
      </c>
      <c r="I282" s="223"/>
      <c r="J282" s="224">
        <f>ROUND(I282*H282,2)</f>
        <v>0</v>
      </c>
      <c r="K282" s="220" t="s">
        <v>1</v>
      </c>
      <c r="L282" s="44"/>
      <c r="M282" s="225" t="s">
        <v>1</v>
      </c>
      <c r="N282" s="226" t="s">
        <v>38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154</v>
      </c>
      <c r="AT282" s="229" t="s">
        <v>149</v>
      </c>
      <c r="AU282" s="229" t="s">
        <v>83</v>
      </c>
      <c r="AY282" s="17" t="s">
        <v>147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81</v>
      </c>
      <c r="BK282" s="230">
        <f>ROUND(I282*H282,2)</f>
        <v>0</v>
      </c>
      <c r="BL282" s="17" t="s">
        <v>154</v>
      </c>
      <c r="BM282" s="229" t="s">
        <v>289</v>
      </c>
    </row>
    <row r="283" s="15" customFormat="1">
      <c r="A283" s="15"/>
      <c r="B283" s="254"/>
      <c r="C283" s="255"/>
      <c r="D283" s="233" t="s">
        <v>155</v>
      </c>
      <c r="E283" s="256" t="s">
        <v>1</v>
      </c>
      <c r="F283" s="257" t="s">
        <v>1072</v>
      </c>
      <c r="G283" s="255"/>
      <c r="H283" s="256" t="s">
        <v>1</v>
      </c>
      <c r="I283" s="258"/>
      <c r="J283" s="255"/>
      <c r="K283" s="255"/>
      <c r="L283" s="259"/>
      <c r="M283" s="260"/>
      <c r="N283" s="261"/>
      <c r="O283" s="261"/>
      <c r="P283" s="261"/>
      <c r="Q283" s="261"/>
      <c r="R283" s="261"/>
      <c r="S283" s="261"/>
      <c r="T283" s="262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3" t="s">
        <v>155</v>
      </c>
      <c r="AU283" s="263" t="s">
        <v>83</v>
      </c>
      <c r="AV283" s="15" t="s">
        <v>81</v>
      </c>
      <c r="AW283" s="15" t="s">
        <v>30</v>
      </c>
      <c r="AX283" s="15" t="s">
        <v>73</v>
      </c>
      <c r="AY283" s="263" t="s">
        <v>147</v>
      </c>
    </row>
    <row r="284" s="15" customFormat="1">
      <c r="A284" s="15"/>
      <c r="B284" s="254"/>
      <c r="C284" s="255"/>
      <c r="D284" s="233" t="s">
        <v>155</v>
      </c>
      <c r="E284" s="256" t="s">
        <v>1</v>
      </c>
      <c r="F284" s="257" t="s">
        <v>1099</v>
      </c>
      <c r="G284" s="255"/>
      <c r="H284" s="256" t="s">
        <v>1</v>
      </c>
      <c r="I284" s="258"/>
      <c r="J284" s="255"/>
      <c r="K284" s="255"/>
      <c r="L284" s="259"/>
      <c r="M284" s="260"/>
      <c r="N284" s="261"/>
      <c r="O284" s="261"/>
      <c r="P284" s="261"/>
      <c r="Q284" s="261"/>
      <c r="R284" s="261"/>
      <c r="S284" s="261"/>
      <c r="T284" s="262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3" t="s">
        <v>155</v>
      </c>
      <c r="AU284" s="263" t="s">
        <v>83</v>
      </c>
      <c r="AV284" s="15" t="s">
        <v>81</v>
      </c>
      <c r="AW284" s="15" t="s">
        <v>30</v>
      </c>
      <c r="AX284" s="15" t="s">
        <v>73</v>
      </c>
      <c r="AY284" s="263" t="s">
        <v>147</v>
      </c>
    </row>
    <row r="285" s="13" customFormat="1">
      <c r="A285" s="13"/>
      <c r="B285" s="231"/>
      <c r="C285" s="232"/>
      <c r="D285" s="233" t="s">
        <v>155</v>
      </c>
      <c r="E285" s="234" t="s">
        <v>1</v>
      </c>
      <c r="F285" s="235" t="s">
        <v>81</v>
      </c>
      <c r="G285" s="232"/>
      <c r="H285" s="236">
        <v>1</v>
      </c>
      <c r="I285" s="237"/>
      <c r="J285" s="232"/>
      <c r="K285" s="232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155</v>
      </c>
      <c r="AU285" s="242" t="s">
        <v>83</v>
      </c>
      <c r="AV285" s="13" t="s">
        <v>83</v>
      </c>
      <c r="AW285" s="13" t="s">
        <v>30</v>
      </c>
      <c r="AX285" s="13" t="s">
        <v>73</v>
      </c>
      <c r="AY285" s="242" t="s">
        <v>147</v>
      </c>
    </row>
    <row r="286" s="14" customFormat="1">
      <c r="A286" s="14"/>
      <c r="B286" s="243"/>
      <c r="C286" s="244"/>
      <c r="D286" s="233" t="s">
        <v>155</v>
      </c>
      <c r="E286" s="245" t="s">
        <v>1</v>
      </c>
      <c r="F286" s="246" t="s">
        <v>157</v>
      </c>
      <c r="G286" s="244"/>
      <c r="H286" s="247">
        <v>1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155</v>
      </c>
      <c r="AU286" s="253" t="s">
        <v>83</v>
      </c>
      <c r="AV286" s="14" t="s">
        <v>154</v>
      </c>
      <c r="AW286" s="14" t="s">
        <v>30</v>
      </c>
      <c r="AX286" s="14" t="s">
        <v>81</v>
      </c>
      <c r="AY286" s="253" t="s">
        <v>147</v>
      </c>
    </row>
    <row r="287" s="2" customFormat="1" ht="24.15" customHeight="1">
      <c r="A287" s="38"/>
      <c r="B287" s="39"/>
      <c r="C287" s="218" t="s">
        <v>290</v>
      </c>
      <c r="D287" s="218" t="s">
        <v>149</v>
      </c>
      <c r="E287" s="219" t="s">
        <v>1156</v>
      </c>
      <c r="F287" s="220" t="s">
        <v>1157</v>
      </c>
      <c r="G287" s="221" t="s">
        <v>411</v>
      </c>
      <c r="H287" s="222">
        <v>1</v>
      </c>
      <c r="I287" s="223"/>
      <c r="J287" s="224">
        <f>ROUND(I287*H287,2)</f>
        <v>0</v>
      </c>
      <c r="K287" s="220" t="s">
        <v>1</v>
      </c>
      <c r="L287" s="44"/>
      <c r="M287" s="225" t="s">
        <v>1</v>
      </c>
      <c r="N287" s="226" t="s">
        <v>38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154</v>
      </c>
      <c r="AT287" s="229" t="s">
        <v>149</v>
      </c>
      <c r="AU287" s="229" t="s">
        <v>83</v>
      </c>
      <c r="AY287" s="17" t="s">
        <v>147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81</v>
      </c>
      <c r="BK287" s="230">
        <f>ROUND(I287*H287,2)</f>
        <v>0</v>
      </c>
      <c r="BL287" s="17" t="s">
        <v>154</v>
      </c>
      <c r="BM287" s="229" t="s">
        <v>293</v>
      </c>
    </row>
    <row r="288" s="15" customFormat="1">
      <c r="A288" s="15"/>
      <c r="B288" s="254"/>
      <c r="C288" s="255"/>
      <c r="D288" s="233" t="s">
        <v>155</v>
      </c>
      <c r="E288" s="256" t="s">
        <v>1</v>
      </c>
      <c r="F288" s="257" t="s">
        <v>1072</v>
      </c>
      <c r="G288" s="255"/>
      <c r="H288" s="256" t="s">
        <v>1</v>
      </c>
      <c r="I288" s="258"/>
      <c r="J288" s="255"/>
      <c r="K288" s="255"/>
      <c r="L288" s="259"/>
      <c r="M288" s="260"/>
      <c r="N288" s="261"/>
      <c r="O288" s="261"/>
      <c r="P288" s="261"/>
      <c r="Q288" s="261"/>
      <c r="R288" s="261"/>
      <c r="S288" s="261"/>
      <c r="T288" s="262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3" t="s">
        <v>155</v>
      </c>
      <c r="AU288" s="263" t="s">
        <v>83</v>
      </c>
      <c r="AV288" s="15" t="s">
        <v>81</v>
      </c>
      <c r="AW288" s="15" t="s">
        <v>30</v>
      </c>
      <c r="AX288" s="15" t="s">
        <v>73</v>
      </c>
      <c r="AY288" s="263" t="s">
        <v>147</v>
      </c>
    </row>
    <row r="289" s="15" customFormat="1">
      <c r="A289" s="15"/>
      <c r="B289" s="254"/>
      <c r="C289" s="255"/>
      <c r="D289" s="233" t="s">
        <v>155</v>
      </c>
      <c r="E289" s="256" t="s">
        <v>1</v>
      </c>
      <c r="F289" s="257" t="s">
        <v>1099</v>
      </c>
      <c r="G289" s="255"/>
      <c r="H289" s="256" t="s">
        <v>1</v>
      </c>
      <c r="I289" s="258"/>
      <c r="J289" s="255"/>
      <c r="K289" s="255"/>
      <c r="L289" s="259"/>
      <c r="M289" s="260"/>
      <c r="N289" s="261"/>
      <c r="O289" s="261"/>
      <c r="P289" s="261"/>
      <c r="Q289" s="261"/>
      <c r="R289" s="261"/>
      <c r="S289" s="261"/>
      <c r="T289" s="262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3" t="s">
        <v>155</v>
      </c>
      <c r="AU289" s="263" t="s">
        <v>83</v>
      </c>
      <c r="AV289" s="15" t="s">
        <v>81</v>
      </c>
      <c r="AW289" s="15" t="s">
        <v>30</v>
      </c>
      <c r="AX289" s="15" t="s">
        <v>73</v>
      </c>
      <c r="AY289" s="263" t="s">
        <v>147</v>
      </c>
    </row>
    <row r="290" s="13" customFormat="1">
      <c r="A290" s="13"/>
      <c r="B290" s="231"/>
      <c r="C290" s="232"/>
      <c r="D290" s="233" t="s">
        <v>155</v>
      </c>
      <c r="E290" s="234" t="s">
        <v>1</v>
      </c>
      <c r="F290" s="235" t="s">
        <v>81</v>
      </c>
      <c r="G290" s="232"/>
      <c r="H290" s="236">
        <v>1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155</v>
      </c>
      <c r="AU290" s="242" t="s">
        <v>83</v>
      </c>
      <c r="AV290" s="13" t="s">
        <v>83</v>
      </c>
      <c r="AW290" s="13" t="s">
        <v>30</v>
      </c>
      <c r="AX290" s="13" t="s">
        <v>73</v>
      </c>
      <c r="AY290" s="242" t="s">
        <v>147</v>
      </c>
    </row>
    <row r="291" s="14" customFormat="1">
      <c r="A291" s="14"/>
      <c r="B291" s="243"/>
      <c r="C291" s="244"/>
      <c r="D291" s="233" t="s">
        <v>155</v>
      </c>
      <c r="E291" s="245" t="s">
        <v>1</v>
      </c>
      <c r="F291" s="246" t="s">
        <v>157</v>
      </c>
      <c r="G291" s="244"/>
      <c r="H291" s="247">
        <v>1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155</v>
      </c>
      <c r="AU291" s="253" t="s">
        <v>83</v>
      </c>
      <c r="AV291" s="14" t="s">
        <v>154</v>
      </c>
      <c r="AW291" s="14" t="s">
        <v>30</v>
      </c>
      <c r="AX291" s="14" t="s">
        <v>81</v>
      </c>
      <c r="AY291" s="253" t="s">
        <v>147</v>
      </c>
    </row>
    <row r="292" s="12" customFormat="1" ht="22.8" customHeight="1">
      <c r="A292" s="12"/>
      <c r="B292" s="202"/>
      <c r="C292" s="203"/>
      <c r="D292" s="204" t="s">
        <v>72</v>
      </c>
      <c r="E292" s="216" t="s">
        <v>1158</v>
      </c>
      <c r="F292" s="216" t="s">
        <v>1159</v>
      </c>
      <c r="G292" s="203"/>
      <c r="H292" s="203"/>
      <c r="I292" s="206"/>
      <c r="J292" s="217">
        <f>BK292</f>
        <v>0</v>
      </c>
      <c r="K292" s="203"/>
      <c r="L292" s="208"/>
      <c r="M292" s="209"/>
      <c r="N292" s="210"/>
      <c r="O292" s="210"/>
      <c r="P292" s="211">
        <f>SUM(P293:P302)</f>
        <v>0</v>
      </c>
      <c r="Q292" s="210"/>
      <c r="R292" s="211">
        <f>SUM(R293:R302)</f>
        <v>0</v>
      </c>
      <c r="S292" s="210"/>
      <c r="T292" s="212">
        <f>SUM(T293:T302)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3" t="s">
        <v>81</v>
      </c>
      <c r="AT292" s="214" t="s">
        <v>72</v>
      </c>
      <c r="AU292" s="214" t="s">
        <v>81</v>
      </c>
      <c r="AY292" s="213" t="s">
        <v>147</v>
      </c>
      <c r="BK292" s="215">
        <f>SUM(BK293:BK302)</f>
        <v>0</v>
      </c>
    </row>
    <row r="293" s="2" customFormat="1" ht="16.5" customHeight="1">
      <c r="A293" s="38"/>
      <c r="B293" s="39"/>
      <c r="C293" s="218" t="s">
        <v>231</v>
      </c>
      <c r="D293" s="218" t="s">
        <v>149</v>
      </c>
      <c r="E293" s="219" t="s">
        <v>1160</v>
      </c>
      <c r="F293" s="220" t="s">
        <v>1159</v>
      </c>
      <c r="G293" s="221" t="s">
        <v>411</v>
      </c>
      <c r="H293" s="222">
        <v>1</v>
      </c>
      <c r="I293" s="223"/>
      <c r="J293" s="224">
        <f>ROUND(I293*H293,2)</f>
        <v>0</v>
      </c>
      <c r="K293" s="220" t="s">
        <v>1</v>
      </c>
      <c r="L293" s="44"/>
      <c r="M293" s="225" t="s">
        <v>1</v>
      </c>
      <c r="N293" s="226" t="s">
        <v>38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154</v>
      </c>
      <c r="AT293" s="229" t="s">
        <v>149</v>
      </c>
      <c r="AU293" s="229" t="s">
        <v>83</v>
      </c>
      <c r="AY293" s="17" t="s">
        <v>147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81</v>
      </c>
      <c r="BK293" s="230">
        <f>ROUND(I293*H293,2)</f>
        <v>0</v>
      </c>
      <c r="BL293" s="17" t="s">
        <v>154</v>
      </c>
      <c r="BM293" s="229" t="s">
        <v>297</v>
      </c>
    </row>
    <row r="294" s="15" customFormat="1">
      <c r="A294" s="15"/>
      <c r="B294" s="254"/>
      <c r="C294" s="255"/>
      <c r="D294" s="233" t="s">
        <v>155</v>
      </c>
      <c r="E294" s="256" t="s">
        <v>1</v>
      </c>
      <c r="F294" s="257" t="s">
        <v>1072</v>
      </c>
      <c r="G294" s="255"/>
      <c r="H294" s="256" t="s">
        <v>1</v>
      </c>
      <c r="I294" s="258"/>
      <c r="J294" s="255"/>
      <c r="K294" s="255"/>
      <c r="L294" s="259"/>
      <c r="M294" s="260"/>
      <c r="N294" s="261"/>
      <c r="O294" s="261"/>
      <c r="P294" s="261"/>
      <c r="Q294" s="261"/>
      <c r="R294" s="261"/>
      <c r="S294" s="261"/>
      <c r="T294" s="262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3" t="s">
        <v>155</v>
      </c>
      <c r="AU294" s="263" t="s">
        <v>83</v>
      </c>
      <c r="AV294" s="15" t="s">
        <v>81</v>
      </c>
      <c r="AW294" s="15" t="s">
        <v>30</v>
      </c>
      <c r="AX294" s="15" t="s">
        <v>73</v>
      </c>
      <c r="AY294" s="263" t="s">
        <v>147</v>
      </c>
    </row>
    <row r="295" s="15" customFormat="1">
      <c r="A295" s="15"/>
      <c r="B295" s="254"/>
      <c r="C295" s="255"/>
      <c r="D295" s="233" t="s">
        <v>155</v>
      </c>
      <c r="E295" s="256" t="s">
        <v>1</v>
      </c>
      <c r="F295" s="257" t="s">
        <v>1073</v>
      </c>
      <c r="G295" s="255"/>
      <c r="H295" s="256" t="s">
        <v>1</v>
      </c>
      <c r="I295" s="258"/>
      <c r="J295" s="255"/>
      <c r="K295" s="255"/>
      <c r="L295" s="259"/>
      <c r="M295" s="260"/>
      <c r="N295" s="261"/>
      <c r="O295" s="261"/>
      <c r="P295" s="261"/>
      <c r="Q295" s="261"/>
      <c r="R295" s="261"/>
      <c r="S295" s="261"/>
      <c r="T295" s="262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3" t="s">
        <v>155</v>
      </c>
      <c r="AU295" s="263" t="s">
        <v>83</v>
      </c>
      <c r="AV295" s="15" t="s">
        <v>81</v>
      </c>
      <c r="AW295" s="15" t="s">
        <v>30</v>
      </c>
      <c r="AX295" s="15" t="s">
        <v>73</v>
      </c>
      <c r="AY295" s="263" t="s">
        <v>147</v>
      </c>
    </row>
    <row r="296" s="13" customFormat="1">
      <c r="A296" s="13"/>
      <c r="B296" s="231"/>
      <c r="C296" s="232"/>
      <c r="D296" s="233" t="s">
        <v>155</v>
      </c>
      <c r="E296" s="234" t="s">
        <v>1</v>
      </c>
      <c r="F296" s="235" t="s">
        <v>81</v>
      </c>
      <c r="G296" s="232"/>
      <c r="H296" s="236">
        <v>1</v>
      </c>
      <c r="I296" s="237"/>
      <c r="J296" s="232"/>
      <c r="K296" s="232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155</v>
      </c>
      <c r="AU296" s="242" t="s">
        <v>83</v>
      </c>
      <c r="AV296" s="13" t="s">
        <v>83</v>
      </c>
      <c r="AW296" s="13" t="s">
        <v>30</v>
      </c>
      <c r="AX296" s="13" t="s">
        <v>73</v>
      </c>
      <c r="AY296" s="242" t="s">
        <v>147</v>
      </c>
    </row>
    <row r="297" s="14" customFormat="1">
      <c r="A297" s="14"/>
      <c r="B297" s="243"/>
      <c r="C297" s="244"/>
      <c r="D297" s="233" t="s">
        <v>155</v>
      </c>
      <c r="E297" s="245" t="s">
        <v>1</v>
      </c>
      <c r="F297" s="246" t="s">
        <v>157</v>
      </c>
      <c r="G297" s="244"/>
      <c r="H297" s="247">
        <v>1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155</v>
      </c>
      <c r="AU297" s="253" t="s">
        <v>83</v>
      </c>
      <c r="AV297" s="14" t="s">
        <v>154</v>
      </c>
      <c r="AW297" s="14" t="s">
        <v>30</v>
      </c>
      <c r="AX297" s="14" t="s">
        <v>81</v>
      </c>
      <c r="AY297" s="253" t="s">
        <v>147</v>
      </c>
    </row>
    <row r="298" s="2" customFormat="1" ht="24.15" customHeight="1">
      <c r="A298" s="38"/>
      <c r="B298" s="39"/>
      <c r="C298" s="218" t="s">
        <v>298</v>
      </c>
      <c r="D298" s="218" t="s">
        <v>149</v>
      </c>
      <c r="E298" s="219" t="s">
        <v>1161</v>
      </c>
      <c r="F298" s="220" t="s">
        <v>1162</v>
      </c>
      <c r="G298" s="221" t="s">
        <v>411</v>
      </c>
      <c r="H298" s="222">
        <v>1</v>
      </c>
      <c r="I298" s="223"/>
      <c r="J298" s="224">
        <f>ROUND(I298*H298,2)</f>
        <v>0</v>
      </c>
      <c r="K298" s="220" t="s">
        <v>1</v>
      </c>
      <c r="L298" s="44"/>
      <c r="M298" s="225" t="s">
        <v>1</v>
      </c>
      <c r="N298" s="226" t="s">
        <v>38</v>
      </c>
      <c r="O298" s="91"/>
      <c r="P298" s="227">
        <f>O298*H298</f>
        <v>0</v>
      </c>
      <c r="Q298" s="227">
        <v>0</v>
      </c>
      <c r="R298" s="227">
        <f>Q298*H298</f>
        <v>0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154</v>
      </c>
      <c r="AT298" s="229" t="s">
        <v>149</v>
      </c>
      <c r="AU298" s="229" t="s">
        <v>83</v>
      </c>
      <c r="AY298" s="17" t="s">
        <v>147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81</v>
      </c>
      <c r="BK298" s="230">
        <f>ROUND(I298*H298,2)</f>
        <v>0</v>
      </c>
      <c r="BL298" s="17" t="s">
        <v>154</v>
      </c>
      <c r="BM298" s="229" t="s">
        <v>301</v>
      </c>
    </row>
    <row r="299" s="15" customFormat="1">
      <c r="A299" s="15"/>
      <c r="B299" s="254"/>
      <c r="C299" s="255"/>
      <c r="D299" s="233" t="s">
        <v>155</v>
      </c>
      <c r="E299" s="256" t="s">
        <v>1</v>
      </c>
      <c r="F299" s="257" t="s">
        <v>1072</v>
      </c>
      <c r="G299" s="255"/>
      <c r="H299" s="256" t="s">
        <v>1</v>
      </c>
      <c r="I299" s="258"/>
      <c r="J299" s="255"/>
      <c r="K299" s="255"/>
      <c r="L299" s="259"/>
      <c r="M299" s="260"/>
      <c r="N299" s="261"/>
      <c r="O299" s="261"/>
      <c r="P299" s="261"/>
      <c r="Q299" s="261"/>
      <c r="R299" s="261"/>
      <c r="S299" s="261"/>
      <c r="T299" s="262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3" t="s">
        <v>155</v>
      </c>
      <c r="AU299" s="263" t="s">
        <v>83</v>
      </c>
      <c r="AV299" s="15" t="s">
        <v>81</v>
      </c>
      <c r="AW299" s="15" t="s">
        <v>30</v>
      </c>
      <c r="AX299" s="15" t="s">
        <v>73</v>
      </c>
      <c r="AY299" s="263" t="s">
        <v>147</v>
      </c>
    </row>
    <row r="300" s="15" customFormat="1">
      <c r="A300" s="15"/>
      <c r="B300" s="254"/>
      <c r="C300" s="255"/>
      <c r="D300" s="233" t="s">
        <v>155</v>
      </c>
      <c r="E300" s="256" t="s">
        <v>1</v>
      </c>
      <c r="F300" s="257" t="s">
        <v>1099</v>
      </c>
      <c r="G300" s="255"/>
      <c r="H300" s="256" t="s">
        <v>1</v>
      </c>
      <c r="I300" s="258"/>
      <c r="J300" s="255"/>
      <c r="K300" s="255"/>
      <c r="L300" s="259"/>
      <c r="M300" s="260"/>
      <c r="N300" s="261"/>
      <c r="O300" s="261"/>
      <c r="P300" s="261"/>
      <c r="Q300" s="261"/>
      <c r="R300" s="261"/>
      <c r="S300" s="261"/>
      <c r="T300" s="262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3" t="s">
        <v>155</v>
      </c>
      <c r="AU300" s="263" t="s">
        <v>83</v>
      </c>
      <c r="AV300" s="15" t="s">
        <v>81</v>
      </c>
      <c r="AW300" s="15" t="s">
        <v>30</v>
      </c>
      <c r="AX300" s="15" t="s">
        <v>73</v>
      </c>
      <c r="AY300" s="263" t="s">
        <v>147</v>
      </c>
    </row>
    <row r="301" s="13" customFormat="1">
      <c r="A301" s="13"/>
      <c r="B301" s="231"/>
      <c r="C301" s="232"/>
      <c r="D301" s="233" t="s">
        <v>155</v>
      </c>
      <c r="E301" s="234" t="s">
        <v>1</v>
      </c>
      <c r="F301" s="235" t="s">
        <v>81</v>
      </c>
      <c r="G301" s="232"/>
      <c r="H301" s="236">
        <v>1</v>
      </c>
      <c r="I301" s="237"/>
      <c r="J301" s="232"/>
      <c r="K301" s="232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155</v>
      </c>
      <c r="AU301" s="242" t="s">
        <v>83</v>
      </c>
      <c r="AV301" s="13" t="s">
        <v>83</v>
      </c>
      <c r="AW301" s="13" t="s">
        <v>30</v>
      </c>
      <c r="AX301" s="13" t="s">
        <v>73</v>
      </c>
      <c r="AY301" s="242" t="s">
        <v>147</v>
      </c>
    </row>
    <row r="302" s="14" customFormat="1">
      <c r="A302" s="14"/>
      <c r="B302" s="243"/>
      <c r="C302" s="244"/>
      <c r="D302" s="233" t="s">
        <v>155</v>
      </c>
      <c r="E302" s="245" t="s">
        <v>1</v>
      </c>
      <c r="F302" s="246" t="s">
        <v>157</v>
      </c>
      <c r="G302" s="244"/>
      <c r="H302" s="247">
        <v>1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155</v>
      </c>
      <c r="AU302" s="253" t="s">
        <v>83</v>
      </c>
      <c r="AV302" s="14" t="s">
        <v>154</v>
      </c>
      <c r="AW302" s="14" t="s">
        <v>30</v>
      </c>
      <c r="AX302" s="14" t="s">
        <v>81</v>
      </c>
      <c r="AY302" s="253" t="s">
        <v>147</v>
      </c>
    </row>
    <row r="303" s="12" customFormat="1" ht="22.8" customHeight="1">
      <c r="A303" s="12"/>
      <c r="B303" s="202"/>
      <c r="C303" s="203"/>
      <c r="D303" s="204" t="s">
        <v>72</v>
      </c>
      <c r="E303" s="216" t="s">
        <v>1163</v>
      </c>
      <c r="F303" s="216" t="s">
        <v>1164</v>
      </c>
      <c r="G303" s="203"/>
      <c r="H303" s="203"/>
      <c r="I303" s="206"/>
      <c r="J303" s="217">
        <f>BK303</f>
        <v>0</v>
      </c>
      <c r="K303" s="203"/>
      <c r="L303" s="208"/>
      <c r="M303" s="209"/>
      <c r="N303" s="210"/>
      <c r="O303" s="210"/>
      <c r="P303" s="211">
        <f>SUM(P304:P343)</f>
        <v>0</v>
      </c>
      <c r="Q303" s="210"/>
      <c r="R303" s="211">
        <f>SUM(R304:R343)</f>
        <v>0</v>
      </c>
      <c r="S303" s="210"/>
      <c r="T303" s="212">
        <f>SUM(T304:T343)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3" t="s">
        <v>81</v>
      </c>
      <c r="AT303" s="214" t="s">
        <v>72</v>
      </c>
      <c r="AU303" s="214" t="s">
        <v>81</v>
      </c>
      <c r="AY303" s="213" t="s">
        <v>147</v>
      </c>
      <c r="BK303" s="215">
        <f>SUM(BK304:BK343)</f>
        <v>0</v>
      </c>
    </row>
    <row r="304" s="2" customFormat="1" ht="76.35" customHeight="1">
      <c r="A304" s="38"/>
      <c r="B304" s="39"/>
      <c r="C304" s="218" t="s">
        <v>237</v>
      </c>
      <c r="D304" s="218" t="s">
        <v>149</v>
      </c>
      <c r="E304" s="219" t="s">
        <v>1165</v>
      </c>
      <c r="F304" s="220" t="s">
        <v>1166</v>
      </c>
      <c r="G304" s="221" t="s">
        <v>411</v>
      </c>
      <c r="H304" s="222">
        <v>1</v>
      </c>
      <c r="I304" s="223"/>
      <c r="J304" s="224">
        <f>ROUND(I304*H304,2)</f>
        <v>0</v>
      </c>
      <c r="K304" s="220" t="s">
        <v>1</v>
      </c>
      <c r="L304" s="44"/>
      <c r="M304" s="225" t="s">
        <v>1</v>
      </c>
      <c r="N304" s="226" t="s">
        <v>38</v>
      </c>
      <c r="O304" s="91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154</v>
      </c>
      <c r="AT304" s="229" t="s">
        <v>149</v>
      </c>
      <c r="AU304" s="229" t="s">
        <v>83</v>
      </c>
      <c r="AY304" s="17" t="s">
        <v>147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81</v>
      </c>
      <c r="BK304" s="230">
        <f>ROUND(I304*H304,2)</f>
        <v>0</v>
      </c>
      <c r="BL304" s="17" t="s">
        <v>154</v>
      </c>
      <c r="BM304" s="229" t="s">
        <v>305</v>
      </c>
    </row>
    <row r="305" s="15" customFormat="1">
      <c r="A305" s="15"/>
      <c r="B305" s="254"/>
      <c r="C305" s="255"/>
      <c r="D305" s="233" t="s">
        <v>155</v>
      </c>
      <c r="E305" s="256" t="s">
        <v>1</v>
      </c>
      <c r="F305" s="257" t="s">
        <v>1072</v>
      </c>
      <c r="G305" s="255"/>
      <c r="H305" s="256" t="s">
        <v>1</v>
      </c>
      <c r="I305" s="258"/>
      <c r="J305" s="255"/>
      <c r="K305" s="255"/>
      <c r="L305" s="259"/>
      <c r="M305" s="260"/>
      <c r="N305" s="261"/>
      <c r="O305" s="261"/>
      <c r="P305" s="261"/>
      <c r="Q305" s="261"/>
      <c r="R305" s="261"/>
      <c r="S305" s="261"/>
      <c r="T305" s="262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3" t="s">
        <v>155</v>
      </c>
      <c r="AU305" s="263" t="s">
        <v>83</v>
      </c>
      <c r="AV305" s="15" t="s">
        <v>81</v>
      </c>
      <c r="AW305" s="15" t="s">
        <v>30</v>
      </c>
      <c r="AX305" s="15" t="s">
        <v>73</v>
      </c>
      <c r="AY305" s="263" t="s">
        <v>147</v>
      </c>
    </row>
    <row r="306" s="15" customFormat="1">
      <c r="A306" s="15"/>
      <c r="B306" s="254"/>
      <c r="C306" s="255"/>
      <c r="D306" s="233" t="s">
        <v>155</v>
      </c>
      <c r="E306" s="256" t="s">
        <v>1</v>
      </c>
      <c r="F306" s="257" t="s">
        <v>1073</v>
      </c>
      <c r="G306" s="255"/>
      <c r="H306" s="256" t="s">
        <v>1</v>
      </c>
      <c r="I306" s="258"/>
      <c r="J306" s="255"/>
      <c r="K306" s="255"/>
      <c r="L306" s="259"/>
      <c r="M306" s="260"/>
      <c r="N306" s="261"/>
      <c r="O306" s="261"/>
      <c r="P306" s="261"/>
      <c r="Q306" s="261"/>
      <c r="R306" s="261"/>
      <c r="S306" s="261"/>
      <c r="T306" s="262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3" t="s">
        <v>155</v>
      </c>
      <c r="AU306" s="263" t="s">
        <v>83</v>
      </c>
      <c r="AV306" s="15" t="s">
        <v>81</v>
      </c>
      <c r="AW306" s="15" t="s">
        <v>30</v>
      </c>
      <c r="AX306" s="15" t="s">
        <v>73</v>
      </c>
      <c r="AY306" s="263" t="s">
        <v>147</v>
      </c>
    </row>
    <row r="307" s="13" customFormat="1">
      <c r="A307" s="13"/>
      <c r="B307" s="231"/>
      <c r="C307" s="232"/>
      <c r="D307" s="233" t="s">
        <v>155</v>
      </c>
      <c r="E307" s="234" t="s">
        <v>1</v>
      </c>
      <c r="F307" s="235" t="s">
        <v>81</v>
      </c>
      <c r="G307" s="232"/>
      <c r="H307" s="236">
        <v>1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155</v>
      </c>
      <c r="AU307" s="242" t="s">
        <v>83</v>
      </c>
      <c r="AV307" s="13" t="s">
        <v>83</v>
      </c>
      <c r="AW307" s="13" t="s">
        <v>30</v>
      </c>
      <c r="AX307" s="13" t="s">
        <v>73</v>
      </c>
      <c r="AY307" s="242" t="s">
        <v>147</v>
      </c>
    </row>
    <row r="308" s="14" customFormat="1">
      <c r="A308" s="14"/>
      <c r="B308" s="243"/>
      <c r="C308" s="244"/>
      <c r="D308" s="233" t="s">
        <v>155</v>
      </c>
      <c r="E308" s="245" t="s">
        <v>1</v>
      </c>
      <c r="F308" s="246" t="s">
        <v>157</v>
      </c>
      <c r="G308" s="244"/>
      <c r="H308" s="247">
        <v>1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155</v>
      </c>
      <c r="AU308" s="253" t="s">
        <v>83</v>
      </c>
      <c r="AV308" s="14" t="s">
        <v>154</v>
      </c>
      <c r="AW308" s="14" t="s">
        <v>30</v>
      </c>
      <c r="AX308" s="14" t="s">
        <v>81</v>
      </c>
      <c r="AY308" s="253" t="s">
        <v>147</v>
      </c>
    </row>
    <row r="309" s="2" customFormat="1" ht="37.8" customHeight="1">
      <c r="A309" s="38"/>
      <c r="B309" s="39"/>
      <c r="C309" s="218" t="s">
        <v>307</v>
      </c>
      <c r="D309" s="218" t="s">
        <v>149</v>
      </c>
      <c r="E309" s="219" t="s">
        <v>1167</v>
      </c>
      <c r="F309" s="220" t="s">
        <v>1168</v>
      </c>
      <c r="G309" s="221" t="s">
        <v>411</v>
      </c>
      <c r="H309" s="222">
        <v>1</v>
      </c>
      <c r="I309" s="223"/>
      <c r="J309" s="224">
        <f>ROUND(I309*H309,2)</f>
        <v>0</v>
      </c>
      <c r="K309" s="220" t="s">
        <v>1</v>
      </c>
      <c r="L309" s="44"/>
      <c r="M309" s="225" t="s">
        <v>1</v>
      </c>
      <c r="N309" s="226" t="s">
        <v>38</v>
      </c>
      <c r="O309" s="91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9" t="s">
        <v>154</v>
      </c>
      <c r="AT309" s="229" t="s">
        <v>149</v>
      </c>
      <c r="AU309" s="229" t="s">
        <v>83</v>
      </c>
      <c r="AY309" s="17" t="s">
        <v>147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7" t="s">
        <v>81</v>
      </c>
      <c r="BK309" s="230">
        <f>ROUND(I309*H309,2)</f>
        <v>0</v>
      </c>
      <c r="BL309" s="17" t="s">
        <v>154</v>
      </c>
      <c r="BM309" s="229" t="s">
        <v>310</v>
      </c>
    </row>
    <row r="310" s="15" customFormat="1">
      <c r="A310" s="15"/>
      <c r="B310" s="254"/>
      <c r="C310" s="255"/>
      <c r="D310" s="233" t="s">
        <v>155</v>
      </c>
      <c r="E310" s="256" t="s">
        <v>1</v>
      </c>
      <c r="F310" s="257" t="s">
        <v>1072</v>
      </c>
      <c r="G310" s="255"/>
      <c r="H310" s="256" t="s">
        <v>1</v>
      </c>
      <c r="I310" s="258"/>
      <c r="J310" s="255"/>
      <c r="K310" s="255"/>
      <c r="L310" s="259"/>
      <c r="M310" s="260"/>
      <c r="N310" s="261"/>
      <c r="O310" s="261"/>
      <c r="P310" s="261"/>
      <c r="Q310" s="261"/>
      <c r="R310" s="261"/>
      <c r="S310" s="261"/>
      <c r="T310" s="262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3" t="s">
        <v>155</v>
      </c>
      <c r="AU310" s="263" t="s">
        <v>83</v>
      </c>
      <c r="AV310" s="15" t="s">
        <v>81</v>
      </c>
      <c r="AW310" s="15" t="s">
        <v>30</v>
      </c>
      <c r="AX310" s="15" t="s">
        <v>73</v>
      </c>
      <c r="AY310" s="263" t="s">
        <v>147</v>
      </c>
    </row>
    <row r="311" s="15" customFormat="1">
      <c r="A311" s="15"/>
      <c r="B311" s="254"/>
      <c r="C311" s="255"/>
      <c r="D311" s="233" t="s">
        <v>155</v>
      </c>
      <c r="E311" s="256" t="s">
        <v>1</v>
      </c>
      <c r="F311" s="257" t="s">
        <v>1073</v>
      </c>
      <c r="G311" s="255"/>
      <c r="H311" s="256" t="s">
        <v>1</v>
      </c>
      <c r="I311" s="258"/>
      <c r="J311" s="255"/>
      <c r="K311" s="255"/>
      <c r="L311" s="259"/>
      <c r="M311" s="260"/>
      <c r="N311" s="261"/>
      <c r="O311" s="261"/>
      <c r="P311" s="261"/>
      <c r="Q311" s="261"/>
      <c r="R311" s="261"/>
      <c r="S311" s="261"/>
      <c r="T311" s="262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3" t="s">
        <v>155</v>
      </c>
      <c r="AU311" s="263" t="s">
        <v>83</v>
      </c>
      <c r="AV311" s="15" t="s">
        <v>81</v>
      </c>
      <c r="AW311" s="15" t="s">
        <v>30</v>
      </c>
      <c r="AX311" s="15" t="s">
        <v>73</v>
      </c>
      <c r="AY311" s="263" t="s">
        <v>147</v>
      </c>
    </row>
    <row r="312" s="13" customFormat="1">
      <c r="A312" s="13"/>
      <c r="B312" s="231"/>
      <c r="C312" s="232"/>
      <c r="D312" s="233" t="s">
        <v>155</v>
      </c>
      <c r="E312" s="234" t="s">
        <v>1</v>
      </c>
      <c r="F312" s="235" t="s">
        <v>81</v>
      </c>
      <c r="G312" s="232"/>
      <c r="H312" s="236">
        <v>1</v>
      </c>
      <c r="I312" s="237"/>
      <c r="J312" s="232"/>
      <c r="K312" s="232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155</v>
      </c>
      <c r="AU312" s="242" t="s">
        <v>83</v>
      </c>
      <c r="AV312" s="13" t="s">
        <v>83</v>
      </c>
      <c r="AW312" s="13" t="s">
        <v>30</v>
      </c>
      <c r="AX312" s="13" t="s">
        <v>73</v>
      </c>
      <c r="AY312" s="242" t="s">
        <v>147</v>
      </c>
    </row>
    <row r="313" s="14" customFormat="1">
      <c r="A313" s="14"/>
      <c r="B313" s="243"/>
      <c r="C313" s="244"/>
      <c r="D313" s="233" t="s">
        <v>155</v>
      </c>
      <c r="E313" s="245" t="s">
        <v>1</v>
      </c>
      <c r="F313" s="246" t="s">
        <v>157</v>
      </c>
      <c r="G313" s="244"/>
      <c r="H313" s="247">
        <v>1</v>
      </c>
      <c r="I313" s="248"/>
      <c r="J313" s="244"/>
      <c r="K313" s="244"/>
      <c r="L313" s="249"/>
      <c r="M313" s="250"/>
      <c r="N313" s="251"/>
      <c r="O313" s="251"/>
      <c r="P313" s="251"/>
      <c r="Q313" s="251"/>
      <c r="R313" s="251"/>
      <c r="S313" s="251"/>
      <c r="T313" s="25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3" t="s">
        <v>155</v>
      </c>
      <c r="AU313" s="253" t="s">
        <v>83</v>
      </c>
      <c r="AV313" s="14" t="s">
        <v>154</v>
      </c>
      <c r="AW313" s="14" t="s">
        <v>30</v>
      </c>
      <c r="AX313" s="14" t="s">
        <v>81</v>
      </c>
      <c r="AY313" s="253" t="s">
        <v>147</v>
      </c>
    </row>
    <row r="314" s="2" customFormat="1" ht="37.8" customHeight="1">
      <c r="A314" s="38"/>
      <c r="B314" s="39"/>
      <c r="C314" s="218" t="s">
        <v>245</v>
      </c>
      <c r="D314" s="218" t="s">
        <v>149</v>
      </c>
      <c r="E314" s="219" t="s">
        <v>1169</v>
      </c>
      <c r="F314" s="220" t="s">
        <v>1170</v>
      </c>
      <c r="G314" s="221" t="s">
        <v>411</v>
      </c>
      <c r="H314" s="222">
        <v>1</v>
      </c>
      <c r="I314" s="223"/>
      <c r="J314" s="224">
        <f>ROUND(I314*H314,2)</f>
        <v>0</v>
      </c>
      <c r="K314" s="220" t="s">
        <v>1</v>
      </c>
      <c r="L314" s="44"/>
      <c r="M314" s="225" t="s">
        <v>1</v>
      </c>
      <c r="N314" s="226" t="s">
        <v>38</v>
      </c>
      <c r="O314" s="91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154</v>
      </c>
      <c r="AT314" s="229" t="s">
        <v>149</v>
      </c>
      <c r="AU314" s="229" t="s">
        <v>83</v>
      </c>
      <c r="AY314" s="17" t="s">
        <v>147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81</v>
      </c>
      <c r="BK314" s="230">
        <f>ROUND(I314*H314,2)</f>
        <v>0</v>
      </c>
      <c r="BL314" s="17" t="s">
        <v>154</v>
      </c>
      <c r="BM314" s="229" t="s">
        <v>314</v>
      </c>
    </row>
    <row r="315" s="15" customFormat="1">
      <c r="A315" s="15"/>
      <c r="B315" s="254"/>
      <c r="C315" s="255"/>
      <c r="D315" s="233" t="s">
        <v>155</v>
      </c>
      <c r="E315" s="256" t="s">
        <v>1</v>
      </c>
      <c r="F315" s="257" t="s">
        <v>1072</v>
      </c>
      <c r="G315" s="255"/>
      <c r="H315" s="256" t="s">
        <v>1</v>
      </c>
      <c r="I315" s="258"/>
      <c r="J315" s="255"/>
      <c r="K315" s="255"/>
      <c r="L315" s="259"/>
      <c r="M315" s="260"/>
      <c r="N315" s="261"/>
      <c r="O315" s="261"/>
      <c r="P315" s="261"/>
      <c r="Q315" s="261"/>
      <c r="R315" s="261"/>
      <c r="S315" s="261"/>
      <c r="T315" s="262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3" t="s">
        <v>155</v>
      </c>
      <c r="AU315" s="263" t="s">
        <v>83</v>
      </c>
      <c r="AV315" s="15" t="s">
        <v>81</v>
      </c>
      <c r="AW315" s="15" t="s">
        <v>30</v>
      </c>
      <c r="AX315" s="15" t="s">
        <v>73</v>
      </c>
      <c r="AY315" s="263" t="s">
        <v>147</v>
      </c>
    </row>
    <row r="316" s="15" customFormat="1">
      <c r="A316" s="15"/>
      <c r="B316" s="254"/>
      <c r="C316" s="255"/>
      <c r="D316" s="233" t="s">
        <v>155</v>
      </c>
      <c r="E316" s="256" t="s">
        <v>1</v>
      </c>
      <c r="F316" s="257" t="s">
        <v>1073</v>
      </c>
      <c r="G316" s="255"/>
      <c r="H316" s="256" t="s">
        <v>1</v>
      </c>
      <c r="I316" s="258"/>
      <c r="J316" s="255"/>
      <c r="K316" s="255"/>
      <c r="L316" s="259"/>
      <c r="M316" s="260"/>
      <c r="N316" s="261"/>
      <c r="O316" s="261"/>
      <c r="P316" s="261"/>
      <c r="Q316" s="261"/>
      <c r="R316" s="261"/>
      <c r="S316" s="261"/>
      <c r="T316" s="262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3" t="s">
        <v>155</v>
      </c>
      <c r="AU316" s="263" t="s">
        <v>83</v>
      </c>
      <c r="AV316" s="15" t="s">
        <v>81</v>
      </c>
      <c r="AW316" s="15" t="s">
        <v>30</v>
      </c>
      <c r="AX316" s="15" t="s">
        <v>73</v>
      </c>
      <c r="AY316" s="263" t="s">
        <v>147</v>
      </c>
    </row>
    <row r="317" s="13" customFormat="1">
      <c r="A317" s="13"/>
      <c r="B317" s="231"/>
      <c r="C317" s="232"/>
      <c r="D317" s="233" t="s">
        <v>155</v>
      </c>
      <c r="E317" s="234" t="s">
        <v>1</v>
      </c>
      <c r="F317" s="235" t="s">
        <v>81</v>
      </c>
      <c r="G317" s="232"/>
      <c r="H317" s="236">
        <v>1</v>
      </c>
      <c r="I317" s="237"/>
      <c r="J317" s="232"/>
      <c r="K317" s="232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155</v>
      </c>
      <c r="AU317" s="242" t="s">
        <v>83</v>
      </c>
      <c r="AV317" s="13" t="s">
        <v>83</v>
      </c>
      <c r="AW317" s="13" t="s">
        <v>30</v>
      </c>
      <c r="AX317" s="13" t="s">
        <v>73</v>
      </c>
      <c r="AY317" s="242" t="s">
        <v>147</v>
      </c>
    </row>
    <row r="318" s="14" customFormat="1">
      <c r="A318" s="14"/>
      <c r="B318" s="243"/>
      <c r="C318" s="244"/>
      <c r="D318" s="233" t="s">
        <v>155</v>
      </c>
      <c r="E318" s="245" t="s">
        <v>1</v>
      </c>
      <c r="F318" s="246" t="s">
        <v>157</v>
      </c>
      <c r="G318" s="244"/>
      <c r="H318" s="247">
        <v>1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155</v>
      </c>
      <c r="AU318" s="253" t="s">
        <v>83</v>
      </c>
      <c r="AV318" s="14" t="s">
        <v>154</v>
      </c>
      <c r="AW318" s="14" t="s">
        <v>30</v>
      </c>
      <c r="AX318" s="14" t="s">
        <v>81</v>
      </c>
      <c r="AY318" s="253" t="s">
        <v>147</v>
      </c>
    </row>
    <row r="319" s="2" customFormat="1" ht="37.8" customHeight="1">
      <c r="A319" s="38"/>
      <c r="B319" s="39"/>
      <c r="C319" s="218" t="s">
        <v>315</v>
      </c>
      <c r="D319" s="218" t="s">
        <v>149</v>
      </c>
      <c r="E319" s="219" t="s">
        <v>1171</v>
      </c>
      <c r="F319" s="220" t="s">
        <v>1172</v>
      </c>
      <c r="G319" s="221" t="s">
        <v>411</v>
      </c>
      <c r="H319" s="222">
        <v>1</v>
      </c>
      <c r="I319" s="223"/>
      <c r="J319" s="224">
        <f>ROUND(I319*H319,2)</f>
        <v>0</v>
      </c>
      <c r="K319" s="220" t="s">
        <v>1</v>
      </c>
      <c r="L319" s="44"/>
      <c r="M319" s="225" t="s">
        <v>1</v>
      </c>
      <c r="N319" s="226" t="s">
        <v>38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154</v>
      </c>
      <c r="AT319" s="229" t="s">
        <v>149</v>
      </c>
      <c r="AU319" s="229" t="s">
        <v>83</v>
      </c>
      <c r="AY319" s="17" t="s">
        <v>147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81</v>
      </c>
      <c r="BK319" s="230">
        <f>ROUND(I319*H319,2)</f>
        <v>0</v>
      </c>
      <c r="BL319" s="17" t="s">
        <v>154</v>
      </c>
      <c r="BM319" s="229" t="s">
        <v>318</v>
      </c>
    </row>
    <row r="320" s="15" customFormat="1">
      <c r="A320" s="15"/>
      <c r="B320" s="254"/>
      <c r="C320" s="255"/>
      <c r="D320" s="233" t="s">
        <v>155</v>
      </c>
      <c r="E320" s="256" t="s">
        <v>1</v>
      </c>
      <c r="F320" s="257" t="s">
        <v>1072</v>
      </c>
      <c r="G320" s="255"/>
      <c r="H320" s="256" t="s">
        <v>1</v>
      </c>
      <c r="I320" s="258"/>
      <c r="J320" s="255"/>
      <c r="K320" s="255"/>
      <c r="L320" s="259"/>
      <c r="M320" s="260"/>
      <c r="N320" s="261"/>
      <c r="O320" s="261"/>
      <c r="P320" s="261"/>
      <c r="Q320" s="261"/>
      <c r="R320" s="261"/>
      <c r="S320" s="261"/>
      <c r="T320" s="262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3" t="s">
        <v>155</v>
      </c>
      <c r="AU320" s="263" t="s">
        <v>83</v>
      </c>
      <c r="AV320" s="15" t="s">
        <v>81</v>
      </c>
      <c r="AW320" s="15" t="s">
        <v>30</v>
      </c>
      <c r="AX320" s="15" t="s">
        <v>73</v>
      </c>
      <c r="AY320" s="263" t="s">
        <v>147</v>
      </c>
    </row>
    <row r="321" s="15" customFormat="1">
      <c r="A321" s="15"/>
      <c r="B321" s="254"/>
      <c r="C321" s="255"/>
      <c r="D321" s="233" t="s">
        <v>155</v>
      </c>
      <c r="E321" s="256" t="s">
        <v>1</v>
      </c>
      <c r="F321" s="257" t="s">
        <v>1073</v>
      </c>
      <c r="G321" s="255"/>
      <c r="H321" s="256" t="s">
        <v>1</v>
      </c>
      <c r="I321" s="258"/>
      <c r="J321" s="255"/>
      <c r="K321" s="255"/>
      <c r="L321" s="259"/>
      <c r="M321" s="260"/>
      <c r="N321" s="261"/>
      <c r="O321" s="261"/>
      <c r="P321" s="261"/>
      <c r="Q321" s="261"/>
      <c r="R321" s="261"/>
      <c r="S321" s="261"/>
      <c r="T321" s="262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3" t="s">
        <v>155</v>
      </c>
      <c r="AU321" s="263" t="s">
        <v>83</v>
      </c>
      <c r="AV321" s="15" t="s">
        <v>81</v>
      </c>
      <c r="AW321" s="15" t="s">
        <v>30</v>
      </c>
      <c r="AX321" s="15" t="s">
        <v>73</v>
      </c>
      <c r="AY321" s="263" t="s">
        <v>147</v>
      </c>
    </row>
    <row r="322" s="13" customFormat="1">
      <c r="A322" s="13"/>
      <c r="B322" s="231"/>
      <c r="C322" s="232"/>
      <c r="D322" s="233" t="s">
        <v>155</v>
      </c>
      <c r="E322" s="234" t="s">
        <v>1</v>
      </c>
      <c r="F322" s="235" t="s">
        <v>81</v>
      </c>
      <c r="G322" s="232"/>
      <c r="H322" s="236">
        <v>1</v>
      </c>
      <c r="I322" s="237"/>
      <c r="J322" s="232"/>
      <c r="K322" s="232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155</v>
      </c>
      <c r="AU322" s="242" t="s">
        <v>83</v>
      </c>
      <c r="AV322" s="13" t="s">
        <v>83</v>
      </c>
      <c r="AW322" s="13" t="s">
        <v>30</v>
      </c>
      <c r="AX322" s="13" t="s">
        <v>73</v>
      </c>
      <c r="AY322" s="242" t="s">
        <v>147</v>
      </c>
    </row>
    <row r="323" s="14" customFormat="1">
      <c r="A323" s="14"/>
      <c r="B323" s="243"/>
      <c r="C323" s="244"/>
      <c r="D323" s="233" t="s">
        <v>155</v>
      </c>
      <c r="E323" s="245" t="s">
        <v>1</v>
      </c>
      <c r="F323" s="246" t="s">
        <v>157</v>
      </c>
      <c r="G323" s="244"/>
      <c r="H323" s="247">
        <v>1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155</v>
      </c>
      <c r="AU323" s="253" t="s">
        <v>83</v>
      </c>
      <c r="AV323" s="14" t="s">
        <v>154</v>
      </c>
      <c r="AW323" s="14" t="s">
        <v>30</v>
      </c>
      <c r="AX323" s="14" t="s">
        <v>81</v>
      </c>
      <c r="AY323" s="253" t="s">
        <v>147</v>
      </c>
    </row>
    <row r="324" s="2" customFormat="1" ht="37.8" customHeight="1">
      <c r="A324" s="38"/>
      <c r="B324" s="39"/>
      <c r="C324" s="218" t="s">
        <v>252</v>
      </c>
      <c r="D324" s="218" t="s">
        <v>149</v>
      </c>
      <c r="E324" s="219" t="s">
        <v>1173</v>
      </c>
      <c r="F324" s="220" t="s">
        <v>1174</v>
      </c>
      <c r="G324" s="221" t="s">
        <v>411</v>
      </c>
      <c r="H324" s="222">
        <v>1</v>
      </c>
      <c r="I324" s="223"/>
      <c r="J324" s="224">
        <f>ROUND(I324*H324,2)</f>
        <v>0</v>
      </c>
      <c r="K324" s="220" t="s">
        <v>1</v>
      </c>
      <c r="L324" s="44"/>
      <c r="M324" s="225" t="s">
        <v>1</v>
      </c>
      <c r="N324" s="226" t="s">
        <v>38</v>
      </c>
      <c r="O324" s="91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9" t="s">
        <v>154</v>
      </c>
      <c r="AT324" s="229" t="s">
        <v>149</v>
      </c>
      <c r="AU324" s="229" t="s">
        <v>83</v>
      </c>
      <c r="AY324" s="17" t="s">
        <v>147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7" t="s">
        <v>81</v>
      </c>
      <c r="BK324" s="230">
        <f>ROUND(I324*H324,2)</f>
        <v>0</v>
      </c>
      <c r="BL324" s="17" t="s">
        <v>154</v>
      </c>
      <c r="BM324" s="229" t="s">
        <v>322</v>
      </c>
    </row>
    <row r="325" s="15" customFormat="1">
      <c r="A325" s="15"/>
      <c r="B325" s="254"/>
      <c r="C325" s="255"/>
      <c r="D325" s="233" t="s">
        <v>155</v>
      </c>
      <c r="E325" s="256" t="s">
        <v>1</v>
      </c>
      <c r="F325" s="257" t="s">
        <v>1072</v>
      </c>
      <c r="G325" s="255"/>
      <c r="H325" s="256" t="s">
        <v>1</v>
      </c>
      <c r="I325" s="258"/>
      <c r="J325" s="255"/>
      <c r="K325" s="255"/>
      <c r="L325" s="259"/>
      <c r="M325" s="260"/>
      <c r="N325" s="261"/>
      <c r="O325" s="261"/>
      <c r="P325" s="261"/>
      <c r="Q325" s="261"/>
      <c r="R325" s="261"/>
      <c r="S325" s="261"/>
      <c r="T325" s="262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3" t="s">
        <v>155</v>
      </c>
      <c r="AU325" s="263" t="s">
        <v>83</v>
      </c>
      <c r="AV325" s="15" t="s">
        <v>81</v>
      </c>
      <c r="AW325" s="15" t="s">
        <v>30</v>
      </c>
      <c r="AX325" s="15" t="s">
        <v>73</v>
      </c>
      <c r="AY325" s="263" t="s">
        <v>147</v>
      </c>
    </row>
    <row r="326" s="15" customFormat="1">
      <c r="A326" s="15"/>
      <c r="B326" s="254"/>
      <c r="C326" s="255"/>
      <c r="D326" s="233" t="s">
        <v>155</v>
      </c>
      <c r="E326" s="256" t="s">
        <v>1</v>
      </c>
      <c r="F326" s="257" t="s">
        <v>1073</v>
      </c>
      <c r="G326" s="255"/>
      <c r="H326" s="256" t="s">
        <v>1</v>
      </c>
      <c r="I326" s="258"/>
      <c r="J326" s="255"/>
      <c r="K326" s="255"/>
      <c r="L326" s="259"/>
      <c r="M326" s="260"/>
      <c r="N326" s="261"/>
      <c r="O326" s="261"/>
      <c r="P326" s="261"/>
      <c r="Q326" s="261"/>
      <c r="R326" s="261"/>
      <c r="S326" s="261"/>
      <c r="T326" s="262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3" t="s">
        <v>155</v>
      </c>
      <c r="AU326" s="263" t="s">
        <v>83</v>
      </c>
      <c r="AV326" s="15" t="s">
        <v>81</v>
      </c>
      <c r="AW326" s="15" t="s">
        <v>30</v>
      </c>
      <c r="AX326" s="15" t="s">
        <v>73</v>
      </c>
      <c r="AY326" s="263" t="s">
        <v>147</v>
      </c>
    </row>
    <row r="327" s="13" customFormat="1">
      <c r="A327" s="13"/>
      <c r="B327" s="231"/>
      <c r="C327" s="232"/>
      <c r="D327" s="233" t="s">
        <v>155</v>
      </c>
      <c r="E327" s="234" t="s">
        <v>1</v>
      </c>
      <c r="F327" s="235" t="s">
        <v>81</v>
      </c>
      <c r="G327" s="232"/>
      <c r="H327" s="236">
        <v>1</v>
      </c>
      <c r="I327" s="237"/>
      <c r="J327" s="232"/>
      <c r="K327" s="232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155</v>
      </c>
      <c r="AU327" s="242" t="s">
        <v>83</v>
      </c>
      <c r="AV327" s="13" t="s">
        <v>83</v>
      </c>
      <c r="AW327" s="13" t="s">
        <v>30</v>
      </c>
      <c r="AX327" s="13" t="s">
        <v>73</v>
      </c>
      <c r="AY327" s="242" t="s">
        <v>147</v>
      </c>
    </row>
    <row r="328" s="14" customFormat="1">
      <c r="A328" s="14"/>
      <c r="B328" s="243"/>
      <c r="C328" s="244"/>
      <c r="D328" s="233" t="s">
        <v>155</v>
      </c>
      <c r="E328" s="245" t="s">
        <v>1</v>
      </c>
      <c r="F328" s="246" t="s">
        <v>157</v>
      </c>
      <c r="G328" s="244"/>
      <c r="H328" s="247">
        <v>1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155</v>
      </c>
      <c r="AU328" s="253" t="s">
        <v>83</v>
      </c>
      <c r="AV328" s="14" t="s">
        <v>154</v>
      </c>
      <c r="AW328" s="14" t="s">
        <v>30</v>
      </c>
      <c r="AX328" s="14" t="s">
        <v>81</v>
      </c>
      <c r="AY328" s="253" t="s">
        <v>147</v>
      </c>
    </row>
    <row r="329" s="2" customFormat="1" ht="37.8" customHeight="1">
      <c r="A329" s="38"/>
      <c r="B329" s="39"/>
      <c r="C329" s="218" t="s">
        <v>323</v>
      </c>
      <c r="D329" s="218" t="s">
        <v>149</v>
      </c>
      <c r="E329" s="219" t="s">
        <v>1175</v>
      </c>
      <c r="F329" s="220" t="s">
        <v>1176</v>
      </c>
      <c r="G329" s="221" t="s">
        <v>411</v>
      </c>
      <c r="H329" s="222">
        <v>1</v>
      </c>
      <c r="I329" s="223"/>
      <c r="J329" s="224">
        <f>ROUND(I329*H329,2)</f>
        <v>0</v>
      </c>
      <c r="K329" s="220" t="s">
        <v>1</v>
      </c>
      <c r="L329" s="44"/>
      <c r="M329" s="225" t="s">
        <v>1</v>
      </c>
      <c r="N329" s="226" t="s">
        <v>38</v>
      </c>
      <c r="O329" s="91"/>
      <c r="P329" s="227">
        <f>O329*H329</f>
        <v>0</v>
      </c>
      <c r="Q329" s="227">
        <v>0</v>
      </c>
      <c r="R329" s="227">
        <f>Q329*H329</f>
        <v>0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154</v>
      </c>
      <c r="AT329" s="229" t="s">
        <v>149</v>
      </c>
      <c r="AU329" s="229" t="s">
        <v>83</v>
      </c>
      <c r="AY329" s="17" t="s">
        <v>147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81</v>
      </c>
      <c r="BK329" s="230">
        <f>ROUND(I329*H329,2)</f>
        <v>0</v>
      </c>
      <c r="BL329" s="17" t="s">
        <v>154</v>
      </c>
      <c r="BM329" s="229" t="s">
        <v>326</v>
      </c>
    </row>
    <row r="330" s="15" customFormat="1">
      <c r="A330" s="15"/>
      <c r="B330" s="254"/>
      <c r="C330" s="255"/>
      <c r="D330" s="233" t="s">
        <v>155</v>
      </c>
      <c r="E330" s="256" t="s">
        <v>1</v>
      </c>
      <c r="F330" s="257" t="s">
        <v>1072</v>
      </c>
      <c r="G330" s="255"/>
      <c r="H330" s="256" t="s">
        <v>1</v>
      </c>
      <c r="I330" s="258"/>
      <c r="J330" s="255"/>
      <c r="K330" s="255"/>
      <c r="L330" s="259"/>
      <c r="M330" s="260"/>
      <c r="N330" s="261"/>
      <c r="O330" s="261"/>
      <c r="P330" s="261"/>
      <c r="Q330" s="261"/>
      <c r="R330" s="261"/>
      <c r="S330" s="261"/>
      <c r="T330" s="262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3" t="s">
        <v>155</v>
      </c>
      <c r="AU330" s="263" t="s">
        <v>83</v>
      </c>
      <c r="AV330" s="15" t="s">
        <v>81</v>
      </c>
      <c r="AW330" s="15" t="s">
        <v>30</v>
      </c>
      <c r="AX330" s="15" t="s">
        <v>73</v>
      </c>
      <c r="AY330" s="263" t="s">
        <v>147</v>
      </c>
    </row>
    <row r="331" s="15" customFormat="1">
      <c r="A331" s="15"/>
      <c r="B331" s="254"/>
      <c r="C331" s="255"/>
      <c r="D331" s="233" t="s">
        <v>155</v>
      </c>
      <c r="E331" s="256" t="s">
        <v>1</v>
      </c>
      <c r="F331" s="257" t="s">
        <v>1073</v>
      </c>
      <c r="G331" s="255"/>
      <c r="H331" s="256" t="s">
        <v>1</v>
      </c>
      <c r="I331" s="258"/>
      <c r="J331" s="255"/>
      <c r="K331" s="255"/>
      <c r="L331" s="259"/>
      <c r="M331" s="260"/>
      <c r="N331" s="261"/>
      <c r="O331" s="261"/>
      <c r="P331" s="261"/>
      <c r="Q331" s="261"/>
      <c r="R331" s="261"/>
      <c r="S331" s="261"/>
      <c r="T331" s="262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3" t="s">
        <v>155</v>
      </c>
      <c r="AU331" s="263" t="s">
        <v>83</v>
      </c>
      <c r="AV331" s="15" t="s">
        <v>81</v>
      </c>
      <c r="AW331" s="15" t="s">
        <v>30</v>
      </c>
      <c r="AX331" s="15" t="s">
        <v>73</v>
      </c>
      <c r="AY331" s="263" t="s">
        <v>147</v>
      </c>
    </row>
    <row r="332" s="13" customFormat="1">
      <c r="A332" s="13"/>
      <c r="B332" s="231"/>
      <c r="C332" s="232"/>
      <c r="D332" s="233" t="s">
        <v>155</v>
      </c>
      <c r="E332" s="234" t="s">
        <v>1</v>
      </c>
      <c r="F332" s="235" t="s">
        <v>81</v>
      </c>
      <c r="G332" s="232"/>
      <c r="H332" s="236">
        <v>1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155</v>
      </c>
      <c r="AU332" s="242" t="s">
        <v>83</v>
      </c>
      <c r="AV332" s="13" t="s">
        <v>83</v>
      </c>
      <c r="AW332" s="13" t="s">
        <v>30</v>
      </c>
      <c r="AX332" s="13" t="s">
        <v>73</v>
      </c>
      <c r="AY332" s="242" t="s">
        <v>147</v>
      </c>
    </row>
    <row r="333" s="14" customFormat="1">
      <c r="A333" s="14"/>
      <c r="B333" s="243"/>
      <c r="C333" s="244"/>
      <c r="D333" s="233" t="s">
        <v>155</v>
      </c>
      <c r="E333" s="245" t="s">
        <v>1</v>
      </c>
      <c r="F333" s="246" t="s">
        <v>157</v>
      </c>
      <c r="G333" s="244"/>
      <c r="H333" s="247">
        <v>1</v>
      </c>
      <c r="I333" s="248"/>
      <c r="J333" s="244"/>
      <c r="K333" s="244"/>
      <c r="L333" s="249"/>
      <c r="M333" s="250"/>
      <c r="N333" s="251"/>
      <c r="O333" s="251"/>
      <c r="P333" s="251"/>
      <c r="Q333" s="251"/>
      <c r="R333" s="251"/>
      <c r="S333" s="251"/>
      <c r="T333" s="25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3" t="s">
        <v>155</v>
      </c>
      <c r="AU333" s="253" t="s">
        <v>83</v>
      </c>
      <c r="AV333" s="14" t="s">
        <v>154</v>
      </c>
      <c r="AW333" s="14" t="s">
        <v>30</v>
      </c>
      <c r="AX333" s="14" t="s">
        <v>81</v>
      </c>
      <c r="AY333" s="253" t="s">
        <v>147</v>
      </c>
    </row>
    <row r="334" s="2" customFormat="1" ht="16.5" customHeight="1">
      <c r="A334" s="38"/>
      <c r="B334" s="39"/>
      <c r="C334" s="218" t="s">
        <v>255</v>
      </c>
      <c r="D334" s="218" t="s">
        <v>149</v>
      </c>
      <c r="E334" s="219" t="s">
        <v>1177</v>
      </c>
      <c r="F334" s="220" t="s">
        <v>1178</v>
      </c>
      <c r="G334" s="221" t="s">
        <v>411</v>
      </c>
      <c r="H334" s="222">
        <v>1</v>
      </c>
      <c r="I334" s="223"/>
      <c r="J334" s="224">
        <f>ROUND(I334*H334,2)</f>
        <v>0</v>
      </c>
      <c r="K334" s="220" t="s">
        <v>1</v>
      </c>
      <c r="L334" s="44"/>
      <c r="M334" s="225" t="s">
        <v>1</v>
      </c>
      <c r="N334" s="226" t="s">
        <v>38</v>
      </c>
      <c r="O334" s="91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154</v>
      </c>
      <c r="AT334" s="229" t="s">
        <v>149</v>
      </c>
      <c r="AU334" s="229" t="s">
        <v>83</v>
      </c>
      <c r="AY334" s="17" t="s">
        <v>147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81</v>
      </c>
      <c r="BK334" s="230">
        <f>ROUND(I334*H334,2)</f>
        <v>0</v>
      </c>
      <c r="BL334" s="17" t="s">
        <v>154</v>
      </c>
      <c r="BM334" s="229" t="s">
        <v>330</v>
      </c>
    </row>
    <row r="335" s="15" customFormat="1">
      <c r="A335" s="15"/>
      <c r="B335" s="254"/>
      <c r="C335" s="255"/>
      <c r="D335" s="233" t="s">
        <v>155</v>
      </c>
      <c r="E335" s="256" t="s">
        <v>1</v>
      </c>
      <c r="F335" s="257" t="s">
        <v>1072</v>
      </c>
      <c r="G335" s="255"/>
      <c r="H335" s="256" t="s">
        <v>1</v>
      </c>
      <c r="I335" s="258"/>
      <c r="J335" s="255"/>
      <c r="K335" s="255"/>
      <c r="L335" s="259"/>
      <c r="M335" s="260"/>
      <c r="N335" s="261"/>
      <c r="O335" s="261"/>
      <c r="P335" s="261"/>
      <c r="Q335" s="261"/>
      <c r="R335" s="261"/>
      <c r="S335" s="261"/>
      <c r="T335" s="262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3" t="s">
        <v>155</v>
      </c>
      <c r="AU335" s="263" t="s">
        <v>83</v>
      </c>
      <c r="AV335" s="15" t="s">
        <v>81</v>
      </c>
      <c r="AW335" s="15" t="s">
        <v>30</v>
      </c>
      <c r="AX335" s="15" t="s">
        <v>73</v>
      </c>
      <c r="AY335" s="263" t="s">
        <v>147</v>
      </c>
    </row>
    <row r="336" s="15" customFormat="1">
      <c r="A336" s="15"/>
      <c r="B336" s="254"/>
      <c r="C336" s="255"/>
      <c r="D336" s="233" t="s">
        <v>155</v>
      </c>
      <c r="E336" s="256" t="s">
        <v>1</v>
      </c>
      <c r="F336" s="257" t="s">
        <v>1073</v>
      </c>
      <c r="G336" s="255"/>
      <c r="H336" s="256" t="s">
        <v>1</v>
      </c>
      <c r="I336" s="258"/>
      <c r="J336" s="255"/>
      <c r="K336" s="255"/>
      <c r="L336" s="259"/>
      <c r="M336" s="260"/>
      <c r="N336" s="261"/>
      <c r="O336" s="261"/>
      <c r="P336" s="261"/>
      <c r="Q336" s="261"/>
      <c r="R336" s="261"/>
      <c r="S336" s="261"/>
      <c r="T336" s="262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3" t="s">
        <v>155</v>
      </c>
      <c r="AU336" s="263" t="s">
        <v>83</v>
      </c>
      <c r="AV336" s="15" t="s">
        <v>81</v>
      </c>
      <c r="AW336" s="15" t="s">
        <v>30</v>
      </c>
      <c r="AX336" s="15" t="s">
        <v>73</v>
      </c>
      <c r="AY336" s="263" t="s">
        <v>147</v>
      </c>
    </row>
    <row r="337" s="13" customFormat="1">
      <c r="A337" s="13"/>
      <c r="B337" s="231"/>
      <c r="C337" s="232"/>
      <c r="D337" s="233" t="s">
        <v>155</v>
      </c>
      <c r="E337" s="234" t="s">
        <v>1</v>
      </c>
      <c r="F337" s="235" t="s">
        <v>81</v>
      </c>
      <c r="G337" s="232"/>
      <c r="H337" s="236">
        <v>1</v>
      </c>
      <c r="I337" s="237"/>
      <c r="J337" s="232"/>
      <c r="K337" s="232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155</v>
      </c>
      <c r="AU337" s="242" t="s">
        <v>83</v>
      </c>
      <c r="AV337" s="13" t="s">
        <v>83</v>
      </c>
      <c r="AW337" s="13" t="s">
        <v>30</v>
      </c>
      <c r="AX337" s="13" t="s">
        <v>73</v>
      </c>
      <c r="AY337" s="242" t="s">
        <v>147</v>
      </c>
    </row>
    <row r="338" s="14" customFormat="1">
      <c r="A338" s="14"/>
      <c r="B338" s="243"/>
      <c r="C338" s="244"/>
      <c r="D338" s="233" t="s">
        <v>155</v>
      </c>
      <c r="E338" s="245" t="s">
        <v>1</v>
      </c>
      <c r="F338" s="246" t="s">
        <v>157</v>
      </c>
      <c r="G338" s="244"/>
      <c r="H338" s="247">
        <v>1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155</v>
      </c>
      <c r="AU338" s="253" t="s">
        <v>83</v>
      </c>
      <c r="AV338" s="14" t="s">
        <v>154</v>
      </c>
      <c r="AW338" s="14" t="s">
        <v>30</v>
      </c>
      <c r="AX338" s="14" t="s">
        <v>81</v>
      </c>
      <c r="AY338" s="253" t="s">
        <v>147</v>
      </c>
    </row>
    <row r="339" s="2" customFormat="1" ht="24.15" customHeight="1">
      <c r="A339" s="38"/>
      <c r="B339" s="39"/>
      <c r="C339" s="218" t="s">
        <v>331</v>
      </c>
      <c r="D339" s="218" t="s">
        <v>149</v>
      </c>
      <c r="E339" s="219" t="s">
        <v>1179</v>
      </c>
      <c r="F339" s="220" t="s">
        <v>1180</v>
      </c>
      <c r="G339" s="221" t="s">
        <v>411</v>
      </c>
      <c r="H339" s="222">
        <v>1</v>
      </c>
      <c r="I339" s="223"/>
      <c r="J339" s="224">
        <f>ROUND(I339*H339,2)</f>
        <v>0</v>
      </c>
      <c r="K339" s="220" t="s">
        <v>1</v>
      </c>
      <c r="L339" s="44"/>
      <c r="M339" s="225" t="s">
        <v>1</v>
      </c>
      <c r="N339" s="226" t="s">
        <v>38</v>
      </c>
      <c r="O339" s="91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154</v>
      </c>
      <c r="AT339" s="229" t="s">
        <v>149</v>
      </c>
      <c r="AU339" s="229" t="s">
        <v>83</v>
      </c>
      <c r="AY339" s="17" t="s">
        <v>147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81</v>
      </c>
      <c r="BK339" s="230">
        <f>ROUND(I339*H339,2)</f>
        <v>0</v>
      </c>
      <c r="BL339" s="17" t="s">
        <v>154</v>
      </c>
      <c r="BM339" s="229" t="s">
        <v>334</v>
      </c>
    </row>
    <row r="340" s="15" customFormat="1">
      <c r="A340" s="15"/>
      <c r="B340" s="254"/>
      <c r="C340" s="255"/>
      <c r="D340" s="233" t="s">
        <v>155</v>
      </c>
      <c r="E340" s="256" t="s">
        <v>1</v>
      </c>
      <c r="F340" s="257" t="s">
        <v>1072</v>
      </c>
      <c r="G340" s="255"/>
      <c r="H340" s="256" t="s">
        <v>1</v>
      </c>
      <c r="I340" s="258"/>
      <c r="J340" s="255"/>
      <c r="K340" s="255"/>
      <c r="L340" s="259"/>
      <c r="M340" s="260"/>
      <c r="N340" s="261"/>
      <c r="O340" s="261"/>
      <c r="P340" s="261"/>
      <c r="Q340" s="261"/>
      <c r="R340" s="261"/>
      <c r="S340" s="261"/>
      <c r="T340" s="262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3" t="s">
        <v>155</v>
      </c>
      <c r="AU340" s="263" t="s">
        <v>83</v>
      </c>
      <c r="AV340" s="15" t="s">
        <v>81</v>
      </c>
      <c r="AW340" s="15" t="s">
        <v>30</v>
      </c>
      <c r="AX340" s="15" t="s">
        <v>73</v>
      </c>
      <c r="AY340" s="263" t="s">
        <v>147</v>
      </c>
    </row>
    <row r="341" s="15" customFormat="1">
      <c r="A341" s="15"/>
      <c r="B341" s="254"/>
      <c r="C341" s="255"/>
      <c r="D341" s="233" t="s">
        <v>155</v>
      </c>
      <c r="E341" s="256" t="s">
        <v>1</v>
      </c>
      <c r="F341" s="257" t="s">
        <v>1073</v>
      </c>
      <c r="G341" s="255"/>
      <c r="H341" s="256" t="s">
        <v>1</v>
      </c>
      <c r="I341" s="258"/>
      <c r="J341" s="255"/>
      <c r="K341" s="255"/>
      <c r="L341" s="259"/>
      <c r="M341" s="260"/>
      <c r="N341" s="261"/>
      <c r="O341" s="261"/>
      <c r="P341" s="261"/>
      <c r="Q341" s="261"/>
      <c r="R341" s="261"/>
      <c r="S341" s="261"/>
      <c r="T341" s="262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3" t="s">
        <v>155</v>
      </c>
      <c r="AU341" s="263" t="s">
        <v>83</v>
      </c>
      <c r="AV341" s="15" t="s">
        <v>81</v>
      </c>
      <c r="AW341" s="15" t="s">
        <v>30</v>
      </c>
      <c r="AX341" s="15" t="s">
        <v>73</v>
      </c>
      <c r="AY341" s="263" t="s">
        <v>147</v>
      </c>
    </row>
    <row r="342" s="13" customFormat="1">
      <c r="A342" s="13"/>
      <c r="B342" s="231"/>
      <c r="C342" s="232"/>
      <c r="D342" s="233" t="s">
        <v>155</v>
      </c>
      <c r="E342" s="234" t="s">
        <v>1</v>
      </c>
      <c r="F342" s="235" t="s">
        <v>81</v>
      </c>
      <c r="G342" s="232"/>
      <c r="H342" s="236">
        <v>1</v>
      </c>
      <c r="I342" s="237"/>
      <c r="J342" s="232"/>
      <c r="K342" s="232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155</v>
      </c>
      <c r="AU342" s="242" t="s">
        <v>83</v>
      </c>
      <c r="AV342" s="13" t="s">
        <v>83</v>
      </c>
      <c r="AW342" s="13" t="s">
        <v>30</v>
      </c>
      <c r="AX342" s="13" t="s">
        <v>73</v>
      </c>
      <c r="AY342" s="242" t="s">
        <v>147</v>
      </c>
    </row>
    <row r="343" s="14" customFormat="1">
      <c r="A343" s="14"/>
      <c r="B343" s="243"/>
      <c r="C343" s="244"/>
      <c r="D343" s="233" t="s">
        <v>155</v>
      </c>
      <c r="E343" s="245" t="s">
        <v>1</v>
      </c>
      <c r="F343" s="246" t="s">
        <v>157</v>
      </c>
      <c r="G343" s="244"/>
      <c r="H343" s="247">
        <v>1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155</v>
      </c>
      <c r="AU343" s="253" t="s">
        <v>83</v>
      </c>
      <c r="AV343" s="14" t="s">
        <v>154</v>
      </c>
      <c r="AW343" s="14" t="s">
        <v>30</v>
      </c>
      <c r="AX343" s="14" t="s">
        <v>81</v>
      </c>
      <c r="AY343" s="253" t="s">
        <v>147</v>
      </c>
    </row>
    <row r="344" s="12" customFormat="1" ht="22.8" customHeight="1">
      <c r="A344" s="12"/>
      <c r="B344" s="202"/>
      <c r="C344" s="203"/>
      <c r="D344" s="204" t="s">
        <v>72</v>
      </c>
      <c r="E344" s="216" t="s">
        <v>1181</v>
      </c>
      <c r="F344" s="216" t="s">
        <v>1182</v>
      </c>
      <c r="G344" s="203"/>
      <c r="H344" s="203"/>
      <c r="I344" s="206"/>
      <c r="J344" s="217">
        <f>BK344</f>
        <v>0</v>
      </c>
      <c r="K344" s="203"/>
      <c r="L344" s="208"/>
      <c r="M344" s="209"/>
      <c r="N344" s="210"/>
      <c r="O344" s="210"/>
      <c r="P344" s="211">
        <f>SUM(P345:P369)</f>
        <v>0</v>
      </c>
      <c r="Q344" s="210"/>
      <c r="R344" s="211">
        <f>SUM(R345:R369)</f>
        <v>0</v>
      </c>
      <c r="S344" s="210"/>
      <c r="T344" s="212">
        <f>SUM(T345:T369)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3" t="s">
        <v>81</v>
      </c>
      <c r="AT344" s="214" t="s">
        <v>72</v>
      </c>
      <c r="AU344" s="214" t="s">
        <v>81</v>
      </c>
      <c r="AY344" s="213" t="s">
        <v>147</v>
      </c>
      <c r="BK344" s="215">
        <f>SUM(BK345:BK369)</f>
        <v>0</v>
      </c>
    </row>
    <row r="345" s="2" customFormat="1" ht="24.15" customHeight="1">
      <c r="A345" s="38"/>
      <c r="B345" s="39"/>
      <c r="C345" s="218" t="s">
        <v>260</v>
      </c>
      <c r="D345" s="218" t="s">
        <v>149</v>
      </c>
      <c r="E345" s="219" t="s">
        <v>1183</v>
      </c>
      <c r="F345" s="220" t="s">
        <v>1184</v>
      </c>
      <c r="G345" s="221" t="s">
        <v>411</v>
      </c>
      <c r="H345" s="222">
        <v>1</v>
      </c>
      <c r="I345" s="223"/>
      <c r="J345" s="224">
        <f>ROUND(I345*H345,2)</f>
        <v>0</v>
      </c>
      <c r="K345" s="220" t="s">
        <v>1</v>
      </c>
      <c r="L345" s="44"/>
      <c r="M345" s="225" t="s">
        <v>1</v>
      </c>
      <c r="N345" s="226" t="s">
        <v>38</v>
      </c>
      <c r="O345" s="91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9" t="s">
        <v>154</v>
      </c>
      <c r="AT345" s="229" t="s">
        <v>149</v>
      </c>
      <c r="AU345" s="229" t="s">
        <v>83</v>
      </c>
      <c r="AY345" s="17" t="s">
        <v>147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7" t="s">
        <v>81</v>
      </c>
      <c r="BK345" s="230">
        <f>ROUND(I345*H345,2)</f>
        <v>0</v>
      </c>
      <c r="BL345" s="17" t="s">
        <v>154</v>
      </c>
      <c r="BM345" s="229" t="s">
        <v>338</v>
      </c>
    </row>
    <row r="346" s="15" customFormat="1">
      <c r="A346" s="15"/>
      <c r="B346" s="254"/>
      <c r="C346" s="255"/>
      <c r="D346" s="233" t="s">
        <v>155</v>
      </c>
      <c r="E346" s="256" t="s">
        <v>1</v>
      </c>
      <c r="F346" s="257" t="s">
        <v>1072</v>
      </c>
      <c r="G346" s="255"/>
      <c r="H346" s="256" t="s">
        <v>1</v>
      </c>
      <c r="I346" s="258"/>
      <c r="J346" s="255"/>
      <c r="K346" s="255"/>
      <c r="L346" s="259"/>
      <c r="M346" s="260"/>
      <c r="N346" s="261"/>
      <c r="O346" s="261"/>
      <c r="P346" s="261"/>
      <c r="Q346" s="261"/>
      <c r="R346" s="261"/>
      <c r="S346" s="261"/>
      <c r="T346" s="262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3" t="s">
        <v>155</v>
      </c>
      <c r="AU346" s="263" t="s">
        <v>83</v>
      </c>
      <c r="AV346" s="15" t="s">
        <v>81</v>
      </c>
      <c r="AW346" s="15" t="s">
        <v>30</v>
      </c>
      <c r="AX346" s="15" t="s">
        <v>73</v>
      </c>
      <c r="AY346" s="263" t="s">
        <v>147</v>
      </c>
    </row>
    <row r="347" s="15" customFormat="1">
      <c r="A347" s="15"/>
      <c r="B347" s="254"/>
      <c r="C347" s="255"/>
      <c r="D347" s="233" t="s">
        <v>155</v>
      </c>
      <c r="E347" s="256" t="s">
        <v>1</v>
      </c>
      <c r="F347" s="257" t="s">
        <v>1099</v>
      </c>
      <c r="G347" s="255"/>
      <c r="H347" s="256" t="s">
        <v>1</v>
      </c>
      <c r="I347" s="258"/>
      <c r="J347" s="255"/>
      <c r="K347" s="255"/>
      <c r="L347" s="259"/>
      <c r="M347" s="260"/>
      <c r="N347" s="261"/>
      <c r="O347" s="261"/>
      <c r="P347" s="261"/>
      <c r="Q347" s="261"/>
      <c r="R347" s="261"/>
      <c r="S347" s="261"/>
      <c r="T347" s="262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3" t="s">
        <v>155</v>
      </c>
      <c r="AU347" s="263" t="s">
        <v>83</v>
      </c>
      <c r="AV347" s="15" t="s">
        <v>81</v>
      </c>
      <c r="AW347" s="15" t="s">
        <v>30</v>
      </c>
      <c r="AX347" s="15" t="s">
        <v>73</v>
      </c>
      <c r="AY347" s="263" t="s">
        <v>147</v>
      </c>
    </row>
    <row r="348" s="13" customFormat="1">
      <c r="A348" s="13"/>
      <c r="B348" s="231"/>
      <c r="C348" s="232"/>
      <c r="D348" s="233" t="s">
        <v>155</v>
      </c>
      <c r="E348" s="234" t="s">
        <v>1</v>
      </c>
      <c r="F348" s="235" t="s">
        <v>81</v>
      </c>
      <c r="G348" s="232"/>
      <c r="H348" s="236">
        <v>1</v>
      </c>
      <c r="I348" s="237"/>
      <c r="J348" s="232"/>
      <c r="K348" s="232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155</v>
      </c>
      <c r="AU348" s="242" t="s">
        <v>83</v>
      </c>
      <c r="AV348" s="13" t="s">
        <v>83</v>
      </c>
      <c r="AW348" s="13" t="s">
        <v>30</v>
      </c>
      <c r="AX348" s="13" t="s">
        <v>73</v>
      </c>
      <c r="AY348" s="242" t="s">
        <v>147</v>
      </c>
    </row>
    <row r="349" s="14" customFormat="1">
      <c r="A349" s="14"/>
      <c r="B349" s="243"/>
      <c r="C349" s="244"/>
      <c r="D349" s="233" t="s">
        <v>155</v>
      </c>
      <c r="E349" s="245" t="s">
        <v>1</v>
      </c>
      <c r="F349" s="246" t="s">
        <v>157</v>
      </c>
      <c r="G349" s="244"/>
      <c r="H349" s="247">
        <v>1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155</v>
      </c>
      <c r="AU349" s="253" t="s">
        <v>83</v>
      </c>
      <c r="AV349" s="14" t="s">
        <v>154</v>
      </c>
      <c r="AW349" s="14" t="s">
        <v>30</v>
      </c>
      <c r="AX349" s="14" t="s">
        <v>81</v>
      </c>
      <c r="AY349" s="253" t="s">
        <v>147</v>
      </c>
    </row>
    <row r="350" s="2" customFormat="1" ht="33" customHeight="1">
      <c r="A350" s="38"/>
      <c r="B350" s="39"/>
      <c r="C350" s="218" t="s">
        <v>340</v>
      </c>
      <c r="D350" s="218" t="s">
        <v>149</v>
      </c>
      <c r="E350" s="219" t="s">
        <v>1185</v>
      </c>
      <c r="F350" s="220" t="s">
        <v>1186</v>
      </c>
      <c r="G350" s="221" t="s">
        <v>411</v>
      </c>
      <c r="H350" s="222">
        <v>1</v>
      </c>
      <c r="I350" s="223"/>
      <c r="J350" s="224">
        <f>ROUND(I350*H350,2)</f>
        <v>0</v>
      </c>
      <c r="K350" s="220" t="s">
        <v>1</v>
      </c>
      <c r="L350" s="44"/>
      <c r="M350" s="225" t="s">
        <v>1</v>
      </c>
      <c r="N350" s="226" t="s">
        <v>38</v>
      </c>
      <c r="O350" s="91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9" t="s">
        <v>154</v>
      </c>
      <c r="AT350" s="229" t="s">
        <v>149</v>
      </c>
      <c r="AU350" s="229" t="s">
        <v>83</v>
      </c>
      <c r="AY350" s="17" t="s">
        <v>147</v>
      </c>
      <c r="BE350" s="230">
        <f>IF(N350="základní",J350,0)</f>
        <v>0</v>
      </c>
      <c r="BF350" s="230">
        <f>IF(N350="snížená",J350,0)</f>
        <v>0</v>
      </c>
      <c r="BG350" s="230">
        <f>IF(N350="zákl. přenesená",J350,0)</f>
        <v>0</v>
      </c>
      <c r="BH350" s="230">
        <f>IF(N350="sníž. přenesená",J350,0)</f>
        <v>0</v>
      </c>
      <c r="BI350" s="230">
        <f>IF(N350="nulová",J350,0)</f>
        <v>0</v>
      </c>
      <c r="BJ350" s="17" t="s">
        <v>81</v>
      </c>
      <c r="BK350" s="230">
        <f>ROUND(I350*H350,2)</f>
        <v>0</v>
      </c>
      <c r="BL350" s="17" t="s">
        <v>154</v>
      </c>
      <c r="BM350" s="229" t="s">
        <v>343</v>
      </c>
    </row>
    <row r="351" s="15" customFormat="1">
      <c r="A351" s="15"/>
      <c r="B351" s="254"/>
      <c r="C351" s="255"/>
      <c r="D351" s="233" t="s">
        <v>155</v>
      </c>
      <c r="E351" s="256" t="s">
        <v>1</v>
      </c>
      <c r="F351" s="257" t="s">
        <v>1072</v>
      </c>
      <c r="G351" s="255"/>
      <c r="H351" s="256" t="s">
        <v>1</v>
      </c>
      <c r="I351" s="258"/>
      <c r="J351" s="255"/>
      <c r="K351" s="255"/>
      <c r="L351" s="259"/>
      <c r="M351" s="260"/>
      <c r="N351" s="261"/>
      <c r="O351" s="261"/>
      <c r="P351" s="261"/>
      <c r="Q351" s="261"/>
      <c r="R351" s="261"/>
      <c r="S351" s="261"/>
      <c r="T351" s="262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3" t="s">
        <v>155</v>
      </c>
      <c r="AU351" s="263" t="s">
        <v>83</v>
      </c>
      <c r="AV351" s="15" t="s">
        <v>81</v>
      </c>
      <c r="AW351" s="15" t="s">
        <v>30</v>
      </c>
      <c r="AX351" s="15" t="s">
        <v>73</v>
      </c>
      <c r="AY351" s="263" t="s">
        <v>147</v>
      </c>
    </row>
    <row r="352" s="15" customFormat="1">
      <c r="A352" s="15"/>
      <c r="B352" s="254"/>
      <c r="C352" s="255"/>
      <c r="D352" s="233" t="s">
        <v>155</v>
      </c>
      <c r="E352" s="256" t="s">
        <v>1</v>
      </c>
      <c r="F352" s="257" t="s">
        <v>1099</v>
      </c>
      <c r="G352" s="255"/>
      <c r="H352" s="256" t="s">
        <v>1</v>
      </c>
      <c r="I352" s="258"/>
      <c r="J352" s="255"/>
      <c r="K352" s="255"/>
      <c r="L352" s="259"/>
      <c r="M352" s="260"/>
      <c r="N352" s="261"/>
      <c r="O352" s="261"/>
      <c r="P352" s="261"/>
      <c r="Q352" s="261"/>
      <c r="R352" s="261"/>
      <c r="S352" s="261"/>
      <c r="T352" s="262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3" t="s">
        <v>155</v>
      </c>
      <c r="AU352" s="263" t="s">
        <v>83</v>
      </c>
      <c r="AV352" s="15" t="s">
        <v>81</v>
      </c>
      <c r="AW352" s="15" t="s">
        <v>30</v>
      </c>
      <c r="AX352" s="15" t="s">
        <v>73</v>
      </c>
      <c r="AY352" s="263" t="s">
        <v>147</v>
      </c>
    </row>
    <row r="353" s="15" customFormat="1">
      <c r="A353" s="15"/>
      <c r="B353" s="254"/>
      <c r="C353" s="255"/>
      <c r="D353" s="233" t="s">
        <v>155</v>
      </c>
      <c r="E353" s="256" t="s">
        <v>1</v>
      </c>
      <c r="F353" s="257" t="s">
        <v>1187</v>
      </c>
      <c r="G353" s="255"/>
      <c r="H353" s="256" t="s">
        <v>1</v>
      </c>
      <c r="I353" s="258"/>
      <c r="J353" s="255"/>
      <c r="K353" s="255"/>
      <c r="L353" s="259"/>
      <c r="M353" s="260"/>
      <c r="N353" s="261"/>
      <c r="O353" s="261"/>
      <c r="P353" s="261"/>
      <c r="Q353" s="261"/>
      <c r="R353" s="261"/>
      <c r="S353" s="261"/>
      <c r="T353" s="262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3" t="s">
        <v>155</v>
      </c>
      <c r="AU353" s="263" t="s">
        <v>83</v>
      </c>
      <c r="AV353" s="15" t="s">
        <v>81</v>
      </c>
      <c r="AW353" s="15" t="s">
        <v>30</v>
      </c>
      <c r="AX353" s="15" t="s">
        <v>73</v>
      </c>
      <c r="AY353" s="263" t="s">
        <v>147</v>
      </c>
    </row>
    <row r="354" s="15" customFormat="1">
      <c r="A354" s="15"/>
      <c r="B354" s="254"/>
      <c r="C354" s="255"/>
      <c r="D354" s="233" t="s">
        <v>155</v>
      </c>
      <c r="E354" s="256" t="s">
        <v>1</v>
      </c>
      <c r="F354" s="257" t="s">
        <v>1188</v>
      </c>
      <c r="G354" s="255"/>
      <c r="H354" s="256" t="s">
        <v>1</v>
      </c>
      <c r="I354" s="258"/>
      <c r="J354" s="255"/>
      <c r="K354" s="255"/>
      <c r="L354" s="259"/>
      <c r="M354" s="260"/>
      <c r="N354" s="261"/>
      <c r="O354" s="261"/>
      <c r="P354" s="261"/>
      <c r="Q354" s="261"/>
      <c r="R354" s="261"/>
      <c r="S354" s="261"/>
      <c r="T354" s="262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3" t="s">
        <v>155</v>
      </c>
      <c r="AU354" s="263" t="s">
        <v>83</v>
      </c>
      <c r="AV354" s="15" t="s">
        <v>81</v>
      </c>
      <c r="AW354" s="15" t="s">
        <v>30</v>
      </c>
      <c r="AX354" s="15" t="s">
        <v>73</v>
      </c>
      <c r="AY354" s="263" t="s">
        <v>147</v>
      </c>
    </row>
    <row r="355" s="15" customFormat="1">
      <c r="A355" s="15"/>
      <c r="B355" s="254"/>
      <c r="C355" s="255"/>
      <c r="D355" s="233" t="s">
        <v>155</v>
      </c>
      <c r="E355" s="256" t="s">
        <v>1</v>
      </c>
      <c r="F355" s="257" t="s">
        <v>1189</v>
      </c>
      <c r="G355" s="255"/>
      <c r="H355" s="256" t="s">
        <v>1</v>
      </c>
      <c r="I355" s="258"/>
      <c r="J355" s="255"/>
      <c r="K355" s="255"/>
      <c r="L355" s="259"/>
      <c r="M355" s="260"/>
      <c r="N355" s="261"/>
      <c r="O355" s="261"/>
      <c r="P355" s="261"/>
      <c r="Q355" s="261"/>
      <c r="R355" s="261"/>
      <c r="S355" s="261"/>
      <c r="T355" s="262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3" t="s">
        <v>155</v>
      </c>
      <c r="AU355" s="263" t="s">
        <v>83</v>
      </c>
      <c r="AV355" s="15" t="s">
        <v>81</v>
      </c>
      <c r="AW355" s="15" t="s">
        <v>30</v>
      </c>
      <c r="AX355" s="15" t="s">
        <v>73</v>
      </c>
      <c r="AY355" s="263" t="s">
        <v>147</v>
      </c>
    </row>
    <row r="356" s="13" customFormat="1">
      <c r="A356" s="13"/>
      <c r="B356" s="231"/>
      <c r="C356" s="232"/>
      <c r="D356" s="233" t="s">
        <v>155</v>
      </c>
      <c r="E356" s="234" t="s">
        <v>1</v>
      </c>
      <c r="F356" s="235" t="s">
        <v>81</v>
      </c>
      <c r="G356" s="232"/>
      <c r="H356" s="236">
        <v>1</v>
      </c>
      <c r="I356" s="237"/>
      <c r="J356" s="232"/>
      <c r="K356" s="232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155</v>
      </c>
      <c r="AU356" s="242" t="s">
        <v>83</v>
      </c>
      <c r="AV356" s="13" t="s">
        <v>83</v>
      </c>
      <c r="AW356" s="13" t="s">
        <v>30</v>
      </c>
      <c r="AX356" s="13" t="s">
        <v>73</v>
      </c>
      <c r="AY356" s="242" t="s">
        <v>147</v>
      </c>
    </row>
    <row r="357" s="15" customFormat="1">
      <c r="A357" s="15"/>
      <c r="B357" s="254"/>
      <c r="C357" s="255"/>
      <c r="D357" s="233" t="s">
        <v>155</v>
      </c>
      <c r="E357" s="256" t="s">
        <v>1</v>
      </c>
      <c r="F357" s="257" t="s">
        <v>1190</v>
      </c>
      <c r="G357" s="255"/>
      <c r="H357" s="256" t="s">
        <v>1</v>
      </c>
      <c r="I357" s="258"/>
      <c r="J357" s="255"/>
      <c r="K357" s="255"/>
      <c r="L357" s="259"/>
      <c r="M357" s="260"/>
      <c r="N357" s="261"/>
      <c r="O357" s="261"/>
      <c r="P357" s="261"/>
      <c r="Q357" s="261"/>
      <c r="R357" s="261"/>
      <c r="S357" s="261"/>
      <c r="T357" s="262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3" t="s">
        <v>155</v>
      </c>
      <c r="AU357" s="263" t="s">
        <v>83</v>
      </c>
      <c r="AV357" s="15" t="s">
        <v>81</v>
      </c>
      <c r="AW357" s="15" t="s">
        <v>30</v>
      </c>
      <c r="AX357" s="15" t="s">
        <v>73</v>
      </c>
      <c r="AY357" s="263" t="s">
        <v>147</v>
      </c>
    </row>
    <row r="358" s="15" customFormat="1">
      <c r="A358" s="15"/>
      <c r="B358" s="254"/>
      <c r="C358" s="255"/>
      <c r="D358" s="233" t="s">
        <v>155</v>
      </c>
      <c r="E358" s="256" t="s">
        <v>1</v>
      </c>
      <c r="F358" s="257" t="s">
        <v>1191</v>
      </c>
      <c r="G358" s="255"/>
      <c r="H358" s="256" t="s">
        <v>1</v>
      </c>
      <c r="I358" s="258"/>
      <c r="J358" s="255"/>
      <c r="K358" s="255"/>
      <c r="L358" s="259"/>
      <c r="M358" s="260"/>
      <c r="N358" s="261"/>
      <c r="O358" s="261"/>
      <c r="P358" s="261"/>
      <c r="Q358" s="261"/>
      <c r="R358" s="261"/>
      <c r="S358" s="261"/>
      <c r="T358" s="262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3" t="s">
        <v>155</v>
      </c>
      <c r="AU358" s="263" t="s">
        <v>83</v>
      </c>
      <c r="AV358" s="15" t="s">
        <v>81</v>
      </c>
      <c r="AW358" s="15" t="s">
        <v>30</v>
      </c>
      <c r="AX358" s="15" t="s">
        <v>73</v>
      </c>
      <c r="AY358" s="263" t="s">
        <v>147</v>
      </c>
    </row>
    <row r="359" s="14" customFormat="1">
      <c r="A359" s="14"/>
      <c r="B359" s="243"/>
      <c r="C359" s="244"/>
      <c r="D359" s="233" t="s">
        <v>155</v>
      </c>
      <c r="E359" s="245" t="s">
        <v>1</v>
      </c>
      <c r="F359" s="246" t="s">
        <v>157</v>
      </c>
      <c r="G359" s="244"/>
      <c r="H359" s="247">
        <v>1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3" t="s">
        <v>155</v>
      </c>
      <c r="AU359" s="253" t="s">
        <v>83</v>
      </c>
      <c r="AV359" s="14" t="s">
        <v>154</v>
      </c>
      <c r="AW359" s="14" t="s">
        <v>30</v>
      </c>
      <c r="AX359" s="14" t="s">
        <v>81</v>
      </c>
      <c r="AY359" s="253" t="s">
        <v>147</v>
      </c>
    </row>
    <row r="360" s="2" customFormat="1" ht="16.5" customHeight="1">
      <c r="A360" s="38"/>
      <c r="B360" s="39"/>
      <c r="C360" s="218" t="s">
        <v>264</v>
      </c>
      <c r="D360" s="218" t="s">
        <v>149</v>
      </c>
      <c r="E360" s="219" t="s">
        <v>1192</v>
      </c>
      <c r="F360" s="220" t="s">
        <v>1193</v>
      </c>
      <c r="G360" s="221" t="s">
        <v>411</v>
      </c>
      <c r="H360" s="222">
        <v>1</v>
      </c>
      <c r="I360" s="223"/>
      <c r="J360" s="224">
        <f>ROUND(I360*H360,2)</f>
        <v>0</v>
      </c>
      <c r="K360" s="220" t="s">
        <v>1</v>
      </c>
      <c r="L360" s="44"/>
      <c r="M360" s="225" t="s">
        <v>1</v>
      </c>
      <c r="N360" s="226" t="s">
        <v>38</v>
      </c>
      <c r="O360" s="91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154</v>
      </c>
      <c r="AT360" s="229" t="s">
        <v>149</v>
      </c>
      <c r="AU360" s="229" t="s">
        <v>83</v>
      </c>
      <c r="AY360" s="17" t="s">
        <v>147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81</v>
      </c>
      <c r="BK360" s="230">
        <f>ROUND(I360*H360,2)</f>
        <v>0</v>
      </c>
      <c r="BL360" s="17" t="s">
        <v>154</v>
      </c>
      <c r="BM360" s="229" t="s">
        <v>346</v>
      </c>
    </row>
    <row r="361" s="15" customFormat="1">
      <c r="A361" s="15"/>
      <c r="B361" s="254"/>
      <c r="C361" s="255"/>
      <c r="D361" s="233" t="s">
        <v>155</v>
      </c>
      <c r="E361" s="256" t="s">
        <v>1</v>
      </c>
      <c r="F361" s="257" t="s">
        <v>1072</v>
      </c>
      <c r="G361" s="255"/>
      <c r="H361" s="256" t="s">
        <v>1</v>
      </c>
      <c r="I361" s="258"/>
      <c r="J361" s="255"/>
      <c r="K361" s="255"/>
      <c r="L361" s="259"/>
      <c r="M361" s="260"/>
      <c r="N361" s="261"/>
      <c r="O361" s="261"/>
      <c r="P361" s="261"/>
      <c r="Q361" s="261"/>
      <c r="R361" s="261"/>
      <c r="S361" s="261"/>
      <c r="T361" s="262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3" t="s">
        <v>155</v>
      </c>
      <c r="AU361" s="263" t="s">
        <v>83</v>
      </c>
      <c r="AV361" s="15" t="s">
        <v>81</v>
      </c>
      <c r="AW361" s="15" t="s">
        <v>30</v>
      </c>
      <c r="AX361" s="15" t="s">
        <v>73</v>
      </c>
      <c r="AY361" s="263" t="s">
        <v>147</v>
      </c>
    </row>
    <row r="362" s="15" customFormat="1">
      <c r="A362" s="15"/>
      <c r="B362" s="254"/>
      <c r="C362" s="255"/>
      <c r="D362" s="233" t="s">
        <v>155</v>
      </c>
      <c r="E362" s="256" t="s">
        <v>1</v>
      </c>
      <c r="F362" s="257" t="s">
        <v>1073</v>
      </c>
      <c r="G362" s="255"/>
      <c r="H362" s="256" t="s">
        <v>1</v>
      </c>
      <c r="I362" s="258"/>
      <c r="J362" s="255"/>
      <c r="K362" s="255"/>
      <c r="L362" s="259"/>
      <c r="M362" s="260"/>
      <c r="N362" s="261"/>
      <c r="O362" s="261"/>
      <c r="P362" s="261"/>
      <c r="Q362" s="261"/>
      <c r="R362" s="261"/>
      <c r="S362" s="261"/>
      <c r="T362" s="262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3" t="s">
        <v>155</v>
      </c>
      <c r="AU362" s="263" t="s">
        <v>83</v>
      </c>
      <c r="AV362" s="15" t="s">
        <v>81</v>
      </c>
      <c r="AW362" s="15" t="s">
        <v>30</v>
      </c>
      <c r="AX362" s="15" t="s">
        <v>73</v>
      </c>
      <c r="AY362" s="263" t="s">
        <v>147</v>
      </c>
    </row>
    <row r="363" s="13" customFormat="1">
      <c r="A363" s="13"/>
      <c r="B363" s="231"/>
      <c r="C363" s="232"/>
      <c r="D363" s="233" t="s">
        <v>155</v>
      </c>
      <c r="E363" s="234" t="s">
        <v>1</v>
      </c>
      <c r="F363" s="235" t="s">
        <v>81</v>
      </c>
      <c r="G363" s="232"/>
      <c r="H363" s="236">
        <v>1</v>
      </c>
      <c r="I363" s="237"/>
      <c r="J363" s="232"/>
      <c r="K363" s="232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155</v>
      </c>
      <c r="AU363" s="242" t="s">
        <v>83</v>
      </c>
      <c r="AV363" s="13" t="s">
        <v>83</v>
      </c>
      <c r="AW363" s="13" t="s">
        <v>30</v>
      </c>
      <c r="AX363" s="13" t="s">
        <v>73</v>
      </c>
      <c r="AY363" s="242" t="s">
        <v>147</v>
      </c>
    </row>
    <row r="364" s="14" customFormat="1">
      <c r="A364" s="14"/>
      <c r="B364" s="243"/>
      <c r="C364" s="244"/>
      <c r="D364" s="233" t="s">
        <v>155</v>
      </c>
      <c r="E364" s="245" t="s">
        <v>1</v>
      </c>
      <c r="F364" s="246" t="s">
        <v>157</v>
      </c>
      <c r="G364" s="244"/>
      <c r="H364" s="247">
        <v>1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155</v>
      </c>
      <c r="AU364" s="253" t="s">
        <v>83</v>
      </c>
      <c r="AV364" s="14" t="s">
        <v>154</v>
      </c>
      <c r="AW364" s="14" t="s">
        <v>30</v>
      </c>
      <c r="AX364" s="14" t="s">
        <v>81</v>
      </c>
      <c r="AY364" s="253" t="s">
        <v>147</v>
      </c>
    </row>
    <row r="365" s="2" customFormat="1" ht="24.15" customHeight="1">
      <c r="A365" s="38"/>
      <c r="B365" s="39"/>
      <c r="C365" s="218" t="s">
        <v>268</v>
      </c>
      <c r="D365" s="218" t="s">
        <v>149</v>
      </c>
      <c r="E365" s="219" t="s">
        <v>1194</v>
      </c>
      <c r="F365" s="220" t="s">
        <v>1195</v>
      </c>
      <c r="G365" s="221" t="s">
        <v>411</v>
      </c>
      <c r="H365" s="222">
        <v>2</v>
      </c>
      <c r="I365" s="223"/>
      <c r="J365" s="224">
        <f>ROUND(I365*H365,2)</f>
        <v>0</v>
      </c>
      <c r="K365" s="220" t="s">
        <v>1</v>
      </c>
      <c r="L365" s="44"/>
      <c r="M365" s="225" t="s">
        <v>1</v>
      </c>
      <c r="N365" s="226" t="s">
        <v>38</v>
      </c>
      <c r="O365" s="91"/>
      <c r="P365" s="227">
        <f>O365*H365</f>
        <v>0</v>
      </c>
      <c r="Q365" s="227">
        <v>0</v>
      </c>
      <c r="R365" s="227">
        <f>Q365*H365</f>
        <v>0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154</v>
      </c>
      <c r="AT365" s="229" t="s">
        <v>149</v>
      </c>
      <c r="AU365" s="229" t="s">
        <v>83</v>
      </c>
      <c r="AY365" s="17" t="s">
        <v>147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81</v>
      </c>
      <c r="BK365" s="230">
        <f>ROUND(I365*H365,2)</f>
        <v>0</v>
      </c>
      <c r="BL365" s="17" t="s">
        <v>154</v>
      </c>
      <c r="BM365" s="229" t="s">
        <v>1196</v>
      </c>
    </row>
    <row r="366" s="15" customFormat="1">
      <c r="A366" s="15"/>
      <c r="B366" s="254"/>
      <c r="C366" s="255"/>
      <c r="D366" s="233" t="s">
        <v>155</v>
      </c>
      <c r="E366" s="256" t="s">
        <v>1</v>
      </c>
      <c r="F366" s="257" t="s">
        <v>1072</v>
      </c>
      <c r="G366" s="255"/>
      <c r="H366" s="256" t="s">
        <v>1</v>
      </c>
      <c r="I366" s="258"/>
      <c r="J366" s="255"/>
      <c r="K366" s="255"/>
      <c r="L366" s="259"/>
      <c r="M366" s="260"/>
      <c r="N366" s="261"/>
      <c r="O366" s="261"/>
      <c r="P366" s="261"/>
      <c r="Q366" s="261"/>
      <c r="R366" s="261"/>
      <c r="S366" s="261"/>
      <c r="T366" s="262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3" t="s">
        <v>155</v>
      </c>
      <c r="AU366" s="263" t="s">
        <v>83</v>
      </c>
      <c r="AV366" s="15" t="s">
        <v>81</v>
      </c>
      <c r="AW366" s="15" t="s">
        <v>30</v>
      </c>
      <c r="AX366" s="15" t="s">
        <v>73</v>
      </c>
      <c r="AY366" s="263" t="s">
        <v>147</v>
      </c>
    </row>
    <row r="367" s="15" customFormat="1">
      <c r="A367" s="15"/>
      <c r="B367" s="254"/>
      <c r="C367" s="255"/>
      <c r="D367" s="233" t="s">
        <v>155</v>
      </c>
      <c r="E367" s="256" t="s">
        <v>1</v>
      </c>
      <c r="F367" s="257" t="s">
        <v>1197</v>
      </c>
      <c r="G367" s="255"/>
      <c r="H367" s="256" t="s">
        <v>1</v>
      </c>
      <c r="I367" s="258"/>
      <c r="J367" s="255"/>
      <c r="K367" s="255"/>
      <c r="L367" s="259"/>
      <c r="M367" s="260"/>
      <c r="N367" s="261"/>
      <c r="O367" s="261"/>
      <c r="P367" s="261"/>
      <c r="Q367" s="261"/>
      <c r="R367" s="261"/>
      <c r="S367" s="261"/>
      <c r="T367" s="262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3" t="s">
        <v>155</v>
      </c>
      <c r="AU367" s="263" t="s">
        <v>83</v>
      </c>
      <c r="AV367" s="15" t="s">
        <v>81</v>
      </c>
      <c r="AW367" s="15" t="s">
        <v>30</v>
      </c>
      <c r="AX367" s="15" t="s">
        <v>73</v>
      </c>
      <c r="AY367" s="263" t="s">
        <v>147</v>
      </c>
    </row>
    <row r="368" s="13" customFormat="1">
      <c r="A368" s="13"/>
      <c r="B368" s="231"/>
      <c r="C368" s="232"/>
      <c r="D368" s="233" t="s">
        <v>155</v>
      </c>
      <c r="E368" s="234" t="s">
        <v>1</v>
      </c>
      <c r="F368" s="235" t="s">
        <v>83</v>
      </c>
      <c r="G368" s="232"/>
      <c r="H368" s="236">
        <v>2</v>
      </c>
      <c r="I368" s="237"/>
      <c r="J368" s="232"/>
      <c r="K368" s="232"/>
      <c r="L368" s="238"/>
      <c r="M368" s="239"/>
      <c r="N368" s="240"/>
      <c r="O368" s="240"/>
      <c r="P368" s="240"/>
      <c r="Q368" s="240"/>
      <c r="R368" s="240"/>
      <c r="S368" s="240"/>
      <c r="T368" s="24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2" t="s">
        <v>155</v>
      </c>
      <c r="AU368" s="242" t="s">
        <v>83</v>
      </c>
      <c r="AV368" s="13" t="s">
        <v>83</v>
      </c>
      <c r="AW368" s="13" t="s">
        <v>30</v>
      </c>
      <c r="AX368" s="13" t="s">
        <v>73</v>
      </c>
      <c r="AY368" s="242" t="s">
        <v>147</v>
      </c>
    </row>
    <row r="369" s="14" customFormat="1">
      <c r="A369" s="14"/>
      <c r="B369" s="243"/>
      <c r="C369" s="244"/>
      <c r="D369" s="233" t="s">
        <v>155</v>
      </c>
      <c r="E369" s="245" t="s">
        <v>1</v>
      </c>
      <c r="F369" s="246" t="s">
        <v>157</v>
      </c>
      <c r="G369" s="244"/>
      <c r="H369" s="247">
        <v>2</v>
      </c>
      <c r="I369" s="248"/>
      <c r="J369" s="244"/>
      <c r="K369" s="244"/>
      <c r="L369" s="249"/>
      <c r="M369" s="250"/>
      <c r="N369" s="251"/>
      <c r="O369" s="251"/>
      <c r="P369" s="251"/>
      <c r="Q369" s="251"/>
      <c r="R369" s="251"/>
      <c r="S369" s="251"/>
      <c r="T369" s="25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3" t="s">
        <v>155</v>
      </c>
      <c r="AU369" s="253" t="s">
        <v>83</v>
      </c>
      <c r="AV369" s="14" t="s">
        <v>154</v>
      </c>
      <c r="AW369" s="14" t="s">
        <v>30</v>
      </c>
      <c r="AX369" s="14" t="s">
        <v>81</v>
      </c>
      <c r="AY369" s="253" t="s">
        <v>147</v>
      </c>
    </row>
    <row r="370" s="12" customFormat="1" ht="22.8" customHeight="1">
      <c r="A370" s="12"/>
      <c r="B370" s="202"/>
      <c r="C370" s="203"/>
      <c r="D370" s="204" t="s">
        <v>72</v>
      </c>
      <c r="E370" s="216" t="s">
        <v>1198</v>
      </c>
      <c r="F370" s="216" t="s">
        <v>1199</v>
      </c>
      <c r="G370" s="203"/>
      <c r="H370" s="203"/>
      <c r="I370" s="206"/>
      <c r="J370" s="217">
        <f>BK370</f>
        <v>0</v>
      </c>
      <c r="K370" s="203"/>
      <c r="L370" s="208"/>
      <c r="M370" s="209"/>
      <c r="N370" s="210"/>
      <c r="O370" s="210"/>
      <c r="P370" s="211">
        <f>SUM(P371:P375)</f>
        <v>0</v>
      </c>
      <c r="Q370" s="210"/>
      <c r="R370" s="211">
        <f>SUM(R371:R375)</f>
        <v>0</v>
      </c>
      <c r="S370" s="210"/>
      <c r="T370" s="212">
        <f>SUM(T371:T375)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13" t="s">
        <v>81</v>
      </c>
      <c r="AT370" s="214" t="s">
        <v>72</v>
      </c>
      <c r="AU370" s="214" t="s">
        <v>81</v>
      </c>
      <c r="AY370" s="213" t="s">
        <v>147</v>
      </c>
      <c r="BK370" s="215">
        <f>SUM(BK371:BK375)</f>
        <v>0</v>
      </c>
    </row>
    <row r="371" s="2" customFormat="1" ht="16.5" customHeight="1">
      <c r="A371" s="38"/>
      <c r="B371" s="39"/>
      <c r="C371" s="218" t="s">
        <v>348</v>
      </c>
      <c r="D371" s="218" t="s">
        <v>149</v>
      </c>
      <c r="E371" s="219" t="s">
        <v>1200</v>
      </c>
      <c r="F371" s="220" t="s">
        <v>1199</v>
      </c>
      <c r="G371" s="221" t="s">
        <v>411</v>
      </c>
      <c r="H371" s="222">
        <v>1</v>
      </c>
      <c r="I371" s="223"/>
      <c r="J371" s="224">
        <f>ROUND(I371*H371,2)</f>
        <v>0</v>
      </c>
      <c r="K371" s="220" t="s">
        <v>1</v>
      </c>
      <c r="L371" s="44"/>
      <c r="M371" s="225" t="s">
        <v>1</v>
      </c>
      <c r="N371" s="226" t="s">
        <v>38</v>
      </c>
      <c r="O371" s="91"/>
      <c r="P371" s="227">
        <f>O371*H371</f>
        <v>0</v>
      </c>
      <c r="Q371" s="227">
        <v>0</v>
      </c>
      <c r="R371" s="227">
        <f>Q371*H371</f>
        <v>0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154</v>
      </c>
      <c r="AT371" s="229" t="s">
        <v>149</v>
      </c>
      <c r="AU371" s="229" t="s">
        <v>83</v>
      </c>
      <c r="AY371" s="17" t="s">
        <v>147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81</v>
      </c>
      <c r="BK371" s="230">
        <f>ROUND(I371*H371,2)</f>
        <v>0</v>
      </c>
      <c r="BL371" s="17" t="s">
        <v>154</v>
      </c>
      <c r="BM371" s="229" t="s">
        <v>351</v>
      </c>
    </row>
    <row r="372" s="15" customFormat="1">
      <c r="A372" s="15"/>
      <c r="B372" s="254"/>
      <c r="C372" s="255"/>
      <c r="D372" s="233" t="s">
        <v>155</v>
      </c>
      <c r="E372" s="256" t="s">
        <v>1</v>
      </c>
      <c r="F372" s="257" t="s">
        <v>1072</v>
      </c>
      <c r="G372" s="255"/>
      <c r="H372" s="256" t="s">
        <v>1</v>
      </c>
      <c r="I372" s="258"/>
      <c r="J372" s="255"/>
      <c r="K372" s="255"/>
      <c r="L372" s="259"/>
      <c r="M372" s="260"/>
      <c r="N372" s="261"/>
      <c r="O372" s="261"/>
      <c r="P372" s="261"/>
      <c r="Q372" s="261"/>
      <c r="R372" s="261"/>
      <c r="S372" s="261"/>
      <c r="T372" s="262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3" t="s">
        <v>155</v>
      </c>
      <c r="AU372" s="263" t="s">
        <v>83</v>
      </c>
      <c r="AV372" s="15" t="s">
        <v>81</v>
      </c>
      <c r="AW372" s="15" t="s">
        <v>30</v>
      </c>
      <c r="AX372" s="15" t="s">
        <v>73</v>
      </c>
      <c r="AY372" s="263" t="s">
        <v>147</v>
      </c>
    </row>
    <row r="373" s="15" customFormat="1">
      <c r="A373" s="15"/>
      <c r="B373" s="254"/>
      <c r="C373" s="255"/>
      <c r="D373" s="233" t="s">
        <v>155</v>
      </c>
      <c r="E373" s="256" t="s">
        <v>1</v>
      </c>
      <c r="F373" s="257" t="s">
        <v>1073</v>
      </c>
      <c r="G373" s="255"/>
      <c r="H373" s="256" t="s">
        <v>1</v>
      </c>
      <c r="I373" s="258"/>
      <c r="J373" s="255"/>
      <c r="K373" s="255"/>
      <c r="L373" s="259"/>
      <c r="M373" s="260"/>
      <c r="N373" s="261"/>
      <c r="O373" s="261"/>
      <c r="P373" s="261"/>
      <c r="Q373" s="261"/>
      <c r="R373" s="261"/>
      <c r="S373" s="261"/>
      <c r="T373" s="262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3" t="s">
        <v>155</v>
      </c>
      <c r="AU373" s="263" t="s">
        <v>83</v>
      </c>
      <c r="AV373" s="15" t="s">
        <v>81</v>
      </c>
      <c r="AW373" s="15" t="s">
        <v>30</v>
      </c>
      <c r="AX373" s="15" t="s">
        <v>73</v>
      </c>
      <c r="AY373" s="263" t="s">
        <v>147</v>
      </c>
    </row>
    <row r="374" s="13" customFormat="1">
      <c r="A374" s="13"/>
      <c r="B374" s="231"/>
      <c r="C374" s="232"/>
      <c r="D374" s="233" t="s">
        <v>155</v>
      </c>
      <c r="E374" s="234" t="s">
        <v>1</v>
      </c>
      <c r="F374" s="235" t="s">
        <v>81</v>
      </c>
      <c r="G374" s="232"/>
      <c r="H374" s="236">
        <v>1</v>
      </c>
      <c r="I374" s="237"/>
      <c r="J374" s="232"/>
      <c r="K374" s="232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155</v>
      </c>
      <c r="AU374" s="242" t="s">
        <v>83</v>
      </c>
      <c r="AV374" s="13" t="s">
        <v>83</v>
      </c>
      <c r="AW374" s="13" t="s">
        <v>30</v>
      </c>
      <c r="AX374" s="13" t="s">
        <v>73</v>
      </c>
      <c r="AY374" s="242" t="s">
        <v>147</v>
      </c>
    </row>
    <row r="375" s="14" customFormat="1">
      <c r="A375" s="14"/>
      <c r="B375" s="243"/>
      <c r="C375" s="244"/>
      <c r="D375" s="233" t="s">
        <v>155</v>
      </c>
      <c r="E375" s="245" t="s">
        <v>1</v>
      </c>
      <c r="F375" s="246" t="s">
        <v>157</v>
      </c>
      <c r="G375" s="244"/>
      <c r="H375" s="247">
        <v>1</v>
      </c>
      <c r="I375" s="248"/>
      <c r="J375" s="244"/>
      <c r="K375" s="244"/>
      <c r="L375" s="249"/>
      <c r="M375" s="279"/>
      <c r="N375" s="280"/>
      <c r="O375" s="280"/>
      <c r="P375" s="280"/>
      <c r="Q375" s="280"/>
      <c r="R375" s="280"/>
      <c r="S375" s="280"/>
      <c r="T375" s="281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155</v>
      </c>
      <c r="AU375" s="253" t="s">
        <v>83</v>
      </c>
      <c r="AV375" s="14" t="s">
        <v>154</v>
      </c>
      <c r="AW375" s="14" t="s">
        <v>30</v>
      </c>
      <c r="AX375" s="14" t="s">
        <v>81</v>
      </c>
      <c r="AY375" s="253" t="s">
        <v>147</v>
      </c>
    </row>
    <row r="376" s="2" customFormat="1" ht="6.96" customHeight="1">
      <c r="A376" s="38"/>
      <c r="B376" s="66"/>
      <c r="C376" s="67"/>
      <c r="D376" s="67"/>
      <c r="E376" s="67"/>
      <c r="F376" s="67"/>
      <c r="G376" s="67"/>
      <c r="H376" s="67"/>
      <c r="I376" s="67"/>
      <c r="J376" s="67"/>
      <c r="K376" s="67"/>
      <c r="L376" s="44"/>
      <c r="M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</row>
  </sheetData>
  <sheetProtection sheet="1" autoFilter="0" formatColumns="0" formatRows="0" objects="1" scenarios="1" spinCount="100000" saltValue="kR4P963OT2P+LSV8GbLev+n75trkCUSRp3Wroq0ZNbeIHnb5S9QqhO7burD+Gq2z+3l/GuajL/lGvqNIMMyVgw==" hashValue="56SfW8CsIswXkzZgMwPch/AWrPDdbe7bbxHZNSeV6GR3LjiBYcfI4Z47xIQAhnknIutf5KxzTojzJ1VtPvUVMg==" algorithmName="SHA-512" password="CC35"/>
  <autoFilter ref="C137:K375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1201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ROUND((SUM(BE128:BE334)),  2)</f>
        <v>0</v>
      </c>
      <c r="G33" s="38"/>
      <c r="H33" s="38"/>
      <c r="I33" s="155">
        <v>0.20999999999999999</v>
      </c>
      <c r="J33" s="154">
        <f>ROUND(((SUM(BE128:BE334))*I33),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ROUND((SUM(BF128:BF334)),  2)</f>
        <v>0</v>
      </c>
      <c r="G34" s="38"/>
      <c r="H34" s="38"/>
      <c r="I34" s="155">
        <v>0.12</v>
      </c>
      <c r="J34" s="154">
        <f>ROUND(((SUM(BF128:BF334))*I34),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ROUND((SUM(BG128:BG334)),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ROUND((SUM(BH128:BH334)),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ROUND((SUM(BI128:BI334)),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101 - Místní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701</v>
      </c>
      <c r="E99" s="188"/>
      <c r="F99" s="188"/>
      <c r="G99" s="188"/>
      <c r="H99" s="188"/>
      <c r="I99" s="188"/>
      <c r="J99" s="189">
        <f>J173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495</v>
      </c>
      <c r="E100" s="188"/>
      <c r="F100" s="188"/>
      <c r="G100" s="188"/>
      <c r="H100" s="188"/>
      <c r="I100" s="188"/>
      <c r="J100" s="189">
        <f>J178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1202</v>
      </c>
      <c r="E101" s="188"/>
      <c r="F101" s="188"/>
      <c r="G101" s="188"/>
      <c r="H101" s="188"/>
      <c r="I101" s="188"/>
      <c r="J101" s="189">
        <f>J233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496</v>
      </c>
      <c r="E102" s="188"/>
      <c r="F102" s="188"/>
      <c r="G102" s="188"/>
      <c r="H102" s="188"/>
      <c r="I102" s="188"/>
      <c r="J102" s="189">
        <f>J255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130</v>
      </c>
      <c r="E103" s="188"/>
      <c r="F103" s="188"/>
      <c r="G103" s="188"/>
      <c r="H103" s="188"/>
      <c r="I103" s="188"/>
      <c r="J103" s="189">
        <f>J298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131</v>
      </c>
      <c r="E104" s="188"/>
      <c r="F104" s="188"/>
      <c r="G104" s="188"/>
      <c r="H104" s="188"/>
      <c r="I104" s="188"/>
      <c r="J104" s="189">
        <f>J320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1203</v>
      </c>
      <c r="E105" s="182"/>
      <c r="F105" s="182"/>
      <c r="G105" s="182"/>
      <c r="H105" s="182"/>
      <c r="I105" s="182"/>
      <c r="J105" s="183">
        <f>J322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1204</v>
      </c>
      <c r="E106" s="188"/>
      <c r="F106" s="188"/>
      <c r="G106" s="188"/>
      <c r="H106" s="188"/>
      <c r="I106" s="188"/>
      <c r="J106" s="189">
        <f>J323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9"/>
      <c r="C107" s="180"/>
      <c r="D107" s="181" t="s">
        <v>1205</v>
      </c>
      <c r="E107" s="182"/>
      <c r="F107" s="182"/>
      <c r="G107" s="182"/>
      <c r="H107" s="182"/>
      <c r="I107" s="182"/>
      <c r="J107" s="183">
        <f>J329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5"/>
      <c r="C108" s="186"/>
      <c r="D108" s="187" t="s">
        <v>1206</v>
      </c>
      <c r="E108" s="188"/>
      <c r="F108" s="188"/>
      <c r="G108" s="188"/>
      <c r="H108" s="188"/>
      <c r="I108" s="188"/>
      <c r="J108" s="189">
        <f>J330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132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25" customHeight="1">
      <c r="A118" s="38"/>
      <c r="B118" s="39"/>
      <c r="C118" s="40"/>
      <c r="D118" s="40"/>
      <c r="E118" s="174" t="str">
        <f>E7</f>
        <v>Tábor, Mostecká - Rekonstrukce vodovodu a kanalizace_poznamky pro upravu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118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SO 101 - Místní komunikace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10. 12. 2025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 xml:space="preserve"> </v>
      </c>
      <c r="G124" s="40"/>
      <c r="H124" s="40"/>
      <c r="I124" s="32" t="s">
        <v>29</v>
      </c>
      <c r="J124" s="36" t="str">
        <f>E21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40"/>
      <c r="E125" s="40"/>
      <c r="F125" s="27" t="str">
        <f>IF(E18="","",E18)</f>
        <v>Vyplň údaj</v>
      </c>
      <c r="G125" s="40"/>
      <c r="H125" s="40"/>
      <c r="I125" s="32" t="s">
        <v>31</v>
      </c>
      <c r="J125" s="36" t="str">
        <f>E24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133</v>
      </c>
      <c r="D127" s="194" t="s">
        <v>58</v>
      </c>
      <c r="E127" s="194" t="s">
        <v>54</v>
      </c>
      <c r="F127" s="194" t="s">
        <v>55</v>
      </c>
      <c r="G127" s="194" t="s">
        <v>134</v>
      </c>
      <c r="H127" s="194" t="s">
        <v>135</v>
      </c>
      <c r="I127" s="194" t="s">
        <v>136</v>
      </c>
      <c r="J127" s="194" t="s">
        <v>122</v>
      </c>
      <c r="K127" s="195" t="s">
        <v>137</v>
      </c>
      <c r="L127" s="196"/>
      <c r="M127" s="100" t="s">
        <v>1</v>
      </c>
      <c r="N127" s="101" t="s">
        <v>37</v>
      </c>
      <c r="O127" s="101" t="s">
        <v>138</v>
      </c>
      <c r="P127" s="101" t="s">
        <v>139</v>
      </c>
      <c r="Q127" s="101" t="s">
        <v>140</v>
      </c>
      <c r="R127" s="101" t="s">
        <v>141</v>
      </c>
      <c r="S127" s="101" t="s">
        <v>142</v>
      </c>
      <c r="T127" s="102" t="s">
        <v>143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144</v>
      </c>
      <c r="D128" s="40"/>
      <c r="E128" s="40"/>
      <c r="F128" s="40"/>
      <c r="G128" s="40"/>
      <c r="H128" s="40"/>
      <c r="I128" s="40"/>
      <c r="J128" s="197">
        <f>BK128</f>
        <v>0</v>
      </c>
      <c r="K128" s="40"/>
      <c r="L128" s="44"/>
      <c r="M128" s="103"/>
      <c r="N128" s="198"/>
      <c r="O128" s="104"/>
      <c r="P128" s="199">
        <f>P129+P322+P329</f>
        <v>0</v>
      </c>
      <c r="Q128" s="104"/>
      <c r="R128" s="199">
        <f>R129+R322+R329</f>
        <v>0</v>
      </c>
      <c r="S128" s="104"/>
      <c r="T128" s="200">
        <f>T129+T322+T329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72</v>
      </c>
      <c r="AU128" s="17" t="s">
        <v>124</v>
      </c>
      <c r="BK128" s="201">
        <f>BK129+BK322+BK329</f>
        <v>0</v>
      </c>
    </row>
    <row r="129" s="12" customFormat="1" ht="25.92" customHeight="1">
      <c r="A129" s="12"/>
      <c r="B129" s="202"/>
      <c r="C129" s="203"/>
      <c r="D129" s="204" t="s">
        <v>72</v>
      </c>
      <c r="E129" s="205" t="s">
        <v>145</v>
      </c>
      <c r="F129" s="205" t="s">
        <v>146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P130+P173+P178+P233+P255+P298+P320</f>
        <v>0</v>
      </c>
      <c r="Q129" s="210"/>
      <c r="R129" s="211">
        <f>R130+R173+R178+R233+R255+R298+R320</f>
        <v>0</v>
      </c>
      <c r="S129" s="210"/>
      <c r="T129" s="212">
        <f>T130+T173+T178+T233+T255+T298+T320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81</v>
      </c>
      <c r="AT129" s="214" t="s">
        <v>72</v>
      </c>
      <c r="AU129" s="214" t="s">
        <v>73</v>
      </c>
      <c r="AY129" s="213" t="s">
        <v>147</v>
      </c>
      <c r="BK129" s="215">
        <f>BK130+BK173+BK178+BK233+BK255+BK298+BK320</f>
        <v>0</v>
      </c>
    </row>
    <row r="130" s="12" customFormat="1" ht="22.8" customHeight="1">
      <c r="A130" s="12"/>
      <c r="B130" s="202"/>
      <c r="C130" s="203"/>
      <c r="D130" s="204" t="s">
        <v>72</v>
      </c>
      <c r="E130" s="216" t="s">
        <v>81</v>
      </c>
      <c r="F130" s="216" t="s">
        <v>148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SUM(P131:P172)</f>
        <v>0</v>
      </c>
      <c r="Q130" s="210"/>
      <c r="R130" s="211">
        <f>SUM(R131:R172)</f>
        <v>0</v>
      </c>
      <c r="S130" s="210"/>
      <c r="T130" s="212">
        <f>SUM(T131:T172)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81</v>
      </c>
      <c r="AT130" s="214" t="s">
        <v>72</v>
      </c>
      <c r="AU130" s="214" t="s">
        <v>81</v>
      </c>
      <c r="AY130" s="213" t="s">
        <v>147</v>
      </c>
      <c r="BK130" s="215">
        <f>SUM(BK131:BK172)</f>
        <v>0</v>
      </c>
    </row>
    <row r="131" s="2" customFormat="1" ht="24.15" customHeight="1">
      <c r="A131" s="38"/>
      <c r="B131" s="39"/>
      <c r="C131" s="218" t="s">
        <v>81</v>
      </c>
      <c r="D131" s="218" t="s">
        <v>149</v>
      </c>
      <c r="E131" s="219" t="s">
        <v>1207</v>
      </c>
      <c r="F131" s="220" t="s">
        <v>1208</v>
      </c>
      <c r="G131" s="221" t="s">
        <v>185</v>
      </c>
      <c r="H131" s="222">
        <v>40.850000000000001</v>
      </c>
      <c r="I131" s="223"/>
      <c r="J131" s="224">
        <f>ROUND(I131*H131,2)</f>
        <v>0</v>
      </c>
      <c r="K131" s="220" t="s">
        <v>153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154</v>
      </c>
      <c r="AT131" s="229" t="s">
        <v>149</v>
      </c>
      <c r="AU131" s="229" t="s">
        <v>83</v>
      </c>
      <c r="AY131" s="17" t="s">
        <v>147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154</v>
      </c>
      <c r="BM131" s="229" t="s">
        <v>83</v>
      </c>
    </row>
    <row r="132" s="13" customFormat="1">
      <c r="A132" s="13"/>
      <c r="B132" s="231"/>
      <c r="C132" s="232"/>
      <c r="D132" s="233" t="s">
        <v>155</v>
      </c>
      <c r="E132" s="234" t="s">
        <v>1</v>
      </c>
      <c r="F132" s="235" t="s">
        <v>1209</v>
      </c>
      <c r="G132" s="232"/>
      <c r="H132" s="236">
        <v>40.850000000000001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155</v>
      </c>
      <c r="AU132" s="242" t="s">
        <v>83</v>
      </c>
      <c r="AV132" s="13" t="s">
        <v>83</v>
      </c>
      <c r="AW132" s="13" t="s">
        <v>30</v>
      </c>
      <c r="AX132" s="13" t="s">
        <v>73</v>
      </c>
      <c r="AY132" s="242" t="s">
        <v>147</v>
      </c>
    </row>
    <row r="133" s="14" customFormat="1">
      <c r="A133" s="14"/>
      <c r="B133" s="243"/>
      <c r="C133" s="244"/>
      <c r="D133" s="233" t="s">
        <v>155</v>
      </c>
      <c r="E133" s="245" t="s">
        <v>1</v>
      </c>
      <c r="F133" s="246" t="s">
        <v>157</v>
      </c>
      <c r="G133" s="244"/>
      <c r="H133" s="247">
        <v>40.850000000000001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155</v>
      </c>
      <c r="AU133" s="253" t="s">
        <v>83</v>
      </c>
      <c r="AV133" s="14" t="s">
        <v>154</v>
      </c>
      <c r="AW133" s="14" t="s">
        <v>30</v>
      </c>
      <c r="AX133" s="14" t="s">
        <v>81</v>
      </c>
      <c r="AY133" s="253" t="s">
        <v>147</v>
      </c>
    </row>
    <row r="134" s="2" customFormat="1" ht="24.15" customHeight="1">
      <c r="A134" s="38"/>
      <c r="B134" s="39"/>
      <c r="C134" s="218" t="s">
        <v>83</v>
      </c>
      <c r="D134" s="218" t="s">
        <v>149</v>
      </c>
      <c r="E134" s="219" t="s">
        <v>643</v>
      </c>
      <c r="F134" s="220" t="s">
        <v>644</v>
      </c>
      <c r="G134" s="221" t="s">
        <v>185</v>
      </c>
      <c r="H134" s="222">
        <v>162.99000000000001</v>
      </c>
      <c r="I134" s="223"/>
      <c r="J134" s="224">
        <f>ROUND(I134*H134,2)</f>
        <v>0</v>
      </c>
      <c r="K134" s="220" t="s">
        <v>153</v>
      </c>
      <c r="L134" s="44"/>
      <c r="M134" s="225" t="s">
        <v>1</v>
      </c>
      <c r="N134" s="226" t="s">
        <v>38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154</v>
      </c>
      <c r="AT134" s="229" t="s">
        <v>149</v>
      </c>
      <c r="AU134" s="229" t="s">
        <v>83</v>
      </c>
      <c r="AY134" s="17" t="s">
        <v>147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81</v>
      </c>
      <c r="BK134" s="230">
        <f>ROUND(I134*H134,2)</f>
        <v>0</v>
      </c>
      <c r="BL134" s="17" t="s">
        <v>154</v>
      </c>
      <c r="BM134" s="229" t="s">
        <v>154</v>
      </c>
    </row>
    <row r="135" s="13" customFormat="1">
      <c r="A135" s="13"/>
      <c r="B135" s="231"/>
      <c r="C135" s="232"/>
      <c r="D135" s="233" t="s">
        <v>155</v>
      </c>
      <c r="E135" s="234" t="s">
        <v>1</v>
      </c>
      <c r="F135" s="235" t="s">
        <v>1210</v>
      </c>
      <c r="G135" s="232"/>
      <c r="H135" s="236">
        <v>201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155</v>
      </c>
      <c r="AU135" s="242" t="s">
        <v>83</v>
      </c>
      <c r="AV135" s="13" t="s">
        <v>83</v>
      </c>
      <c r="AW135" s="13" t="s">
        <v>30</v>
      </c>
      <c r="AX135" s="13" t="s">
        <v>73</v>
      </c>
      <c r="AY135" s="242" t="s">
        <v>147</v>
      </c>
    </row>
    <row r="136" s="13" customFormat="1">
      <c r="A136" s="13"/>
      <c r="B136" s="231"/>
      <c r="C136" s="232"/>
      <c r="D136" s="233" t="s">
        <v>155</v>
      </c>
      <c r="E136" s="234" t="s">
        <v>1</v>
      </c>
      <c r="F136" s="235" t="s">
        <v>1211</v>
      </c>
      <c r="G136" s="232"/>
      <c r="H136" s="236">
        <v>-38.009999999999998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155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147</v>
      </c>
    </row>
    <row r="137" s="14" customFormat="1">
      <c r="A137" s="14"/>
      <c r="B137" s="243"/>
      <c r="C137" s="244"/>
      <c r="D137" s="233" t="s">
        <v>155</v>
      </c>
      <c r="E137" s="245" t="s">
        <v>1</v>
      </c>
      <c r="F137" s="246" t="s">
        <v>157</v>
      </c>
      <c r="G137" s="244"/>
      <c r="H137" s="247">
        <v>162.99000000000001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155</v>
      </c>
      <c r="AU137" s="253" t="s">
        <v>83</v>
      </c>
      <c r="AV137" s="14" t="s">
        <v>154</v>
      </c>
      <c r="AW137" s="14" t="s">
        <v>30</v>
      </c>
      <c r="AX137" s="14" t="s">
        <v>81</v>
      </c>
      <c r="AY137" s="253" t="s">
        <v>147</v>
      </c>
    </row>
    <row r="138" s="2" customFormat="1" ht="33" customHeight="1">
      <c r="A138" s="38"/>
      <c r="B138" s="39"/>
      <c r="C138" s="218" t="s">
        <v>165</v>
      </c>
      <c r="D138" s="218" t="s">
        <v>149</v>
      </c>
      <c r="E138" s="219" t="s">
        <v>1212</v>
      </c>
      <c r="F138" s="220" t="s">
        <v>1213</v>
      </c>
      <c r="G138" s="221" t="s">
        <v>185</v>
      </c>
      <c r="H138" s="222">
        <v>352.99000000000001</v>
      </c>
      <c r="I138" s="223"/>
      <c r="J138" s="224">
        <f>ROUND(I138*H138,2)</f>
        <v>0</v>
      </c>
      <c r="K138" s="220" t="s">
        <v>153</v>
      </c>
      <c r="L138" s="44"/>
      <c r="M138" s="225" t="s">
        <v>1</v>
      </c>
      <c r="N138" s="226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154</v>
      </c>
      <c r="AT138" s="229" t="s">
        <v>149</v>
      </c>
      <c r="AU138" s="229" t="s">
        <v>83</v>
      </c>
      <c r="AY138" s="17" t="s">
        <v>147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154</v>
      </c>
      <c r="BM138" s="229" t="s">
        <v>169</v>
      </c>
    </row>
    <row r="139" s="13" customFormat="1">
      <c r="A139" s="13"/>
      <c r="B139" s="231"/>
      <c r="C139" s="232"/>
      <c r="D139" s="233" t="s">
        <v>155</v>
      </c>
      <c r="E139" s="234" t="s">
        <v>1</v>
      </c>
      <c r="F139" s="235" t="s">
        <v>1214</v>
      </c>
      <c r="G139" s="232"/>
      <c r="H139" s="236">
        <v>352.99000000000001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155</v>
      </c>
      <c r="AU139" s="242" t="s">
        <v>83</v>
      </c>
      <c r="AV139" s="13" t="s">
        <v>83</v>
      </c>
      <c r="AW139" s="13" t="s">
        <v>30</v>
      </c>
      <c r="AX139" s="13" t="s">
        <v>73</v>
      </c>
      <c r="AY139" s="242" t="s">
        <v>147</v>
      </c>
    </row>
    <row r="140" s="14" customFormat="1">
      <c r="A140" s="14"/>
      <c r="B140" s="243"/>
      <c r="C140" s="244"/>
      <c r="D140" s="233" t="s">
        <v>155</v>
      </c>
      <c r="E140" s="245" t="s">
        <v>1</v>
      </c>
      <c r="F140" s="246" t="s">
        <v>157</v>
      </c>
      <c r="G140" s="244"/>
      <c r="H140" s="247">
        <v>352.99000000000001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155</v>
      </c>
      <c r="AU140" s="253" t="s">
        <v>83</v>
      </c>
      <c r="AV140" s="14" t="s">
        <v>154</v>
      </c>
      <c r="AW140" s="14" t="s">
        <v>30</v>
      </c>
      <c r="AX140" s="14" t="s">
        <v>81</v>
      </c>
      <c r="AY140" s="253" t="s">
        <v>147</v>
      </c>
    </row>
    <row r="141" s="2" customFormat="1" ht="24.15" customHeight="1">
      <c r="A141" s="38"/>
      <c r="B141" s="39"/>
      <c r="C141" s="218" t="s">
        <v>154</v>
      </c>
      <c r="D141" s="218" t="s">
        <v>149</v>
      </c>
      <c r="E141" s="219" t="s">
        <v>1215</v>
      </c>
      <c r="F141" s="220" t="s">
        <v>1216</v>
      </c>
      <c r="G141" s="221" t="s">
        <v>185</v>
      </c>
      <c r="H141" s="222">
        <v>702.08000000000004</v>
      </c>
      <c r="I141" s="223"/>
      <c r="J141" s="224">
        <f>ROUND(I141*H141,2)</f>
        <v>0</v>
      </c>
      <c r="K141" s="220" t="s">
        <v>153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154</v>
      </c>
      <c r="AT141" s="229" t="s">
        <v>149</v>
      </c>
      <c r="AU141" s="229" t="s">
        <v>83</v>
      </c>
      <c r="AY141" s="17" t="s">
        <v>147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154</v>
      </c>
      <c r="BM141" s="229" t="s">
        <v>174</v>
      </c>
    </row>
    <row r="142" s="2" customFormat="1" ht="24.15" customHeight="1">
      <c r="A142" s="38"/>
      <c r="B142" s="39"/>
      <c r="C142" s="218" t="s">
        <v>182</v>
      </c>
      <c r="D142" s="218" t="s">
        <v>149</v>
      </c>
      <c r="E142" s="219" t="s">
        <v>652</v>
      </c>
      <c r="F142" s="220" t="s">
        <v>653</v>
      </c>
      <c r="G142" s="221" t="s">
        <v>185</v>
      </c>
      <c r="H142" s="222">
        <v>149.15000000000001</v>
      </c>
      <c r="I142" s="223"/>
      <c r="J142" s="224">
        <f>ROUND(I142*H142,2)</f>
        <v>0</v>
      </c>
      <c r="K142" s="220" t="s">
        <v>153</v>
      </c>
      <c r="L142" s="44"/>
      <c r="M142" s="225" t="s">
        <v>1</v>
      </c>
      <c r="N142" s="226" t="s">
        <v>38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154</v>
      </c>
      <c r="AT142" s="229" t="s">
        <v>149</v>
      </c>
      <c r="AU142" s="229" t="s">
        <v>83</v>
      </c>
      <c r="AY142" s="17" t="s">
        <v>147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81</v>
      </c>
      <c r="BK142" s="230">
        <f>ROUND(I142*H142,2)</f>
        <v>0</v>
      </c>
      <c r="BL142" s="17" t="s">
        <v>154</v>
      </c>
      <c r="BM142" s="229" t="s">
        <v>186</v>
      </c>
    </row>
    <row r="143" s="13" customFormat="1">
      <c r="A143" s="13"/>
      <c r="B143" s="231"/>
      <c r="C143" s="232"/>
      <c r="D143" s="233" t="s">
        <v>155</v>
      </c>
      <c r="E143" s="234" t="s">
        <v>1</v>
      </c>
      <c r="F143" s="235" t="s">
        <v>1217</v>
      </c>
      <c r="G143" s="232"/>
      <c r="H143" s="236">
        <v>178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155</v>
      </c>
      <c r="AU143" s="242" t="s">
        <v>83</v>
      </c>
      <c r="AV143" s="13" t="s">
        <v>83</v>
      </c>
      <c r="AW143" s="13" t="s">
        <v>30</v>
      </c>
      <c r="AX143" s="13" t="s">
        <v>73</v>
      </c>
      <c r="AY143" s="242" t="s">
        <v>147</v>
      </c>
    </row>
    <row r="144" s="13" customFormat="1">
      <c r="A144" s="13"/>
      <c r="B144" s="231"/>
      <c r="C144" s="232"/>
      <c r="D144" s="233" t="s">
        <v>155</v>
      </c>
      <c r="E144" s="234" t="s">
        <v>1</v>
      </c>
      <c r="F144" s="235" t="s">
        <v>1218</v>
      </c>
      <c r="G144" s="232"/>
      <c r="H144" s="236">
        <v>-28.850000000000001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155</v>
      </c>
      <c r="AU144" s="242" t="s">
        <v>83</v>
      </c>
      <c r="AV144" s="13" t="s">
        <v>83</v>
      </c>
      <c r="AW144" s="13" t="s">
        <v>30</v>
      </c>
      <c r="AX144" s="13" t="s">
        <v>73</v>
      </c>
      <c r="AY144" s="242" t="s">
        <v>147</v>
      </c>
    </row>
    <row r="145" s="14" customFormat="1">
      <c r="A145" s="14"/>
      <c r="B145" s="243"/>
      <c r="C145" s="244"/>
      <c r="D145" s="233" t="s">
        <v>155</v>
      </c>
      <c r="E145" s="245" t="s">
        <v>1</v>
      </c>
      <c r="F145" s="246" t="s">
        <v>157</v>
      </c>
      <c r="G145" s="244"/>
      <c r="H145" s="247">
        <v>149.15000000000001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155</v>
      </c>
      <c r="AU145" s="253" t="s">
        <v>83</v>
      </c>
      <c r="AV145" s="14" t="s">
        <v>154</v>
      </c>
      <c r="AW145" s="14" t="s">
        <v>30</v>
      </c>
      <c r="AX145" s="14" t="s">
        <v>81</v>
      </c>
      <c r="AY145" s="253" t="s">
        <v>147</v>
      </c>
    </row>
    <row r="146" s="2" customFormat="1" ht="24.15" customHeight="1">
      <c r="A146" s="38"/>
      <c r="B146" s="39"/>
      <c r="C146" s="218" t="s">
        <v>169</v>
      </c>
      <c r="D146" s="218" t="s">
        <v>149</v>
      </c>
      <c r="E146" s="219" t="s">
        <v>1219</v>
      </c>
      <c r="F146" s="220" t="s">
        <v>1220</v>
      </c>
      <c r="G146" s="221" t="s">
        <v>185</v>
      </c>
      <c r="H146" s="222">
        <v>702.08000000000004</v>
      </c>
      <c r="I146" s="223"/>
      <c r="J146" s="224">
        <f>ROUND(I146*H146,2)</f>
        <v>0</v>
      </c>
      <c r="K146" s="220" t="s">
        <v>153</v>
      </c>
      <c r="L146" s="44"/>
      <c r="M146" s="225" t="s">
        <v>1</v>
      </c>
      <c r="N146" s="226" t="s">
        <v>38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154</v>
      </c>
      <c r="AT146" s="229" t="s">
        <v>149</v>
      </c>
      <c r="AU146" s="229" t="s">
        <v>83</v>
      </c>
      <c r="AY146" s="17" t="s">
        <v>147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81</v>
      </c>
      <c r="BK146" s="230">
        <f>ROUND(I146*H146,2)</f>
        <v>0</v>
      </c>
      <c r="BL146" s="17" t="s">
        <v>154</v>
      </c>
      <c r="BM146" s="229" t="s">
        <v>8</v>
      </c>
    </row>
    <row r="147" s="13" customFormat="1">
      <c r="A147" s="13"/>
      <c r="B147" s="231"/>
      <c r="C147" s="232"/>
      <c r="D147" s="233" t="s">
        <v>155</v>
      </c>
      <c r="E147" s="234" t="s">
        <v>1</v>
      </c>
      <c r="F147" s="235" t="s">
        <v>1221</v>
      </c>
      <c r="G147" s="232"/>
      <c r="H147" s="236">
        <v>1365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155</v>
      </c>
      <c r="AU147" s="242" t="s">
        <v>83</v>
      </c>
      <c r="AV147" s="13" t="s">
        <v>83</v>
      </c>
      <c r="AW147" s="13" t="s">
        <v>30</v>
      </c>
      <c r="AX147" s="13" t="s">
        <v>73</v>
      </c>
      <c r="AY147" s="242" t="s">
        <v>147</v>
      </c>
    </row>
    <row r="148" s="13" customFormat="1">
      <c r="A148" s="13"/>
      <c r="B148" s="231"/>
      <c r="C148" s="232"/>
      <c r="D148" s="233" t="s">
        <v>155</v>
      </c>
      <c r="E148" s="234" t="s">
        <v>1</v>
      </c>
      <c r="F148" s="235" t="s">
        <v>1222</v>
      </c>
      <c r="G148" s="232"/>
      <c r="H148" s="236">
        <v>-662.91999999999996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155</v>
      </c>
      <c r="AU148" s="242" t="s">
        <v>83</v>
      </c>
      <c r="AV148" s="13" t="s">
        <v>83</v>
      </c>
      <c r="AW148" s="13" t="s">
        <v>30</v>
      </c>
      <c r="AX148" s="13" t="s">
        <v>73</v>
      </c>
      <c r="AY148" s="242" t="s">
        <v>147</v>
      </c>
    </row>
    <row r="149" s="14" customFormat="1">
      <c r="A149" s="14"/>
      <c r="B149" s="243"/>
      <c r="C149" s="244"/>
      <c r="D149" s="233" t="s">
        <v>155</v>
      </c>
      <c r="E149" s="245" t="s">
        <v>1</v>
      </c>
      <c r="F149" s="246" t="s">
        <v>157</v>
      </c>
      <c r="G149" s="244"/>
      <c r="H149" s="247">
        <v>702.08000000000004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155</v>
      </c>
      <c r="AU149" s="253" t="s">
        <v>83</v>
      </c>
      <c r="AV149" s="14" t="s">
        <v>154</v>
      </c>
      <c r="AW149" s="14" t="s">
        <v>30</v>
      </c>
      <c r="AX149" s="14" t="s">
        <v>81</v>
      </c>
      <c r="AY149" s="253" t="s">
        <v>147</v>
      </c>
    </row>
    <row r="150" s="2" customFormat="1" ht="24.15" customHeight="1">
      <c r="A150" s="38"/>
      <c r="B150" s="39"/>
      <c r="C150" s="218" t="s">
        <v>191</v>
      </c>
      <c r="D150" s="218" t="s">
        <v>149</v>
      </c>
      <c r="E150" s="219" t="s">
        <v>508</v>
      </c>
      <c r="F150" s="220" t="s">
        <v>509</v>
      </c>
      <c r="G150" s="221" t="s">
        <v>185</v>
      </c>
      <c r="H150" s="222">
        <v>2730</v>
      </c>
      <c r="I150" s="223"/>
      <c r="J150" s="224">
        <f>ROUND(I150*H150,2)</f>
        <v>0</v>
      </c>
      <c r="K150" s="220" t="s">
        <v>153</v>
      </c>
      <c r="L150" s="44"/>
      <c r="M150" s="225" t="s">
        <v>1</v>
      </c>
      <c r="N150" s="226" t="s">
        <v>38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154</v>
      </c>
      <c r="AT150" s="229" t="s">
        <v>149</v>
      </c>
      <c r="AU150" s="229" t="s">
        <v>83</v>
      </c>
      <c r="AY150" s="17" t="s">
        <v>147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81</v>
      </c>
      <c r="BK150" s="230">
        <f>ROUND(I150*H150,2)</f>
        <v>0</v>
      </c>
      <c r="BL150" s="17" t="s">
        <v>154</v>
      </c>
      <c r="BM150" s="229" t="s">
        <v>194</v>
      </c>
    </row>
    <row r="151" s="13" customFormat="1">
      <c r="A151" s="13"/>
      <c r="B151" s="231"/>
      <c r="C151" s="232"/>
      <c r="D151" s="233" t="s">
        <v>155</v>
      </c>
      <c r="E151" s="234" t="s">
        <v>1</v>
      </c>
      <c r="F151" s="235" t="s">
        <v>1223</v>
      </c>
      <c r="G151" s="232"/>
      <c r="H151" s="236">
        <v>2730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155</v>
      </c>
      <c r="AU151" s="242" t="s">
        <v>83</v>
      </c>
      <c r="AV151" s="13" t="s">
        <v>83</v>
      </c>
      <c r="AW151" s="13" t="s">
        <v>30</v>
      </c>
      <c r="AX151" s="13" t="s">
        <v>73</v>
      </c>
      <c r="AY151" s="242" t="s">
        <v>147</v>
      </c>
    </row>
    <row r="152" s="14" customFormat="1">
      <c r="A152" s="14"/>
      <c r="B152" s="243"/>
      <c r="C152" s="244"/>
      <c r="D152" s="233" t="s">
        <v>155</v>
      </c>
      <c r="E152" s="245" t="s">
        <v>1</v>
      </c>
      <c r="F152" s="246" t="s">
        <v>157</v>
      </c>
      <c r="G152" s="244"/>
      <c r="H152" s="247">
        <v>2730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155</v>
      </c>
      <c r="AU152" s="253" t="s">
        <v>83</v>
      </c>
      <c r="AV152" s="14" t="s">
        <v>154</v>
      </c>
      <c r="AW152" s="14" t="s">
        <v>30</v>
      </c>
      <c r="AX152" s="14" t="s">
        <v>81</v>
      </c>
      <c r="AY152" s="253" t="s">
        <v>147</v>
      </c>
    </row>
    <row r="153" s="2" customFormat="1" ht="16.5" customHeight="1">
      <c r="A153" s="38"/>
      <c r="B153" s="39"/>
      <c r="C153" s="218" t="s">
        <v>174</v>
      </c>
      <c r="D153" s="218" t="s">
        <v>149</v>
      </c>
      <c r="E153" s="219" t="s">
        <v>658</v>
      </c>
      <c r="F153" s="220" t="s">
        <v>659</v>
      </c>
      <c r="G153" s="221" t="s">
        <v>152</v>
      </c>
      <c r="H153" s="222">
        <v>174</v>
      </c>
      <c r="I153" s="223"/>
      <c r="J153" s="224">
        <f>ROUND(I153*H153,2)</f>
        <v>0</v>
      </c>
      <c r="K153" s="220" t="s">
        <v>153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154</v>
      </c>
      <c r="AT153" s="229" t="s">
        <v>149</v>
      </c>
      <c r="AU153" s="229" t="s">
        <v>83</v>
      </c>
      <c r="AY153" s="17" t="s">
        <v>147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154</v>
      </c>
      <c r="BM153" s="229" t="s">
        <v>198</v>
      </c>
    </row>
    <row r="154" s="13" customFormat="1">
      <c r="A154" s="13"/>
      <c r="B154" s="231"/>
      <c r="C154" s="232"/>
      <c r="D154" s="233" t="s">
        <v>155</v>
      </c>
      <c r="E154" s="234" t="s">
        <v>1</v>
      </c>
      <c r="F154" s="235" t="s">
        <v>1224</v>
      </c>
      <c r="G154" s="232"/>
      <c r="H154" s="236">
        <v>220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155</v>
      </c>
      <c r="AU154" s="242" t="s">
        <v>83</v>
      </c>
      <c r="AV154" s="13" t="s">
        <v>83</v>
      </c>
      <c r="AW154" s="13" t="s">
        <v>30</v>
      </c>
      <c r="AX154" s="13" t="s">
        <v>73</v>
      </c>
      <c r="AY154" s="242" t="s">
        <v>147</v>
      </c>
    </row>
    <row r="155" s="13" customFormat="1">
      <c r="A155" s="13"/>
      <c r="B155" s="231"/>
      <c r="C155" s="232"/>
      <c r="D155" s="233" t="s">
        <v>155</v>
      </c>
      <c r="E155" s="234" t="s">
        <v>1</v>
      </c>
      <c r="F155" s="235" t="s">
        <v>1225</v>
      </c>
      <c r="G155" s="232"/>
      <c r="H155" s="236">
        <v>-46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155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147</v>
      </c>
    </row>
    <row r="156" s="14" customFormat="1">
      <c r="A156" s="14"/>
      <c r="B156" s="243"/>
      <c r="C156" s="244"/>
      <c r="D156" s="233" t="s">
        <v>155</v>
      </c>
      <c r="E156" s="245" t="s">
        <v>1</v>
      </c>
      <c r="F156" s="246" t="s">
        <v>157</v>
      </c>
      <c r="G156" s="244"/>
      <c r="H156" s="247">
        <v>174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155</v>
      </c>
      <c r="AU156" s="253" t="s">
        <v>83</v>
      </c>
      <c r="AV156" s="14" t="s">
        <v>154</v>
      </c>
      <c r="AW156" s="14" t="s">
        <v>30</v>
      </c>
      <c r="AX156" s="14" t="s">
        <v>81</v>
      </c>
      <c r="AY156" s="253" t="s">
        <v>147</v>
      </c>
    </row>
    <row r="157" s="2" customFormat="1" ht="33" customHeight="1">
      <c r="A157" s="38"/>
      <c r="B157" s="39"/>
      <c r="C157" s="218" t="s">
        <v>203</v>
      </c>
      <c r="D157" s="218" t="s">
        <v>149</v>
      </c>
      <c r="E157" s="219" t="s">
        <v>1226</v>
      </c>
      <c r="F157" s="220" t="s">
        <v>1227</v>
      </c>
      <c r="G157" s="221" t="s">
        <v>168</v>
      </c>
      <c r="H157" s="222">
        <v>740</v>
      </c>
      <c r="I157" s="223"/>
      <c r="J157" s="224">
        <f>ROUND(I157*H157,2)</f>
        <v>0</v>
      </c>
      <c r="K157" s="220" t="s">
        <v>153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154</v>
      </c>
      <c r="AT157" s="229" t="s">
        <v>149</v>
      </c>
      <c r="AU157" s="229" t="s">
        <v>83</v>
      </c>
      <c r="AY157" s="17" t="s">
        <v>147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154</v>
      </c>
      <c r="BM157" s="229" t="s">
        <v>202</v>
      </c>
    </row>
    <row r="158" s="2" customFormat="1" ht="37.8" customHeight="1">
      <c r="A158" s="38"/>
      <c r="B158" s="39"/>
      <c r="C158" s="218" t="s">
        <v>186</v>
      </c>
      <c r="D158" s="218" t="s">
        <v>149</v>
      </c>
      <c r="E158" s="219" t="s">
        <v>192</v>
      </c>
      <c r="F158" s="220" t="s">
        <v>193</v>
      </c>
      <c r="G158" s="221" t="s">
        <v>168</v>
      </c>
      <c r="H158" s="222">
        <v>740</v>
      </c>
      <c r="I158" s="223"/>
      <c r="J158" s="224">
        <f>ROUND(I158*H158,2)</f>
        <v>0</v>
      </c>
      <c r="K158" s="220" t="s">
        <v>153</v>
      </c>
      <c r="L158" s="44"/>
      <c r="M158" s="225" t="s">
        <v>1</v>
      </c>
      <c r="N158" s="226" t="s">
        <v>38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154</v>
      </c>
      <c r="AT158" s="229" t="s">
        <v>149</v>
      </c>
      <c r="AU158" s="229" t="s">
        <v>83</v>
      </c>
      <c r="AY158" s="17" t="s">
        <v>147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81</v>
      </c>
      <c r="BK158" s="230">
        <f>ROUND(I158*H158,2)</f>
        <v>0</v>
      </c>
      <c r="BL158" s="17" t="s">
        <v>154</v>
      </c>
      <c r="BM158" s="229" t="s">
        <v>207</v>
      </c>
    </row>
    <row r="159" s="13" customFormat="1">
      <c r="A159" s="13"/>
      <c r="B159" s="231"/>
      <c r="C159" s="232"/>
      <c r="D159" s="233" t="s">
        <v>155</v>
      </c>
      <c r="E159" s="234" t="s">
        <v>1</v>
      </c>
      <c r="F159" s="235" t="s">
        <v>1228</v>
      </c>
      <c r="G159" s="232"/>
      <c r="H159" s="236">
        <v>740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155</v>
      </c>
      <c r="AU159" s="242" t="s">
        <v>83</v>
      </c>
      <c r="AV159" s="13" t="s">
        <v>83</v>
      </c>
      <c r="AW159" s="13" t="s">
        <v>30</v>
      </c>
      <c r="AX159" s="13" t="s">
        <v>73</v>
      </c>
      <c r="AY159" s="242" t="s">
        <v>147</v>
      </c>
    </row>
    <row r="160" s="14" customFormat="1">
      <c r="A160" s="14"/>
      <c r="B160" s="243"/>
      <c r="C160" s="244"/>
      <c r="D160" s="233" t="s">
        <v>155</v>
      </c>
      <c r="E160" s="245" t="s">
        <v>1</v>
      </c>
      <c r="F160" s="246" t="s">
        <v>157</v>
      </c>
      <c r="G160" s="244"/>
      <c r="H160" s="247">
        <v>740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155</v>
      </c>
      <c r="AU160" s="253" t="s">
        <v>83</v>
      </c>
      <c r="AV160" s="14" t="s">
        <v>154</v>
      </c>
      <c r="AW160" s="14" t="s">
        <v>30</v>
      </c>
      <c r="AX160" s="14" t="s">
        <v>81</v>
      </c>
      <c r="AY160" s="253" t="s">
        <v>147</v>
      </c>
    </row>
    <row r="161" s="2" customFormat="1" ht="37.8" customHeight="1">
      <c r="A161" s="38"/>
      <c r="B161" s="39"/>
      <c r="C161" s="218" t="s">
        <v>209</v>
      </c>
      <c r="D161" s="218" t="s">
        <v>149</v>
      </c>
      <c r="E161" s="219" t="s">
        <v>196</v>
      </c>
      <c r="F161" s="220" t="s">
        <v>197</v>
      </c>
      <c r="G161" s="221" t="s">
        <v>168</v>
      </c>
      <c r="H161" s="222">
        <v>1480</v>
      </c>
      <c r="I161" s="223"/>
      <c r="J161" s="224">
        <f>ROUND(I161*H161,2)</f>
        <v>0</v>
      </c>
      <c r="K161" s="220" t="s">
        <v>153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154</v>
      </c>
      <c r="AT161" s="229" t="s">
        <v>149</v>
      </c>
      <c r="AU161" s="229" t="s">
        <v>83</v>
      </c>
      <c r="AY161" s="17" t="s">
        <v>147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154</v>
      </c>
      <c r="BM161" s="229" t="s">
        <v>212</v>
      </c>
    </row>
    <row r="162" s="13" customFormat="1">
      <c r="A162" s="13"/>
      <c r="B162" s="231"/>
      <c r="C162" s="232"/>
      <c r="D162" s="233" t="s">
        <v>155</v>
      </c>
      <c r="E162" s="234" t="s">
        <v>1</v>
      </c>
      <c r="F162" s="235" t="s">
        <v>1229</v>
      </c>
      <c r="G162" s="232"/>
      <c r="H162" s="236">
        <v>1480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155</v>
      </c>
      <c r="AU162" s="242" t="s">
        <v>83</v>
      </c>
      <c r="AV162" s="13" t="s">
        <v>83</v>
      </c>
      <c r="AW162" s="13" t="s">
        <v>30</v>
      </c>
      <c r="AX162" s="13" t="s">
        <v>73</v>
      </c>
      <c r="AY162" s="242" t="s">
        <v>147</v>
      </c>
    </row>
    <row r="163" s="14" customFormat="1">
      <c r="A163" s="14"/>
      <c r="B163" s="243"/>
      <c r="C163" s="244"/>
      <c r="D163" s="233" t="s">
        <v>155</v>
      </c>
      <c r="E163" s="245" t="s">
        <v>1</v>
      </c>
      <c r="F163" s="246" t="s">
        <v>157</v>
      </c>
      <c r="G163" s="244"/>
      <c r="H163" s="247">
        <v>1480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155</v>
      </c>
      <c r="AU163" s="253" t="s">
        <v>83</v>
      </c>
      <c r="AV163" s="14" t="s">
        <v>154</v>
      </c>
      <c r="AW163" s="14" t="s">
        <v>30</v>
      </c>
      <c r="AX163" s="14" t="s">
        <v>81</v>
      </c>
      <c r="AY163" s="253" t="s">
        <v>147</v>
      </c>
    </row>
    <row r="164" s="2" customFormat="1" ht="16.5" customHeight="1">
      <c r="A164" s="38"/>
      <c r="B164" s="39"/>
      <c r="C164" s="218" t="s">
        <v>8</v>
      </c>
      <c r="D164" s="218" t="s">
        <v>149</v>
      </c>
      <c r="E164" s="219" t="s">
        <v>200</v>
      </c>
      <c r="F164" s="220" t="s">
        <v>201</v>
      </c>
      <c r="G164" s="221" t="s">
        <v>168</v>
      </c>
      <c r="H164" s="222">
        <v>740</v>
      </c>
      <c r="I164" s="223"/>
      <c r="J164" s="224">
        <f>ROUND(I164*H164,2)</f>
        <v>0</v>
      </c>
      <c r="K164" s="220" t="s">
        <v>153</v>
      </c>
      <c r="L164" s="44"/>
      <c r="M164" s="225" t="s">
        <v>1</v>
      </c>
      <c r="N164" s="226" t="s">
        <v>38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154</v>
      </c>
      <c r="AT164" s="229" t="s">
        <v>149</v>
      </c>
      <c r="AU164" s="229" t="s">
        <v>83</v>
      </c>
      <c r="AY164" s="17" t="s">
        <v>147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81</v>
      </c>
      <c r="BK164" s="230">
        <f>ROUND(I164*H164,2)</f>
        <v>0</v>
      </c>
      <c r="BL164" s="17" t="s">
        <v>154</v>
      </c>
      <c r="BM164" s="229" t="s">
        <v>220</v>
      </c>
    </row>
    <row r="165" s="2" customFormat="1" ht="44.25" customHeight="1">
      <c r="A165" s="38"/>
      <c r="B165" s="39"/>
      <c r="C165" s="218" t="s">
        <v>222</v>
      </c>
      <c r="D165" s="218" t="s">
        <v>149</v>
      </c>
      <c r="E165" s="219" t="s">
        <v>544</v>
      </c>
      <c r="F165" s="220" t="s">
        <v>545</v>
      </c>
      <c r="G165" s="221" t="s">
        <v>206</v>
      </c>
      <c r="H165" s="222">
        <v>1170</v>
      </c>
      <c r="I165" s="223"/>
      <c r="J165" s="224">
        <f>ROUND(I165*H165,2)</f>
        <v>0</v>
      </c>
      <c r="K165" s="220" t="s">
        <v>153</v>
      </c>
      <c r="L165" s="44"/>
      <c r="M165" s="225" t="s">
        <v>1</v>
      </c>
      <c r="N165" s="226" t="s">
        <v>38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154</v>
      </c>
      <c r="AT165" s="229" t="s">
        <v>149</v>
      </c>
      <c r="AU165" s="229" t="s">
        <v>83</v>
      </c>
      <c r="AY165" s="17" t="s">
        <v>147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154</v>
      </c>
      <c r="BM165" s="229" t="s">
        <v>225</v>
      </c>
    </row>
    <row r="166" s="13" customFormat="1">
      <c r="A166" s="13"/>
      <c r="B166" s="231"/>
      <c r="C166" s="232"/>
      <c r="D166" s="233" t="s">
        <v>155</v>
      </c>
      <c r="E166" s="234" t="s">
        <v>1</v>
      </c>
      <c r="F166" s="235" t="s">
        <v>1230</v>
      </c>
      <c r="G166" s="232"/>
      <c r="H166" s="236">
        <v>1170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155</v>
      </c>
      <c r="AU166" s="242" t="s">
        <v>83</v>
      </c>
      <c r="AV166" s="13" t="s">
        <v>83</v>
      </c>
      <c r="AW166" s="13" t="s">
        <v>30</v>
      </c>
      <c r="AX166" s="13" t="s">
        <v>73</v>
      </c>
      <c r="AY166" s="242" t="s">
        <v>147</v>
      </c>
    </row>
    <row r="167" s="14" customFormat="1">
      <c r="A167" s="14"/>
      <c r="B167" s="243"/>
      <c r="C167" s="244"/>
      <c r="D167" s="233" t="s">
        <v>155</v>
      </c>
      <c r="E167" s="245" t="s">
        <v>1</v>
      </c>
      <c r="F167" s="246" t="s">
        <v>157</v>
      </c>
      <c r="G167" s="244"/>
      <c r="H167" s="247">
        <v>1170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155</v>
      </c>
      <c r="AU167" s="253" t="s">
        <v>83</v>
      </c>
      <c r="AV167" s="14" t="s">
        <v>154</v>
      </c>
      <c r="AW167" s="14" t="s">
        <v>30</v>
      </c>
      <c r="AX167" s="14" t="s">
        <v>81</v>
      </c>
      <c r="AY167" s="253" t="s">
        <v>147</v>
      </c>
    </row>
    <row r="168" s="2" customFormat="1" ht="24.15" customHeight="1">
      <c r="A168" s="38"/>
      <c r="B168" s="39"/>
      <c r="C168" s="218" t="s">
        <v>194</v>
      </c>
      <c r="D168" s="218" t="s">
        <v>149</v>
      </c>
      <c r="E168" s="219" t="s">
        <v>1231</v>
      </c>
      <c r="F168" s="220" t="s">
        <v>1232</v>
      </c>
      <c r="G168" s="221" t="s">
        <v>185</v>
      </c>
      <c r="H168" s="222">
        <v>1889</v>
      </c>
      <c r="I168" s="223"/>
      <c r="J168" s="224">
        <f>ROUND(I168*H168,2)</f>
        <v>0</v>
      </c>
      <c r="K168" s="220" t="s">
        <v>153</v>
      </c>
      <c r="L168" s="44"/>
      <c r="M168" s="225" t="s">
        <v>1</v>
      </c>
      <c r="N168" s="226" t="s">
        <v>38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154</v>
      </c>
      <c r="AT168" s="229" t="s">
        <v>149</v>
      </c>
      <c r="AU168" s="229" t="s">
        <v>83</v>
      </c>
      <c r="AY168" s="17" t="s">
        <v>147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81</v>
      </c>
      <c r="BK168" s="230">
        <f>ROUND(I168*H168,2)</f>
        <v>0</v>
      </c>
      <c r="BL168" s="17" t="s">
        <v>154</v>
      </c>
      <c r="BM168" s="229" t="s">
        <v>231</v>
      </c>
    </row>
    <row r="169" s="13" customFormat="1">
      <c r="A169" s="13"/>
      <c r="B169" s="231"/>
      <c r="C169" s="232"/>
      <c r="D169" s="233" t="s">
        <v>155</v>
      </c>
      <c r="E169" s="234" t="s">
        <v>1</v>
      </c>
      <c r="F169" s="235" t="s">
        <v>1233</v>
      </c>
      <c r="G169" s="232"/>
      <c r="H169" s="236">
        <v>1290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155</v>
      </c>
      <c r="AU169" s="242" t="s">
        <v>83</v>
      </c>
      <c r="AV169" s="13" t="s">
        <v>83</v>
      </c>
      <c r="AW169" s="13" t="s">
        <v>30</v>
      </c>
      <c r="AX169" s="13" t="s">
        <v>73</v>
      </c>
      <c r="AY169" s="242" t="s">
        <v>147</v>
      </c>
    </row>
    <row r="170" s="13" customFormat="1">
      <c r="A170" s="13"/>
      <c r="B170" s="231"/>
      <c r="C170" s="232"/>
      <c r="D170" s="233" t="s">
        <v>155</v>
      </c>
      <c r="E170" s="234" t="s">
        <v>1</v>
      </c>
      <c r="F170" s="235" t="s">
        <v>1234</v>
      </c>
      <c r="G170" s="232"/>
      <c r="H170" s="236">
        <v>470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155</v>
      </c>
      <c r="AU170" s="242" t="s">
        <v>83</v>
      </c>
      <c r="AV170" s="13" t="s">
        <v>83</v>
      </c>
      <c r="AW170" s="13" t="s">
        <v>30</v>
      </c>
      <c r="AX170" s="13" t="s">
        <v>73</v>
      </c>
      <c r="AY170" s="242" t="s">
        <v>147</v>
      </c>
    </row>
    <row r="171" s="13" customFormat="1">
      <c r="A171" s="13"/>
      <c r="B171" s="231"/>
      <c r="C171" s="232"/>
      <c r="D171" s="233" t="s">
        <v>155</v>
      </c>
      <c r="E171" s="234" t="s">
        <v>1</v>
      </c>
      <c r="F171" s="235" t="s">
        <v>1235</v>
      </c>
      <c r="G171" s="232"/>
      <c r="H171" s="236">
        <v>129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155</v>
      </c>
      <c r="AU171" s="242" t="s">
        <v>83</v>
      </c>
      <c r="AV171" s="13" t="s">
        <v>83</v>
      </c>
      <c r="AW171" s="13" t="s">
        <v>30</v>
      </c>
      <c r="AX171" s="13" t="s">
        <v>73</v>
      </c>
      <c r="AY171" s="242" t="s">
        <v>147</v>
      </c>
    </row>
    <row r="172" s="14" customFormat="1">
      <c r="A172" s="14"/>
      <c r="B172" s="243"/>
      <c r="C172" s="244"/>
      <c r="D172" s="233" t="s">
        <v>155</v>
      </c>
      <c r="E172" s="245" t="s">
        <v>1</v>
      </c>
      <c r="F172" s="246" t="s">
        <v>157</v>
      </c>
      <c r="G172" s="244"/>
      <c r="H172" s="247">
        <v>1889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155</v>
      </c>
      <c r="AU172" s="253" t="s">
        <v>83</v>
      </c>
      <c r="AV172" s="14" t="s">
        <v>154</v>
      </c>
      <c r="AW172" s="14" t="s">
        <v>30</v>
      </c>
      <c r="AX172" s="14" t="s">
        <v>81</v>
      </c>
      <c r="AY172" s="253" t="s">
        <v>147</v>
      </c>
    </row>
    <row r="173" s="12" customFormat="1" ht="22.8" customHeight="1">
      <c r="A173" s="12"/>
      <c r="B173" s="202"/>
      <c r="C173" s="203"/>
      <c r="D173" s="204" t="s">
        <v>72</v>
      </c>
      <c r="E173" s="216" t="s">
        <v>83</v>
      </c>
      <c r="F173" s="216" t="s">
        <v>776</v>
      </c>
      <c r="G173" s="203"/>
      <c r="H173" s="203"/>
      <c r="I173" s="206"/>
      <c r="J173" s="217">
        <f>BK173</f>
        <v>0</v>
      </c>
      <c r="K173" s="203"/>
      <c r="L173" s="208"/>
      <c r="M173" s="209"/>
      <c r="N173" s="210"/>
      <c r="O173" s="210"/>
      <c r="P173" s="211">
        <f>SUM(P174:P177)</f>
        <v>0</v>
      </c>
      <c r="Q173" s="210"/>
      <c r="R173" s="211">
        <f>SUM(R174:R177)</f>
        <v>0</v>
      </c>
      <c r="S173" s="210"/>
      <c r="T173" s="212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81</v>
      </c>
      <c r="AT173" s="214" t="s">
        <v>72</v>
      </c>
      <c r="AU173" s="214" t="s">
        <v>81</v>
      </c>
      <c r="AY173" s="213" t="s">
        <v>147</v>
      </c>
      <c r="BK173" s="215">
        <f>SUM(BK174:BK177)</f>
        <v>0</v>
      </c>
    </row>
    <row r="174" s="2" customFormat="1" ht="24.15" customHeight="1">
      <c r="A174" s="38"/>
      <c r="B174" s="39"/>
      <c r="C174" s="218" t="s">
        <v>234</v>
      </c>
      <c r="D174" s="218" t="s">
        <v>149</v>
      </c>
      <c r="E174" s="219" t="s">
        <v>1236</v>
      </c>
      <c r="F174" s="220" t="s">
        <v>1237</v>
      </c>
      <c r="G174" s="221" t="s">
        <v>152</v>
      </c>
      <c r="H174" s="222">
        <v>70</v>
      </c>
      <c r="I174" s="223"/>
      <c r="J174" s="224">
        <f>ROUND(I174*H174,2)</f>
        <v>0</v>
      </c>
      <c r="K174" s="220" t="s">
        <v>153</v>
      </c>
      <c r="L174" s="44"/>
      <c r="M174" s="225" t="s">
        <v>1</v>
      </c>
      <c r="N174" s="226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154</v>
      </c>
      <c r="AT174" s="229" t="s">
        <v>149</v>
      </c>
      <c r="AU174" s="229" t="s">
        <v>83</v>
      </c>
      <c r="AY174" s="17" t="s">
        <v>147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154</v>
      </c>
      <c r="BM174" s="229" t="s">
        <v>237</v>
      </c>
    </row>
    <row r="175" s="2" customFormat="1" ht="24.15" customHeight="1">
      <c r="A175" s="38"/>
      <c r="B175" s="39"/>
      <c r="C175" s="264" t="s">
        <v>198</v>
      </c>
      <c r="D175" s="264" t="s">
        <v>217</v>
      </c>
      <c r="E175" s="265" t="s">
        <v>1238</v>
      </c>
      <c r="F175" s="266" t="s">
        <v>1239</v>
      </c>
      <c r="G175" s="267" t="s">
        <v>152</v>
      </c>
      <c r="H175" s="268">
        <v>73.5</v>
      </c>
      <c r="I175" s="269"/>
      <c r="J175" s="270">
        <f>ROUND(I175*H175,2)</f>
        <v>0</v>
      </c>
      <c r="K175" s="266" t="s">
        <v>153</v>
      </c>
      <c r="L175" s="271"/>
      <c r="M175" s="272" t="s">
        <v>1</v>
      </c>
      <c r="N175" s="273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174</v>
      </c>
      <c r="AT175" s="229" t="s">
        <v>217</v>
      </c>
      <c r="AU175" s="229" t="s">
        <v>83</v>
      </c>
      <c r="AY175" s="17" t="s">
        <v>147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154</v>
      </c>
      <c r="BM175" s="229" t="s">
        <v>245</v>
      </c>
    </row>
    <row r="176" s="13" customFormat="1">
      <c r="A176" s="13"/>
      <c r="B176" s="231"/>
      <c r="C176" s="232"/>
      <c r="D176" s="233" t="s">
        <v>155</v>
      </c>
      <c r="E176" s="234" t="s">
        <v>1</v>
      </c>
      <c r="F176" s="235" t="s">
        <v>1240</v>
      </c>
      <c r="G176" s="232"/>
      <c r="H176" s="236">
        <v>73.5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155</v>
      </c>
      <c r="AU176" s="242" t="s">
        <v>83</v>
      </c>
      <c r="AV176" s="13" t="s">
        <v>83</v>
      </c>
      <c r="AW176" s="13" t="s">
        <v>30</v>
      </c>
      <c r="AX176" s="13" t="s">
        <v>73</v>
      </c>
      <c r="AY176" s="242" t="s">
        <v>147</v>
      </c>
    </row>
    <row r="177" s="14" customFormat="1">
      <c r="A177" s="14"/>
      <c r="B177" s="243"/>
      <c r="C177" s="244"/>
      <c r="D177" s="233" t="s">
        <v>155</v>
      </c>
      <c r="E177" s="245" t="s">
        <v>1</v>
      </c>
      <c r="F177" s="246" t="s">
        <v>157</v>
      </c>
      <c r="G177" s="244"/>
      <c r="H177" s="247">
        <v>73.5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155</v>
      </c>
      <c r="AU177" s="253" t="s">
        <v>83</v>
      </c>
      <c r="AV177" s="14" t="s">
        <v>154</v>
      </c>
      <c r="AW177" s="14" t="s">
        <v>30</v>
      </c>
      <c r="AX177" s="14" t="s">
        <v>81</v>
      </c>
      <c r="AY177" s="253" t="s">
        <v>147</v>
      </c>
    </row>
    <row r="178" s="12" customFormat="1" ht="22.8" customHeight="1">
      <c r="A178" s="12"/>
      <c r="B178" s="202"/>
      <c r="C178" s="203"/>
      <c r="D178" s="204" t="s">
        <v>72</v>
      </c>
      <c r="E178" s="216" t="s">
        <v>182</v>
      </c>
      <c r="F178" s="216" t="s">
        <v>511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SUM(P179:P232)</f>
        <v>0</v>
      </c>
      <c r="Q178" s="210"/>
      <c r="R178" s="211">
        <f>SUM(R179:R232)</f>
        <v>0</v>
      </c>
      <c r="S178" s="210"/>
      <c r="T178" s="212">
        <f>SUM(T179:T232)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81</v>
      </c>
      <c r="AT178" s="214" t="s">
        <v>72</v>
      </c>
      <c r="AU178" s="214" t="s">
        <v>81</v>
      </c>
      <c r="AY178" s="213" t="s">
        <v>147</v>
      </c>
      <c r="BK178" s="215">
        <f>SUM(BK179:BK232)</f>
        <v>0</v>
      </c>
    </row>
    <row r="179" s="2" customFormat="1" ht="24.15" customHeight="1">
      <c r="A179" s="38"/>
      <c r="B179" s="39"/>
      <c r="C179" s="218" t="s">
        <v>248</v>
      </c>
      <c r="D179" s="218" t="s">
        <v>149</v>
      </c>
      <c r="E179" s="219" t="s">
        <v>512</v>
      </c>
      <c r="F179" s="220" t="s">
        <v>513</v>
      </c>
      <c r="G179" s="221" t="s">
        <v>185</v>
      </c>
      <c r="H179" s="222">
        <v>1375.3900000000001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38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154</v>
      </c>
      <c r="AT179" s="229" t="s">
        <v>149</v>
      </c>
      <c r="AU179" s="229" t="s">
        <v>83</v>
      </c>
      <c r="AY179" s="17" t="s">
        <v>147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81</v>
      </c>
      <c r="BK179" s="230">
        <f>ROUND(I179*H179,2)</f>
        <v>0</v>
      </c>
      <c r="BL179" s="17" t="s">
        <v>154</v>
      </c>
      <c r="BM179" s="229" t="s">
        <v>252</v>
      </c>
    </row>
    <row r="180" s="13" customFormat="1">
      <c r="A180" s="13"/>
      <c r="B180" s="231"/>
      <c r="C180" s="232"/>
      <c r="D180" s="233" t="s">
        <v>155</v>
      </c>
      <c r="E180" s="234" t="s">
        <v>1</v>
      </c>
      <c r="F180" s="235" t="s">
        <v>1233</v>
      </c>
      <c r="G180" s="232"/>
      <c r="H180" s="236">
        <v>1290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155</v>
      </c>
      <c r="AU180" s="242" t="s">
        <v>83</v>
      </c>
      <c r="AV180" s="13" t="s">
        <v>83</v>
      </c>
      <c r="AW180" s="13" t="s">
        <v>30</v>
      </c>
      <c r="AX180" s="13" t="s">
        <v>73</v>
      </c>
      <c r="AY180" s="242" t="s">
        <v>147</v>
      </c>
    </row>
    <row r="181" s="13" customFormat="1">
      <c r="A181" s="13"/>
      <c r="B181" s="231"/>
      <c r="C181" s="232"/>
      <c r="D181" s="233" t="s">
        <v>155</v>
      </c>
      <c r="E181" s="234" t="s">
        <v>1</v>
      </c>
      <c r="F181" s="235" t="s">
        <v>1234</v>
      </c>
      <c r="G181" s="232"/>
      <c r="H181" s="236">
        <v>470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155</v>
      </c>
      <c r="AU181" s="242" t="s">
        <v>83</v>
      </c>
      <c r="AV181" s="13" t="s">
        <v>83</v>
      </c>
      <c r="AW181" s="13" t="s">
        <v>30</v>
      </c>
      <c r="AX181" s="13" t="s">
        <v>73</v>
      </c>
      <c r="AY181" s="242" t="s">
        <v>147</v>
      </c>
    </row>
    <row r="182" s="13" customFormat="1">
      <c r="A182" s="13"/>
      <c r="B182" s="231"/>
      <c r="C182" s="232"/>
      <c r="D182" s="233" t="s">
        <v>155</v>
      </c>
      <c r="E182" s="234" t="s">
        <v>1</v>
      </c>
      <c r="F182" s="235" t="s">
        <v>1235</v>
      </c>
      <c r="G182" s="232"/>
      <c r="H182" s="236">
        <v>129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155</v>
      </c>
      <c r="AU182" s="242" t="s">
        <v>83</v>
      </c>
      <c r="AV182" s="13" t="s">
        <v>83</v>
      </c>
      <c r="AW182" s="13" t="s">
        <v>30</v>
      </c>
      <c r="AX182" s="13" t="s">
        <v>73</v>
      </c>
      <c r="AY182" s="242" t="s">
        <v>147</v>
      </c>
    </row>
    <row r="183" s="13" customFormat="1">
      <c r="A183" s="13"/>
      <c r="B183" s="231"/>
      <c r="C183" s="232"/>
      <c r="D183" s="233" t="s">
        <v>155</v>
      </c>
      <c r="E183" s="234" t="s">
        <v>1</v>
      </c>
      <c r="F183" s="235" t="s">
        <v>1241</v>
      </c>
      <c r="G183" s="232"/>
      <c r="H183" s="236">
        <v>-513.61000000000001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155</v>
      </c>
      <c r="AU183" s="242" t="s">
        <v>83</v>
      </c>
      <c r="AV183" s="13" t="s">
        <v>83</v>
      </c>
      <c r="AW183" s="13" t="s">
        <v>30</v>
      </c>
      <c r="AX183" s="13" t="s">
        <v>73</v>
      </c>
      <c r="AY183" s="242" t="s">
        <v>147</v>
      </c>
    </row>
    <row r="184" s="14" customFormat="1">
      <c r="A184" s="14"/>
      <c r="B184" s="243"/>
      <c r="C184" s="244"/>
      <c r="D184" s="233" t="s">
        <v>155</v>
      </c>
      <c r="E184" s="245" t="s">
        <v>1</v>
      </c>
      <c r="F184" s="246" t="s">
        <v>157</v>
      </c>
      <c r="G184" s="244"/>
      <c r="H184" s="247">
        <v>1375.3899999999999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155</v>
      </c>
      <c r="AU184" s="253" t="s">
        <v>83</v>
      </c>
      <c r="AV184" s="14" t="s">
        <v>154</v>
      </c>
      <c r="AW184" s="14" t="s">
        <v>30</v>
      </c>
      <c r="AX184" s="14" t="s">
        <v>81</v>
      </c>
      <c r="AY184" s="253" t="s">
        <v>147</v>
      </c>
    </row>
    <row r="185" s="2" customFormat="1" ht="24.15" customHeight="1">
      <c r="A185" s="38"/>
      <c r="B185" s="39"/>
      <c r="C185" s="218" t="s">
        <v>202</v>
      </c>
      <c r="D185" s="218" t="s">
        <v>149</v>
      </c>
      <c r="E185" s="219" t="s">
        <v>515</v>
      </c>
      <c r="F185" s="220" t="s">
        <v>516</v>
      </c>
      <c r="G185" s="221" t="s">
        <v>185</v>
      </c>
      <c r="H185" s="222">
        <v>824.88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154</v>
      </c>
      <c r="AT185" s="229" t="s">
        <v>149</v>
      </c>
      <c r="AU185" s="229" t="s">
        <v>83</v>
      </c>
      <c r="AY185" s="17" t="s">
        <v>147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154</v>
      </c>
      <c r="BM185" s="229" t="s">
        <v>255</v>
      </c>
    </row>
    <row r="186" s="13" customFormat="1">
      <c r="A186" s="13"/>
      <c r="B186" s="231"/>
      <c r="C186" s="232"/>
      <c r="D186" s="233" t="s">
        <v>155</v>
      </c>
      <c r="E186" s="234" t="s">
        <v>1</v>
      </c>
      <c r="F186" s="235" t="s">
        <v>1233</v>
      </c>
      <c r="G186" s="232"/>
      <c r="H186" s="236">
        <v>1290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155</v>
      </c>
      <c r="AU186" s="242" t="s">
        <v>83</v>
      </c>
      <c r="AV186" s="13" t="s">
        <v>83</v>
      </c>
      <c r="AW186" s="13" t="s">
        <v>30</v>
      </c>
      <c r="AX186" s="13" t="s">
        <v>73</v>
      </c>
      <c r="AY186" s="242" t="s">
        <v>147</v>
      </c>
    </row>
    <row r="187" s="13" customFormat="1">
      <c r="A187" s="13"/>
      <c r="B187" s="231"/>
      <c r="C187" s="232"/>
      <c r="D187" s="233" t="s">
        <v>155</v>
      </c>
      <c r="E187" s="234" t="s">
        <v>1</v>
      </c>
      <c r="F187" s="235" t="s">
        <v>1242</v>
      </c>
      <c r="G187" s="232"/>
      <c r="H187" s="236">
        <v>-465.12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155</v>
      </c>
      <c r="AU187" s="242" t="s">
        <v>83</v>
      </c>
      <c r="AV187" s="13" t="s">
        <v>83</v>
      </c>
      <c r="AW187" s="13" t="s">
        <v>30</v>
      </c>
      <c r="AX187" s="13" t="s">
        <v>73</v>
      </c>
      <c r="AY187" s="242" t="s">
        <v>147</v>
      </c>
    </row>
    <row r="188" s="14" customFormat="1">
      <c r="A188" s="14"/>
      <c r="B188" s="243"/>
      <c r="C188" s="244"/>
      <c r="D188" s="233" t="s">
        <v>155</v>
      </c>
      <c r="E188" s="245" t="s">
        <v>1</v>
      </c>
      <c r="F188" s="246" t="s">
        <v>157</v>
      </c>
      <c r="G188" s="244"/>
      <c r="H188" s="247">
        <v>824.88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155</v>
      </c>
      <c r="AU188" s="253" t="s">
        <v>83</v>
      </c>
      <c r="AV188" s="14" t="s">
        <v>154</v>
      </c>
      <c r="AW188" s="14" t="s">
        <v>30</v>
      </c>
      <c r="AX188" s="14" t="s">
        <v>81</v>
      </c>
      <c r="AY188" s="253" t="s">
        <v>147</v>
      </c>
    </row>
    <row r="189" s="2" customFormat="1" ht="24.15" customHeight="1">
      <c r="A189" s="38"/>
      <c r="B189" s="39"/>
      <c r="C189" s="218" t="s">
        <v>257</v>
      </c>
      <c r="D189" s="218" t="s">
        <v>149</v>
      </c>
      <c r="E189" s="219" t="s">
        <v>665</v>
      </c>
      <c r="F189" s="220" t="s">
        <v>666</v>
      </c>
      <c r="G189" s="221" t="s">
        <v>185</v>
      </c>
      <c r="H189" s="222">
        <v>122.59</v>
      </c>
      <c r="I189" s="223"/>
      <c r="J189" s="224">
        <f>ROUND(I189*H189,2)</f>
        <v>0</v>
      </c>
      <c r="K189" s="220" t="s">
        <v>153</v>
      </c>
      <c r="L189" s="44"/>
      <c r="M189" s="225" t="s">
        <v>1</v>
      </c>
      <c r="N189" s="226" t="s">
        <v>38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154</v>
      </c>
      <c r="AT189" s="229" t="s">
        <v>149</v>
      </c>
      <c r="AU189" s="229" t="s">
        <v>83</v>
      </c>
      <c r="AY189" s="17" t="s">
        <v>147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154</v>
      </c>
      <c r="BM189" s="229" t="s">
        <v>260</v>
      </c>
    </row>
    <row r="190" s="13" customFormat="1">
      <c r="A190" s="13"/>
      <c r="B190" s="231"/>
      <c r="C190" s="232"/>
      <c r="D190" s="233" t="s">
        <v>155</v>
      </c>
      <c r="E190" s="234" t="s">
        <v>1</v>
      </c>
      <c r="F190" s="235" t="s">
        <v>1235</v>
      </c>
      <c r="G190" s="232"/>
      <c r="H190" s="236">
        <v>129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155</v>
      </c>
      <c r="AU190" s="242" t="s">
        <v>83</v>
      </c>
      <c r="AV190" s="13" t="s">
        <v>83</v>
      </c>
      <c r="AW190" s="13" t="s">
        <v>30</v>
      </c>
      <c r="AX190" s="13" t="s">
        <v>73</v>
      </c>
      <c r="AY190" s="242" t="s">
        <v>147</v>
      </c>
    </row>
    <row r="191" s="13" customFormat="1">
      <c r="A191" s="13"/>
      <c r="B191" s="231"/>
      <c r="C191" s="232"/>
      <c r="D191" s="233" t="s">
        <v>155</v>
      </c>
      <c r="E191" s="234" t="s">
        <v>1</v>
      </c>
      <c r="F191" s="235" t="s">
        <v>1243</v>
      </c>
      <c r="G191" s="232"/>
      <c r="H191" s="236">
        <v>-6.4100000000000001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155</v>
      </c>
      <c r="AU191" s="242" t="s">
        <v>83</v>
      </c>
      <c r="AV191" s="13" t="s">
        <v>83</v>
      </c>
      <c r="AW191" s="13" t="s">
        <v>30</v>
      </c>
      <c r="AX191" s="13" t="s">
        <v>73</v>
      </c>
      <c r="AY191" s="242" t="s">
        <v>147</v>
      </c>
    </row>
    <row r="192" s="14" customFormat="1">
      <c r="A192" s="14"/>
      <c r="B192" s="243"/>
      <c r="C192" s="244"/>
      <c r="D192" s="233" t="s">
        <v>155</v>
      </c>
      <c r="E192" s="245" t="s">
        <v>1</v>
      </c>
      <c r="F192" s="246" t="s">
        <v>157</v>
      </c>
      <c r="G192" s="244"/>
      <c r="H192" s="247">
        <v>122.59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155</v>
      </c>
      <c r="AU192" s="253" t="s">
        <v>83</v>
      </c>
      <c r="AV192" s="14" t="s">
        <v>154</v>
      </c>
      <c r="AW192" s="14" t="s">
        <v>30</v>
      </c>
      <c r="AX192" s="14" t="s">
        <v>81</v>
      </c>
      <c r="AY192" s="253" t="s">
        <v>147</v>
      </c>
    </row>
    <row r="193" s="2" customFormat="1" ht="24.15" customHeight="1">
      <c r="A193" s="38"/>
      <c r="B193" s="39"/>
      <c r="C193" s="218" t="s">
        <v>207</v>
      </c>
      <c r="D193" s="218" t="s">
        <v>149</v>
      </c>
      <c r="E193" s="219" t="s">
        <v>517</v>
      </c>
      <c r="F193" s="220" t="s">
        <v>518</v>
      </c>
      <c r="G193" s="221" t="s">
        <v>185</v>
      </c>
      <c r="H193" s="222">
        <v>634.44000000000005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154</v>
      </c>
      <c r="AT193" s="229" t="s">
        <v>149</v>
      </c>
      <c r="AU193" s="229" t="s">
        <v>83</v>
      </c>
      <c r="AY193" s="17" t="s">
        <v>147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154</v>
      </c>
      <c r="BM193" s="229" t="s">
        <v>264</v>
      </c>
    </row>
    <row r="194" s="13" customFormat="1">
      <c r="A194" s="13"/>
      <c r="B194" s="231"/>
      <c r="C194" s="232"/>
      <c r="D194" s="233" t="s">
        <v>155</v>
      </c>
      <c r="E194" s="234" t="s">
        <v>1</v>
      </c>
      <c r="F194" s="235" t="s">
        <v>1244</v>
      </c>
      <c r="G194" s="232"/>
      <c r="H194" s="236">
        <v>1290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155</v>
      </c>
      <c r="AU194" s="242" t="s">
        <v>83</v>
      </c>
      <c r="AV194" s="13" t="s">
        <v>83</v>
      </c>
      <c r="AW194" s="13" t="s">
        <v>30</v>
      </c>
      <c r="AX194" s="13" t="s">
        <v>73</v>
      </c>
      <c r="AY194" s="242" t="s">
        <v>147</v>
      </c>
    </row>
    <row r="195" s="13" customFormat="1">
      <c r="A195" s="13"/>
      <c r="B195" s="231"/>
      <c r="C195" s="232"/>
      <c r="D195" s="233" t="s">
        <v>155</v>
      </c>
      <c r="E195" s="234" t="s">
        <v>1</v>
      </c>
      <c r="F195" s="235" t="s">
        <v>1245</v>
      </c>
      <c r="G195" s="232"/>
      <c r="H195" s="236">
        <v>-655.55999999999995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155</v>
      </c>
      <c r="AU195" s="242" t="s">
        <v>83</v>
      </c>
      <c r="AV195" s="13" t="s">
        <v>83</v>
      </c>
      <c r="AW195" s="13" t="s">
        <v>30</v>
      </c>
      <c r="AX195" s="13" t="s">
        <v>73</v>
      </c>
      <c r="AY195" s="242" t="s">
        <v>147</v>
      </c>
    </row>
    <row r="196" s="14" customFormat="1">
      <c r="A196" s="14"/>
      <c r="B196" s="243"/>
      <c r="C196" s="244"/>
      <c r="D196" s="233" t="s">
        <v>155</v>
      </c>
      <c r="E196" s="245" t="s">
        <v>1</v>
      </c>
      <c r="F196" s="246" t="s">
        <v>157</v>
      </c>
      <c r="G196" s="244"/>
      <c r="H196" s="247">
        <v>634.44000000000005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155</v>
      </c>
      <c r="AU196" s="253" t="s">
        <v>83</v>
      </c>
      <c r="AV196" s="14" t="s">
        <v>154</v>
      </c>
      <c r="AW196" s="14" t="s">
        <v>30</v>
      </c>
      <c r="AX196" s="14" t="s">
        <v>81</v>
      </c>
      <c r="AY196" s="253" t="s">
        <v>147</v>
      </c>
    </row>
    <row r="197" s="2" customFormat="1" ht="24.15" customHeight="1">
      <c r="A197" s="38"/>
      <c r="B197" s="39"/>
      <c r="C197" s="218" t="s">
        <v>7</v>
      </c>
      <c r="D197" s="218" t="s">
        <v>149</v>
      </c>
      <c r="E197" s="219" t="s">
        <v>520</v>
      </c>
      <c r="F197" s="220" t="s">
        <v>521</v>
      </c>
      <c r="G197" s="221" t="s">
        <v>185</v>
      </c>
      <c r="H197" s="222">
        <v>634.44000000000005</v>
      </c>
      <c r="I197" s="223"/>
      <c r="J197" s="224">
        <f>ROUND(I197*H197,2)</f>
        <v>0</v>
      </c>
      <c r="K197" s="220" t="s">
        <v>153</v>
      </c>
      <c r="L197" s="44"/>
      <c r="M197" s="225" t="s">
        <v>1</v>
      </c>
      <c r="N197" s="226" t="s">
        <v>38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154</v>
      </c>
      <c r="AT197" s="229" t="s">
        <v>149</v>
      </c>
      <c r="AU197" s="229" t="s">
        <v>83</v>
      </c>
      <c r="AY197" s="17" t="s">
        <v>147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81</v>
      </c>
      <c r="BK197" s="230">
        <f>ROUND(I197*H197,2)</f>
        <v>0</v>
      </c>
      <c r="BL197" s="17" t="s">
        <v>154</v>
      </c>
      <c r="BM197" s="229" t="s">
        <v>268</v>
      </c>
    </row>
    <row r="198" s="13" customFormat="1">
      <c r="A198" s="13"/>
      <c r="B198" s="231"/>
      <c r="C198" s="232"/>
      <c r="D198" s="233" t="s">
        <v>155</v>
      </c>
      <c r="E198" s="234" t="s">
        <v>1</v>
      </c>
      <c r="F198" s="235" t="s">
        <v>1244</v>
      </c>
      <c r="G198" s="232"/>
      <c r="H198" s="236">
        <v>1290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155</v>
      </c>
      <c r="AU198" s="242" t="s">
        <v>83</v>
      </c>
      <c r="AV198" s="13" t="s">
        <v>83</v>
      </c>
      <c r="AW198" s="13" t="s">
        <v>30</v>
      </c>
      <c r="AX198" s="13" t="s">
        <v>73</v>
      </c>
      <c r="AY198" s="242" t="s">
        <v>147</v>
      </c>
    </row>
    <row r="199" s="13" customFormat="1">
      <c r="A199" s="13"/>
      <c r="B199" s="231"/>
      <c r="C199" s="232"/>
      <c r="D199" s="233" t="s">
        <v>155</v>
      </c>
      <c r="E199" s="234" t="s">
        <v>1</v>
      </c>
      <c r="F199" s="235" t="s">
        <v>1246</v>
      </c>
      <c r="G199" s="232"/>
      <c r="H199" s="236">
        <v>-655.55999999999995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155</v>
      </c>
      <c r="AU199" s="242" t="s">
        <v>83</v>
      </c>
      <c r="AV199" s="13" t="s">
        <v>83</v>
      </c>
      <c r="AW199" s="13" t="s">
        <v>30</v>
      </c>
      <c r="AX199" s="13" t="s">
        <v>73</v>
      </c>
      <c r="AY199" s="242" t="s">
        <v>147</v>
      </c>
    </row>
    <row r="200" s="14" customFormat="1">
      <c r="A200" s="14"/>
      <c r="B200" s="243"/>
      <c r="C200" s="244"/>
      <c r="D200" s="233" t="s">
        <v>155</v>
      </c>
      <c r="E200" s="245" t="s">
        <v>1</v>
      </c>
      <c r="F200" s="246" t="s">
        <v>157</v>
      </c>
      <c r="G200" s="244"/>
      <c r="H200" s="247">
        <v>634.44000000000005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155</v>
      </c>
      <c r="AU200" s="253" t="s">
        <v>83</v>
      </c>
      <c r="AV200" s="14" t="s">
        <v>154</v>
      </c>
      <c r="AW200" s="14" t="s">
        <v>30</v>
      </c>
      <c r="AX200" s="14" t="s">
        <v>81</v>
      </c>
      <c r="AY200" s="253" t="s">
        <v>147</v>
      </c>
    </row>
    <row r="201" s="2" customFormat="1" ht="24.15" customHeight="1">
      <c r="A201" s="38"/>
      <c r="B201" s="39"/>
      <c r="C201" s="218" t="s">
        <v>212</v>
      </c>
      <c r="D201" s="218" t="s">
        <v>149</v>
      </c>
      <c r="E201" s="219" t="s">
        <v>522</v>
      </c>
      <c r="F201" s="220" t="s">
        <v>523</v>
      </c>
      <c r="G201" s="221" t="s">
        <v>185</v>
      </c>
      <c r="H201" s="222">
        <v>634.44000000000005</v>
      </c>
      <c r="I201" s="223"/>
      <c r="J201" s="224">
        <f>ROUND(I201*H201,2)</f>
        <v>0</v>
      </c>
      <c r="K201" s="220" t="s">
        <v>153</v>
      </c>
      <c r="L201" s="44"/>
      <c r="M201" s="225" t="s">
        <v>1</v>
      </c>
      <c r="N201" s="226" t="s">
        <v>38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154</v>
      </c>
      <c r="AT201" s="229" t="s">
        <v>149</v>
      </c>
      <c r="AU201" s="229" t="s">
        <v>83</v>
      </c>
      <c r="AY201" s="17" t="s">
        <v>147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81</v>
      </c>
      <c r="BK201" s="230">
        <f>ROUND(I201*H201,2)</f>
        <v>0</v>
      </c>
      <c r="BL201" s="17" t="s">
        <v>154</v>
      </c>
      <c r="BM201" s="229" t="s">
        <v>272</v>
      </c>
    </row>
    <row r="202" s="13" customFormat="1">
      <c r="A202" s="13"/>
      <c r="B202" s="231"/>
      <c r="C202" s="232"/>
      <c r="D202" s="233" t="s">
        <v>155</v>
      </c>
      <c r="E202" s="234" t="s">
        <v>1</v>
      </c>
      <c r="F202" s="235" t="s">
        <v>1244</v>
      </c>
      <c r="G202" s="232"/>
      <c r="H202" s="236">
        <v>1290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155</v>
      </c>
      <c r="AU202" s="242" t="s">
        <v>83</v>
      </c>
      <c r="AV202" s="13" t="s">
        <v>83</v>
      </c>
      <c r="AW202" s="13" t="s">
        <v>30</v>
      </c>
      <c r="AX202" s="13" t="s">
        <v>73</v>
      </c>
      <c r="AY202" s="242" t="s">
        <v>147</v>
      </c>
    </row>
    <row r="203" s="13" customFormat="1">
      <c r="A203" s="13"/>
      <c r="B203" s="231"/>
      <c r="C203" s="232"/>
      <c r="D203" s="233" t="s">
        <v>155</v>
      </c>
      <c r="E203" s="234" t="s">
        <v>1</v>
      </c>
      <c r="F203" s="235" t="s">
        <v>1246</v>
      </c>
      <c r="G203" s="232"/>
      <c r="H203" s="236">
        <v>-655.55999999999995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155</v>
      </c>
      <c r="AU203" s="242" t="s">
        <v>83</v>
      </c>
      <c r="AV203" s="13" t="s">
        <v>83</v>
      </c>
      <c r="AW203" s="13" t="s">
        <v>30</v>
      </c>
      <c r="AX203" s="13" t="s">
        <v>73</v>
      </c>
      <c r="AY203" s="242" t="s">
        <v>147</v>
      </c>
    </row>
    <row r="204" s="14" customFormat="1">
      <c r="A204" s="14"/>
      <c r="B204" s="243"/>
      <c r="C204" s="244"/>
      <c r="D204" s="233" t="s">
        <v>155</v>
      </c>
      <c r="E204" s="245" t="s">
        <v>1</v>
      </c>
      <c r="F204" s="246" t="s">
        <v>157</v>
      </c>
      <c r="G204" s="244"/>
      <c r="H204" s="247">
        <v>634.44000000000005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155</v>
      </c>
      <c r="AU204" s="253" t="s">
        <v>83</v>
      </c>
      <c r="AV204" s="14" t="s">
        <v>154</v>
      </c>
      <c r="AW204" s="14" t="s">
        <v>30</v>
      </c>
      <c r="AX204" s="14" t="s">
        <v>81</v>
      </c>
      <c r="AY204" s="253" t="s">
        <v>147</v>
      </c>
    </row>
    <row r="205" s="2" customFormat="1" ht="24.15" customHeight="1">
      <c r="A205" s="38"/>
      <c r="B205" s="39"/>
      <c r="C205" s="218" t="s">
        <v>274</v>
      </c>
      <c r="D205" s="218" t="s">
        <v>149</v>
      </c>
      <c r="E205" s="219" t="s">
        <v>524</v>
      </c>
      <c r="F205" s="220" t="s">
        <v>525</v>
      </c>
      <c r="G205" s="221" t="s">
        <v>185</v>
      </c>
      <c r="H205" s="222">
        <v>634.44000000000005</v>
      </c>
      <c r="I205" s="223"/>
      <c r="J205" s="224">
        <f>ROUND(I205*H205,2)</f>
        <v>0</v>
      </c>
      <c r="K205" s="220" t="s">
        <v>153</v>
      </c>
      <c r="L205" s="44"/>
      <c r="M205" s="225" t="s">
        <v>1</v>
      </c>
      <c r="N205" s="226" t="s">
        <v>38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154</v>
      </c>
      <c r="AT205" s="229" t="s">
        <v>149</v>
      </c>
      <c r="AU205" s="229" t="s">
        <v>83</v>
      </c>
      <c r="AY205" s="17" t="s">
        <v>147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81</v>
      </c>
      <c r="BK205" s="230">
        <f>ROUND(I205*H205,2)</f>
        <v>0</v>
      </c>
      <c r="BL205" s="17" t="s">
        <v>154</v>
      </c>
      <c r="BM205" s="229" t="s">
        <v>277</v>
      </c>
    </row>
    <row r="206" s="13" customFormat="1">
      <c r="A206" s="13"/>
      <c r="B206" s="231"/>
      <c r="C206" s="232"/>
      <c r="D206" s="233" t="s">
        <v>155</v>
      </c>
      <c r="E206" s="234" t="s">
        <v>1</v>
      </c>
      <c r="F206" s="235" t="s">
        <v>1244</v>
      </c>
      <c r="G206" s="232"/>
      <c r="H206" s="236">
        <v>1290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155</v>
      </c>
      <c r="AU206" s="242" t="s">
        <v>83</v>
      </c>
      <c r="AV206" s="13" t="s">
        <v>83</v>
      </c>
      <c r="AW206" s="13" t="s">
        <v>30</v>
      </c>
      <c r="AX206" s="13" t="s">
        <v>73</v>
      </c>
      <c r="AY206" s="242" t="s">
        <v>147</v>
      </c>
    </row>
    <row r="207" s="13" customFormat="1">
      <c r="A207" s="13"/>
      <c r="B207" s="231"/>
      <c r="C207" s="232"/>
      <c r="D207" s="233" t="s">
        <v>155</v>
      </c>
      <c r="E207" s="234" t="s">
        <v>1</v>
      </c>
      <c r="F207" s="235" t="s">
        <v>1246</v>
      </c>
      <c r="G207" s="232"/>
      <c r="H207" s="236">
        <v>-655.55999999999995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155</v>
      </c>
      <c r="AU207" s="242" t="s">
        <v>83</v>
      </c>
      <c r="AV207" s="13" t="s">
        <v>83</v>
      </c>
      <c r="AW207" s="13" t="s">
        <v>30</v>
      </c>
      <c r="AX207" s="13" t="s">
        <v>73</v>
      </c>
      <c r="AY207" s="242" t="s">
        <v>147</v>
      </c>
    </row>
    <row r="208" s="14" customFormat="1">
      <c r="A208" s="14"/>
      <c r="B208" s="243"/>
      <c r="C208" s="244"/>
      <c r="D208" s="233" t="s">
        <v>155</v>
      </c>
      <c r="E208" s="245" t="s">
        <v>1</v>
      </c>
      <c r="F208" s="246" t="s">
        <v>157</v>
      </c>
      <c r="G208" s="244"/>
      <c r="H208" s="247">
        <v>634.44000000000005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155</v>
      </c>
      <c r="AU208" s="253" t="s">
        <v>83</v>
      </c>
      <c r="AV208" s="14" t="s">
        <v>154</v>
      </c>
      <c r="AW208" s="14" t="s">
        <v>30</v>
      </c>
      <c r="AX208" s="14" t="s">
        <v>81</v>
      </c>
      <c r="AY208" s="253" t="s">
        <v>147</v>
      </c>
    </row>
    <row r="209" s="2" customFormat="1" ht="33" customHeight="1">
      <c r="A209" s="38"/>
      <c r="B209" s="39"/>
      <c r="C209" s="218" t="s">
        <v>220</v>
      </c>
      <c r="D209" s="218" t="s">
        <v>149</v>
      </c>
      <c r="E209" s="219" t="s">
        <v>1247</v>
      </c>
      <c r="F209" s="220" t="s">
        <v>1248</v>
      </c>
      <c r="G209" s="221" t="s">
        <v>185</v>
      </c>
      <c r="H209" s="222">
        <v>405.49000000000001</v>
      </c>
      <c r="I209" s="223"/>
      <c r="J209" s="224">
        <f>ROUND(I209*H209,2)</f>
        <v>0</v>
      </c>
      <c r="K209" s="220" t="s">
        <v>153</v>
      </c>
      <c r="L209" s="44"/>
      <c r="M209" s="225" t="s">
        <v>1</v>
      </c>
      <c r="N209" s="226" t="s">
        <v>38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154</v>
      </c>
      <c r="AT209" s="229" t="s">
        <v>149</v>
      </c>
      <c r="AU209" s="229" t="s">
        <v>83</v>
      </c>
      <c r="AY209" s="17" t="s">
        <v>147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81</v>
      </c>
      <c r="BK209" s="230">
        <f>ROUND(I209*H209,2)</f>
        <v>0</v>
      </c>
      <c r="BL209" s="17" t="s">
        <v>154</v>
      </c>
      <c r="BM209" s="229" t="s">
        <v>281</v>
      </c>
    </row>
    <row r="210" s="13" customFormat="1">
      <c r="A210" s="13"/>
      <c r="B210" s="231"/>
      <c r="C210" s="232"/>
      <c r="D210" s="233" t="s">
        <v>155</v>
      </c>
      <c r="E210" s="234" t="s">
        <v>1</v>
      </c>
      <c r="F210" s="235" t="s">
        <v>1234</v>
      </c>
      <c r="G210" s="232"/>
      <c r="H210" s="236">
        <v>470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155</v>
      </c>
      <c r="AU210" s="242" t="s">
        <v>83</v>
      </c>
      <c r="AV210" s="13" t="s">
        <v>83</v>
      </c>
      <c r="AW210" s="13" t="s">
        <v>30</v>
      </c>
      <c r="AX210" s="13" t="s">
        <v>73</v>
      </c>
      <c r="AY210" s="242" t="s">
        <v>147</v>
      </c>
    </row>
    <row r="211" s="13" customFormat="1">
      <c r="A211" s="13"/>
      <c r="B211" s="231"/>
      <c r="C211" s="232"/>
      <c r="D211" s="233" t="s">
        <v>155</v>
      </c>
      <c r="E211" s="234" t="s">
        <v>1</v>
      </c>
      <c r="F211" s="235" t="s">
        <v>1249</v>
      </c>
      <c r="G211" s="232"/>
      <c r="H211" s="236">
        <v>-64.510000000000005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155</v>
      </c>
      <c r="AU211" s="242" t="s">
        <v>83</v>
      </c>
      <c r="AV211" s="13" t="s">
        <v>83</v>
      </c>
      <c r="AW211" s="13" t="s">
        <v>30</v>
      </c>
      <c r="AX211" s="13" t="s">
        <v>73</v>
      </c>
      <c r="AY211" s="242" t="s">
        <v>147</v>
      </c>
    </row>
    <row r="212" s="14" customFormat="1">
      <c r="A212" s="14"/>
      <c r="B212" s="243"/>
      <c r="C212" s="244"/>
      <c r="D212" s="233" t="s">
        <v>155</v>
      </c>
      <c r="E212" s="245" t="s">
        <v>1</v>
      </c>
      <c r="F212" s="246" t="s">
        <v>157</v>
      </c>
      <c r="G212" s="244"/>
      <c r="H212" s="247">
        <v>405.49000000000001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155</v>
      </c>
      <c r="AU212" s="253" t="s">
        <v>83</v>
      </c>
      <c r="AV212" s="14" t="s">
        <v>154</v>
      </c>
      <c r="AW212" s="14" t="s">
        <v>30</v>
      </c>
      <c r="AX212" s="14" t="s">
        <v>81</v>
      </c>
      <c r="AY212" s="253" t="s">
        <v>147</v>
      </c>
    </row>
    <row r="213" s="2" customFormat="1" ht="24.15" customHeight="1">
      <c r="A213" s="38"/>
      <c r="B213" s="39"/>
      <c r="C213" s="264" t="s">
        <v>282</v>
      </c>
      <c r="D213" s="264" t="s">
        <v>217</v>
      </c>
      <c r="E213" s="265" t="s">
        <v>529</v>
      </c>
      <c r="F213" s="266" t="s">
        <v>530</v>
      </c>
      <c r="G213" s="267" t="s">
        <v>185</v>
      </c>
      <c r="H213" s="268">
        <v>469.19999999999999</v>
      </c>
      <c r="I213" s="269"/>
      <c r="J213" s="270">
        <f>ROUND(I213*H213,2)</f>
        <v>0</v>
      </c>
      <c r="K213" s="266" t="s">
        <v>153</v>
      </c>
      <c r="L213" s="271"/>
      <c r="M213" s="272" t="s">
        <v>1</v>
      </c>
      <c r="N213" s="273" t="s">
        <v>38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174</v>
      </c>
      <c r="AT213" s="229" t="s">
        <v>217</v>
      </c>
      <c r="AU213" s="229" t="s">
        <v>83</v>
      </c>
      <c r="AY213" s="17" t="s">
        <v>147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81</v>
      </c>
      <c r="BK213" s="230">
        <f>ROUND(I213*H213,2)</f>
        <v>0</v>
      </c>
      <c r="BL213" s="17" t="s">
        <v>154</v>
      </c>
      <c r="BM213" s="229" t="s">
        <v>285</v>
      </c>
    </row>
    <row r="214" s="13" customFormat="1">
      <c r="A214" s="13"/>
      <c r="B214" s="231"/>
      <c r="C214" s="232"/>
      <c r="D214" s="233" t="s">
        <v>155</v>
      </c>
      <c r="E214" s="234" t="s">
        <v>1</v>
      </c>
      <c r="F214" s="235" t="s">
        <v>1250</v>
      </c>
      <c r="G214" s="232"/>
      <c r="H214" s="236">
        <v>469.19999999999999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155</v>
      </c>
      <c r="AU214" s="242" t="s">
        <v>83</v>
      </c>
      <c r="AV214" s="13" t="s">
        <v>83</v>
      </c>
      <c r="AW214" s="13" t="s">
        <v>30</v>
      </c>
      <c r="AX214" s="13" t="s">
        <v>73</v>
      </c>
      <c r="AY214" s="242" t="s">
        <v>147</v>
      </c>
    </row>
    <row r="215" s="14" customFormat="1">
      <c r="A215" s="14"/>
      <c r="B215" s="243"/>
      <c r="C215" s="244"/>
      <c r="D215" s="233" t="s">
        <v>155</v>
      </c>
      <c r="E215" s="245" t="s">
        <v>1</v>
      </c>
      <c r="F215" s="246" t="s">
        <v>157</v>
      </c>
      <c r="G215" s="244"/>
      <c r="H215" s="247">
        <v>469.19999999999999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155</v>
      </c>
      <c r="AU215" s="253" t="s">
        <v>83</v>
      </c>
      <c r="AV215" s="14" t="s">
        <v>154</v>
      </c>
      <c r="AW215" s="14" t="s">
        <v>30</v>
      </c>
      <c r="AX215" s="14" t="s">
        <v>81</v>
      </c>
      <c r="AY215" s="253" t="s">
        <v>147</v>
      </c>
    </row>
    <row r="216" s="2" customFormat="1" ht="24.15" customHeight="1">
      <c r="A216" s="38"/>
      <c r="B216" s="39"/>
      <c r="C216" s="264" t="s">
        <v>225</v>
      </c>
      <c r="D216" s="264" t="s">
        <v>217</v>
      </c>
      <c r="E216" s="265" t="s">
        <v>1251</v>
      </c>
      <c r="F216" s="266" t="s">
        <v>1252</v>
      </c>
      <c r="G216" s="267" t="s">
        <v>185</v>
      </c>
      <c r="H216" s="268">
        <v>10.199999999999999</v>
      </c>
      <c r="I216" s="269"/>
      <c r="J216" s="270">
        <f>ROUND(I216*H216,2)</f>
        <v>0</v>
      </c>
      <c r="K216" s="266" t="s">
        <v>153</v>
      </c>
      <c r="L216" s="271"/>
      <c r="M216" s="272" t="s">
        <v>1</v>
      </c>
      <c r="N216" s="273" t="s">
        <v>38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174</v>
      </c>
      <c r="AT216" s="229" t="s">
        <v>217</v>
      </c>
      <c r="AU216" s="229" t="s">
        <v>83</v>
      </c>
      <c r="AY216" s="17" t="s">
        <v>147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81</v>
      </c>
      <c r="BK216" s="230">
        <f>ROUND(I216*H216,2)</f>
        <v>0</v>
      </c>
      <c r="BL216" s="17" t="s">
        <v>154</v>
      </c>
      <c r="BM216" s="229" t="s">
        <v>289</v>
      </c>
    </row>
    <row r="217" s="13" customFormat="1">
      <c r="A217" s="13"/>
      <c r="B217" s="231"/>
      <c r="C217" s="232"/>
      <c r="D217" s="233" t="s">
        <v>155</v>
      </c>
      <c r="E217" s="234" t="s">
        <v>1</v>
      </c>
      <c r="F217" s="235" t="s">
        <v>1253</v>
      </c>
      <c r="G217" s="232"/>
      <c r="H217" s="236">
        <v>10.199999999999999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155</v>
      </c>
      <c r="AU217" s="242" t="s">
        <v>83</v>
      </c>
      <c r="AV217" s="13" t="s">
        <v>83</v>
      </c>
      <c r="AW217" s="13" t="s">
        <v>30</v>
      </c>
      <c r="AX217" s="13" t="s">
        <v>73</v>
      </c>
      <c r="AY217" s="242" t="s">
        <v>147</v>
      </c>
    </row>
    <row r="218" s="14" customFormat="1">
      <c r="A218" s="14"/>
      <c r="B218" s="243"/>
      <c r="C218" s="244"/>
      <c r="D218" s="233" t="s">
        <v>155</v>
      </c>
      <c r="E218" s="245" t="s">
        <v>1</v>
      </c>
      <c r="F218" s="246" t="s">
        <v>157</v>
      </c>
      <c r="G218" s="244"/>
      <c r="H218" s="247">
        <v>10.199999999999999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155</v>
      </c>
      <c r="AU218" s="253" t="s">
        <v>83</v>
      </c>
      <c r="AV218" s="14" t="s">
        <v>154</v>
      </c>
      <c r="AW218" s="14" t="s">
        <v>30</v>
      </c>
      <c r="AX218" s="14" t="s">
        <v>81</v>
      </c>
      <c r="AY218" s="253" t="s">
        <v>147</v>
      </c>
    </row>
    <row r="219" s="2" customFormat="1" ht="24.15" customHeight="1">
      <c r="A219" s="38"/>
      <c r="B219" s="39"/>
      <c r="C219" s="218" t="s">
        <v>290</v>
      </c>
      <c r="D219" s="218" t="s">
        <v>149</v>
      </c>
      <c r="E219" s="219" t="s">
        <v>670</v>
      </c>
      <c r="F219" s="220" t="s">
        <v>671</v>
      </c>
      <c r="G219" s="221" t="s">
        <v>185</v>
      </c>
      <c r="H219" s="222">
        <v>118.15000000000001</v>
      </c>
      <c r="I219" s="223"/>
      <c r="J219" s="224">
        <f>ROUND(I219*H219,2)</f>
        <v>0</v>
      </c>
      <c r="K219" s="220" t="s">
        <v>153</v>
      </c>
      <c r="L219" s="44"/>
      <c r="M219" s="225" t="s">
        <v>1</v>
      </c>
      <c r="N219" s="226" t="s">
        <v>38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154</v>
      </c>
      <c r="AT219" s="229" t="s">
        <v>149</v>
      </c>
      <c r="AU219" s="229" t="s">
        <v>83</v>
      </c>
      <c r="AY219" s="17" t="s">
        <v>147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81</v>
      </c>
      <c r="BK219" s="230">
        <f>ROUND(I219*H219,2)</f>
        <v>0</v>
      </c>
      <c r="BL219" s="17" t="s">
        <v>154</v>
      </c>
      <c r="BM219" s="229" t="s">
        <v>293</v>
      </c>
    </row>
    <row r="220" s="13" customFormat="1">
      <c r="A220" s="13"/>
      <c r="B220" s="231"/>
      <c r="C220" s="232"/>
      <c r="D220" s="233" t="s">
        <v>155</v>
      </c>
      <c r="E220" s="234" t="s">
        <v>1</v>
      </c>
      <c r="F220" s="235" t="s">
        <v>1235</v>
      </c>
      <c r="G220" s="232"/>
      <c r="H220" s="236">
        <v>129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155</v>
      </c>
      <c r="AU220" s="242" t="s">
        <v>83</v>
      </c>
      <c r="AV220" s="13" t="s">
        <v>83</v>
      </c>
      <c r="AW220" s="13" t="s">
        <v>30</v>
      </c>
      <c r="AX220" s="13" t="s">
        <v>73</v>
      </c>
      <c r="AY220" s="242" t="s">
        <v>147</v>
      </c>
    </row>
    <row r="221" s="13" customFormat="1">
      <c r="A221" s="13"/>
      <c r="B221" s="231"/>
      <c r="C221" s="232"/>
      <c r="D221" s="233" t="s">
        <v>155</v>
      </c>
      <c r="E221" s="234" t="s">
        <v>1</v>
      </c>
      <c r="F221" s="235" t="s">
        <v>1254</v>
      </c>
      <c r="G221" s="232"/>
      <c r="H221" s="236">
        <v>-10.85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155</v>
      </c>
      <c r="AU221" s="242" t="s">
        <v>83</v>
      </c>
      <c r="AV221" s="13" t="s">
        <v>83</v>
      </c>
      <c r="AW221" s="13" t="s">
        <v>30</v>
      </c>
      <c r="AX221" s="13" t="s">
        <v>73</v>
      </c>
      <c r="AY221" s="242" t="s">
        <v>147</v>
      </c>
    </row>
    <row r="222" s="14" customFormat="1">
      <c r="A222" s="14"/>
      <c r="B222" s="243"/>
      <c r="C222" s="244"/>
      <c r="D222" s="233" t="s">
        <v>155</v>
      </c>
      <c r="E222" s="245" t="s">
        <v>1</v>
      </c>
      <c r="F222" s="246" t="s">
        <v>157</v>
      </c>
      <c r="G222" s="244"/>
      <c r="H222" s="247">
        <v>118.15000000000001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155</v>
      </c>
      <c r="AU222" s="253" t="s">
        <v>83</v>
      </c>
      <c r="AV222" s="14" t="s">
        <v>154</v>
      </c>
      <c r="AW222" s="14" t="s">
        <v>30</v>
      </c>
      <c r="AX222" s="14" t="s">
        <v>81</v>
      </c>
      <c r="AY222" s="253" t="s">
        <v>147</v>
      </c>
    </row>
    <row r="223" s="2" customFormat="1" ht="24.15" customHeight="1">
      <c r="A223" s="38"/>
      <c r="B223" s="39"/>
      <c r="C223" s="264" t="s">
        <v>231</v>
      </c>
      <c r="D223" s="264" t="s">
        <v>217</v>
      </c>
      <c r="E223" s="265" t="s">
        <v>673</v>
      </c>
      <c r="F223" s="266" t="s">
        <v>674</v>
      </c>
      <c r="G223" s="267" t="s">
        <v>185</v>
      </c>
      <c r="H223" s="268">
        <v>96.900000000000006</v>
      </c>
      <c r="I223" s="269"/>
      <c r="J223" s="270">
        <f>ROUND(I223*H223,2)</f>
        <v>0</v>
      </c>
      <c r="K223" s="266" t="s">
        <v>153</v>
      </c>
      <c r="L223" s="271"/>
      <c r="M223" s="272" t="s">
        <v>1</v>
      </c>
      <c r="N223" s="273" t="s">
        <v>38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174</v>
      </c>
      <c r="AT223" s="229" t="s">
        <v>217</v>
      </c>
      <c r="AU223" s="229" t="s">
        <v>83</v>
      </c>
      <c r="AY223" s="17" t="s">
        <v>147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81</v>
      </c>
      <c r="BK223" s="230">
        <f>ROUND(I223*H223,2)</f>
        <v>0</v>
      </c>
      <c r="BL223" s="17" t="s">
        <v>154</v>
      </c>
      <c r="BM223" s="229" t="s">
        <v>297</v>
      </c>
    </row>
    <row r="224" s="13" customFormat="1">
      <c r="A224" s="13"/>
      <c r="B224" s="231"/>
      <c r="C224" s="232"/>
      <c r="D224" s="233" t="s">
        <v>155</v>
      </c>
      <c r="E224" s="234" t="s">
        <v>1</v>
      </c>
      <c r="F224" s="235" t="s">
        <v>1255</v>
      </c>
      <c r="G224" s="232"/>
      <c r="H224" s="236">
        <v>96.900000000000006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155</v>
      </c>
      <c r="AU224" s="242" t="s">
        <v>83</v>
      </c>
      <c r="AV224" s="13" t="s">
        <v>83</v>
      </c>
      <c r="AW224" s="13" t="s">
        <v>30</v>
      </c>
      <c r="AX224" s="13" t="s">
        <v>73</v>
      </c>
      <c r="AY224" s="242" t="s">
        <v>147</v>
      </c>
    </row>
    <row r="225" s="14" customFormat="1">
      <c r="A225" s="14"/>
      <c r="B225" s="243"/>
      <c r="C225" s="244"/>
      <c r="D225" s="233" t="s">
        <v>155</v>
      </c>
      <c r="E225" s="245" t="s">
        <v>1</v>
      </c>
      <c r="F225" s="246" t="s">
        <v>157</v>
      </c>
      <c r="G225" s="244"/>
      <c r="H225" s="247">
        <v>96.900000000000006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155</v>
      </c>
      <c r="AU225" s="253" t="s">
        <v>83</v>
      </c>
      <c r="AV225" s="14" t="s">
        <v>154</v>
      </c>
      <c r="AW225" s="14" t="s">
        <v>30</v>
      </c>
      <c r="AX225" s="14" t="s">
        <v>81</v>
      </c>
      <c r="AY225" s="253" t="s">
        <v>147</v>
      </c>
    </row>
    <row r="226" s="2" customFormat="1" ht="24.15" customHeight="1">
      <c r="A226" s="38"/>
      <c r="B226" s="39"/>
      <c r="C226" s="264" t="s">
        <v>298</v>
      </c>
      <c r="D226" s="264" t="s">
        <v>217</v>
      </c>
      <c r="E226" s="265" t="s">
        <v>1256</v>
      </c>
      <c r="F226" s="266" t="s">
        <v>1257</v>
      </c>
      <c r="G226" s="267" t="s">
        <v>185</v>
      </c>
      <c r="H226" s="268">
        <v>29.579999999999998</v>
      </c>
      <c r="I226" s="269"/>
      <c r="J226" s="270">
        <f>ROUND(I226*H226,2)</f>
        <v>0</v>
      </c>
      <c r="K226" s="266" t="s">
        <v>153</v>
      </c>
      <c r="L226" s="271"/>
      <c r="M226" s="272" t="s">
        <v>1</v>
      </c>
      <c r="N226" s="273" t="s">
        <v>38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174</v>
      </c>
      <c r="AT226" s="229" t="s">
        <v>217</v>
      </c>
      <c r="AU226" s="229" t="s">
        <v>83</v>
      </c>
      <c r="AY226" s="17" t="s">
        <v>147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81</v>
      </c>
      <c r="BK226" s="230">
        <f>ROUND(I226*H226,2)</f>
        <v>0</v>
      </c>
      <c r="BL226" s="17" t="s">
        <v>154</v>
      </c>
      <c r="BM226" s="229" t="s">
        <v>301</v>
      </c>
    </row>
    <row r="227" s="13" customFormat="1">
      <c r="A227" s="13"/>
      <c r="B227" s="231"/>
      <c r="C227" s="232"/>
      <c r="D227" s="233" t="s">
        <v>155</v>
      </c>
      <c r="E227" s="234" t="s">
        <v>1</v>
      </c>
      <c r="F227" s="235" t="s">
        <v>1258</v>
      </c>
      <c r="G227" s="232"/>
      <c r="H227" s="236">
        <v>29.579999999999998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155</v>
      </c>
      <c r="AU227" s="242" t="s">
        <v>83</v>
      </c>
      <c r="AV227" s="13" t="s">
        <v>83</v>
      </c>
      <c r="AW227" s="13" t="s">
        <v>30</v>
      </c>
      <c r="AX227" s="13" t="s">
        <v>73</v>
      </c>
      <c r="AY227" s="242" t="s">
        <v>147</v>
      </c>
    </row>
    <row r="228" s="14" customFormat="1">
      <c r="A228" s="14"/>
      <c r="B228" s="243"/>
      <c r="C228" s="244"/>
      <c r="D228" s="233" t="s">
        <v>155</v>
      </c>
      <c r="E228" s="245" t="s">
        <v>1</v>
      </c>
      <c r="F228" s="246" t="s">
        <v>157</v>
      </c>
      <c r="G228" s="244"/>
      <c r="H228" s="247">
        <v>29.579999999999998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155</v>
      </c>
      <c r="AU228" s="253" t="s">
        <v>83</v>
      </c>
      <c r="AV228" s="14" t="s">
        <v>154</v>
      </c>
      <c r="AW228" s="14" t="s">
        <v>30</v>
      </c>
      <c r="AX228" s="14" t="s">
        <v>81</v>
      </c>
      <c r="AY228" s="253" t="s">
        <v>147</v>
      </c>
    </row>
    <row r="229" s="2" customFormat="1" ht="16.5" customHeight="1">
      <c r="A229" s="38"/>
      <c r="B229" s="39"/>
      <c r="C229" s="264" t="s">
        <v>237</v>
      </c>
      <c r="D229" s="264" t="s">
        <v>217</v>
      </c>
      <c r="E229" s="265" t="s">
        <v>1259</v>
      </c>
      <c r="F229" s="266" t="s">
        <v>1260</v>
      </c>
      <c r="G229" s="267" t="s">
        <v>185</v>
      </c>
      <c r="H229" s="268">
        <v>5.0999999999999996</v>
      </c>
      <c r="I229" s="269"/>
      <c r="J229" s="270">
        <f>ROUND(I229*H229,2)</f>
        <v>0</v>
      </c>
      <c r="K229" s="266" t="s">
        <v>1</v>
      </c>
      <c r="L229" s="271"/>
      <c r="M229" s="272" t="s">
        <v>1</v>
      </c>
      <c r="N229" s="273" t="s">
        <v>38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174</v>
      </c>
      <c r="AT229" s="229" t="s">
        <v>217</v>
      </c>
      <c r="AU229" s="229" t="s">
        <v>83</v>
      </c>
      <c r="AY229" s="17" t="s">
        <v>147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81</v>
      </c>
      <c r="BK229" s="230">
        <f>ROUND(I229*H229,2)</f>
        <v>0</v>
      </c>
      <c r="BL229" s="17" t="s">
        <v>154</v>
      </c>
      <c r="BM229" s="229" t="s">
        <v>305</v>
      </c>
    </row>
    <row r="230" s="13" customFormat="1">
      <c r="A230" s="13"/>
      <c r="B230" s="231"/>
      <c r="C230" s="232"/>
      <c r="D230" s="233" t="s">
        <v>155</v>
      </c>
      <c r="E230" s="234" t="s">
        <v>1</v>
      </c>
      <c r="F230" s="235" t="s">
        <v>1261</v>
      </c>
      <c r="G230" s="232"/>
      <c r="H230" s="236">
        <v>5.0999999999999996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155</v>
      </c>
      <c r="AU230" s="242" t="s">
        <v>83</v>
      </c>
      <c r="AV230" s="13" t="s">
        <v>83</v>
      </c>
      <c r="AW230" s="13" t="s">
        <v>30</v>
      </c>
      <c r="AX230" s="13" t="s">
        <v>73</v>
      </c>
      <c r="AY230" s="242" t="s">
        <v>147</v>
      </c>
    </row>
    <row r="231" s="14" customFormat="1">
      <c r="A231" s="14"/>
      <c r="B231" s="243"/>
      <c r="C231" s="244"/>
      <c r="D231" s="233" t="s">
        <v>155</v>
      </c>
      <c r="E231" s="245" t="s">
        <v>1</v>
      </c>
      <c r="F231" s="246" t="s">
        <v>157</v>
      </c>
      <c r="G231" s="244"/>
      <c r="H231" s="247">
        <v>5.0999999999999996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155</v>
      </c>
      <c r="AU231" s="253" t="s">
        <v>83</v>
      </c>
      <c r="AV231" s="14" t="s">
        <v>154</v>
      </c>
      <c r="AW231" s="14" t="s">
        <v>30</v>
      </c>
      <c r="AX231" s="14" t="s">
        <v>81</v>
      </c>
      <c r="AY231" s="253" t="s">
        <v>147</v>
      </c>
    </row>
    <row r="232" s="2" customFormat="1" ht="24.15" customHeight="1">
      <c r="A232" s="38"/>
      <c r="B232" s="39"/>
      <c r="C232" s="218" t="s">
        <v>307</v>
      </c>
      <c r="D232" s="218" t="s">
        <v>149</v>
      </c>
      <c r="E232" s="219" t="s">
        <v>1262</v>
      </c>
      <c r="F232" s="220" t="s">
        <v>1263</v>
      </c>
      <c r="G232" s="221" t="s">
        <v>152</v>
      </c>
      <c r="H232" s="222">
        <v>10</v>
      </c>
      <c r="I232" s="223"/>
      <c r="J232" s="224">
        <f>ROUND(I232*H232,2)</f>
        <v>0</v>
      </c>
      <c r="K232" s="220" t="s">
        <v>1</v>
      </c>
      <c r="L232" s="44"/>
      <c r="M232" s="225" t="s">
        <v>1</v>
      </c>
      <c r="N232" s="226" t="s">
        <v>38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154</v>
      </c>
      <c r="AT232" s="229" t="s">
        <v>149</v>
      </c>
      <c r="AU232" s="229" t="s">
        <v>83</v>
      </c>
      <c r="AY232" s="17" t="s">
        <v>147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81</v>
      </c>
      <c r="BK232" s="230">
        <f>ROUND(I232*H232,2)</f>
        <v>0</v>
      </c>
      <c r="BL232" s="17" t="s">
        <v>154</v>
      </c>
      <c r="BM232" s="229" t="s">
        <v>310</v>
      </c>
    </row>
    <row r="233" s="12" customFormat="1" ht="22.8" customHeight="1">
      <c r="A233" s="12"/>
      <c r="B233" s="202"/>
      <c r="C233" s="203"/>
      <c r="D233" s="204" t="s">
        <v>72</v>
      </c>
      <c r="E233" s="216" t="s">
        <v>1264</v>
      </c>
      <c r="F233" s="216" t="s">
        <v>1265</v>
      </c>
      <c r="G233" s="203"/>
      <c r="H233" s="203"/>
      <c r="I233" s="206"/>
      <c r="J233" s="217">
        <f>BK233</f>
        <v>0</v>
      </c>
      <c r="K233" s="203"/>
      <c r="L233" s="208"/>
      <c r="M233" s="209"/>
      <c r="N233" s="210"/>
      <c r="O233" s="210"/>
      <c r="P233" s="211">
        <f>SUM(P234:P254)</f>
        <v>0</v>
      </c>
      <c r="Q233" s="210"/>
      <c r="R233" s="211">
        <f>SUM(R234:R254)</f>
        <v>0</v>
      </c>
      <c r="S233" s="210"/>
      <c r="T233" s="212">
        <f>SUM(T234:T254)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3" t="s">
        <v>81</v>
      </c>
      <c r="AT233" s="214" t="s">
        <v>72</v>
      </c>
      <c r="AU233" s="214" t="s">
        <v>81</v>
      </c>
      <c r="AY233" s="213" t="s">
        <v>147</v>
      </c>
      <c r="BK233" s="215">
        <f>SUM(BK234:BK254)</f>
        <v>0</v>
      </c>
    </row>
    <row r="234" s="2" customFormat="1" ht="33" customHeight="1">
      <c r="A234" s="38"/>
      <c r="B234" s="39"/>
      <c r="C234" s="218" t="s">
        <v>245</v>
      </c>
      <c r="D234" s="218" t="s">
        <v>149</v>
      </c>
      <c r="E234" s="219" t="s">
        <v>1266</v>
      </c>
      <c r="F234" s="220" t="s">
        <v>1267</v>
      </c>
      <c r="G234" s="221" t="s">
        <v>168</v>
      </c>
      <c r="H234" s="222">
        <v>387</v>
      </c>
      <c r="I234" s="223"/>
      <c r="J234" s="224">
        <f>ROUND(I234*H234,2)</f>
        <v>0</v>
      </c>
      <c r="K234" s="220" t="s">
        <v>153</v>
      </c>
      <c r="L234" s="44"/>
      <c r="M234" s="225" t="s">
        <v>1</v>
      </c>
      <c r="N234" s="226" t="s">
        <v>38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154</v>
      </c>
      <c r="AT234" s="229" t="s">
        <v>149</v>
      </c>
      <c r="AU234" s="229" t="s">
        <v>83</v>
      </c>
      <c r="AY234" s="17" t="s">
        <v>147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81</v>
      </c>
      <c r="BK234" s="230">
        <f>ROUND(I234*H234,2)</f>
        <v>0</v>
      </c>
      <c r="BL234" s="17" t="s">
        <v>154</v>
      </c>
      <c r="BM234" s="229" t="s">
        <v>314</v>
      </c>
    </row>
    <row r="235" s="13" customFormat="1">
      <c r="A235" s="13"/>
      <c r="B235" s="231"/>
      <c r="C235" s="232"/>
      <c r="D235" s="233" t="s">
        <v>155</v>
      </c>
      <c r="E235" s="234" t="s">
        <v>1</v>
      </c>
      <c r="F235" s="235" t="s">
        <v>1268</v>
      </c>
      <c r="G235" s="232"/>
      <c r="H235" s="236">
        <v>387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155</v>
      </c>
      <c r="AU235" s="242" t="s">
        <v>83</v>
      </c>
      <c r="AV235" s="13" t="s">
        <v>83</v>
      </c>
      <c r="AW235" s="13" t="s">
        <v>30</v>
      </c>
      <c r="AX235" s="13" t="s">
        <v>73</v>
      </c>
      <c r="AY235" s="242" t="s">
        <v>147</v>
      </c>
    </row>
    <row r="236" s="14" customFormat="1">
      <c r="A236" s="14"/>
      <c r="B236" s="243"/>
      <c r="C236" s="244"/>
      <c r="D236" s="233" t="s">
        <v>155</v>
      </c>
      <c r="E236" s="245" t="s">
        <v>1</v>
      </c>
      <c r="F236" s="246" t="s">
        <v>157</v>
      </c>
      <c r="G236" s="244"/>
      <c r="H236" s="247">
        <v>387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155</v>
      </c>
      <c r="AU236" s="253" t="s">
        <v>83</v>
      </c>
      <c r="AV236" s="14" t="s">
        <v>154</v>
      </c>
      <c r="AW236" s="14" t="s">
        <v>30</v>
      </c>
      <c r="AX236" s="14" t="s">
        <v>81</v>
      </c>
      <c r="AY236" s="253" t="s">
        <v>147</v>
      </c>
    </row>
    <row r="237" s="2" customFormat="1" ht="24.15" customHeight="1">
      <c r="A237" s="38"/>
      <c r="B237" s="39"/>
      <c r="C237" s="218" t="s">
        <v>315</v>
      </c>
      <c r="D237" s="218" t="s">
        <v>149</v>
      </c>
      <c r="E237" s="219" t="s">
        <v>1231</v>
      </c>
      <c r="F237" s="220" t="s">
        <v>1232</v>
      </c>
      <c r="G237" s="221" t="s">
        <v>185</v>
      </c>
      <c r="H237" s="222">
        <v>1290</v>
      </c>
      <c r="I237" s="223"/>
      <c r="J237" s="224">
        <f>ROUND(I237*H237,2)</f>
        <v>0</v>
      </c>
      <c r="K237" s="220" t="s">
        <v>153</v>
      </c>
      <c r="L237" s="44"/>
      <c r="M237" s="225" t="s">
        <v>1</v>
      </c>
      <c r="N237" s="226" t="s">
        <v>38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154</v>
      </c>
      <c r="AT237" s="229" t="s">
        <v>149</v>
      </c>
      <c r="AU237" s="229" t="s">
        <v>83</v>
      </c>
      <c r="AY237" s="17" t="s">
        <v>147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81</v>
      </c>
      <c r="BK237" s="230">
        <f>ROUND(I237*H237,2)</f>
        <v>0</v>
      </c>
      <c r="BL237" s="17" t="s">
        <v>154</v>
      </c>
      <c r="BM237" s="229" t="s">
        <v>318</v>
      </c>
    </row>
    <row r="238" s="2" customFormat="1" ht="24.15" customHeight="1">
      <c r="A238" s="38"/>
      <c r="B238" s="39"/>
      <c r="C238" s="218" t="s">
        <v>252</v>
      </c>
      <c r="D238" s="218" t="s">
        <v>149</v>
      </c>
      <c r="E238" s="219" t="s">
        <v>1269</v>
      </c>
      <c r="F238" s="220" t="s">
        <v>1270</v>
      </c>
      <c r="G238" s="221" t="s">
        <v>185</v>
      </c>
      <c r="H238" s="222">
        <v>1290</v>
      </c>
      <c r="I238" s="223"/>
      <c r="J238" s="224">
        <f>ROUND(I238*H238,2)</f>
        <v>0</v>
      </c>
      <c r="K238" s="220" t="s">
        <v>153</v>
      </c>
      <c r="L238" s="44"/>
      <c r="M238" s="225" t="s">
        <v>1</v>
      </c>
      <c r="N238" s="226" t="s">
        <v>38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154</v>
      </c>
      <c r="AT238" s="229" t="s">
        <v>149</v>
      </c>
      <c r="AU238" s="229" t="s">
        <v>83</v>
      </c>
      <c r="AY238" s="17" t="s">
        <v>147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81</v>
      </c>
      <c r="BK238" s="230">
        <f>ROUND(I238*H238,2)</f>
        <v>0</v>
      </c>
      <c r="BL238" s="17" t="s">
        <v>154</v>
      </c>
      <c r="BM238" s="229" t="s">
        <v>322</v>
      </c>
    </row>
    <row r="239" s="2" customFormat="1" ht="37.8" customHeight="1">
      <c r="A239" s="38"/>
      <c r="B239" s="39"/>
      <c r="C239" s="218" t="s">
        <v>323</v>
      </c>
      <c r="D239" s="218" t="s">
        <v>149</v>
      </c>
      <c r="E239" s="219" t="s">
        <v>192</v>
      </c>
      <c r="F239" s="220" t="s">
        <v>193</v>
      </c>
      <c r="G239" s="221" t="s">
        <v>168</v>
      </c>
      <c r="H239" s="222">
        <v>387</v>
      </c>
      <c r="I239" s="223"/>
      <c r="J239" s="224">
        <f>ROUND(I239*H239,2)</f>
        <v>0</v>
      </c>
      <c r="K239" s="220" t="s">
        <v>153</v>
      </c>
      <c r="L239" s="44"/>
      <c r="M239" s="225" t="s">
        <v>1</v>
      </c>
      <c r="N239" s="226" t="s">
        <v>38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154</v>
      </c>
      <c r="AT239" s="229" t="s">
        <v>149</v>
      </c>
      <c r="AU239" s="229" t="s">
        <v>83</v>
      </c>
      <c r="AY239" s="17" t="s">
        <v>147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81</v>
      </c>
      <c r="BK239" s="230">
        <f>ROUND(I239*H239,2)</f>
        <v>0</v>
      </c>
      <c r="BL239" s="17" t="s">
        <v>154</v>
      </c>
      <c r="BM239" s="229" t="s">
        <v>326</v>
      </c>
    </row>
    <row r="240" s="13" customFormat="1">
      <c r="A240" s="13"/>
      <c r="B240" s="231"/>
      <c r="C240" s="232"/>
      <c r="D240" s="233" t="s">
        <v>155</v>
      </c>
      <c r="E240" s="234" t="s">
        <v>1</v>
      </c>
      <c r="F240" s="235" t="s">
        <v>1271</v>
      </c>
      <c r="G240" s="232"/>
      <c r="H240" s="236">
        <v>387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155</v>
      </c>
      <c r="AU240" s="242" t="s">
        <v>83</v>
      </c>
      <c r="AV240" s="13" t="s">
        <v>83</v>
      </c>
      <c r="AW240" s="13" t="s">
        <v>30</v>
      </c>
      <c r="AX240" s="13" t="s">
        <v>73</v>
      </c>
      <c r="AY240" s="242" t="s">
        <v>147</v>
      </c>
    </row>
    <row r="241" s="14" customFormat="1">
      <c r="A241" s="14"/>
      <c r="B241" s="243"/>
      <c r="C241" s="244"/>
      <c r="D241" s="233" t="s">
        <v>155</v>
      </c>
      <c r="E241" s="245" t="s">
        <v>1</v>
      </c>
      <c r="F241" s="246" t="s">
        <v>157</v>
      </c>
      <c r="G241" s="244"/>
      <c r="H241" s="247">
        <v>387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155</v>
      </c>
      <c r="AU241" s="253" t="s">
        <v>83</v>
      </c>
      <c r="AV241" s="14" t="s">
        <v>154</v>
      </c>
      <c r="AW241" s="14" t="s">
        <v>30</v>
      </c>
      <c r="AX241" s="14" t="s">
        <v>81</v>
      </c>
      <c r="AY241" s="253" t="s">
        <v>147</v>
      </c>
    </row>
    <row r="242" s="2" customFormat="1" ht="37.8" customHeight="1">
      <c r="A242" s="38"/>
      <c r="B242" s="39"/>
      <c r="C242" s="218" t="s">
        <v>255</v>
      </c>
      <c r="D242" s="218" t="s">
        <v>149</v>
      </c>
      <c r="E242" s="219" t="s">
        <v>196</v>
      </c>
      <c r="F242" s="220" t="s">
        <v>197</v>
      </c>
      <c r="G242" s="221" t="s">
        <v>168</v>
      </c>
      <c r="H242" s="222">
        <v>774</v>
      </c>
      <c r="I242" s="223"/>
      <c r="J242" s="224">
        <f>ROUND(I242*H242,2)</f>
        <v>0</v>
      </c>
      <c r="K242" s="220" t="s">
        <v>153</v>
      </c>
      <c r="L242" s="44"/>
      <c r="M242" s="225" t="s">
        <v>1</v>
      </c>
      <c r="N242" s="226" t="s">
        <v>38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154</v>
      </c>
      <c r="AT242" s="229" t="s">
        <v>149</v>
      </c>
      <c r="AU242" s="229" t="s">
        <v>83</v>
      </c>
      <c r="AY242" s="17" t="s">
        <v>147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81</v>
      </c>
      <c r="BK242" s="230">
        <f>ROUND(I242*H242,2)</f>
        <v>0</v>
      </c>
      <c r="BL242" s="17" t="s">
        <v>154</v>
      </c>
      <c r="BM242" s="229" t="s">
        <v>330</v>
      </c>
    </row>
    <row r="243" s="13" customFormat="1">
      <c r="A243" s="13"/>
      <c r="B243" s="231"/>
      <c r="C243" s="232"/>
      <c r="D243" s="233" t="s">
        <v>155</v>
      </c>
      <c r="E243" s="234" t="s">
        <v>1</v>
      </c>
      <c r="F243" s="235" t="s">
        <v>1272</v>
      </c>
      <c r="G243" s="232"/>
      <c r="H243" s="236">
        <v>774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155</v>
      </c>
      <c r="AU243" s="242" t="s">
        <v>83</v>
      </c>
      <c r="AV243" s="13" t="s">
        <v>83</v>
      </c>
      <c r="AW243" s="13" t="s">
        <v>30</v>
      </c>
      <c r="AX243" s="13" t="s">
        <v>73</v>
      </c>
      <c r="AY243" s="242" t="s">
        <v>147</v>
      </c>
    </row>
    <row r="244" s="14" customFormat="1">
      <c r="A244" s="14"/>
      <c r="B244" s="243"/>
      <c r="C244" s="244"/>
      <c r="D244" s="233" t="s">
        <v>155</v>
      </c>
      <c r="E244" s="245" t="s">
        <v>1</v>
      </c>
      <c r="F244" s="246" t="s">
        <v>157</v>
      </c>
      <c r="G244" s="244"/>
      <c r="H244" s="247">
        <v>774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155</v>
      </c>
      <c r="AU244" s="253" t="s">
        <v>83</v>
      </c>
      <c r="AV244" s="14" t="s">
        <v>154</v>
      </c>
      <c r="AW244" s="14" t="s">
        <v>30</v>
      </c>
      <c r="AX244" s="14" t="s">
        <v>81</v>
      </c>
      <c r="AY244" s="253" t="s">
        <v>147</v>
      </c>
    </row>
    <row r="245" s="2" customFormat="1" ht="16.5" customHeight="1">
      <c r="A245" s="38"/>
      <c r="B245" s="39"/>
      <c r="C245" s="218" t="s">
        <v>331</v>
      </c>
      <c r="D245" s="218" t="s">
        <v>149</v>
      </c>
      <c r="E245" s="219" t="s">
        <v>200</v>
      </c>
      <c r="F245" s="220" t="s">
        <v>201</v>
      </c>
      <c r="G245" s="221" t="s">
        <v>168</v>
      </c>
      <c r="H245" s="222">
        <v>387</v>
      </c>
      <c r="I245" s="223"/>
      <c r="J245" s="224">
        <f>ROUND(I245*H245,2)</f>
        <v>0</v>
      </c>
      <c r="K245" s="220" t="s">
        <v>153</v>
      </c>
      <c r="L245" s="44"/>
      <c r="M245" s="225" t="s">
        <v>1</v>
      </c>
      <c r="N245" s="226" t="s">
        <v>38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154</v>
      </c>
      <c r="AT245" s="229" t="s">
        <v>149</v>
      </c>
      <c r="AU245" s="229" t="s">
        <v>83</v>
      </c>
      <c r="AY245" s="17" t="s">
        <v>147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81</v>
      </c>
      <c r="BK245" s="230">
        <f>ROUND(I245*H245,2)</f>
        <v>0</v>
      </c>
      <c r="BL245" s="17" t="s">
        <v>154</v>
      </c>
      <c r="BM245" s="229" t="s">
        <v>334</v>
      </c>
    </row>
    <row r="246" s="2" customFormat="1" ht="44.25" customHeight="1">
      <c r="A246" s="38"/>
      <c r="B246" s="39"/>
      <c r="C246" s="218" t="s">
        <v>260</v>
      </c>
      <c r="D246" s="218" t="s">
        <v>149</v>
      </c>
      <c r="E246" s="219" t="s">
        <v>544</v>
      </c>
      <c r="F246" s="220" t="s">
        <v>545</v>
      </c>
      <c r="G246" s="221" t="s">
        <v>206</v>
      </c>
      <c r="H246" s="222">
        <v>696.60000000000002</v>
      </c>
      <c r="I246" s="223"/>
      <c r="J246" s="224">
        <f>ROUND(I246*H246,2)</f>
        <v>0</v>
      </c>
      <c r="K246" s="220" t="s">
        <v>153</v>
      </c>
      <c r="L246" s="44"/>
      <c r="M246" s="225" t="s">
        <v>1</v>
      </c>
      <c r="N246" s="226" t="s">
        <v>38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154</v>
      </c>
      <c r="AT246" s="229" t="s">
        <v>149</v>
      </c>
      <c r="AU246" s="229" t="s">
        <v>83</v>
      </c>
      <c r="AY246" s="17" t="s">
        <v>147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81</v>
      </c>
      <c r="BK246" s="230">
        <f>ROUND(I246*H246,2)</f>
        <v>0</v>
      </c>
      <c r="BL246" s="17" t="s">
        <v>154</v>
      </c>
      <c r="BM246" s="229" t="s">
        <v>338</v>
      </c>
    </row>
    <row r="247" s="13" customFormat="1">
      <c r="A247" s="13"/>
      <c r="B247" s="231"/>
      <c r="C247" s="232"/>
      <c r="D247" s="233" t="s">
        <v>155</v>
      </c>
      <c r="E247" s="234" t="s">
        <v>1</v>
      </c>
      <c r="F247" s="235" t="s">
        <v>1273</v>
      </c>
      <c r="G247" s="232"/>
      <c r="H247" s="236">
        <v>696.60000000000002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155</v>
      </c>
      <c r="AU247" s="242" t="s">
        <v>83</v>
      </c>
      <c r="AV247" s="13" t="s">
        <v>83</v>
      </c>
      <c r="AW247" s="13" t="s">
        <v>30</v>
      </c>
      <c r="AX247" s="13" t="s">
        <v>73</v>
      </c>
      <c r="AY247" s="242" t="s">
        <v>147</v>
      </c>
    </row>
    <row r="248" s="14" customFormat="1">
      <c r="A248" s="14"/>
      <c r="B248" s="243"/>
      <c r="C248" s="244"/>
      <c r="D248" s="233" t="s">
        <v>155</v>
      </c>
      <c r="E248" s="245" t="s">
        <v>1</v>
      </c>
      <c r="F248" s="246" t="s">
        <v>157</v>
      </c>
      <c r="G248" s="244"/>
      <c r="H248" s="247">
        <v>696.60000000000002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155</v>
      </c>
      <c r="AU248" s="253" t="s">
        <v>83</v>
      </c>
      <c r="AV248" s="14" t="s">
        <v>154</v>
      </c>
      <c r="AW248" s="14" t="s">
        <v>30</v>
      </c>
      <c r="AX248" s="14" t="s">
        <v>81</v>
      </c>
      <c r="AY248" s="253" t="s">
        <v>147</v>
      </c>
    </row>
    <row r="249" s="2" customFormat="1" ht="24.15" customHeight="1">
      <c r="A249" s="38"/>
      <c r="B249" s="39"/>
      <c r="C249" s="218" t="s">
        <v>340</v>
      </c>
      <c r="D249" s="218" t="s">
        <v>149</v>
      </c>
      <c r="E249" s="219" t="s">
        <v>210</v>
      </c>
      <c r="F249" s="220" t="s">
        <v>211</v>
      </c>
      <c r="G249" s="221" t="s">
        <v>168</v>
      </c>
      <c r="H249" s="222">
        <v>387</v>
      </c>
      <c r="I249" s="223"/>
      <c r="J249" s="224">
        <f>ROUND(I249*H249,2)</f>
        <v>0</v>
      </c>
      <c r="K249" s="220" t="s">
        <v>153</v>
      </c>
      <c r="L249" s="44"/>
      <c r="M249" s="225" t="s">
        <v>1</v>
      </c>
      <c r="N249" s="226" t="s">
        <v>38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154</v>
      </c>
      <c r="AT249" s="229" t="s">
        <v>149</v>
      </c>
      <c r="AU249" s="229" t="s">
        <v>83</v>
      </c>
      <c r="AY249" s="17" t="s">
        <v>147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81</v>
      </c>
      <c r="BK249" s="230">
        <f>ROUND(I249*H249,2)</f>
        <v>0</v>
      </c>
      <c r="BL249" s="17" t="s">
        <v>154</v>
      </c>
      <c r="BM249" s="229" t="s">
        <v>343</v>
      </c>
    </row>
    <row r="250" s="13" customFormat="1">
      <c r="A250" s="13"/>
      <c r="B250" s="231"/>
      <c r="C250" s="232"/>
      <c r="D250" s="233" t="s">
        <v>155</v>
      </c>
      <c r="E250" s="234" t="s">
        <v>1</v>
      </c>
      <c r="F250" s="235" t="s">
        <v>1268</v>
      </c>
      <c r="G250" s="232"/>
      <c r="H250" s="236">
        <v>387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155</v>
      </c>
      <c r="AU250" s="242" t="s">
        <v>83</v>
      </c>
      <c r="AV250" s="13" t="s">
        <v>83</v>
      </c>
      <c r="AW250" s="13" t="s">
        <v>30</v>
      </c>
      <c r="AX250" s="13" t="s">
        <v>73</v>
      </c>
      <c r="AY250" s="242" t="s">
        <v>147</v>
      </c>
    </row>
    <row r="251" s="14" customFormat="1">
      <c r="A251" s="14"/>
      <c r="B251" s="243"/>
      <c r="C251" s="244"/>
      <c r="D251" s="233" t="s">
        <v>155</v>
      </c>
      <c r="E251" s="245" t="s">
        <v>1</v>
      </c>
      <c r="F251" s="246" t="s">
        <v>157</v>
      </c>
      <c r="G251" s="244"/>
      <c r="H251" s="247">
        <v>387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155</v>
      </c>
      <c r="AU251" s="253" t="s">
        <v>83</v>
      </c>
      <c r="AV251" s="14" t="s">
        <v>154</v>
      </c>
      <c r="AW251" s="14" t="s">
        <v>30</v>
      </c>
      <c r="AX251" s="14" t="s">
        <v>81</v>
      </c>
      <c r="AY251" s="253" t="s">
        <v>147</v>
      </c>
    </row>
    <row r="252" s="2" customFormat="1" ht="24.15" customHeight="1">
      <c r="A252" s="38"/>
      <c r="B252" s="39"/>
      <c r="C252" s="264" t="s">
        <v>264</v>
      </c>
      <c r="D252" s="264" t="s">
        <v>217</v>
      </c>
      <c r="E252" s="265" t="s">
        <v>1274</v>
      </c>
      <c r="F252" s="266" t="s">
        <v>1275</v>
      </c>
      <c r="G252" s="267" t="s">
        <v>206</v>
      </c>
      <c r="H252" s="268">
        <v>787.54499999999996</v>
      </c>
      <c r="I252" s="269"/>
      <c r="J252" s="270">
        <f>ROUND(I252*H252,2)</f>
        <v>0</v>
      </c>
      <c r="K252" s="266" t="s">
        <v>1</v>
      </c>
      <c r="L252" s="271"/>
      <c r="M252" s="272" t="s">
        <v>1</v>
      </c>
      <c r="N252" s="273" t="s">
        <v>38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174</v>
      </c>
      <c r="AT252" s="229" t="s">
        <v>217</v>
      </c>
      <c r="AU252" s="229" t="s">
        <v>83</v>
      </c>
      <c r="AY252" s="17" t="s">
        <v>147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81</v>
      </c>
      <c r="BK252" s="230">
        <f>ROUND(I252*H252,2)</f>
        <v>0</v>
      </c>
      <c r="BL252" s="17" t="s">
        <v>154</v>
      </c>
      <c r="BM252" s="229" t="s">
        <v>346</v>
      </c>
    </row>
    <row r="253" s="13" customFormat="1">
      <c r="A253" s="13"/>
      <c r="B253" s="231"/>
      <c r="C253" s="232"/>
      <c r="D253" s="233" t="s">
        <v>155</v>
      </c>
      <c r="E253" s="234" t="s">
        <v>1</v>
      </c>
      <c r="F253" s="235" t="s">
        <v>1276</v>
      </c>
      <c r="G253" s="232"/>
      <c r="H253" s="236">
        <v>787.54499999999996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155</v>
      </c>
      <c r="AU253" s="242" t="s">
        <v>83</v>
      </c>
      <c r="AV253" s="13" t="s">
        <v>83</v>
      </c>
      <c r="AW253" s="13" t="s">
        <v>30</v>
      </c>
      <c r="AX253" s="13" t="s">
        <v>73</v>
      </c>
      <c r="AY253" s="242" t="s">
        <v>147</v>
      </c>
    </row>
    <row r="254" s="14" customFormat="1">
      <c r="A254" s="14"/>
      <c r="B254" s="243"/>
      <c r="C254" s="244"/>
      <c r="D254" s="233" t="s">
        <v>155</v>
      </c>
      <c r="E254" s="245" t="s">
        <v>1</v>
      </c>
      <c r="F254" s="246" t="s">
        <v>157</v>
      </c>
      <c r="G254" s="244"/>
      <c r="H254" s="247">
        <v>787.54499999999996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155</v>
      </c>
      <c r="AU254" s="253" t="s">
        <v>83</v>
      </c>
      <c r="AV254" s="14" t="s">
        <v>154</v>
      </c>
      <c r="AW254" s="14" t="s">
        <v>30</v>
      </c>
      <c r="AX254" s="14" t="s">
        <v>81</v>
      </c>
      <c r="AY254" s="253" t="s">
        <v>147</v>
      </c>
    </row>
    <row r="255" s="12" customFormat="1" ht="22.8" customHeight="1">
      <c r="A255" s="12"/>
      <c r="B255" s="202"/>
      <c r="C255" s="203"/>
      <c r="D255" s="204" t="s">
        <v>72</v>
      </c>
      <c r="E255" s="216" t="s">
        <v>203</v>
      </c>
      <c r="F255" s="216" t="s">
        <v>532</v>
      </c>
      <c r="G255" s="203"/>
      <c r="H255" s="203"/>
      <c r="I255" s="206"/>
      <c r="J255" s="217">
        <f>BK255</f>
        <v>0</v>
      </c>
      <c r="K255" s="203"/>
      <c r="L255" s="208"/>
      <c r="M255" s="209"/>
      <c r="N255" s="210"/>
      <c r="O255" s="210"/>
      <c r="P255" s="211">
        <f>SUM(P256:P297)</f>
        <v>0</v>
      </c>
      <c r="Q255" s="210"/>
      <c r="R255" s="211">
        <f>SUM(R256:R297)</f>
        <v>0</v>
      </c>
      <c r="S255" s="210"/>
      <c r="T255" s="212">
        <f>SUM(T256:T297)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3" t="s">
        <v>81</v>
      </c>
      <c r="AT255" s="214" t="s">
        <v>72</v>
      </c>
      <c r="AU255" s="214" t="s">
        <v>81</v>
      </c>
      <c r="AY255" s="213" t="s">
        <v>147</v>
      </c>
      <c r="BK255" s="215">
        <f>SUM(BK256:BK297)</f>
        <v>0</v>
      </c>
    </row>
    <row r="256" s="2" customFormat="1" ht="24.15" customHeight="1">
      <c r="A256" s="38"/>
      <c r="B256" s="39"/>
      <c r="C256" s="218" t="s">
        <v>348</v>
      </c>
      <c r="D256" s="218" t="s">
        <v>149</v>
      </c>
      <c r="E256" s="219" t="s">
        <v>1277</v>
      </c>
      <c r="F256" s="220" t="s">
        <v>1278</v>
      </c>
      <c r="G256" s="221" t="s">
        <v>251</v>
      </c>
      <c r="H256" s="222">
        <v>5</v>
      </c>
      <c r="I256" s="223"/>
      <c r="J256" s="224">
        <f>ROUND(I256*H256,2)</f>
        <v>0</v>
      </c>
      <c r="K256" s="220" t="s">
        <v>153</v>
      </c>
      <c r="L256" s="44"/>
      <c r="M256" s="225" t="s">
        <v>1</v>
      </c>
      <c r="N256" s="226" t="s">
        <v>38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154</v>
      </c>
      <c r="AT256" s="229" t="s">
        <v>149</v>
      </c>
      <c r="AU256" s="229" t="s">
        <v>83</v>
      </c>
      <c r="AY256" s="17" t="s">
        <v>147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81</v>
      </c>
      <c r="BK256" s="230">
        <f>ROUND(I256*H256,2)</f>
        <v>0</v>
      </c>
      <c r="BL256" s="17" t="s">
        <v>154</v>
      </c>
      <c r="BM256" s="229" t="s">
        <v>351</v>
      </c>
    </row>
    <row r="257" s="2" customFormat="1" ht="24.15" customHeight="1">
      <c r="A257" s="38"/>
      <c r="B257" s="39"/>
      <c r="C257" s="218" t="s">
        <v>268</v>
      </c>
      <c r="D257" s="218" t="s">
        <v>149</v>
      </c>
      <c r="E257" s="219" t="s">
        <v>1279</v>
      </c>
      <c r="F257" s="220" t="s">
        <v>1280</v>
      </c>
      <c r="G257" s="221" t="s">
        <v>251</v>
      </c>
      <c r="H257" s="222">
        <v>3</v>
      </c>
      <c r="I257" s="223"/>
      <c r="J257" s="224">
        <f>ROUND(I257*H257,2)</f>
        <v>0</v>
      </c>
      <c r="K257" s="220" t="s">
        <v>1</v>
      </c>
      <c r="L257" s="44"/>
      <c r="M257" s="225" t="s">
        <v>1</v>
      </c>
      <c r="N257" s="226" t="s">
        <v>38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154</v>
      </c>
      <c r="AT257" s="229" t="s">
        <v>149</v>
      </c>
      <c r="AU257" s="229" t="s">
        <v>83</v>
      </c>
      <c r="AY257" s="17" t="s">
        <v>147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81</v>
      </c>
      <c r="BK257" s="230">
        <f>ROUND(I257*H257,2)</f>
        <v>0</v>
      </c>
      <c r="BL257" s="17" t="s">
        <v>154</v>
      </c>
      <c r="BM257" s="229" t="s">
        <v>354</v>
      </c>
    </row>
    <row r="258" s="2" customFormat="1" ht="24.15" customHeight="1">
      <c r="A258" s="38"/>
      <c r="B258" s="39"/>
      <c r="C258" s="218" t="s">
        <v>355</v>
      </c>
      <c r="D258" s="218" t="s">
        <v>149</v>
      </c>
      <c r="E258" s="219" t="s">
        <v>536</v>
      </c>
      <c r="F258" s="220" t="s">
        <v>537</v>
      </c>
      <c r="G258" s="221" t="s">
        <v>152</v>
      </c>
      <c r="H258" s="222">
        <v>34</v>
      </c>
      <c r="I258" s="223"/>
      <c r="J258" s="224">
        <f>ROUND(I258*H258,2)</f>
        <v>0</v>
      </c>
      <c r="K258" s="220" t="s">
        <v>153</v>
      </c>
      <c r="L258" s="44"/>
      <c r="M258" s="225" t="s">
        <v>1</v>
      </c>
      <c r="N258" s="226" t="s">
        <v>38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154</v>
      </c>
      <c r="AT258" s="229" t="s">
        <v>149</v>
      </c>
      <c r="AU258" s="229" t="s">
        <v>83</v>
      </c>
      <c r="AY258" s="17" t="s">
        <v>147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81</v>
      </c>
      <c r="BK258" s="230">
        <f>ROUND(I258*H258,2)</f>
        <v>0</v>
      </c>
      <c r="BL258" s="17" t="s">
        <v>154</v>
      </c>
      <c r="BM258" s="229" t="s">
        <v>358</v>
      </c>
    </row>
    <row r="259" s="2" customFormat="1" ht="21.75" customHeight="1">
      <c r="A259" s="38"/>
      <c r="B259" s="39"/>
      <c r="C259" s="218" t="s">
        <v>272</v>
      </c>
      <c r="D259" s="218" t="s">
        <v>149</v>
      </c>
      <c r="E259" s="219" t="s">
        <v>1281</v>
      </c>
      <c r="F259" s="220" t="s">
        <v>1282</v>
      </c>
      <c r="G259" s="221" t="s">
        <v>251</v>
      </c>
      <c r="H259" s="222">
        <v>5</v>
      </c>
      <c r="I259" s="223"/>
      <c r="J259" s="224">
        <f>ROUND(I259*H259,2)</f>
        <v>0</v>
      </c>
      <c r="K259" s="220" t="s">
        <v>1</v>
      </c>
      <c r="L259" s="44"/>
      <c r="M259" s="225" t="s">
        <v>1</v>
      </c>
      <c r="N259" s="226" t="s">
        <v>38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154</v>
      </c>
      <c r="AT259" s="229" t="s">
        <v>149</v>
      </c>
      <c r="AU259" s="229" t="s">
        <v>83</v>
      </c>
      <c r="AY259" s="17" t="s">
        <v>147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81</v>
      </c>
      <c r="BK259" s="230">
        <f>ROUND(I259*H259,2)</f>
        <v>0</v>
      </c>
      <c r="BL259" s="17" t="s">
        <v>154</v>
      </c>
      <c r="BM259" s="229" t="s">
        <v>362</v>
      </c>
    </row>
    <row r="260" s="2" customFormat="1" ht="24.15" customHeight="1">
      <c r="A260" s="38"/>
      <c r="B260" s="39"/>
      <c r="C260" s="218" t="s">
        <v>364</v>
      </c>
      <c r="D260" s="218" t="s">
        <v>149</v>
      </c>
      <c r="E260" s="219" t="s">
        <v>1283</v>
      </c>
      <c r="F260" s="220" t="s">
        <v>1284</v>
      </c>
      <c r="G260" s="221" t="s">
        <v>152</v>
      </c>
      <c r="H260" s="222">
        <v>111</v>
      </c>
      <c r="I260" s="223"/>
      <c r="J260" s="224">
        <f>ROUND(I260*H260,2)</f>
        <v>0</v>
      </c>
      <c r="K260" s="220" t="s">
        <v>153</v>
      </c>
      <c r="L260" s="44"/>
      <c r="M260" s="225" t="s">
        <v>1</v>
      </c>
      <c r="N260" s="226" t="s">
        <v>38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154</v>
      </c>
      <c r="AT260" s="229" t="s">
        <v>149</v>
      </c>
      <c r="AU260" s="229" t="s">
        <v>83</v>
      </c>
      <c r="AY260" s="17" t="s">
        <v>147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81</v>
      </c>
      <c r="BK260" s="230">
        <f>ROUND(I260*H260,2)</f>
        <v>0</v>
      </c>
      <c r="BL260" s="17" t="s">
        <v>154</v>
      </c>
      <c r="BM260" s="229" t="s">
        <v>367</v>
      </c>
    </row>
    <row r="261" s="2" customFormat="1" ht="24.15" customHeight="1">
      <c r="A261" s="38"/>
      <c r="B261" s="39"/>
      <c r="C261" s="218" t="s">
        <v>277</v>
      </c>
      <c r="D261" s="218" t="s">
        <v>149</v>
      </c>
      <c r="E261" s="219" t="s">
        <v>1285</v>
      </c>
      <c r="F261" s="220" t="s">
        <v>1286</v>
      </c>
      <c r="G261" s="221" t="s">
        <v>152</v>
      </c>
      <c r="H261" s="222">
        <v>213</v>
      </c>
      <c r="I261" s="223"/>
      <c r="J261" s="224">
        <f>ROUND(I261*H261,2)</f>
        <v>0</v>
      </c>
      <c r="K261" s="220" t="s">
        <v>153</v>
      </c>
      <c r="L261" s="44"/>
      <c r="M261" s="225" t="s">
        <v>1</v>
      </c>
      <c r="N261" s="226" t="s">
        <v>38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154</v>
      </c>
      <c r="AT261" s="229" t="s">
        <v>149</v>
      </c>
      <c r="AU261" s="229" t="s">
        <v>83</v>
      </c>
      <c r="AY261" s="17" t="s">
        <v>147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81</v>
      </c>
      <c r="BK261" s="230">
        <f>ROUND(I261*H261,2)</f>
        <v>0</v>
      </c>
      <c r="BL261" s="17" t="s">
        <v>154</v>
      </c>
      <c r="BM261" s="229" t="s">
        <v>370</v>
      </c>
    </row>
    <row r="262" s="2" customFormat="1" ht="33" customHeight="1">
      <c r="A262" s="38"/>
      <c r="B262" s="39"/>
      <c r="C262" s="218" t="s">
        <v>372</v>
      </c>
      <c r="D262" s="218" t="s">
        <v>149</v>
      </c>
      <c r="E262" s="219" t="s">
        <v>676</v>
      </c>
      <c r="F262" s="220" t="s">
        <v>677</v>
      </c>
      <c r="G262" s="221" t="s">
        <v>152</v>
      </c>
      <c r="H262" s="222">
        <v>583</v>
      </c>
      <c r="I262" s="223"/>
      <c r="J262" s="224">
        <f>ROUND(I262*H262,2)</f>
        <v>0</v>
      </c>
      <c r="K262" s="220" t="s">
        <v>153</v>
      </c>
      <c r="L262" s="44"/>
      <c r="M262" s="225" t="s">
        <v>1</v>
      </c>
      <c r="N262" s="226" t="s">
        <v>38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154</v>
      </c>
      <c r="AT262" s="229" t="s">
        <v>149</v>
      </c>
      <c r="AU262" s="229" t="s">
        <v>83</v>
      </c>
      <c r="AY262" s="17" t="s">
        <v>147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81</v>
      </c>
      <c r="BK262" s="230">
        <f>ROUND(I262*H262,2)</f>
        <v>0</v>
      </c>
      <c r="BL262" s="17" t="s">
        <v>154</v>
      </c>
      <c r="BM262" s="229" t="s">
        <v>375</v>
      </c>
    </row>
    <row r="263" s="13" customFormat="1">
      <c r="A263" s="13"/>
      <c r="B263" s="231"/>
      <c r="C263" s="232"/>
      <c r="D263" s="233" t="s">
        <v>155</v>
      </c>
      <c r="E263" s="234" t="s">
        <v>1</v>
      </c>
      <c r="F263" s="235" t="s">
        <v>1287</v>
      </c>
      <c r="G263" s="232"/>
      <c r="H263" s="236">
        <v>250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155</v>
      </c>
      <c r="AU263" s="242" t="s">
        <v>83</v>
      </c>
      <c r="AV263" s="13" t="s">
        <v>83</v>
      </c>
      <c r="AW263" s="13" t="s">
        <v>30</v>
      </c>
      <c r="AX263" s="13" t="s">
        <v>73</v>
      </c>
      <c r="AY263" s="242" t="s">
        <v>147</v>
      </c>
    </row>
    <row r="264" s="13" customFormat="1">
      <c r="A264" s="13"/>
      <c r="B264" s="231"/>
      <c r="C264" s="232"/>
      <c r="D264" s="233" t="s">
        <v>155</v>
      </c>
      <c r="E264" s="234" t="s">
        <v>1</v>
      </c>
      <c r="F264" s="235" t="s">
        <v>1288</v>
      </c>
      <c r="G264" s="232"/>
      <c r="H264" s="236">
        <v>230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155</v>
      </c>
      <c r="AU264" s="242" t="s">
        <v>83</v>
      </c>
      <c r="AV264" s="13" t="s">
        <v>83</v>
      </c>
      <c r="AW264" s="13" t="s">
        <v>30</v>
      </c>
      <c r="AX264" s="13" t="s">
        <v>73</v>
      </c>
      <c r="AY264" s="242" t="s">
        <v>147</v>
      </c>
    </row>
    <row r="265" s="13" customFormat="1">
      <c r="A265" s="13"/>
      <c r="B265" s="231"/>
      <c r="C265" s="232"/>
      <c r="D265" s="233" t="s">
        <v>155</v>
      </c>
      <c r="E265" s="234" t="s">
        <v>1</v>
      </c>
      <c r="F265" s="235" t="s">
        <v>1289</v>
      </c>
      <c r="G265" s="232"/>
      <c r="H265" s="236">
        <v>70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155</v>
      </c>
      <c r="AU265" s="242" t="s">
        <v>83</v>
      </c>
      <c r="AV265" s="13" t="s">
        <v>83</v>
      </c>
      <c r="AW265" s="13" t="s">
        <v>30</v>
      </c>
      <c r="AX265" s="13" t="s">
        <v>73</v>
      </c>
      <c r="AY265" s="242" t="s">
        <v>147</v>
      </c>
    </row>
    <row r="266" s="13" customFormat="1">
      <c r="A266" s="13"/>
      <c r="B266" s="231"/>
      <c r="C266" s="232"/>
      <c r="D266" s="233" t="s">
        <v>155</v>
      </c>
      <c r="E266" s="234" t="s">
        <v>1</v>
      </c>
      <c r="F266" s="235" t="s">
        <v>1290</v>
      </c>
      <c r="G266" s="232"/>
      <c r="H266" s="236">
        <v>16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155</v>
      </c>
      <c r="AU266" s="242" t="s">
        <v>83</v>
      </c>
      <c r="AV266" s="13" t="s">
        <v>83</v>
      </c>
      <c r="AW266" s="13" t="s">
        <v>30</v>
      </c>
      <c r="AX266" s="13" t="s">
        <v>73</v>
      </c>
      <c r="AY266" s="242" t="s">
        <v>147</v>
      </c>
    </row>
    <row r="267" s="13" customFormat="1">
      <c r="A267" s="13"/>
      <c r="B267" s="231"/>
      <c r="C267" s="232"/>
      <c r="D267" s="233" t="s">
        <v>155</v>
      </c>
      <c r="E267" s="234" t="s">
        <v>1</v>
      </c>
      <c r="F267" s="235" t="s">
        <v>1291</v>
      </c>
      <c r="G267" s="232"/>
      <c r="H267" s="236">
        <v>17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155</v>
      </c>
      <c r="AU267" s="242" t="s">
        <v>83</v>
      </c>
      <c r="AV267" s="13" t="s">
        <v>83</v>
      </c>
      <c r="AW267" s="13" t="s">
        <v>30</v>
      </c>
      <c r="AX267" s="13" t="s">
        <v>73</v>
      </c>
      <c r="AY267" s="242" t="s">
        <v>147</v>
      </c>
    </row>
    <row r="268" s="14" customFormat="1">
      <c r="A268" s="14"/>
      <c r="B268" s="243"/>
      <c r="C268" s="244"/>
      <c r="D268" s="233" t="s">
        <v>155</v>
      </c>
      <c r="E268" s="245" t="s">
        <v>1</v>
      </c>
      <c r="F268" s="246" t="s">
        <v>157</v>
      </c>
      <c r="G268" s="244"/>
      <c r="H268" s="247">
        <v>583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155</v>
      </c>
      <c r="AU268" s="253" t="s">
        <v>83</v>
      </c>
      <c r="AV268" s="14" t="s">
        <v>154</v>
      </c>
      <c r="AW268" s="14" t="s">
        <v>30</v>
      </c>
      <c r="AX268" s="14" t="s">
        <v>81</v>
      </c>
      <c r="AY268" s="253" t="s">
        <v>147</v>
      </c>
    </row>
    <row r="269" s="2" customFormat="1" ht="16.5" customHeight="1">
      <c r="A269" s="38"/>
      <c r="B269" s="39"/>
      <c r="C269" s="264" t="s">
        <v>281</v>
      </c>
      <c r="D269" s="264" t="s">
        <v>217</v>
      </c>
      <c r="E269" s="265" t="s">
        <v>1292</v>
      </c>
      <c r="F269" s="266" t="s">
        <v>1293</v>
      </c>
      <c r="G269" s="267" t="s">
        <v>152</v>
      </c>
      <c r="H269" s="268">
        <v>255</v>
      </c>
      <c r="I269" s="269"/>
      <c r="J269" s="270">
        <f>ROUND(I269*H269,2)</f>
        <v>0</v>
      </c>
      <c r="K269" s="266" t="s">
        <v>153</v>
      </c>
      <c r="L269" s="271"/>
      <c r="M269" s="272" t="s">
        <v>1</v>
      </c>
      <c r="N269" s="273" t="s">
        <v>38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174</v>
      </c>
      <c r="AT269" s="229" t="s">
        <v>217</v>
      </c>
      <c r="AU269" s="229" t="s">
        <v>83</v>
      </c>
      <c r="AY269" s="17" t="s">
        <v>147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81</v>
      </c>
      <c r="BK269" s="230">
        <f>ROUND(I269*H269,2)</f>
        <v>0</v>
      </c>
      <c r="BL269" s="17" t="s">
        <v>154</v>
      </c>
      <c r="BM269" s="229" t="s">
        <v>378</v>
      </c>
    </row>
    <row r="270" s="13" customFormat="1">
      <c r="A270" s="13"/>
      <c r="B270" s="231"/>
      <c r="C270" s="232"/>
      <c r="D270" s="233" t="s">
        <v>155</v>
      </c>
      <c r="E270" s="234" t="s">
        <v>1</v>
      </c>
      <c r="F270" s="235" t="s">
        <v>1294</v>
      </c>
      <c r="G270" s="232"/>
      <c r="H270" s="236">
        <v>255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155</v>
      </c>
      <c r="AU270" s="242" t="s">
        <v>83</v>
      </c>
      <c r="AV270" s="13" t="s">
        <v>83</v>
      </c>
      <c r="AW270" s="13" t="s">
        <v>30</v>
      </c>
      <c r="AX270" s="13" t="s">
        <v>73</v>
      </c>
      <c r="AY270" s="242" t="s">
        <v>147</v>
      </c>
    </row>
    <row r="271" s="14" customFormat="1">
      <c r="A271" s="14"/>
      <c r="B271" s="243"/>
      <c r="C271" s="244"/>
      <c r="D271" s="233" t="s">
        <v>155</v>
      </c>
      <c r="E271" s="245" t="s">
        <v>1</v>
      </c>
      <c r="F271" s="246" t="s">
        <v>157</v>
      </c>
      <c r="G271" s="244"/>
      <c r="H271" s="247">
        <v>255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155</v>
      </c>
      <c r="AU271" s="253" t="s">
        <v>83</v>
      </c>
      <c r="AV271" s="14" t="s">
        <v>154</v>
      </c>
      <c r="AW271" s="14" t="s">
        <v>30</v>
      </c>
      <c r="AX271" s="14" t="s">
        <v>81</v>
      </c>
      <c r="AY271" s="253" t="s">
        <v>147</v>
      </c>
    </row>
    <row r="272" s="2" customFormat="1" ht="24.15" customHeight="1">
      <c r="A272" s="38"/>
      <c r="B272" s="39"/>
      <c r="C272" s="264" t="s">
        <v>379</v>
      </c>
      <c r="D272" s="264" t="s">
        <v>217</v>
      </c>
      <c r="E272" s="265" t="s">
        <v>1295</v>
      </c>
      <c r="F272" s="266" t="s">
        <v>1296</v>
      </c>
      <c r="G272" s="267" t="s">
        <v>152</v>
      </c>
      <c r="H272" s="268">
        <v>71.400000000000006</v>
      </c>
      <c r="I272" s="269"/>
      <c r="J272" s="270">
        <f>ROUND(I272*H272,2)</f>
        <v>0</v>
      </c>
      <c r="K272" s="266" t="s">
        <v>153</v>
      </c>
      <c r="L272" s="271"/>
      <c r="M272" s="272" t="s">
        <v>1</v>
      </c>
      <c r="N272" s="273" t="s">
        <v>38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174</v>
      </c>
      <c r="AT272" s="229" t="s">
        <v>217</v>
      </c>
      <c r="AU272" s="229" t="s">
        <v>83</v>
      </c>
      <c r="AY272" s="17" t="s">
        <v>147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81</v>
      </c>
      <c r="BK272" s="230">
        <f>ROUND(I272*H272,2)</f>
        <v>0</v>
      </c>
      <c r="BL272" s="17" t="s">
        <v>154</v>
      </c>
      <c r="BM272" s="229" t="s">
        <v>382</v>
      </c>
    </row>
    <row r="273" s="13" customFormat="1">
      <c r="A273" s="13"/>
      <c r="B273" s="231"/>
      <c r="C273" s="232"/>
      <c r="D273" s="233" t="s">
        <v>155</v>
      </c>
      <c r="E273" s="234" t="s">
        <v>1</v>
      </c>
      <c r="F273" s="235" t="s">
        <v>1297</v>
      </c>
      <c r="G273" s="232"/>
      <c r="H273" s="236">
        <v>71.400000000000006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155</v>
      </c>
      <c r="AU273" s="242" t="s">
        <v>83</v>
      </c>
      <c r="AV273" s="13" t="s">
        <v>83</v>
      </c>
      <c r="AW273" s="13" t="s">
        <v>30</v>
      </c>
      <c r="AX273" s="13" t="s">
        <v>73</v>
      </c>
      <c r="AY273" s="242" t="s">
        <v>147</v>
      </c>
    </row>
    <row r="274" s="14" customFormat="1">
      <c r="A274" s="14"/>
      <c r="B274" s="243"/>
      <c r="C274" s="244"/>
      <c r="D274" s="233" t="s">
        <v>155</v>
      </c>
      <c r="E274" s="245" t="s">
        <v>1</v>
      </c>
      <c r="F274" s="246" t="s">
        <v>157</v>
      </c>
      <c r="G274" s="244"/>
      <c r="H274" s="247">
        <v>71.400000000000006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155</v>
      </c>
      <c r="AU274" s="253" t="s">
        <v>83</v>
      </c>
      <c r="AV274" s="14" t="s">
        <v>154</v>
      </c>
      <c r="AW274" s="14" t="s">
        <v>30</v>
      </c>
      <c r="AX274" s="14" t="s">
        <v>81</v>
      </c>
      <c r="AY274" s="253" t="s">
        <v>147</v>
      </c>
    </row>
    <row r="275" s="2" customFormat="1" ht="16.5" customHeight="1">
      <c r="A275" s="38"/>
      <c r="B275" s="39"/>
      <c r="C275" s="264" t="s">
        <v>285</v>
      </c>
      <c r="D275" s="264" t="s">
        <v>217</v>
      </c>
      <c r="E275" s="265" t="s">
        <v>1298</v>
      </c>
      <c r="F275" s="266" t="s">
        <v>1299</v>
      </c>
      <c r="G275" s="267" t="s">
        <v>152</v>
      </c>
      <c r="H275" s="268">
        <v>234.59999999999999</v>
      </c>
      <c r="I275" s="269"/>
      <c r="J275" s="270">
        <f>ROUND(I275*H275,2)</f>
        <v>0</v>
      </c>
      <c r="K275" s="266" t="s">
        <v>153</v>
      </c>
      <c r="L275" s="271"/>
      <c r="M275" s="272" t="s">
        <v>1</v>
      </c>
      <c r="N275" s="273" t="s">
        <v>38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174</v>
      </c>
      <c r="AT275" s="229" t="s">
        <v>217</v>
      </c>
      <c r="AU275" s="229" t="s">
        <v>83</v>
      </c>
      <c r="AY275" s="17" t="s">
        <v>147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81</v>
      </c>
      <c r="BK275" s="230">
        <f>ROUND(I275*H275,2)</f>
        <v>0</v>
      </c>
      <c r="BL275" s="17" t="s">
        <v>154</v>
      </c>
      <c r="BM275" s="229" t="s">
        <v>386</v>
      </c>
    </row>
    <row r="276" s="13" customFormat="1">
      <c r="A276" s="13"/>
      <c r="B276" s="231"/>
      <c r="C276" s="232"/>
      <c r="D276" s="233" t="s">
        <v>155</v>
      </c>
      <c r="E276" s="234" t="s">
        <v>1</v>
      </c>
      <c r="F276" s="235" t="s">
        <v>1300</v>
      </c>
      <c r="G276" s="232"/>
      <c r="H276" s="236">
        <v>234.59999999999999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155</v>
      </c>
      <c r="AU276" s="242" t="s">
        <v>83</v>
      </c>
      <c r="AV276" s="13" t="s">
        <v>83</v>
      </c>
      <c r="AW276" s="13" t="s">
        <v>30</v>
      </c>
      <c r="AX276" s="13" t="s">
        <v>73</v>
      </c>
      <c r="AY276" s="242" t="s">
        <v>147</v>
      </c>
    </row>
    <row r="277" s="14" customFormat="1">
      <c r="A277" s="14"/>
      <c r="B277" s="243"/>
      <c r="C277" s="244"/>
      <c r="D277" s="233" t="s">
        <v>155</v>
      </c>
      <c r="E277" s="245" t="s">
        <v>1</v>
      </c>
      <c r="F277" s="246" t="s">
        <v>157</v>
      </c>
      <c r="G277" s="244"/>
      <c r="H277" s="247">
        <v>234.59999999999999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155</v>
      </c>
      <c r="AU277" s="253" t="s">
        <v>83</v>
      </c>
      <c r="AV277" s="14" t="s">
        <v>154</v>
      </c>
      <c r="AW277" s="14" t="s">
        <v>30</v>
      </c>
      <c r="AX277" s="14" t="s">
        <v>81</v>
      </c>
      <c r="AY277" s="253" t="s">
        <v>147</v>
      </c>
    </row>
    <row r="278" s="2" customFormat="1" ht="24.15" customHeight="1">
      <c r="A278" s="38"/>
      <c r="B278" s="39"/>
      <c r="C278" s="264" t="s">
        <v>388</v>
      </c>
      <c r="D278" s="264" t="s">
        <v>217</v>
      </c>
      <c r="E278" s="265" t="s">
        <v>1301</v>
      </c>
      <c r="F278" s="266" t="s">
        <v>1302</v>
      </c>
      <c r="G278" s="267" t="s">
        <v>152</v>
      </c>
      <c r="H278" s="268">
        <v>33.659999999999997</v>
      </c>
      <c r="I278" s="269"/>
      <c r="J278" s="270">
        <f>ROUND(I278*H278,2)</f>
        <v>0</v>
      </c>
      <c r="K278" s="266" t="s">
        <v>153</v>
      </c>
      <c r="L278" s="271"/>
      <c r="M278" s="272" t="s">
        <v>1</v>
      </c>
      <c r="N278" s="273" t="s">
        <v>38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174</v>
      </c>
      <c r="AT278" s="229" t="s">
        <v>217</v>
      </c>
      <c r="AU278" s="229" t="s">
        <v>83</v>
      </c>
      <c r="AY278" s="17" t="s">
        <v>147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81</v>
      </c>
      <c r="BK278" s="230">
        <f>ROUND(I278*H278,2)</f>
        <v>0</v>
      </c>
      <c r="BL278" s="17" t="s">
        <v>154</v>
      </c>
      <c r="BM278" s="229" t="s">
        <v>391</v>
      </c>
    </row>
    <row r="279" s="13" customFormat="1">
      <c r="A279" s="13"/>
      <c r="B279" s="231"/>
      <c r="C279" s="232"/>
      <c r="D279" s="233" t="s">
        <v>155</v>
      </c>
      <c r="E279" s="234" t="s">
        <v>1</v>
      </c>
      <c r="F279" s="235" t="s">
        <v>1303</v>
      </c>
      <c r="G279" s="232"/>
      <c r="H279" s="236">
        <v>17</v>
      </c>
      <c r="I279" s="237"/>
      <c r="J279" s="232"/>
      <c r="K279" s="232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155</v>
      </c>
      <c r="AU279" s="242" t="s">
        <v>83</v>
      </c>
      <c r="AV279" s="13" t="s">
        <v>83</v>
      </c>
      <c r="AW279" s="13" t="s">
        <v>30</v>
      </c>
      <c r="AX279" s="13" t="s">
        <v>73</v>
      </c>
      <c r="AY279" s="242" t="s">
        <v>147</v>
      </c>
    </row>
    <row r="280" s="13" customFormat="1">
      <c r="A280" s="13"/>
      <c r="B280" s="231"/>
      <c r="C280" s="232"/>
      <c r="D280" s="233" t="s">
        <v>155</v>
      </c>
      <c r="E280" s="234" t="s">
        <v>1</v>
      </c>
      <c r="F280" s="235" t="s">
        <v>1304</v>
      </c>
      <c r="G280" s="232"/>
      <c r="H280" s="236">
        <v>16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155</v>
      </c>
      <c r="AU280" s="242" t="s">
        <v>83</v>
      </c>
      <c r="AV280" s="13" t="s">
        <v>83</v>
      </c>
      <c r="AW280" s="13" t="s">
        <v>30</v>
      </c>
      <c r="AX280" s="13" t="s">
        <v>73</v>
      </c>
      <c r="AY280" s="242" t="s">
        <v>147</v>
      </c>
    </row>
    <row r="281" s="14" customFormat="1">
      <c r="A281" s="14"/>
      <c r="B281" s="243"/>
      <c r="C281" s="244"/>
      <c r="D281" s="233" t="s">
        <v>155</v>
      </c>
      <c r="E281" s="245" t="s">
        <v>1</v>
      </c>
      <c r="F281" s="246" t="s">
        <v>157</v>
      </c>
      <c r="G281" s="244"/>
      <c r="H281" s="247">
        <v>33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155</v>
      </c>
      <c r="AU281" s="253" t="s">
        <v>83</v>
      </c>
      <c r="AV281" s="14" t="s">
        <v>154</v>
      </c>
      <c r="AW281" s="14" t="s">
        <v>30</v>
      </c>
      <c r="AX281" s="14" t="s">
        <v>73</v>
      </c>
      <c r="AY281" s="253" t="s">
        <v>147</v>
      </c>
    </row>
    <row r="282" s="13" customFormat="1">
      <c r="A282" s="13"/>
      <c r="B282" s="231"/>
      <c r="C282" s="232"/>
      <c r="D282" s="233" t="s">
        <v>155</v>
      </c>
      <c r="E282" s="234" t="s">
        <v>1</v>
      </c>
      <c r="F282" s="235" t="s">
        <v>1305</v>
      </c>
      <c r="G282" s="232"/>
      <c r="H282" s="236">
        <v>33.659999999999997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155</v>
      </c>
      <c r="AU282" s="242" t="s">
        <v>83</v>
      </c>
      <c r="AV282" s="13" t="s">
        <v>83</v>
      </c>
      <c r="AW282" s="13" t="s">
        <v>30</v>
      </c>
      <c r="AX282" s="13" t="s">
        <v>73</v>
      </c>
      <c r="AY282" s="242" t="s">
        <v>147</v>
      </c>
    </row>
    <row r="283" s="14" customFormat="1">
      <c r="A283" s="14"/>
      <c r="B283" s="243"/>
      <c r="C283" s="244"/>
      <c r="D283" s="233" t="s">
        <v>155</v>
      </c>
      <c r="E283" s="245" t="s">
        <v>1</v>
      </c>
      <c r="F283" s="246" t="s">
        <v>157</v>
      </c>
      <c r="G283" s="244"/>
      <c r="H283" s="247">
        <v>33.659999999999997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155</v>
      </c>
      <c r="AU283" s="253" t="s">
        <v>83</v>
      </c>
      <c r="AV283" s="14" t="s">
        <v>154</v>
      </c>
      <c r="AW283" s="14" t="s">
        <v>30</v>
      </c>
      <c r="AX283" s="14" t="s">
        <v>81</v>
      </c>
      <c r="AY283" s="253" t="s">
        <v>147</v>
      </c>
    </row>
    <row r="284" s="2" customFormat="1" ht="33" customHeight="1">
      <c r="A284" s="38"/>
      <c r="B284" s="39"/>
      <c r="C284" s="218" t="s">
        <v>289</v>
      </c>
      <c r="D284" s="218" t="s">
        <v>149</v>
      </c>
      <c r="E284" s="219" t="s">
        <v>1306</v>
      </c>
      <c r="F284" s="220" t="s">
        <v>1307</v>
      </c>
      <c r="G284" s="221" t="s">
        <v>152</v>
      </c>
      <c r="H284" s="222">
        <v>40</v>
      </c>
      <c r="I284" s="223"/>
      <c r="J284" s="224">
        <f>ROUND(I284*H284,2)</f>
        <v>0</v>
      </c>
      <c r="K284" s="220" t="s">
        <v>153</v>
      </c>
      <c r="L284" s="44"/>
      <c r="M284" s="225" t="s">
        <v>1</v>
      </c>
      <c r="N284" s="226" t="s">
        <v>38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154</v>
      </c>
      <c r="AT284" s="229" t="s">
        <v>149</v>
      </c>
      <c r="AU284" s="229" t="s">
        <v>83</v>
      </c>
      <c r="AY284" s="17" t="s">
        <v>147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81</v>
      </c>
      <c r="BK284" s="230">
        <f>ROUND(I284*H284,2)</f>
        <v>0</v>
      </c>
      <c r="BL284" s="17" t="s">
        <v>154</v>
      </c>
      <c r="BM284" s="229" t="s">
        <v>394</v>
      </c>
    </row>
    <row r="285" s="2" customFormat="1" ht="16.5" customHeight="1">
      <c r="A285" s="38"/>
      <c r="B285" s="39"/>
      <c r="C285" s="264" t="s">
        <v>396</v>
      </c>
      <c r="D285" s="264" t="s">
        <v>217</v>
      </c>
      <c r="E285" s="265" t="s">
        <v>1308</v>
      </c>
      <c r="F285" s="266" t="s">
        <v>1309</v>
      </c>
      <c r="G285" s="267" t="s">
        <v>152</v>
      </c>
      <c r="H285" s="268">
        <v>40.799999999999997</v>
      </c>
      <c r="I285" s="269"/>
      <c r="J285" s="270">
        <f>ROUND(I285*H285,2)</f>
        <v>0</v>
      </c>
      <c r="K285" s="266" t="s">
        <v>153</v>
      </c>
      <c r="L285" s="271"/>
      <c r="M285" s="272" t="s">
        <v>1</v>
      </c>
      <c r="N285" s="273" t="s">
        <v>38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174</v>
      </c>
      <c r="AT285" s="229" t="s">
        <v>217</v>
      </c>
      <c r="AU285" s="229" t="s">
        <v>83</v>
      </c>
      <c r="AY285" s="17" t="s">
        <v>147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81</v>
      </c>
      <c r="BK285" s="230">
        <f>ROUND(I285*H285,2)</f>
        <v>0</v>
      </c>
      <c r="BL285" s="17" t="s">
        <v>154</v>
      </c>
      <c r="BM285" s="229" t="s">
        <v>399</v>
      </c>
    </row>
    <row r="286" s="13" customFormat="1">
      <c r="A286" s="13"/>
      <c r="B286" s="231"/>
      <c r="C286" s="232"/>
      <c r="D286" s="233" t="s">
        <v>155</v>
      </c>
      <c r="E286" s="234" t="s">
        <v>1</v>
      </c>
      <c r="F286" s="235" t="s">
        <v>264</v>
      </c>
      <c r="G286" s="232"/>
      <c r="H286" s="236">
        <v>40</v>
      </c>
      <c r="I286" s="237"/>
      <c r="J286" s="232"/>
      <c r="K286" s="232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155</v>
      </c>
      <c r="AU286" s="242" t="s">
        <v>83</v>
      </c>
      <c r="AV286" s="13" t="s">
        <v>83</v>
      </c>
      <c r="AW286" s="13" t="s">
        <v>30</v>
      </c>
      <c r="AX286" s="13" t="s">
        <v>73</v>
      </c>
      <c r="AY286" s="242" t="s">
        <v>147</v>
      </c>
    </row>
    <row r="287" s="14" customFormat="1">
      <c r="A287" s="14"/>
      <c r="B287" s="243"/>
      <c r="C287" s="244"/>
      <c r="D287" s="233" t="s">
        <v>155</v>
      </c>
      <c r="E287" s="245" t="s">
        <v>1</v>
      </c>
      <c r="F287" s="246" t="s">
        <v>157</v>
      </c>
      <c r="G287" s="244"/>
      <c r="H287" s="247">
        <v>40</v>
      </c>
      <c r="I287" s="248"/>
      <c r="J287" s="244"/>
      <c r="K287" s="244"/>
      <c r="L287" s="249"/>
      <c r="M287" s="250"/>
      <c r="N287" s="251"/>
      <c r="O287" s="251"/>
      <c r="P287" s="251"/>
      <c r="Q287" s="251"/>
      <c r="R287" s="251"/>
      <c r="S287" s="251"/>
      <c r="T287" s="25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3" t="s">
        <v>155</v>
      </c>
      <c r="AU287" s="253" t="s">
        <v>83</v>
      </c>
      <c r="AV287" s="14" t="s">
        <v>154</v>
      </c>
      <c r="AW287" s="14" t="s">
        <v>30</v>
      </c>
      <c r="AX287" s="14" t="s">
        <v>73</v>
      </c>
      <c r="AY287" s="253" t="s">
        <v>147</v>
      </c>
    </row>
    <row r="288" s="13" customFormat="1">
      <c r="A288" s="13"/>
      <c r="B288" s="231"/>
      <c r="C288" s="232"/>
      <c r="D288" s="233" t="s">
        <v>155</v>
      </c>
      <c r="E288" s="234" t="s">
        <v>1</v>
      </c>
      <c r="F288" s="235" t="s">
        <v>1310</v>
      </c>
      <c r="G288" s="232"/>
      <c r="H288" s="236">
        <v>40.799999999999997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155</v>
      </c>
      <c r="AU288" s="242" t="s">
        <v>83</v>
      </c>
      <c r="AV288" s="13" t="s">
        <v>83</v>
      </c>
      <c r="AW288" s="13" t="s">
        <v>30</v>
      </c>
      <c r="AX288" s="13" t="s">
        <v>73</v>
      </c>
      <c r="AY288" s="242" t="s">
        <v>147</v>
      </c>
    </row>
    <row r="289" s="14" customFormat="1">
      <c r="A289" s="14"/>
      <c r="B289" s="243"/>
      <c r="C289" s="244"/>
      <c r="D289" s="233" t="s">
        <v>155</v>
      </c>
      <c r="E289" s="245" t="s">
        <v>1</v>
      </c>
      <c r="F289" s="246" t="s">
        <v>157</v>
      </c>
      <c r="G289" s="244"/>
      <c r="H289" s="247">
        <v>40.799999999999997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155</v>
      </c>
      <c r="AU289" s="253" t="s">
        <v>83</v>
      </c>
      <c r="AV289" s="14" t="s">
        <v>154</v>
      </c>
      <c r="AW289" s="14" t="s">
        <v>30</v>
      </c>
      <c r="AX289" s="14" t="s">
        <v>81</v>
      </c>
      <c r="AY289" s="253" t="s">
        <v>147</v>
      </c>
    </row>
    <row r="290" s="2" customFormat="1" ht="24.15" customHeight="1">
      <c r="A290" s="38"/>
      <c r="B290" s="39"/>
      <c r="C290" s="218" t="s">
        <v>293</v>
      </c>
      <c r="D290" s="218" t="s">
        <v>149</v>
      </c>
      <c r="E290" s="219" t="s">
        <v>1311</v>
      </c>
      <c r="F290" s="220" t="s">
        <v>1312</v>
      </c>
      <c r="G290" s="221" t="s">
        <v>168</v>
      </c>
      <c r="H290" s="222">
        <v>21.405000000000001</v>
      </c>
      <c r="I290" s="223"/>
      <c r="J290" s="224">
        <f>ROUND(I290*H290,2)</f>
        <v>0</v>
      </c>
      <c r="K290" s="220" t="s">
        <v>153</v>
      </c>
      <c r="L290" s="44"/>
      <c r="M290" s="225" t="s">
        <v>1</v>
      </c>
      <c r="N290" s="226" t="s">
        <v>38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154</v>
      </c>
      <c r="AT290" s="229" t="s">
        <v>149</v>
      </c>
      <c r="AU290" s="229" t="s">
        <v>83</v>
      </c>
      <c r="AY290" s="17" t="s">
        <v>147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81</v>
      </c>
      <c r="BK290" s="230">
        <f>ROUND(I290*H290,2)</f>
        <v>0</v>
      </c>
      <c r="BL290" s="17" t="s">
        <v>154</v>
      </c>
      <c r="BM290" s="229" t="s">
        <v>402</v>
      </c>
    </row>
    <row r="291" s="13" customFormat="1">
      <c r="A291" s="13"/>
      <c r="B291" s="231"/>
      <c r="C291" s="232"/>
      <c r="D291" s="233" t="s">
        <v>155</v>
      </c>
      <c r="E291" s="234" t="s">
        <v>1</v>
      </c>
      <c r="F291" s="235" t="s">
        <v>1313</v>
      </c>
      <c r="G291" s="232"/>
      <c r="H291" s="236">
        <v>20.405000000000001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155</v>
      </c>
      <c r="AU291" s="242" t="s">
        <v>83</v>
      </c>
      <c r="AV291" s="13" t="s">
        <v>83</v>
      </c>
      <c r="AW291" s="13" t="s">
        <v>30</v>
      </c>
      <c r="AX291" s="13" t="s">
        <v>73</v>
      </c>
      <c r="AY291" s="242" t="s">
        <v>147</v>
      </c>
    </row>
    <row r="292" s="13" customFormat="1">
      <c r="A292" s="13"/>
      <c r="B292" s="231"/>
      <c r="C292" s="232"/>
      <c r="D292" s="233" t="s">
        <v>155</v>
      </c>
      <c r="E292" s="234" t="s">
        <v>1</v>
      </c>
      <c r="F292" s="235" t="s">
        <v>1314</v>
      </c>
      <c r="G292" s="232"/>
      <c r="H292" s="236">
        <v>1</v>
      </c>
      <c r="I292" s="237"/>
      <c r="J292" s="232"/>
      <c r="K292" s="232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155</v>
      </c>
      <c r="AU292" s="242" t="s">
        <v>83</v>
      </c>
      <c r="AV292" s="13" t="s">
        <v>83</v>
      </c>
      <c r="AW292" s="13" t="s">
        <v>30</v>
      </c>
      <c r="AX292" s="13" t="s">
        <v>73</v>
      </c>
      <c r="AY292" s="242" t="s">
        <v>147</v>
      </c>
    </row>
    <row r="293" s="14" customFormat="1">
      <c r="A293" s="14"/>
      <c r="B293" s="243"/>
      <c r="C293" s="244"/>
      <c r="D293" s="233" t="s">
        <v>155</v>
      </c>
      <c r="E293" s="245" t="s">
        <v>1</v>
      </c>
      <c r="F293" s="246" t="s">
        <v>157</v>
      </c>
      <c r="G293" s="244"/>
      <c r="H293" s="247">
        <v>21.405000000000001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155</v>
      </c>
      <c r="AU293" s="253" t="s">
        <v>83</v>
      </c>
      <c r="AV293" s="14" t="s">
        <v>154</v>
      </c>
      <c r="AW293" s="14" t="s">
        <v>30</v>
      </c>
      <c r="AX293" s="14" t="s">
        <v>81</v>
      </c>
      <c r="AY293" s="253" t="s">
        <v>147</v>
      </c>
    </row>
    <row r="294" s="2" customFormat="1" ht="33" customHeight="1">
      <c r="A294" s="38"/>
      <c r="B294" s="39"/>
      <c r="C294" s="218" t="s">
        <v>404</v>
      </c>
      <c r="D294" s="218" t="s">
        <v>149</v>
      </c>
      <c r="E294" s="219" t="s">
        <v>533</v>
      </c>
      <c r="F294" s="220" t="s">
        <v>534</v>
      </c>
      <c r="G294" s="221" t="s">
        <v>152</v>
      </c>
      <c r="H294" s="222">
        <v>34</v>
      </c>
      <c r="I294" s="223"/>
      <c r="J294" s="224">
        <f>ROUND(I294*H294,2)</f>
        <v>0</v>
      </c>
      <c r="K294" s="220" t="s">
        <v>153</v>
      </c>
      <c r="L294" s="44"/>
      <c r="M294" s="225" t="s">
        <v>1</v>
      </c>
      <c r="N294" s="226" t="s">
        <v>38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154</v>
      </c>
      <c r="AT294" s="229" t="s">
        <v>149</v>
      </c>
      <c r="AU294" s="229" t="s">
        <v>83</v>
      </c>
      <c r="AY294" s="17" t="s">
        <v>147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81</v>
      </c>
      <c r="BK294" s="230">
        <f>ROUND(I294*H294,2)</f>
        <v>0</v>
      </c>
      <c r="BL294" s="17" t="s">
        <v>154</v>
      </c>
      <c r="BM294" s="229" t="s">
        <v>407</v>
      </c>
    </row>
    <row r="295" s="2" customFormat="1" ht="21.75" customHeight="1">
      <c r="A295" s="38"/>
      <c r="B295" s="39"/>
      <c r="C295" s="218" t="s">
        <v>297</v>
      </c>
      <c r="D295" s="218" t="s">
        <v>149</v>
      </c>
      <c r="E295" s="219" t="s">
        <v>682</v>
      </c>
      <c r="F295" s="220" t="s">
        <v>683</v>
      </c>
      <c r="G295" s="221" t="s">
        <v>152</v>
      </c>
      <c r="H295" s="222">
        <v>220</v>
      </c>
      <c r="I295" s="223"/>
      <c r="J295" s="224">
        <f>ROUND(I295*H295,2)</f>
        <v>0</v>
      </c>
      <c r="K295" s="220" t="s">
        <v>153</v>
      </c>
      <c r="L295" s="44"/>
      <c r="M295" s="225" t="s">
        <v>1</v>
      </c>
      <c r="N295" s="226" t="s">
        <v>38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154</v>
      </c>
      <c r="AT295" s="229" t="s">
        <v>149</v>
      </c>
      <c r="AU295" s="229" t="s">
        <v>83</v>
      </c>
      <c r="AY295" s="17" t="s">
        <v>147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81</v>
      </c>
      <c r="BK295" s="230">
        <f>ROUND(I295*H295,2)</f>
        <v>0</v>
      </c>
      <c r="BL295" s="17" t="s">
        <v>154</v>
      </c>
      <c r="BM295" s="229" t="s">
        <v>412</v>
      </c>
    </row>
    <row r="296" s="13" customFormat="1">
      <c r="A296" s="13"/>
      <c r="B296" s="231"/>
      <c r="C296" s="232"/>
      <c r="D296" s="233" t="s">
        <v>155</v>
      </c>
      <c r="E296" s="234" t="s">
        <v>1</v>
      </c>
      <c r="F296" s="235" t="s">
        <v>1315</v>
      </c>
      <c r="G296" s="232"/>
      <c r="H296" s="236">
        <v>220</v>
      </c>
      <c r="I296" s="237"/>
      <c r="J296" s="232"/>
      <c r="K296" s="232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155</v>
      </c>
      <c r="AU296" s="242" t="s">
        <v>83</v>
      </c>
      <c r="AV296" s="13" t="s">
        <v>83</v>
      </c>
      <c r="AW296" s="13" t="s">
        <v>30</v>
      </c>
      <c r="AX296" s="13" t="s">
        <v>73</v>
      </c>
      <c r="AY296" s="242" t="s">
        <v>147</v>
      </c>
    </row>
    <row r="297" s="14" customFormat="1">
      <c r="A297" s="14"/>
      <c r="B297" s="243"/>
      <c r="C297" s="244"/>
      <c r="D297" s="233" t="s">
        <v>155</v>
      </c>
      <c r="E297" s="245" t="s">
        <v>1</v>
      </c>
      <c r="F297" s="246" t="s">
        <v>157</v>
      </c>
      <c r="G297" s="244"/>
      <c r="H297" s="247">
        <v>220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155</v>
      </c>
      <c r="AU297" s="253" t="s">
        <v>83</v>
      </c>
      <c r="AV297" s="14" t="s">
        <v>154</v>
      </c>
      <c r="AW297" s="14" t="s">
        <v>30</v>
      </c>
      <c r="AX297" s="14" t="s">
        <v>81</v>
      </c>
      <c r="AY297" s="253" t="s">
        <v>147</v>
      </c>
    </row>
    <row r="298" s="12" customFormat="1" ht="22.8" customHeight="1">
      <c r="A298" s="12"/>
      <c r="B298" s="202"/>
      <c r="C298" s="203"/>
      <c r="D298" s="204" t="s">
        <v>72</v>
      </c>
      <c r="E298" s="216" t="s">
        <v>474</v>
      </c>
      <c r="F298" s="216" t="s">
        <v>475</v>
      </c>
      <c r="G298" s="203"/>
      <c r="H298" s="203"/>
      <c r="I298" s="206"/>
      <c r="J298" s="217">
        <f>BK298</f>
        <v>0</v>
      </c>
      <c r="K298" s="203"/>
      <c r="L298" s="208"/>
      <c r="M298" s="209"/>
      <c r="N298" s="210"/>
      <c r="O298" s="210"/>
      <c r="P298" s="211">
        <f>SUM(P299:P319)</f>
        <v>0</v>
      </c>
      <c r="Q298" s="210"/>
      <c r="R298" s="211">
        <f>SUM(R299:R319)</f>
        <v>0</v>
      </c>
      <c r="S298" s="210"/>
      <c r="T298" s="212">
        <f>SUM(T299:T319)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3" t="s">
        <v>81</v>
      </c>
      <c r="AT298" s="214" t="s">
        <v>72</v>
      </c>
      <c r="AU298" s="214" t="s">
        <v>81</v>
      </c>
      <c r="AY298" s="213" t="s">
        <v>147</v>
      </c>
      <c r="BK298" s="215">
        <f>SUM(BK299:BK319)</f>
        <v>0</v>
      </c>
    </row>
    <row r="299" s="2" customFormat="1" ht="21.75" customHeight="1">
      <c r="A299" s="38"/>
      <c r="B299" s="39"/>
      <c r="C299" s="218" t="s">
        <v>413</v>
      </c>
      <c r="D299" s="218" t="s">
        <v>149</v>
      </c>
      <c r="E299" s="219" t="s">
        <v>538</v>
      </c>
      <c r="F299" s="220" t="s">
        <v>539</v>
      </c>
      <c r="G299" s="221" t="s">
        <v>206</v>
      </c>
      <c r="H299" s="222">
        <v>509.57299999999998</v>
      </c>
      <c r="I299" s="223"/>
      <c r="J299" s="224">
        <f>ROUND(I299*H299,2)</f>
        <v>0</v>
      </c>
      <c r="K299" s="220" t="s">
        <v>153</v>
      </c>
      <c r="L299" s="44"/>
      <c r="M299" s="225" t="s">
        <v>1</v>
      </c>
      <c r="N299" s="226" t="s">
        <v>38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154</v>
      </c>
      <c r="AT299" s="229" t="s">
        <v>149</v>
      </c>
      <c r="AU299" s="229" t="s">
        <v>83</v>
      </c>
      <c r="AY299" s="17" t="s">
        <v>147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81</v>
      </c>
      <c r="BK299" s="230">
        <f>ROUND(I299*H299,2)</f>
        <v>0</v>
      </c>
      <c r="BL299" s="17" t="s">
        <v>154</v>
      </c>
      <c r="BM299" s="229" t="s">
        <v>416</v>
      </c>
    </row>
    <row r="300" s="2" customFormat="1" ht="24.15" customHeight="1">
      <c r="A300" s="38"/>
      <c r="B300" s="39"/>
      <c r="C300" s="218" t="s">
        <v>301</v>
      </c>
      <c r="D300" s="218" t="s">
        <v>149</v>
      </c>
      <c r="E300" s="219" t="s">
        <v>541</v>
      </c>
      <c r="F300" s="220" t="s">
        <v>542</v>
      </c>
      <c r="G300" s="221" t="s">
        <v>206</v>
      </c>
      <c r="H300" s="222">
        <v>5605.3029999999999</v>
      </c>
      <c r="I300" s="223"/>
      <c r="J300" s="224">
        <f>ROUND(I300*H300,2)</f>
        <v>0</v>
      </c>
      <c r="K300" s="220" t="s">
        <v>153</v>
      </c>
      <c r="L300" s="44"/>
      <c r="M300" s="225" t="s">
        <v>1</v>
      </c>
      <c r="N300" s="226" t="s">
        <v>38</v>
      </c>
      <c r="O300" s="91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154</v>
      </c>
      <c r="AT300" s="229" t="s">
        <v>149</v>
      </c>
      <c r="AU300" s="229" t="s">
        <v>83</v>
      </c>
      <c r="AY300" s="17" t="s">
        <v>147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81</v>
      </c>
      <c r="BK300" s="230">
        <f>ROUND(I300*H300,2)</f>
        <v>0</v>
      </c>
      <c r="BL300" s="17" t="s">
        <v>154</v>
      </c>
      <c r="BM300" s="229" t="s">
        <v>419</v>
      </c>
    </row>
    <row r="301" s="13" customFormat="1">
      <c r="A301" s="13"/>
      <c r="B301" s="231"/>
      <c r="C301" s="232"/>
      <c r="D301" s="233" t="s">
        <v>155</v>
      </c>
      <c r="E301" s="234" t="s">
        <v>1</v>
      </c>
      <c r="F301" s="235" t="s">
        <v>1316</v>
      </c>
      <c r="G301" s="232"/>
      <c r="H301" s="236">
        <v>5605.3029999999999</v>
      </c>
      <c r="I301" s="237"/>
      <c r="J301" s="232"/>
      <c r="K301" s="232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155</v>
      </c>
      <c r="AU301" s="242" t="s">
        <v>83</v>
      </c>
      <c r="AV301" s="13" t="s">
        <v>83</v>
      </c>
      <c r="AW301" s="13" t="s">
        <v>30</v>
      </c>
      <c r="AX301" s="13" t="s">
        <v>73</v>
      </c>
      <c r="AY301" s="242" t="s">
        <v>147</v>
      </c>
    </row>
    <row r="302" s="14" customFormat="1">
      <c r="A302" s="14"/>
      <c r="B302" s="243"/>
      <c r="C302" s="244"/>
      <c r="D302" s="233" t="s">
        <v>155</v>
      </c>
      <c r="E302" s="245" t="s">
        <v>1</v>
      </c>
      <c r="F302" s="246" t="s">
        <v>157</v>
      </c>
      <c r="G302" s="244"/>
      <c r="H302" s="247">
        <v>5605.3029999999999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155</v>
      </c>
      <c r="AU302" s="253" t="s">
        <v>83</v>
      </c>
      <c r="AV302" s="14" t="s">
        <v>154</v>
      </c>
      <c r="AW302" s="14" t="s">
        <v>30</v>
      </c>
      <c r="AX302" s="14" t="s">
        <v>81</v>
      </c>
      <c r="AY302" s="253" t="s">
        <v>147</v>
      </c>
    </row>
    <row r="303" s="2" customFormat="1" ht="21.75" customHeight="1">
      <c r="A303" s="38"/>
      <c r="B303" s="39"/>
      <c r="C303" s="218" t="s">
        <v>420</v>
      </c>
      <c r="D303" s="218" t="s">
        <v>149</v>
      </c>
      <c r="E303" s="219" t="s">
        <v>477</v>
      </c>
      <c r="F303" s="220" t="s">
        <v>478</v>
      </c>
      <c r="G303" s="221" t="s">
        <v>206</v>
      </c>
      <c r="H303" s="222">
        <v>10.621</v>
      </c>
      <c r="I303" s="223"/>
      <c r="J303" s="224">
        <f>ROUND(I303*H303,2)</f>
        <v>0</v>
      </c>
      <c r="K303" s="220" t="s">
        <v>153</v>
      </c>
      <c r="L303" s="44"/>
      <c r="M303" s="225" t="s">
        <v>1</v>
      </c>
      <c r="N303" s="226" t="s">
        <v>38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154</v>
      </c>
      <c r="AT303" s="229" t="s">
        <v>149</v>
      </c>
      <c r="AU303" s="229" t="s">
        <v>83</v>
      </c>
      <c r="AY303" s="17" t="s">
        <v>147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81</v>
      </c>
      <c r="BK303" s="230">
        <f>ROUND(I303*H303,2)</f>
        <v>0</v>
      </c>
      <c r="BL303" s="17" t="s">
        <v>154</v>
      </c>
      <c r="BM303" s="229" t="s">
        <v>423</v>
      </c>
    </row>
    <row r="304" s="2" customFormat="1" ht="24.15" customHeight="1">
      <c r="A304" s="38"/>
      <c r="B304" s="39"/>
      <c r="C304" s="218" t="s">
        <v>305</v>
      </c>
      <c r="D304" s="218" t="s">
        <v>149</v>
      </c>
      <c r="E304" s="219" t="s">
        <v>481</v>
      </c>
      <c r="F304" s="220" t="s">
        <v>482</v>
      </c>
      <c r="G304" s="221" t="s">
        <v>206</v>
      </c>
      <c r="H304" s="222">
        <v>116.831</v>
      </c>
      <c r="I304" s="223"/>
      <c r="J304" s="224">
        <f>ROUND(I304*H304,2)</f>
        <v>0</v>
      </c>
      <c r="K304" s="220" t="s">
        <v>153</v>
      </c>
      <c r="L304" s="44"/>
      <c r="M304" s="225" t="s">
        <v>1</v>
      </c>
      <c r="N304" s="226" t="s">
        <v>38</v>
      </c>
      <c r="O304" s="91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154</v>
      </c>
      <c r="AT304" s="229" t="s">
        <v>149</v>
      </c>
      <c r="AU304" s="229" t="s">
        <v>83</v>
      </c>
      <c r="AY304" s="17" t="s">
        <v>147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81</v>
      </c>
      <c r="BK304" s="230">
        <f>ROUND(I304*H304,2)</f>
        <v>0</v>
      </c>
      <c r="BL304" s="17" t="s">
        <v>154</v>
      </c>
      <c r="BM304" s="229" t="s">
        <v>427</v>
      </c>
    </row>
    <row r="305" s="13" customFormat="1">
      <c r="A305" s="13"/>
      <c r="B305" s="231"/>
      <c r="C305" s="232"/>
      <c r="D305" s="233" t="s">
        <v>155</v>
      </c>
      <c r="E305" s="234" t="s">
        <v>1</v>
      </c>
      <c r="F305" s="235" t="s">
        <v>1317</v>
      </c>
      <c r="G305" s="232"/>
      <c r="H305" s="236">
        <v>116.831</v>
      </c>
      <c r="I305" s="237"/>
      <c r="J305" s="232"/>
      <c r="K305" s="232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155</v>
      </c>
      <c r="AU305" s="242" t="s">
        <v>83</v>
      </c>
      <c r="AV305" s="13" t="s">
        <v>83</v>
      </c>
      <c r="AW305" s="13" t="s">
        <v>30</v>
      </c>
      <c r="AX305" s="13" t="s">
        <v>73</v>
      </c>
      <c r="AY305" s="242" t="s">
        <v>147</v>
      </c>
    </row>
    <row r="306" s="14" customFormat="1">
      <c r="A306" s="14"/>
      <c r="B306" s="243"/>
      <c r="C306" s="244"/>
      <c r="D306" s="233" t="s">
        <v>155</v>
      </c>
      <c r="E306" s="245" t="s">
        <v>1</v>
      </c>
      <c r="F306" s="246" t="s">
        <v>157</v>
      </c>
      <c r="G306" s="244"/>
      <c r="H306" s="247">
        <v>116.831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155</v>
      </c>
      <c r="AU306" s="253" t="s">
        <v>83</v>
      </c>
      <c r="AV306" s="14" t="s">
        <v>154</v>
      </c>
      <c r="AW306" s="14" t="s">
        <v>30</v>
      </c>
      <c r="AX306" s="14" t="s">
        <v>81</v>
      </c>
      <c r="AY306" s="253" t="s">
        <v>147</v>
      </c>
    </row>
    <row r="307" s="2" customFormat="1" ht="24.15" customHeight="1">
      <c r="A307" s="38"/>
      <c r="B307" s="39"/>
      <c r="C307" s="218" t="s">
        <v>428</v>
      </c>
      <c r="D307" s="218" t="s">
        <v>149</v>
      </c>
      <c r="E307" s="219" t="s">
        <v>692</v>
      </c>
      <c r="F307" s="220" t="s">
        <v>693</v>
      </c>
      <c r="G307" s="221" t="s">
        <v>206</v>
      </c>
      <c r="H307" s="222">
        <v>10.621</v>
      </c>
      <c r="I307" s="223"/>
      <c r="J307" s="224">
        <f>ROUND(I307*H307,2)</f>
        <v>0</v>
      </c>
      <c r="K307" s="220" t="s">
        <v>153</v>
      </c>
      <c r="L307" s="44"/>
      <c r="M307" s="225" t="s">
        <v>1</v>
      </c>
      <c r="N307" s="226" t="s">
        <v>38</v>
      </c>
      <c r="O307" s="91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154</v>
      </c>
      <c r="AT307" s="229" t="s">
        <v>149</v>
      </c>
      <c r="AU307" s="229" t="s">
        <v>83</v>
      </c>
      <c r="AY307" s="17" t="s">
        <v>147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81</v>
      </c>
      <c r="BK307" s="230">
        <f>ROUND(I307*H307,2)</f>
        <v>0</v>
      </c>
      <c r="BL307" s="17" t="s">
        <v>154</v>
      </c>
      <c r="BM307" s="229" t="s">
        <v>431</v>
      </c>
    </row>
    <row r="308" s="2" customFormat="1" ht="37.8" customHeight="1">
      <c r="A308" s="38"/>
      <c r="B308" s="39"/>
      <c r="C308" s="218" t="s">
        <v>310</v>
      </c>
      <c r="D308" s="218" t="s">
        <v>149</v>
      </c>
      <c r="E308" s="219" t="s">
        <v>694</v>
      </c>
      <c r="F308" s="220" t="s">
        <v>695</v>
      </c>
      <c r="G308" s="221" t="s">
        <v>206</v>
      </c>
      <c r="H308" s="222">
        <v>10.621</v>
      </c>
      <c r="I308" s="223"/>
      <c r="J308" s="224">
        <f>ROUND(I308*H308,2)</f>
        <v>0</v>
      </c>
      <c r="K308" s="220" t="s">
        <v>153</v>
      </c>
      <c r="L308" s="44"/>
      <c r="M308" s="225" t="s">
        <v>1</v>
      </c>
      <c r="N308" s="226" t="s">
        <v>38</v>
      </c>
      <c r="O308" s="91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154</v>
      </c>
      <c r="AT308" s="229" t="s">
        <v>149</v>
      </c>
      <c r="AU308" s="229" t="s">
        <v>83</v>
      </c>
      <c r="AY308" s="17" t="s">
        <v>147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81</v>
      </c>
      <c r="BK308" s="230">
        <f>ROUND(I308*H308,2)</f>
        <v>0</v>
      </c>
      <c r="BL308" s="17" t="s">
        <v>154</v>
      </c>
      <c r="BM308" s="229" t="s">
        <v>435</v>
      </c>
    </row>
    <row r="309" s="13" customFormat="1">
      <c r="A309" s="13"/>
      <c r="B309" s="231"/>
      <c r="C309" s="232"/>
      <c r="D309" s="233" t="s">
        <v>155</v>
      </c>
      <c r="E309" s="234" t="s">
        <v>1</v>
      </c>
      <c r="F309" s="235" t="s">
        <v>1318</v>
      </c>
      <c r="G309" s="232"/>
      <c r="H309" s="236">
        <v>10.621</v>
      </c>
      <c r="I309" s="237"/>
      <c r="J309" s="232"/>
      <c r="K309" s="232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155</v>
      </c>
      <c r="AU309" s="242" t="s">
        <v>83</v>
      </c>
      <c r="AV309" s="13" t="s">
        <v>83</v>
      </c>
      <c r="AW309" s="13" t="s">
        <v>30</v>
      </c>
      <c r="AX309" s="13" t="s">
        <v>73</v>
      </c>
      <c r="AY309" s="242" t="s">
        <v>147</v>
      </c>
    </row>
    <row r="310" s="14" customFormat="1">
      <c r="A310" s="14"/>
      <c r="B310" s="243"/>
      <c r="C310" s="244"/>
      <c r="D310" s="233" t="s">
        <v>155</v>
      </c>
      <c r="E310" s="245" t="s">
        <v>1</v>
      </c>
      <c r="F310" s="246" t="s">
        <v>157</v>
      </c>
      <c r="G310" s="244"/>
      <c r="H310" s="247">
        <v>10.621</v>
      </c>
      <c r="I310" s="248"/>
      <c r="J310" s="244"/>
      <c r="K310" s="244"/>
      <c r="L310" s="249"/>
      <c r="M310" s="250"/>
      <c r="N310" s="251"/>
      <c r="O310" s="251"/>
      <c r="P310" s="251"/>
      <c r="Q310" s="251"/>
      <c r="R310" s="251"/>
      <c r="S310" s="251"/>
      <c r="T310" s="25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3" t="s">
        <v>155</v>
      </c>
      <c r="AU310" s="253" t="s">
        <v>83</v>
      </c>
      <c r="AV310" s="14" t="s">
        <v>154</v>
      </c>
      <c r="AW310" s="14" t="s">
        <v>30</v>
      </c>
      <c r="AX310" s="14" t="s">
        <v>81</v>
      </c>
      <c r="AY310" s="253" t="s">
        <v>147</v>
      </c>
    </row>
    <row r="311" s="2" customFormat="1" ht="44.25" customHeight="1">
      <c r="A311" s="38"/>
      <c r="B311" s="39"/>
      <c r="C311" s="218" t="s">
        <v>436</v>
      </c>
      <c r="D311" s="218" t="s">
        <v>149</v>
      </c>
      <c r="E311" s="219" t="s">
        <v>544</v>
      </c>
      <c r="F311" s="220" t="s">
        <v>545</v>
      </c>
      <c r="G311" s="221" t="s">
        <v>206</v>
      </c>
      <c r="H311" s="222">
        <v>509.57299999999998</v>
      </c>
      <c r="I311" s="223"/>
      <c r="J311" s="224">
        <f>ROUND(I311*H311,2)</f>
        <v>0</v>
      </c>
      <c r="K311" s="220" t="s">
        <v>153</v>
      </c>
      <c r="L311" s="44"/>
      <c r="M311" s="225" t="s">
        <v>1</v>
      </c>
      <c r="N311" s="226" t="s">
        <v>38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154</v>
      </c>
      <c r="AT311" s="229" t="s">
        <v>149</v>
      </c>
      <c r="AU311" s="229" t="s">
        <v>83</v>
      </c>
      <c r="AY311" s="17" t="s">
        <v>147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81</v>
      </c>
      <c r="BK311" s="230">
        <f>ROUND(I311*H311,2)</f>
        <v>0</v>
      </c>
      <c r="BL311" s="17" t="s">
        <v>154</v>
      </c>
      <c r="BM311" s="229" t="s">
        <v>439</v>
      </c>
    </row>
    <row r="312" s="13" customFormat="1">
      <c r="A312" s="13"/>
      <c r="B312" s="231"/>
      <c r="C312" s="232"/>
      <c r="D312" s="233" t="s">
        <v>155</v>
      </c>
      <c r="E312" s="234" t="s">
        <v>1</v>
      </c>
      <c r="F312" s="235" t="s">
        <v>1319</v>
      </c>
      <c r="G312" s="232"/>
      <c r="H312" s="236">
        <v>509.57299999999998</v>
      </c>
      <c r="I312" s="237"/>
      <c r="J312" s="232"/>
      <c r="K312" s="232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155</v>
      </c>
      <c r="AU312" s="242" t="s">
        <v>83</v>
      </c>
      <c r="AV312" s="13" t="s">
        <v>83</v>
      </c>
      <c r="AW312" s="13" t="s">
        <v>30</v>
      </c>
      <c r="AX312" s="13" t="s">
        <v>73</v>
      </c>
      <c r="AY312" s="242" t="s">
        <v>147</v>
      </c>
    </row>
    <row r="313" s="14" customFormat="1">
      <c r="A313" s="14"/>
      <c r="B313" s="243"/>
      <c r="C313" s="244"/>
      <c r="D313" s="233" t="s">
        <v>155</v>
      </c>
      <c r="E313" s="245" t="s">
        <v>1</v>
      </c>
      <c r="F313" s="246" t="s">
        <v>157</v>
      </c>
      <c r="G313" s="244"/>
      <c r="H313" s="247">
        <v>509.57299999999998</v>
      </c>
      <c r="I313" s="248"/>
      <c r="J313" s="244"/>
      <c r="K313" s="244"/>
      <c r="L313" s="249"/>
      <c r="M313" s="250"/>
      <c r="N313" s="251"/>
      <c r="O313" s="251"/>
      <c r="P313" s="251"/>
      <c r="Q313" s="251"/>
      <c r="R313" s="251"/>
      <c r="S313" s="251"/>
      <c r="T313" s="25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3" t="s">
        <v>155</v>
      </c>
      <c r="AU313" s="253" t="s">
        <v>83</v>
      </c>
      <c r="AV313" s="14" t="s">
        <v>154</v>
      </c>
      <c r="AW313" s="14" t="s">
        <v>30</v>
      </c>
      <c r="AX313" s="14" t="s">
        <v>81</v>
      </c>
      <c r="AY313" s="253" t="s">
        <v>147</v>
      </c>
    </row>
    <row r="314" s="2" customFormat="1" ht="21.75" customHeight="1">
      <c r="A314" s="38"/>
      <c r="B314" s="39"/>
      <c r="C314" s="218" t="s">
        <v>314</v>
      </c>
      <c r="D314" s="218" t="s">
        <v>149</v>
      </c>
      <c r="E314" s="219" t="s">
        <v>547</v>
      </c>
      <c r="F314" s="220" t="s">
        <v>548</v>
      </c>
      <c r="G314" s="221" t="s">
        <v>206</v>
      </c>
      <c r="H314" s="222">
        <v>238.88499999999999</v>
      </c>
      <c r="I314" s="223"/>
      <c r="J314" s="224">
        <f>ROUND(I314*H314,2)</f>
        <v>0</v>
      </c>
      <c r="K314" s="220" t="s">
        <v>1</v>
      </c>
      <c r="L314" s="44"/>
      <c r="M314" s="225" t="s">
        <v>1</v>
      </c>
      <c r="N314" s="226" t="s">
        <v>38</v>
      </c>
      <c r="O314" s="91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154</v>
      </c>
      <c r="AT314" s="229" t="s">
        <v>149</v>
      </c>
      <c r="AU314" s="229" t="s">
        <v>83</v>
      </c>
      <c r="AY314" s="17" t="s">
        <v>147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81</v>
      </c>
      <c r="BK314" s="230">
        <f>ROUND(I314*H314,2)</f>
        <v>0</v>
      </c>
      <c r="BL314" s="17" t="s">
        <v>154</v>
      </c>
      <c r="BM314" s="229" t="s">
        <v>443</v>
      </c>
    </row>
    <row r="315" s="13" customFormat="1">
      <c r="A315" s="13"/>
      <c r="B315" s="231"/>
      <c r="C315" s="232"/>
      <c r="D315" s="233" t="s">
        <v>155</v>
      </c>
      <c r="E315" s="234" t="s">
        <v>1</v>
      </c>
      <c r="F315" s="235" t="s">
        <v>1320</v>
      </c>
      <c r="G315" s="232"/>
      <c r="H315" s="236">
        <v>238.88499999999999</v>
      </c>
      <c r="I315" s="237"/>
      <c r="J315" s="232"/>
      <c r="K315" s="232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155</v>
      </c>
      <c r="AU315" s="242" t="s">
        <v>83</v>
      </c>
      <c r="AV315" s="13" t="s">
        <v>83</v>
      </c>
      <c r="AW315" s="13" t="s">
        <v>30</v>
      </c>
      <c r="AX315" s="13" t="s">
        <v>73</v>
      </c>
      <c r="AY315" s="242" t="s">
        <v>147</v>
      </c>
    </row>
    <row r="316" s="14" customFormat="1">
      <c r="A316" s="14"/>
      <c r="B316" s="243"/>
      <c r="C316" s="244"/>
      <c r="D316" s="233" t="s">
        <v>155</v>
      </c>
      <c r="E316" s="245" t="s">
        <v>1</v>
      </c>
      <c r="F316" s="246" t="s">
        <v>157</v>
      </c>
      <c r="G316" s="244"/>
      <c r="H316" s="247">
        <v>238.88499999999999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155</v>
      </c>
      <c r="AU316" s="253" t="s">
        <v>83</v>
      </c>
      <c r="AV316" s="14" t="s">
        <v>154</v>
      </c>
      <c r="AW316" s="14" t="s">
        <v>30</v>
      </c>
      <c r="AX316" s="14" t="s">
        <v>81</v>
      </c>
      <c r="AY316" s="253" t="s">
        <v>147</v>
      </c>
    </row>
    <row r="317" s="2" customFormat="1" ht="24.15" customHeight="1">
      <c r="A317" s="38"/>
      <c r="B317" s="39"/>
      <c r="C317" s="218" t="s">
        <v>445</v>
      </c>
      <c r="D317" s="218" t="s">
        <v>149</v>
      </c>
      <c r="E317" s="219" t="s">
        <v>690</v>
      </c>
      <c r="F317" s="220" t="s">
        <v>1321</v>
      </c>
      <c r="G317" s="221" t="s">
        <v>206</v>
      </c>
      <c r="H317" s="222">
        <v>87.826999999999998</v>
      </c>
      <c r="I317" s="223"/>
      <c r="J317" s="224">
        <f>ROUND(I317*H317,2)</f>
        <v>0</v>
      </c>
      <c r="K317" s="220" t="s">
        <v>1</v>
      </c>
      <c r="L317" s="44"/>
      <c r="M317" s="225" t="s">
        <v>1</v>
      </c>
      <c r="N317" s="226" t="s">
        <v>38</v>
      </c>
      <c r="O317" s="91"/>
      <c r="P317" s="227">
        <f>O317*H317</f>
        <v>0</v>
      </c>
      <c r="Q317" s="227">
        <v>0</v>
      </c>
      <c r="R317" s="227">
        <f>Q317*H317</f>
        <v>0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154</v>
      </c>
      <c r="AT317" s="229" t="s">
        <v>149</v>
      </c>
      <c r="AU317" s="229" t="s">
        <v>83</v>
      </c>
      <c r="AY317" s="17" t="s">
        <v>147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81</v>
      </c>
      <c r="BK317" s="230">
        <f>ROUND(I317*H317,2)</f>
        <v>0</v>
      </c>
      <c r="BL317" s="17" t="s">
        <v>154</v>
      </c>
      <c r="BM317" s="229" t="s">
        <v>448</v>
      </c>
    </row>
    <row r="318" s="13" customFormat="1">
      <c r="A318" s="13"/>
      <c r="B318" s="231"/>
      <c r="C318" s="232"/>
      <c r="D318" s="233" t="s">
        <v>155</v>
      </c>
      <c r="E318" s="234" t="s">
        <v>1</v>
      </c>
      <c r="F318" s="235" t="s">
        <v>1322</v>
      </c>
      <c r="G318" s="232"/>
      <c r="H318" s="236">
        <v>87.826999999999998</v>
      </c>
      <c r="I318" s="237"/>
      <c r="J318" s="232"/>
      <c r="K318" s="232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155</v>
      </c>
      <c r="AU318" s="242" t="s">
        <v>83</v>
      </c>
      <c r="AV318" s="13" t="s">
        <v>83</v>
      </c>
      <c r="AW318" s="13" t="s">
        <v>30</v>
      </c>
      <c r="AX318" s="13" t="s">
        <v>73</v>
      </c>
      <c r="AY318" s="242" t="s">
        <v>147</v>
      </c>
    </row>
    <row r="319" s="14" customFormat="1">
      <c r="A319" s="14"/>
      <c r="B319" s="243"/>
      <c r="C319" s="244"/>
      <c r="D319" s="233" t="s">
        <v>155</v>
      </c>
      <c r="E319" s="245" t="s">
        <v>1</v>
      </c>
      <c r="F319" s="246" t="s">
        <v>157</v>
      </c>
      <c r="G319" s="244"/>
      <c r="H319" s="247">
        <v>87.826999999999998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3" t="s">
        <v>155</v>
      </c>
      <c r="AU319" s="253" t="s">
        <v>83</v>
      </c>
      <c r="AV319" s="14" t="s">
        <v>154</v>
      </c>
      <c r="AW319" s="14" t="s">
        <v>30</v>
      </c>
      <c r="AX319" s="14" t="s">
        <v>81</v>
      </c>
      <c r="AY319" s="253" t="s">
        <v>147</v>
      </c>
    </row>
    <row r="320" s="12" customFormat="1" ht="22.8" customHeight="1">
      <c r="A320" s="12"/>
      <c r="B320" s="202"/>
      <c r="C320" s="203"/>
      <c r="D320" s="204" t="s">
        <v>72</v>
      </c>
      <c r="E320" s="216" t="s">
        <v>489</v>
      </c>
      <c r="F320" s="216" t="s">
        <v>490</v>
      </c>
      <c r="G320" s="203"/>
      <c r="H320" s="203"/>
      <c r="I320" s="206"/>
      <c r="J320" s="217">
        <f>BK320</f>
        <v>0</v>
      </c>
      <c r="K320" s="203"/>
      <c r="L320" s="208"/>
      <c r="M320" s="209"/>
      <c r="N320" s="210"/>
      <c r="O320" s="210"/>
      <c r="P320" s="211">
        <f>P321</f>
        <v>0</v>
      </c>
      <c r="Q320" s="210"/>
      <c r="R320" s="211">
        <f>R321</f>
        <v>0</v>
      </c>
      <c r="S320" s="210"/>
      <c r="T320" s="212">
        <f>T321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3" t="s">
        <v>81</v>
      </c>
      <c r="AT320" s="214" t="s">
        <v>72</v>
      </c>
      <c r="AU320" s="214" t="s">
        <v>81</v>
      </c>
      <c r="AY320" s="213" t="s">
        <v>147</v>
      </c>
      <c r="BK320" s="215">
        <f>BK321</f>
        <v>0</v>
      </c>
    </row>
    <row r="321" s="2" customFormat="1" ht="33" customHeight="1">
      <c r="A321" s="38"/>
      <c r="B321" s="39"/>
      <c r="C321" s="218" t="s">
        <v>318</v>
      </c>
      <c r="D321" s="218" t="s">
        <v>149</v>
      </c>
      <c r="E321" s="219" t="s">
        <v>550</v>
      </c>
      <c r="F321" s="220" t="s">
        <v>551</v>
      </c>
      <c r="G321" s="221" t="s">
        <v>206</v>
      </c>
      <c r="H321" s="222">
        <v>340.952</v>
      </c>
      <c r="I321" s="223"/>
      <c r="J321" s="224">
        <f>ROUND(I321*H321,2)</f>
        <v>0</v>
      </c>
      <c r="K321" s="220" t="s">
        <v>153</v>
      </c>
      <c r="L321" s="44"/>
      <c r="M321" s="225" t="s">
        <v>1</v>
      </c>
      <c r="N321" s="226" t="s">
        <v>38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154</v>
      </c>
      <c r="AT321" s="229" t="s">
        <v>149</v>
      </c>
      <c r="AU321" s="229" t="s">
        <v>83</v>
      </c>
      <c r="AY321" s="17" t="s">
        <v>147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81</v>
      </c>
      <c r="BK321" s="230">
        <f>ROUND(I321*H321,2)</f>
        <v>0</v>
      </c>
      <c r="BL321" s="17" t="s">
        <v>154</v>
      </c>
      <c r="BM321" s="229" t="s">
        <v>453</v>
      </c>
    </row>
    <row r="322" s="12" customFormat="1" ht="25.92" customHeight="1">
      <c r="A322" s="12"/>
      <c r="B322" s="202"/>
      <c r="C322" s="203"/>
      <c r="D322" s="204" t="s">
        <v>72</v>
      </c>
      <c r="E322" s="205" t="s">
        <v>1323</v>
      </c>
      <c r="F322" s="205" t="s">
        <v>1324</v>
      </c>
      <c r="G322" s="203"/>
      <c r="H322" s="203"/>
      <c r="I322" s="206"/>
      <c r="J322" s="207">
        <f>BK322</f>
        <v>0</v>
      </c>
      <c r="K322" s="203"/>
      <c r="L322" s="208"/>
      <c r="M322" s="209"/>
      <c r="N322" s="210"/>
      <c r="O322" s="210"/>
      <c r="P322" s="211">
        <f>P323</f>
        <v>0</v>
      </c>
      <c r="Q322" s="210"/>
      <c r="R322" s="211">
        <f>R323</f>
        <v>0</v>
      </c>
      <c r="S322" s="210"/>
      <c r="T322" s="212">
        <f>T323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3" t="s">
        <v>83</v>
      </c>
      <c r="AT322" s="214" t="s">
        <v>72</v>
      </c>
      <c r="AU322" s="214" t="s">
        <v>73</v>
      </c>
      <c r="AY322" s="213" t="s">
        <v>147</v>
      </c>
      <c r="BK322" s="215">
        <f>BK323</f>
        <v>0</v>
      </c>
    </row>
    <row r="323" s="12" customFormat="1" ht="22.8" customHeight="1">
      <c r="A323" s="12"/>
      <c r="B323" s="202"/>
      <c r="C323" s="203"/>
      <c r="D323" s="204" t="s">
        <v>72</v>
      </c>
      <c r="E323" s="216" t="s">
        <v>1325</v>
      </c>
      <c r="F323" s="216" t="s">
        <v>1326</v>
      </c>
      <c r="G323" s="203"/>
      <c r="H323" s="203"/>
      <c r="I323" s="206"/>
      <c r="J323" s="217">
        <f>BK323</f>
        <v>0</v>
      </c>
      <c r="K323" s="203"/>
      <c r="L323" s="208"/>
      <c r="M323" s="209"/>
      <c r="N323" s="210"/>
      <c r="O323" s="210"/>
      <c r="P323" s="211">
        <f>SUM(P324:P328)</f>
        <v>0</v>
      </c>
      <c r="Q323" s="210"/>
      <c r="R323" s="211">
        <f>SUM(R324:R328)</f>
        <v>0</v>
      </c>
      <c r="S323" s="210"/>
      <c r="T323" s="212">
        <f>SUM(T324:T328)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3" t="s">
        <v>83</v>
      </c>
      <c r="AT323" s="214" t="s">
        <v>72</v>
      </c>
      <c r="AU323" s="214" t="s">
        <v>81</v>
      </c>
      <c r="AY323" s="213" t="s">
        <v>147</v>
      </c>
      <c r="BK323" s="215">
        <f>SUM(BK324:BK328)</f>
        <v>0</v>
      </c>
    </row>
    <row r="324" s="2" customFormat="1" ht="24.15" customHeight="1">
      <c r="A324" s="38"/>
      <c r="B324" s="39"/>
      <c r="C324" s="218" t="s">
        <v>455</v>
      </c>
      <c r="D324" s="218" t="s">
        <v>149</v>
      </c>
      <c r="E324" s="219" t="s">
        <v>1327</v>
      </c>
      <c r="F324" s="220" t="s">
        <v>1328</v>
      </c>
      <c r="G324" s="221" t="s">
        <v>185</v>
      </c>
      <c r="H324" s="222">
        <v>120</v>
      </c>
      <c r="I324" s="223"/>
      <c r="J324" s="224">
        <f>ROUND(I324*H324,2)</f>
        <v>0</v>
      </c>
      <c r="K324" s="220" t="s">
        <v>153</v>
      </c>
      <c r="L324" s="44"/>
      <c r="M324" s="225" t="s">
        <v>1</v>
      </c>
      <c r="N324" s="226" t="s">
        <v>38</v>
      </c>
      <c r="O324" s="91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9" t="s">
        <v>198</v>
      </c>
      <c r="AT324" s="229" t="s">
        <v>149</v>
      </c>
      <c r="AU324" s="229" t="s">
        <v>83</v>
      </c>
      <c r="AY324" s="17" t="s">
        <v>147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7" t="s">
        <v>81</v>
      </c>
      <c r="BK324" s="230">
        <f>ROUND(I324*H324,2)</f>
        <v>0</v>
      </c>
      <c r="BL324" s="17" t="s">
        <v>198</v>
      </c>
      <c r="BM324" s="229" t="s">
        <v>458</v>
      </c>
    </row>
    <row r="325" s="13" customFormat="1">
      <c r="A325" s="13"/>
      <c r="B325" s="231"/>
      <c r="C325" s="232"/>
      <c r="D325" s="233" t="s">
        <v>155</v>
      </c>
      <c r="E325" s="234" t="s">
        <v>1</v>
      </c>
      <c r="F325" s="235" t="s">
        <v>1329</v>
      </c>
      <c r="G325" s="232"/>
      <c r="H325" s="236">
        <v>120</v>
      </c>
      <c r="I325" s="237"/>
      <c r="J325" s="232"/>
      <c r="K325" s="232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155</v>
      </c>
      <c r="AU325" s="242" t="s">
        <v>83</v>
      </c>
      <c r="AV325" s="13" t="s">
        <v>83</v>
      </c>
      <c r="AW325" s="13" t="s">
        <v>30</v>
      </c>
      <c r="AX325" s="13" t="s">
        <v>73</v>
      </c>
      <c r="AY325" s="242" t="s">
        <v>147</v>
      </c>
    </row>
    <row r="326" s="14" customFormat="1">
      <c r="A326" s="14"/>
      <c r="B326" s="243"/>
      <c r="C326" s="244"/>
      <c r="D326" s="233" t="s">
        <v>155</v>
      </c>
      <c r="E326" s="245" t="s">
        <v>1</v>
      </c>
      <c r="F326" s="246" t="s">
        <v>157</v>
      </c>
      <c r="G326" s="244"/>
      <c r="H326" s="247">
        <v>120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155</v>
      </c>
      <c r="AU326" s="253" t="s">
        <v>83</v>
      </c>
      <c r="AV326" s="14" t="s">
        <v>154</v>
      </c>
      <c r="AW326" s="14" t="s">
        <v>30</v>
      </c>
      <c r="AX326" s="14" t="s">
        <v>81</v>
      </c>
      <c r="AY326" s="253" t="s">
        <v>147</v>
      </c>
    </row>
    <row r="327" s="2" customFormat="1" ht="24.15" customHeight="1">
      <c r="A327" s="38"/>
      <c r="B327" s="39"/>
      <c r="C327" s="218" t="s">
        <v>322</v>
      </c>
      <c r="D327" s="218" t="s">
        <v>149</v>
      </c>
      <c r="E327" s="219" t="s">
        <v>1330</v>
      </c>
      <c r="F327" s="220" t="s">
        <v>1331</v>
      </c>
      <c r="G327" s="221" t="s">
        <v>152</v>
      </c>
      <c r="H327" s="222">
        <v>240</v>
      </c>
      <c r="I327" s="223"/>
      <c r="J327" s="224">
        <f>ROUND(I327*H327,2)</f>
        <v>0</v>
      </c>
      <c r="K327" s="220" t="s">
        <v>153</v>
      </c>
      <c r="L327" s="44"/>
      <c r="M327" s="225" t="s">
        <v>1</v>
      </c>
      <c r="N327" s="226" t="s">
        <v>38</v>
      </c>
      <c r="O327" s="91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198</v>
      </c>
      <c r="AT327" s="229" t="s">
        <v>149</v>
      </c>
      <c r="AU327" s="229" t="s">
        <v>83</v>
      </c>
      <c r="AY327" s="17" t="s">
        <v>147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81</v>
      </c>
      <c r="BK327" s="230">
        <f>ROUND(I327*H327,2)</f>
        <v>0</v>
      </c>
      <c r="BL327" s="17" t="s">
        <v>198</v>
      </c>
      <c r="BM327" s="229" t="s">
        <v>462</v>
      </c>
    </row>
    <row r="328" s="2" customFormat="1" ht="24.15" customHeight="1">
      <c r="A328" s="38"/>
      <c r="B328" s="39"/>
      <c r="C328" s="218" t="s">
        <v>465</v>
      </c>
      <c r="D328" s="218" t="s">
        <v>149</v>
      </c>
      <c r="E328" s="219" t="s">
        <v>1332</v>
      </c>
      <c r="F328" s="220" t="s">
        <v>1333</v>
      </c>
      <c r="G328" s="221" t="s">
        <v>206</v>
      </c>
      <c r="H328" s="222">
        <v>0.085999999999999993</v>
      </c>
      <c r="I328" s="223"/>
      <c r="J328" s="224">
        <f>ROUND(I328*H328,2)</f>
        <v>0</v>
      </c>
      <c r="K328" s="220" t="s">
        <v>153</v>
      </c>
      <c r="L328" s="44"/>
      <c r="M328" s="225" t="s">
        <v>1</v>
      </c>
      <c r="N328" s="226" t="s">
        <v>38</v>
      </c>
      <c r="O328" s="91"/>
      <c r="P328" s="227">
        <f>O328*H328</f>
        <v>0</v>
      </c>
      <c r="Q328" s="227">
        <v>0</v>
      </c>
      <c r="R328" s="227">
        <f>Q328*H328</f>
        <v>0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198</v>
      </c>
      <c r="AT328" s="229" t="s">
        <v>149</v>
      </c>
      <c r="AU328" s="229" t="s">
        <v>83</v>
      </c>
      <c r="AY328" s="17" t="s">
        <v>147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81</v>
      </c>
      <c r="BK328" s="230">
        <f>ROUND(I328*H328,2)</f>
        <v>0</v>
      </c>
      <c r="BL328" s="17" t="s">
        <v>198</v>
      </c>
      <c r="BM328" s="229" t="s">
        <v>468</v>
      </c>
    </row>
    <row r="329" s="12" customFormat="1" ht="25.92" customHeight="1">
      <c r="A329" s="12"/>
      <c r="B329" s="202"/>
      <c r="C329" s="203"/>
      <c r="D329" s="204" t="s">
        <v>72</v>
      </c>
      <c r="E329" s="205" t="s">
        <v>217</v>
      </c>
      <c r="F329" s="205" t="s">
        <v>1334</v>
      </c>
      <c r="G329" s="203"/>
      <c r="H329" s="203"/>
      <c r="I329" s="206"/>
      <c r="J329" s="207">
        <f>BK329</f>
        <v>0</v>
      </c>
      <c r="K329" s="203"/>
      <c r="L329" s="208"/>
      <c r="M329" s="209"/>
      <c r="N329" s="210"/>
      <c r="O329" s="210"/>
      <c r="P329" s="211">
        <f>P330</f>
        <v>0</v>
      </c>
      <c r="Q329" s="210"/>
      <c r="R329" s="211">
        <f>R330</f>
        <v>0</v>
      </c>
      <c r="S329" s="210"/>
      <c r="T329" s="212">
        <f>T330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13" t="s">
        <v>165</v>
      </c>
      <c r="AT329" s="214" t="s">
        <v>72</v>
      </c>
      <c r="AU329" s="214" t="s">
        <v>73</v>
      </c>
      <c r="AY329" s="213" t="s">
        <v>147</v>
      </c>
      <c r="BK329" s="215">
        <f>BK330</f>
        <v>0</v>
      </c>
    </row>
    <row r="330" s="12" customFormat="1" ht="22.8" customHeight="1">
      <c r="A330" s="12"/>
      <c r="B330" s="202"/>
      <c r="C330" s="203"/>
      <c r="D330" s="204" t="s">
        <v>72</v>
      </c>
      <c r="E330" s="216" t="s">
        <v>1335</v>
      </c>
      <c r="F330" s="216" t="s">
        <v>1336</v>
      </c>
      <c r="G330" s="203"/>
      <c r="H330" s="203"/>
      <c r="I330" s="206"/>
      <c r="J330" s="217">
        <f>BK330</f>
        <v>0</v>
      </c>
      <c r="K330" s="203"/>
      <c r="L330" s="208"/>
      <c r="M330" s="209"/>
      <c r="N330" s="210"/>
      <c r="O330" s="210"/>
      <c r="P330" s="211">
        <f>SUM(P331:P334)</f>
        <v>0</v>
      </c>
      <c r="Q330" s="210"/>
      <c r="R330" s="211">
        <f>SUM(R331:R334)</f>
        <v>0</v>
      </c>
      <c r="S330" s="210"/>
      <c r="T330" s="212">
        <f>SUM(T331:T334)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3" t="s">
        <v>165</v>
      </c>
      <c r="AT330" s="214" t="s">
        <v>72</v>
      </c>
      <c r="AU330" s="214" t="s">
        <v>81</v>
      </c>
      <c r="AY330" s="213" t="s">
        <v>147</v>
      </c>
      <c r="BK330" s="215">
        <f>SUM(BK331:BK334)</f>
        <v>0</v>
      </c>
    </row>
    <row r="331" s="2" customFormat="1" ht="24.15" customHeight="1">
      <c r="A331" s="38"/>
      <c r="B331" s="39"/>
      <c r="C331" s="218" t="s">
        <v>326</v>
      </c>
      <c r="D331" s="218" t="s">
        <v>149</v>
      </c>
      <c r="E331" s="219" t="s">
        <v>1337</v>
      </c>
      <c r="F331" s="220" t="s">
        <v>1338</v>
      </c>
      <c r="G331" s="221" t="s">
        <v>152</v>
      </c>
      <c r="H331" s="222">
        <v>70</v>
      </c>
      <c r="I331" s="223"/>
      <c r="J331" s="224">
        <f>ROUND(I331*H331,2)</f>
        <v>0</v>
      </c>
      <c r="K331" s="220" t="s">
        <v>153</v>
      </c>
      <c r="L331" s="44"/>
      <c r="M331" s="225" t="s">
        <v>1</v>
      </c>
      <c r="N331" s="226" t="s">
        <v>38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314</v>
      </c>
      <c r="AT331" s="229" t="s">
        <v>149</v>
      </c>
      <c r="AU331" s="229" t="s">
        <v>83</v>
      </c>
      <c r="AY331" s="17" t="s">
        <v>147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81</v>
      </c>
      <c r="BK331" s="230">
        <f>ROUND(I331*H331,2)</f>
        <v>0</v>
      </c>
      <c r="BL331" s="17" t="s">
        <v>314</v>
      </c>
      <c r="BM331" s="229" t="s">
        <v>472</v>
      </c>
    </row>
    <row r="332" s="2" customFormat="1" ht="16.5" customHeight="1">
      <c r="A332" s="38"/>
      <c r="B332" s="39"/>
      <c r="C332" s="264" t="s">
        <v>476</v>
      </c>
      <c r="D332" s="264" t="s">
        <v>217</v>
      </c>
      <c r="E332" s="265" t="s">
        <v>1339</v>
      </c>
      <c r="F332" s="266" t="s">
        <v>1340</v>
      </c>
      <c r="G332" s="267" t="s">
        <v>152</v>
      </c>
      <c r="H332" s="268">
        <v>71.400000000000006</v>
      </c>
      <c r="I332" s="269"/>
      <c r="J332" s="270">
        <f>ROUND(I332*H332,2)</f>
        <v>0</v>
      </c>
      <c r="K332" s="266" t="s">
        <v>153</v>
      </c>
      <c r="L332" s="271"/>
      <c r="M332" s="272" t="s">
        <v>1</v>
      </c>
      <c r="N332" s="273" t="s">
        <v>38</v>
      </c>
      <c r="O332" s="91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9" t="s">
        <v>1341</v>
      </c>
      <c r="AT332" s="229" t="s">
        <v>217</v>
      </c>
      <c r="AU332" s="229" t="s">
        <v>83</v>
      </c>
      <c r="AY332" s="17" t="s">
        <v>147</v>
      </c>
      <c r="BE332" s="230">
        <f>IF(N332="základní",J332,0)</f>
        <v>0</v>
      </c>
      <c r="BF332" s="230">
        <f>IF(N332="snížená",J332,0)</f>
        <v>0</v>
      </c>
      <c r="BG332" s="230">
        <f>IF(N332="zákl. přenesená",J332,0)</f>
        <v>0</v>
      </c>
      <c r="BH332" s="230">
        <f>IF(N332="sníž. přenesená",J332,0)</f>
        <v>0</v>
      </c>
      <c r="BI332" s="230">
        <f>IF(N332="nulová",J332,0)</f>
        <v>0</v>
      </c>
      <c r="BJ332" s="17" t="s">
        <v>81</v>
      </c>
      <c r="BK332" s="230">
        <f>ROUND(I332*H332,2)</f>
        <v>0</v>
      </c>
      <c r="BL332" s="17" t="s">
        <v>314</v>
      </c>
      <c r="BM332" s="229" t="s">
        <v>479</v>
      </c>
    </row>
    <row r="333" s="13" customFormat="1">
      <c r="A333" s="13"/>
      <c r="B333" s="231"/>
      <c r="C333" s="232"/>
      <c r="D333" s="233" t="s">
        <v>155</v>
      </c>
      <c r="E333" s="234" t="s">
        <v>1</v>
      </c>
      <c r="F333" s="235" t="s">
        <v>1297</v>
      </c>
      <c r="G333" s="232"/>
      <c r="H333" s="236">
        <v>71.400000000000006</v>
      </c>
      <c r="I333" s="237"/>
      <c r="J333" s="232"/>
      <c r="K333" s="232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155</v>
      </c>
      <c r="AU333" s="242" t="s">
        <v>83</v>
      </c>
      <c r="AV333" s="13" t="s">
        <v>83</v>
      </c>
      <c r="AW333" s="13" t="s">
        <v>30</v>
      </c>
      <c r="AX333" s="13" t="s">
        <v>73</v>
      </c>
      <c r="AY333" s="242" t="s">
        <v>147</v>
      </c>
    </row>
    <row r="334" s="14" customFormat="1">
      <c r="A334" s="14"/>
      <c r="B334" s="243"/>
      <c r="C334" s="244"/>
      <c r="D334" s="233" t="s">
        <v>155</v>
      </c>
      <c r="E334" s="245" t="s">
        <v>1</v>
      </c>
      <c r="F334" s="246" t="s">
        <v>157</v>
      </c>
      <c r="G334" s="244"/>
      <c r="H334" s="247">
        <v>71.400000000000006</v>
      </c>
      <c r="I334" s="248"/>
      <c r="J334" s="244"/>
      <c r="K334" s="244"/>
      <c r="L334" s="249"/>
      <c r="M334" s="279"/>
      <c r="N334" s="280"/>
      <c r="O334" s="280"/>
      <c r="P334" s="280"/>
      <c r="Q334" s="280"/>
      <c r="R334" s="280"/>
      <c r="S334" s="280"/>
      <c r="T334" s="28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155</v>
      </c>
      <c r="AU334" s="253" t="s">
        <v>83</v>
      </c>
      <c r="AV334" s="14" t="s">
        <v>154</v>
      </c>
      <c r="AW334" s="14" t="s">
        <v>30</v>
      </c>
      <c r="AX334" s="14" t="s">
        <v>81</v>
      </c>
      <c r="AY334" s="253" t="s">
        <v>147</v>
      </c>
    </row>
    <row r="335" s="2" customFormat="1" ht="6.96" customHeight="1">
      <c r="A335" s="38"/>
      <c r="B335" s="66"/>
      <c r="C335" s="67"/>
      <c r="D335" s="67"/>
      <c r="E335" s="67"/>
      <c r="F335" s="67"/>
      <c r="G335" s="67"/>
      <c r="H335" s="67"/>
      <c r="I335" s="67"/>
      <c r="J335" s="67"/>
      <c r="K335" s="67"/>
      <c r="L335" s="44"/>
      <c r="M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</row>
  </sheetData>
  <sheetProtection sheet="1" autoFilter="0" formatColumns="0" formatRows="0" objects="1" scenarios="1" spinCount="100000" saltValue="tZ61or3f+r1Ofa7R4653BLn6Vh13u8BGM1vWZUu7xAVtVaTs63RdBsVsJJoE62KiU5hOU+WjKBO4vh/ieRkjXw==" hashValue="Qum5hzVFVN1EWT4MNOKYJdOomCxoUBCen875YtNStZbx1X8CX3DuBrP//f7NfJFOTQOUeCc2ovty1Ly66IgZVg==" algorithmName="SHA-512" password="CC35"/>
  <autoFilter ref="C127:K334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1342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ROUND((SUM(BE123:BE209)),  2)</f>
        <v>0</v>
      </c>
      <c r="G33" s="38"/>
      <c r="H33" s="38"/>
      <c r="I33" s="155">
        <v>0.20999999999999999</v>
      </c>
      <c r="J33" s="154">
        <f>ROUND(((SUM(BE123:BE209))*I33),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ROUND((SUM(BF123:BF209)),  2)</f>
        <v>0</v>
      </c>
      <c r="G34" s="38"/>
      <c r="H34" s="38"/>
      <c r="I34" s="155">
        <v>0.12</v>
      </c>
      <c r="J34" s="154">
        <f>ROUND(((SUM(BF123:BF209))*I34),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ROUND((SUM(BG123:BG209)),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ROUND((SUM(BH123:BH209)),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ROUND((SUM(BI123:BI209)),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310 - Uliční vpusti a dešťové svody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127</v>
      </c>
      <c r="E99" s="188"/>
      <c r="F99" s="188"/>
      <c r="G99" s="188"/>
      <c r="H99" s="188"/>
      <c r="I99" s="188"/>
      <c r="J99" s="189">
        <f>J161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128</v>
      </c>
      <c r="E100" s="188"/>
      <c r="F100" s="188"/>
      <c r="G100" s="188"/>
      <c r="H100" s="188"/>
      <c r="I100" s="188"/>
      <c r="J100" s="189">
        <f>J167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131</v>
      </c>
      <c r="E101" s="188"/>
      <c r="F101" s="188"/>
      <c r="G101" s="188"/>
      <c r="H101" s="188"/>
      <c r="I101" s="188"/>
      <c r="J101" s="189">
        <f>J204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1203</v>
      </c>
      <c r="E102" s="182"/>
      <c r="F102" s="182"/>
      <c r="G102" s="182"/>
      <c r="H102" s="182"/>
      <c r="I102" s="182"/>
      <c r="J102" s="183">
        <f>J206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1343</v>
      </c>
      <c r="E103" s="188"/>
      <c r="F103" s="188"/>
      <c r="G103" s="188"/>
      <c r="H103" s="188"/>
      <c r="I103" s="188"/>
      <c r="J103" s="189">
        <f>J207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74" t="str">
        <f>E7</f>
        <v>Tábor, Mostecká - Rekonstrukce vodovodu a kanalizace_poznamky pro upravu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310 - Uliční vpusti a dešťové svody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10. 12. 2025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133</v>
      </c>
      <c r="D122" s="194" t="s">
        <v>58</v>
      </c>
      <c r="E122" s="194" t="s">
        <v>54</v>
      </c>
      <c r="F122" s="194" t="s">
        <v>55</v>
      </c>
      <c r="G122" s="194" t="s">
        <v>134</v>
      </c>
      <c r="H122" s="194" t="s">
        <v>135</v>
      </c>
      <c r="I122" s="194" t="s">
        <v>136</v>
      </c>
      <c r="J122" s="194" t="s">
        <v>122</v>
      </c>
      <c r="K122" s="195" t="s">
        <v>137</v>
      </c>
      <c r="L122" s="196"/>
      <c r="M122" s="100" t="s">
        <v>1</v>
      </c>
      <c r="N122" s="101" t="s">
        <v>37</v>
      </c>
      <c r="O122" s="101" t="s">
        <v>138</v>
      </c>
      <c r="P122" s="101" t="s">
        <v>139</v>
      </c>
      <c r="Q122" s="101" t="s">
        <v>140</v>
      </c>
      <c r="R122" s="101" t="s">
        <v>141</v>
      </c>
      <c r="S122" s="101" t="s">
        <v>142</v>
      </c>
      <c r="T122" s="102" t="s">
        <v>143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144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P124+P206</f>
        <v>0</v>
      </c>
      <c r="Q123" s="104"/>
      <c r="R123" s="199">
        <f>R124+R206</f>
        <v>0</v>
      </c>
      <c r="S123" s="104"/>
      <c r="T123" s="200">
        <f>T124+T206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124</v>
      </c>
      <c r="BK123" s="201">
        <f>BK124+BK206</f>
        <v>0</v>
      </c>
    </row>
    <row r="124" s="12" customFormat="1" ht="25.92" customHeight="1">
      <c r="A124" s="12"/>
      <c r="B124" s="202"/>
      <c r="C124" s="203"/>
      <c r="D124" s="204" t="s">
        <v>72</v>
      </c>
      <c r="E124" s="205" t="s">
        <v>145</v>
      </c>
      <c r="F124" s="205" t="s">
        <v>146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P125+P161+P167+P204</f>
        <v>0</v>
      </c>
      <c r="Q124" s="210"/>
      <c r="R124" s="211">
        <f>R125+R161+R167+R204</f>
        <v>0</v>
      </c>
      <c r="S124" s="210"/>
      <c r="T124" s="212">
        <f>T125+T161+T167+T204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73</v>
      </c>
      <c r="AY124" s="213" t="s">
        <v>147</v>
      </c>
      <c r="BK124" s="215">
        <f>BK125+BK161+BK167+BK204</f>
        <v>0</v>
      </c>
    </row>
    <row r="125" s="12" customFormat="1" ht="22.8" customHeight="1">
      <c r="A125" s="12"/>
      <c r="B125" s="202"/>
      <c r="C125" s="203"/>
      <c r="D125" s="204" t="s">
        <v>72</v>
      </c>
      <c r="E125" s="216" t="s">
        <v>81</v>
      </c>
      <c r="F125" s="216" t="s">
        <v>148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SUM(P126:P160)</f>
        <v>0</v>
      </c>
      <c r="Q125" s="210"/>
      <c r="R125" s="211">
        <f>SUM(R126:R160)</f>
        <v>0</v>
      </c>
      <c r="S125" s="210"/>
      <c r="T125" s="212">
        <f>SUM(T126:T160)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81</v>
      </c>
      <c r="AT125" s="214" t="s">
        <v>72</v>
      </c>
      <c r="AU125" s="214" t="s">
        <v>81</v>
      </c>
      <c r="AY125" s="213" t="s">
        <v>147</v>
      </c>
      <c r="BK125" s="215">
        <f>SUM(BK126:BK160)</f>
        <v>0</v>
      </c>
    </row>
    <row r="126" s="2" customFormat="1" ht="33" customHeight="1">
      <c r="A126" s="38"/>
      <c r="B126" s="39"/>
      <c r="C126" s="218" t="s">
        <v>81</v>
      </c>
      <c r="D126" s="218" t="s">
        <v>149</v>
      </c>
      <c r="E126" s="219" t="s">
        <v>1344</v>
      </c>
      <c r="F126" s="220" t="s">
        <v>1345</v>
      </c>
      <c r="G126" s="221" t="s">
        <v>168</v>
      </c>
      <c r="H126" s="222">
        <v>135</v>
      </c>
      <c r="I126" s="223"/>
      <c r="J126" s="224">
        <f>ROUND(I126*H126,2)</f>
        <v>0</v>
      </c>
      <c r="K126" s="220" t="s">
        <v>153</v>
      </c>
      <c r="L126" s="44"/>
      <c r="M126" s="225" t="s">
        <v>1</v>
      </c>
      <c r="N126" s="226" t="s">
        <v>38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154</v>
      </c>
      <c r="AT126" s="229" t="s">
        <v>149</v>
      </c>
      <c r="AU126" s="229" t="s">
        <v>83</v>
      </c>
      <c r="AY126" s="17" t="s">
        <v>147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81</v>
      </c>
      <c r="BK126" s="230">
        <f>ROUND(I126*H126,2)</f>
        <v>0</v>
      </c>
      <c r="BL126" s="17" t="s">
        <v>154</v>
      </c>
      <c r="BM126" s="229" t="s">
        <v>83</v>
      </c>
    </row>
    <row r="127" s="2" customFormat="1" ht="33" customHeight="1">
      <c r="A127" s="38"/>
      <c r="B127" s="39"/>
      <c r="C127" s="218" t="s">
        <v>83</v>
      </c>
      <c r="D127" s="218" t="s">
        <v>149</v>
      </c>
      <c r="E127" s="219" t="s">
        <v>1346</v>
      </c>
      <c r="F127" s="220" t="s">
        <v>1347</v>
      </c>
      <c r="G127" s="221" t="s">
        <v>168</v>
      </c>
      <c r="H127" s="222">
        <v>65</v>
      </c>
      <c r="I127" s="223"/>
      <c r="J127" s="224">
        <f>ROUND(I127*H127,2)</f>
        <v>0</v>
      </c>
      <c r="K127" s="220" t="s">
        <v>153</v>
      </c>
      <c r="L127" s="44"/>
      <c r="M127" s="225" t="s">
        <v>1</v>
      </c>
      <c r="N127" s="226" t="s">
        <v>38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154</v>
      </c>
      <c r="AT127" s="229" t="s">
        <v>149</v>
      </c>
      <c r="AU127" s="229" t="s">
        <v>83</v>
      </c>
      <c r="AY127" s="17" t="s">
        <v>147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81</v>
      </c>
      <c r="BK127" s="230">
        <f>ROUND(I127*H127,2)</f>
        <v>0</v>
      </c>
      <c r="BL127" s="17" t="s">
        <v>154</v>
      </c>
      <c r="BM127" s="229" t="s">
        <v>154</v>
      </c>
    </row>
    <row r="128" s="2" customFormat="1" ht="24.15" customHeight="1">
      <c r="A128" s="38"/>
      <c r="B128" s="39"/>
      <c r="C128" s="218" t="s">
        <v>165</v>
      </c>
      <c r="D128" s="218" t="s">
        <v>149</v>
      </c>
      <c r="E128" s="219" t="s">
        <v>748</v>
      </c>
      <c r="F128" s="220" t="s">
        <v>749</v>
      </c>
      <c r="G128" s="221" t="s">
        <v>185</v>
      </c>
      <c r="H128" s="222">
        <v>239.66</v>
      </c>
      <c r="I128" s="223"/>
      <c r="J128" s="224">
        <f>ROUND(I128*H128,2)</f>
        <v>0</v>
      </c>
      <c r="K128" s="220" t="s">
        <v>153</v>
      </c>
      <c r="L128" s="44"/>
      <c r="M128" s="225" t="s">
        <v>1</v>
      </c>
      <c r="N128" s="226" t="s">
        <v>38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154</v>
      </c>
      <c r="AT128" s="229" t="s">
        <v>149</v>
      </c>
      <c r="AU128" s="229" t="s">
        <v>83</v>
      </c>
      <c r="AY128" s="17" t="s">
        <v>147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81</v>
      </c>
      <c r="BK128" s="230">
        <f>ROUND(I128*H128,2)</f>
        <v>0</v>
      </c>
      <c r="BL128" s="17" t="s">
        <v>154</v>
      </c>
      <c r="BM128" s="229" t="s">
        <v>169</v>
      </c>
    </row>
    <row r="129" s="13" customFormat="1">
      <c r="A129" s="13"/>
      <c r="B129" s="231"/>
      <c r="C129" s="232"/>
      <c r="D129" s="233" t="s">
        <v>155</v>
      </c>
      <c r="E129" s="234" t="s">
        <v>1</v>
      </c>
      <c r="F129" s="235" t="s">
        <v>1348</v>
      </c>
      <c r="G129" s="232"/>
      <c r="H129" s="236">
        <v>138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155</v>
      </c>
      <c r="AU129" s="242" t="s">
        <v>83</v>
      </c>
      <c r="AV129" s="13" t="s">
        <v>83</v>
      </c>
      <c r="AW129" s="13" t="s">
        <v>30</v>
      </c>
      <c r="AX129" s="13" t="s">
        <v>73</v>
      </c>
      <c r="AY129" s="242" t="s">
        <v>147</v>
      </c>
    </row>
    <row r="130" s="13" customFormat="1">
      <c r="A130" s="13"/>
      <c r="B130" s="231"/>
      <c r="C130" s="232"/>
      <c r="D130" s="233" t="s">
        <v>155</v>
      </c>
      <c r="E130" s="234" t="s">
        <v>1</v>
      </c>
      <c r="F130" s="235" t="s">
        <v>1349</v>
      </c>
      <c r="G130" s="232"/>
      <c r="H130" s="236">
        <v>36.799999999999997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155</v>
      </c>
      <c r="AU130" s="242" t="s">
        <v>83</v>
      </c>
      <c r="AV130" s="13" t="s">
        <v>83</v>
      </c>
      <c r="AW130" s="13" t="s">
        <v>30</v>
      </c>
      <c r="AX130" s="13" t="s">
        <v>73</v>
      </c>
      <c r="AY130" s="242" t="s">
        <v>147</v>
      </c>
    </row>
    <row r="131" s="13" customFormat="1">
      <c r="A131" s="13"/>
      <c r="B131" s="231"/>
      <c r="C131" s="232"/>
      <c r="D131" s="233" t="s">
        <v>155</v>
      </c>
      <c r="E131" s="234" t="s">
        <v>1</v>
      </c>
      <c r="F131" s="235" t="s">
        <v>1350</v>
      </c>
      <c r="G131" s="232"/>
      <c r="H131" s="236">
        <v>64.859999999999999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155</v>
      </c>
      <c r="AU131" s="242" t="s">
        <v>83</v>
      </c>
      <c r="AV131" s="13" t="s">
        <v>83</v>
      </c>
      <c r="AW131" s="13" t="s">
        <v>30</v>
      </c>
      <c r="AX131" s="13" t="s">
        <v>73</v>
      </c>
      <c r="AY131" s="242" t="s">
        <v>147</v>
      </c>
    </row>
    <row r="132" s="14" customFormat="1">
      <c r="A132" s="14"/>
      <c r="B132" s="243"/>
      <c r="C132" s="244"/>
      <c r="D132" s="233" t="s">
        <v>155</v>
      </c>
      <c r="E132" s="245" t="s">
        <v>1</v>
      </c>
      <c r="F132" s="246" t="s">
        <v>157</v>
      </c>
      <c r="G132" s="244"/>
      <c r="H132" s="247">
        <v>239.66000000000003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155</v>
      </c>
      <c r="AU132" s="253" t="s">
        <v>83</v>
      </c>
      <c r="AV132" s="14" t="s">
        <v>154</v>
      </c>
      <c r="AW132" s="14" t="s">
        <v>30</v>
      </c>
      <c r="AX132" s="14" t="s">
        <v>81</v>
      </c>
      <c r="AY132" s="253" t="s">
        <v>147</v>
      </c>
    </row>
    <row r="133" s="2" customFormat="1" ht="24.15" customHeight="1">
      <c r="A133" s="38"/>
      <c r="B133" s="39"/>
      <c r="C133" s="218" t="s">
        <v>154</v>
      </c>
      <c r="D133" s="218" t="s">
        <v>149</v>
      </c>
      <c r="E133" s="219" t="s">
        <v>757</v>
      </c>
      <c r="F133" s="220" t="s">
        <v>758</v>
      </c>
      <c r="G133" s="221" t="s">
        <v>185</v>
      </c>
      <c r="H133" s="222">
        <v>239.66</v>
      </c>
      <c r="I133" s="223"/>
      <c r="J133" s="224">
        <f>ROUND(I133*H133,2)</f>
        <v>0</v>
      </c>
      <c r="K133" s="220" t="s">
        <v>153</v>
      </c>
      <c r="L133" s="44"/>
      <c r="M133" s="225" t="s">
        <v>1</v>
      </c>
      <c r="N133" s="226" t="s">
        <v>38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154</v>
      </c>
      <c r="AT133" s="229" t="s">
        <v>149</v>
      </c>
      <c r="AU133" s="229" t="s">
        <v>83</v>
      </c>
      <c r="AY133" s="17" t="s">
        <v>147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154</v>
      </c>
      <c r="BM133" s="229" t="s">
        <v>174</v>
      </c>
    </row>
    <row r="134" s="2" customFormat="1" ht="37.8" customHeight="1">
      <c r="A134" s="38"/>
      <c r="B134" s="39"/>
      <c r="C134" s="218" t="s">
        <v>182</v>
      </c>
      <c r="D134" s="218" t="s">
        <v>149</v>
      </c>
      <c r="E134" s="219" t="s">
        <v>580</v>
      </c>
      <c r="F134" s="220" t="s">
        <v>581</v>
      </c>
      <c r="G134" s="221" t="s">
        <v>168</v>
      </c>
      <c r="H134" s="222">
        <v>200</v>
      </c>
      <c r="I134" s="223"/>
      <c r="J134" s="224">
        <f>ROUND(I134*H134,2)</f>
        <v>0</v>
      </c>
      <c r="K134" s="220" t="s">
        <v>153</v>
      </c>
      <c r="L134" s="44"/>
      <c r="M134" s="225" t="s">
        <v>1</v>
      </c>
      <c r="N134" s="226" t="s">
        <v>38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154</v>
      </c>
      <c r="AT134" s="229" t="s">
        <v>149</v>
      </c>
      <c r="AU134" s="229" t="s">
        <v>83</v>
      </c>
      <c r="AY134" s="17" t="s">
        <v>147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81</v>
      </c>
      <c r="BK134" s="230">
        <f>ROUND(I134*H134,2)</f>
        <v>0</v>
      </c>
      <c r="BL134" s="17" t="s">
        <v>154</v>
      </c>
      <c r="BM134" s="229" t="s">
        <v>186</v>
      </c>
    </row>
    <row r="135" s="13" customFormat="1">
      <c r="A135" s="13"/>
      <c r="B135" s="231"/>
      <c r="C135" s="232"/>
      <c r="D135" s="233" t="s">
        <v>155</v>
      </c>
      <c r="E135" s="234" t="s">
        <v>1</v>
      </c>
      <c r="F135" s="235" t="s">
        <v>1351</v>
      </c>
      <c r="G135" s="232"/>
      <c r="H135" s="236">
        <v>200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155</v>
      </c>
      <c r="AU135" s="242" t="s">
        <v>83</v>
      </c>
      <c r="AV135" s="13" t="s">
        <v>83</v>
      </c>
      <c r="AW135" s="13" t="s">
        <v>30</v>
      </c>
      <c r="AX135" s="13" t="s">
        <v>73</v>
      </c>
      <c r="AY135" s="242" t="s">
        <v>147</v>
      </c>
    </row>
    <row r="136" s="14" customFormat="1">
      <c r="A136" s="14"/>
      <c r="B136" s="243"/>
      <c r="C136" s="244"/>
      <c r="D136" s="233" t="s">
        <v>155</v>
      </c>
      <c r="E136" s="245" t="s">
        <v>1</v>
      </c>
      <c r="F136" s="246" t="s">
        <v>157</v>
      </c>
      <c r="G136" s="244"/>
      <c r="H136" s="247">
        <v>200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155</v>
      </c>
      <c r="AU136" s="253" t="s">
        <v>83</v>
      </c>
      <c r="AV136" s="14" t="s">
        <v>154</v>
      </c>
      <c r="AW136" s="14" t="s">
        <v>30</v>
      </c>
      <c r="AX136" s="14" t="s">
        <v>81</v>
      </c>
      <c r="AY136" s="253" t="s">
        <v>147</v>
      </c>
    </row>
    <row r="137" s="2" customFormat="1" ht="24.15" customHeight="1">
      <c r="A137" s="38"/>
      <c r="B137" s="39"/>
      <c r="C137" s="218" t="s">
        <v>169</v>
      </c>
      <c r="D137" s="218" t="s">
        <v>149</v>
      </c>
      <c r="E137" s="219" t="s">
        <v>1352</v>
      </c>
      <c r="F137" s="220" t="s">
        <v>1353</v>
      </c>
      <c r="G137" s="221" t="s">
        <v>206</v>
      </c>
      <c r="H137" s="222">
        <v>360</v>
      </c>
      <c r="I137" s="223"/>
      <c r="J137" s="224">
        <f>ROUND(I137*H137,2)</f>
        <v>0</v>
      </c>
      <c r="K137" s="220" t="s">
        <v>153</v>
      </c>
      <c r="L137" s="44"/>
      <c r="M137" s="225" t="s">
        <v>1</v>
      </c>
      <c r="N137" s="226" t="s">
        <v>38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154</v>
      </c>
      <c r="AT137" s="229" t="s">
        <v>149</v>
      </c>
      <c r="AU137" s="229" t="s">
        <v>83</v>
      </c>
      <c r="AY137" s="17" t="s">
        <v>147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81</v>
      </c>
      <c r="BK137" s="230">
        <f>ROUND(I137*H137,2)</f>
        <v>0</v>
      </c>
      <c r="BL137" s="17" t="s">
        <v>154</v>
      </c>
      <c r="BM137" s="229" t="s">
        <v>8</v>
      </c>
    </row>
    <row r="138" s="13" customFormat="1">
      <c r="A138" s="13"/>
      <c r="B138" s="231"/>
      <c r="C138" s="232"/>
      <c r="D138" s="233" t="s">
        <v>155</v>
      </c>
      <c r="E138" s="234" t="s">
        <v>1</v>
      </c>
      <c r="F138" s="235" t="s">
        <v>1354</v>
      </c>
      <c r="G138" s="232"/>
      <c r="H138" s="236">
        <v>360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155</v>
      </c>
      <c r="AU138" s="242" t="s">
        <v>83</v>
      </c>
      <c r="AV138" s="13" t="s">
        <v>83</v>
      </c>
      <c r="AW138" s="13" t="s">
        <v>30</v>
      </c>
      <c r="AX138" s="13" t="s">
        <v>73</v>
      </c>
      <c r="AY138" s="242" t="s">
        <v>147</v>
      </c>
    </row>
    <row r="139" s="14" customFormat="1">
      <c r="A139" s="14"/>
      <c r="B139" s="243"/>
      <c r="C139" s="244"/>
      <c r="D139" s="233" t="s">
        <v>155</v>
      </c>
      <c r="E139" s="245" t="s">
        <v>1</v>
      </c>
      <c r="F139" s="246" t="s">
        <v>157</v>
      </c>
      <c r="G139" s="244"/>
      <c r="H139" s="247">
        <v>360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155</v>
      </c>
      <c r="AU139" s="253" t="s">
        <v>83</v>
      </c>
      <c r="AV139" s="14" t="s">
        <v>154</v>
      </c>
      <c r="AW139" s="14" t="s">
        <v>30</v>
      </c>
      <c r="AX139" s="14" t="s">
        <v>81</v>
      </c>
      <c r="AY139" s="253" t="s">
        <v>147</v>
      </c>
    </row>
    <row r="140" s="2" customFormat="1" ht="16.5" customHeight="1">
      <c r="A140" s="38"/>
      <c r="B140" s="39"/>
      <c r="C140" s="218" t="s">
        <v>191</v>
      </c>
      <c r="D140" s="218" t="s">
        <v>149</v>
      </c>
      <c r="E140" s="219" t="s">
        <v>200</v>
      </c>
      <c r="F140" s="220" t="s">
        <v>201</v>
      </c>
      <c r="G140" s="221" t="s">
        <v>168</v>
      </c>
      <c r="H140" s="222">
        <v>200</v>
      </c>
      <c r="I140" s="223"/>
      <c r="J140" s="224">
        <f>ROUND(I140*H140,2)</f>
        <v>0</v>
      </c>
      <c r="K140" s="220" t="s">
        <v>153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154</v>
      </c>
      <c r="AT140" s="229" t="s">
        <v>149</v>
      </c>
      <c r="AU140" s="229" t="s">
        <v>83</v>
      </c>
      <c r="AY140" s="17" t="s">
        <v>147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154</v>
      </c>
      <c r="BM140" s="229" t="s">
        <v>194</v>
      </c>
    </row>
    <row r="141" s="2" customFormat="1" ht="24.15" customHeight="1">
      <c r="A141" s="38"/>
      <c r="B141" s="39"/>
      <c r="C141" s="218" t="s">
        <v>174</v>
      </c>
      <c r="D141" s="218" t="s">
        <v>149</v>
      </c>
      <c r="E141" s="219" t="s">
        <v>210</v>
      </c>
      <c r="F141" s="220" t="s">
        <v>211</v>
      </c>
      <c r="G141" s="221" t="s">
        <v>168</v>
      </c>
      <c r="H141" s="222">
        <v>163.589</v>
      </c>
      <c r="I141" s="223"/>
      <c r="J141" s="224">
        <f>ROUND(I141*H141,2)</f>
        <v>0</v>
      </c>
      <c r="K141" s="220" t="s">
        <v>153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154</v>
      </c>
      <c r="AT141" s="229" t="s">
        <v>149</v>
      </c>
      <c r="AU141" s="229" t="s">
        <v>83</v>
      </c>
      <c r="AY141" s="17" t="s">
        <v>147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154</v>
      </c>
      <c r="BM141" s="229" t="s">
        <v>198</v>
      </c>
    </row>
    <row r="142" s="13" customFormat="1">
      <c r="A142" s="13"/>
      <c r="B142" s="231"/>
      <c r="C142" s="232"/>
      <c r="D142" s="233" t="s">
        <v>155</v>
      </c>
      <c r="E142" s="234" t="s">
        <v>1</v>
      </c>
      <c r="F142" s="235" t="s">
        <v>1355</v>
      </c>
      <c r="G142" s="232"/>
      <c r="H142" s="236">
        <v>200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155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147</v>
      </c>
    </row>
    <row r="143" s="15" customFormat="1">
      <c r="A143" s="15"/>
      <c r="B143" s="254"/>
      <c r="C143" s="255"/>
      <c r="D143" s="233" t="s">
        <v>155</v>
      </c>
      <c r="E143" s="256" t="s">
        <v>1</v>
      </c>
      <c r="F143" s="257" t="s">
        <v>214</v>
      </c>
      <c r="G143" s="255"/>
      <c r="H143" s="256" t="s">
        <v>1</v>
      </c>
      <c r="I143" s="258"/>
      <c r="J143" s="255"/>
      <c r="K143" s="255"/>
      <c r="L143" s="259"/>
      <c r="M143" s="260"/>
      <c r="N143" s="261"/>
      <c r="O143" s="261"/>
      <c r="P143" s="261"/>
      <c r="Q143" s="261"/>
      <c r="R143" s="261"/>
      <c r="S143" s="261"/>
      <c r="T143" s="262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3" t="s">
        <v>155</v>
      </c>
      <c r="AU143" s="263" t="s">
        <v>83</v>
      </c>
      <c r="AV143" s="15" t="s">
        <v>81</v>
      </c>
      <c r="AW143" s="15" t="s">
        <v>30</v>
      </c>
      <c r="AX143" s="15" t="s">
        <v>73</v>
      </c>
      <c r="AY143" s="263" t="s">
        <v>147</v>
      </c>
    </row>
    <row r="144" s="13" customFormat="1">
      <c r="A144" s="13"/>
      <c r="B144" s="231"/>
      <c r="C144" s="232"/>
      <c r="D144" s="233" t="s">
        <v>155</v>
      </c>
      <c r="E144" s="234" t="s">
        <v>1</v>
      </c>
      <c r="F144" s="235" t="s">
        <v>1356</v>
      </c>
      <c r="G144" s="232"/>
      <c r="H144" s="236">
        <v>-5.7309999999999999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155</v>
      </c>
      <c r="AU144" s="242" t="s">
        <v>83</v>
      </c>
      <c r="AV144" s="13" t="s">
        <v>83</v>
      </c>
      <c r="AW144" s="13" t="s">
        <v>30</v>
      </c>
      <c r="AX144" s="13" t="s">
        <v>73</v>
      </c>
      <c r="AY144" s="242" t="s">
        <v>147</v>
      </c>
    </row>
    <row r="145" s="13" customFormat="1">
      <c r="A145" s="13"/>
      <c r="B145" s="231"/>
      <c r="C145" s="232"/>
      <c r="D145" s="233" t="s">
        <v>155</v>
      </c>
      <c r="E145" s="234" t="s">
        <v>1</v>
      </c>
      <c r="F145" s="235" t="s">
        <v>1357</v>
      </c>
      <c r="G145" s="232"/>
      <c r="H145" s="236">
        <v>-27.242000000000001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155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147</v>
      </c>
    </row>
    <row r="146" s="13" customFormat="1">
      <c r="A146" s="13"/>
      <c r="B146" s="231"/>
      <c r="C146" s="232"/>
      <c r="D146" s="233" t="s">
        <v>155</v>
      </c>
      <c r="E146" s="234" t="s">
        <v>1</v>
      </c>
      <c r="F146" s="235" t="s">
        <v>1358</v>
      </c>
      <c r="G146" s="232"/>
      <c r="H146" s="236">
        <v>-3.4380000000000002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155</v>
      </c>
      <c r="AU146" s="242" t="s">
        <v>83</v>
      </c>
      <c r="AV146" s="13" t="s">
        <v>83</v>
      </c>
      <c r="AW146" s="13" t="s">
        <v>30</v>
      </c>
      <c r="AX146" s="13" t="s">
        <v>73</v>
      </c>
      <c r="AY146" s="242" t="s">
        <v>147</v>
      </c>
    </row>
    <row r="147" s="14" customFormat="1">
      <c r="A147" s="14"/>
      <c r="B147" s="243"/>
      <c r="C147" s="244"/>
      <c r="D147" s="233" t="s">
        <v>155</v>
      </c>
      <c r="E147" s="245" t="s">
        <v>1</v>
      </c>
      <c r="F147" s="246" t="s">
        <v>157</v>
      </c>
      <c r="G147" s="244"/>
      <c r="H147" s="247">
        <v>163.58900000000003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155</v>
      </c>
      <c r="AU147" s="253" t="s">
        <v>83</v>
      </c>
      <c r="AV147" s="14" t="s">
        <v>154</v>
      </c>
      <c r="AW147" s="14" t="s">
        <v>30</v>
      </c>
      <c r="AX147" s="14" t="s">
        <v>81</v>
      </c>
      <c r="AY147" s="253" t="s">
        <v>147</v>
      </c>
    </row>
    <row r="148" s="2" customFormat="1" ht="16.5" customHeight="1">
      <c r="A148" s="38"/>
      <c r="B148" s="39"/>
      <c r="C148" s="264" t="s">
        <v>203</v>
      </c>
      <c r="D148" s="264" t="s">
        <v>217</v>
      </c>
      <c r="E148" s="265" t="s">
        <v>1274</v>
      </c>
      <c r="F148" s="266" t="s">
        <v>1359</v>
      </c>
      <c r="G148" s="267" t="s">
        <v>206</v>
      </c>
      <c r="H148" s="268">
        <v>332.904</v>
      </c>
      <c r="I148" s="269"/>
      <c r="J148" s="270">
        <f>ROUND(I148*H148,2)</f>
        <v>0</v>
      </c>
      <c r="K148" s="266" t="s">
        <v>1</v>
      </c>
      <c r="L148" s="271"/>
      <c r="M148" s="272" t="s">
        <v>1</v>
      </c>
      <c r="N148" s="273" t="s">
        <v>38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174</v>
      </c>
      <c r="AT148" s="229" t="s">
        <v>217</v>
      </c>
      <c r="AU148" s="229" t="s">
        <v>83</v>
      </c>
      <c r="AY148" s="17" t="s">
        <v>147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81</v>
      </c>
      <c r="BK148" s="230">
        <f>ROUND(I148*H148,2)</f>
        <v>0</v>
      </c>
      <c r="BL148" s="17" t="s">
        <v>154</v>
      </c>
      <c r="BM148" s="229" t="s">
        <v>202</v>
      </c>
    </row>
    <row r="149" s="13" customFormat="1">
      <c r="A149" s="13"/>
      <c r="B149" s="231"/>
      <c r="C149" s="232"/>
      <c r="D149" s="233" t="s">
        <v>155</v>
      </c>
      <c r="E149" s="234" t="s">
        <v>1</v>
      </c>
      <c r="F149" s="235" t="s">
        <v>1360</v>
      </c>
      <c r="G149" s="232"/>
      <c r="H149" s="236">
        <v>332.904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155</v>
      </c>
      <c r="AU149" s="242" t="s">
        <v>83</v>
      </c>
      <c r="AV149" s="13" t="s">
        <v>83</v>
      </c>
      <c r="AW149" s="13" t="s">
        <v>30</v>
      </c>
      <c r="AX149" s="13" t="s">
        <v>73</v>
      </c>
      <c r="AY149" s="242" t="s">
        <v>147</v>
      </c>
    </row>
    <row r="150" s="14" customFormat="1">
      <c r="A150" s="14"/>
      <c r="B150" s="243"/>
      <c r="C150" s="244"/>
      <c r="D150" s="233" t="s">
        <v>155</v>
      </c>
      <c r="E150" s="245" t="s">
        <v>1</v>
      </c>
      <c r="F150" s="246" t="s">
        <v>157</v>
      </c>
      <c r="G150" s="244"/>
      <c r="H150" s="247">
        <v>332.904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155</v>
      </c>
      <c r="AU150" s="253" t="s">
        <v>83</v>
      </c>
      <c r="AV150" s="14" t="s">
        <v>154</v>
      </c>
      <c r="AW150" s="14" t="s">
        <v>30</v>
      </c>
      <c r="AX150" s="14" t="s">
        <v>81</v>
      </c>
      <c r="AY150" s="253" t="s">
        <v>147</v>
      </c>
    </row>
    <row r="151" s="2" customFormat="1" ht="24.15" customHeight="1">
      <c r="A151" s="38"/>
      <c r="B151" s="39"/>
      <c r="C151" s="218" t="s">
        <v>186</v>
      </c>
      <c r="D151" s="218" t="s">
        <v>149</v>
      </c>
      <c r="E151" s="219" t="s">
        <v>223</v>
      </c>
      <c r="F151" s="220" t="s">
        <v>224</v>
      </c>
      <c r="G151" s="221" t="s">
        <v>168</v>
      </c>
      <c r="H151" s="222">
        <v>25.597000000000001</v>
      </c>
      <c r="I151" s="223"/>
      <c r="J151" s="224">
        <f>ROUND(I151*H151,2)</f>
        <v>0</v>
      </c>
      <c r="K151" s="220" t="s">
        <v>153</v>
      </c>
      <c r="L151" s="44"/>
      <c r="M151" s="225" t="s">
        <v>1</v>
      </c>
      <c r="N151" s="226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154</v>
      </c>
      <c r="AT151" s="229" t="s">
        <v>149</v>
      </c>
      <c r="AU151" s="229" t="s">
        <v>83</v>
      </c>
      <c r="AY151" s="17" t="s">
        <v>147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154</v>
      </c>
      <c r="BM151" s="229" t="s">
        <v>207</v>
      </c>
    </row>
    <row r="152" s="13" customFormat="1">
      <c r="A152" s="13"/>
      <c r="B152" s="231"/>
      <c r="C152" s="232"/>
      <c r="D152" s="233" t="s">
        <v>155</v>
      </c>
      <c r="E152" s="234" t="s">
        <v>1</v>
      </c>
      <c r="F152" s="235" t="s">
        <v>1361</v>
      </c>
      <c r="G152" s="232"/>
      <c r="H152" s="236">
        <v>15.212999999999999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155</v>
      </c>
      <c r="AU152" s="242" t="s">
        <v>83</v>
      </c>
      <c r="AV152" s="13" t="s">
        <v>83</v>
      </c>
      <c r="AW152" s="13" t="s">
        <v>30</v>
      </c>
      <c r="AX152" s="13" t="s">
        <v>73</v>
      </c>
      <c r="AY152" s="242" t="s">
        <v>147</v>
      </c>
    </row>
    <row r="153" s="13" customFormat="1">
      <c r="A153" s="13"/>
      <c r="B153" s="231"/>
      <c r="C153" s="232"/>
      <c r="D153" s="233" t="s">
        <v>155</v>
      </c>
      <c r="E153" s="234" t="s">
        <v>1</v>
      </c>
      <c r="F153" s="235" t="s">
        <v>1362</v>
      </c>
      <c r="G153" s="232"/>
      <c r="H153" s="236">
        <v>4.5229999999999997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155</v>
      </c>
      <c r="AU153" s="242" t="s">
        <v>83</v>
      </c>
      <c r="AV153" s="13" t="s">
        <v>83</v>
      </c>
      <c r="AW153" s="13" t="s">
        <v>30</v>
      </c>
      <c r="AX153" s="13" t="s">
        <v>73</v>
      </c>
      <c r="AY153" s="242" t="s">
        <v>147</v>
      </c>
    </row>
    <row r="154" s="13" customFormat="1">
      <c r="A154" s="13"/>
      <c r="B154" s="231"/>
      <c r="C154" s="232"/>
      <c r="D154" s="233" t="s">
        <v>155</v>
      </c>
      <c r="E154" s="234" t="s">
        <v>1</v>
      </c>
      <c r="F154" s="235" t="s">
        <v>1363</v>
      </c>
      <c r="G154" s="232"/>
      <c r="H154" s="236">
        <v>7.1500000000000004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155</v>
      </c>
      <c r="AU154" s="242" t="s">
        <v>83</v>
      </c>
      <c r="AV154" s="13" t="s">
        <v>83</v>
      </c>
      <c r="AW154" s="13" t="s">
        <v>30</v>
      </c>
      <c r="AX154" s="13" t="s">
        <v>73</v>
      </c>
      <c r="AY154" s="242" t="s">
        <v>147</v>
      </c>
    </row>
    <row r="155" s="13" customFormat="1">
      <c r="A155" s="13"/>
      <c r="B155" s="231"/>
      <c r="C155" s="232"/>
      <c r="D155" s="233" t="s">
        <v>155</v>
      </c>
      <c r="E155" s="234" t="s">
        <v>1</v>
      </c>
      <c r="F155" s="235" t="s">
        <v>1364</v>
      </c>
      <c r="G155" s="232"/>
      <c r="H155" s="236">
        <v>-1.0009999999999999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155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147</v>
      </c>
    </row>
    <row r="156" s="13" customFormat="1">
      <c r="A156" s="13"/>
      <c r="B156" s="231"/>
      <c r="C156" s="232"/>
      <c r="D156" s="233" t="s">
        <v>155</v>
      </c>
      <c r="E156" s="234" t="s">
        <v>1</v>
      </c>
      <c r="F156" s="235" t="s">
        <v>1365</v>
      </c>
      <c r="G156" s="232"/>
      <c r="H156" s="236">
        <v>-0.28799999999999998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155</v>
      </c>
      <c r="AU156" s="242" t="s">
        <v>83</v>
      </c>
      <c r="AV156" s="13" t="s">
        <v>83</v>
      </c>
      <c r="AW156" s="13" t="s">
        <v>30</v>
      </c>
      <c r="AX156" s="13" t="s">
        <v>73</v>
      </c>
      <c r="AY156" s="242" t="s">
        <v>147</v>
      </c>
    </row>
    <row r="157" s="14" customFormat="1">
      <c r="A157" s="14"/>
      <c r="B157" s="243"/>
      <c r="C157" s="244"/>
      <c r="D157" s="233" t="s">
        <v>155</v>
      </c>
      <c r="E157" s="245" t="s">
        <v>1</v>
      </c>
      <c r="F157" s="246" t="s">
        <v>157</v>
      </c>
      <c r="G157" s="244"/>
      <c r="H157" s="247">
        <v>25.596999999999994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155</v>
      </c>
      <c r="AU157" s="253" t="s">
        <v>83</v>
      </c>
      <c r="AV157" s="14" t="s">
        <v>154</v>
      </c>
      <c r="AW157" s="14" t="s">
        <v>30</v>
      </c>
      <c r="AX157" s="14" t="s">
        <v>81</v>
      </c>
      <c r="AY157" s="253" t="s">
        <v>147</v>
      </c>
    </row>
    <row r="158" s="2" customFormat="1" ht="16.5" customHeight="1">
      <c r="A158" s="38"/>
      <c r="B158" s="39"/>
      <c r="C158" s="264" t="s">
        <v>209</v>
      </c>
      <c r="D158" s="264" t="s">
        <v>217</v>
      </c>
      <c r="E158" s="265" t="s">
        <v>229</v>
      </c>
      <c r="F158" s="266" t="s">
        <v>230</v>
      </c>
      <c r="G158" s="267" t="s">
        <v>206</v>
      </c>
      <c r="H158" s="268">
        <v>52.090000000000003</v>
      </c>
      <c r="I158" s="269"/>
      <c r="J158" s="270">
        <f>ROUND(I158*H158,2)</f>
        <v>0</v>
      </c>
      <c r="K158" s="266" t="s">
        <v>153</v>
      </c>
      <c r="L158" s="271"/>
      <c r="M158" s="272" t="s">
        <v>1</v>
      </c>
      <c r="N158" s="273" t="s">
        <v>38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174</v>
      </c>
      <c r="AT158" s="229" t="s">
        <v>217</v>
      </c>
      <c r="AU158" s="229" t="s">
        <v>83</v>
      </c>
      <c r="AY158" s="17" t="s">
        <v>147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81</v>
      </c>
      <c r="BK158" s="230">
        <f>ROUND(I158*H158,2)</f>
        <v>0</v>
      </c>
      <c r="BL158" s="17" t="s">
        <v>154</v>
      </c>
      <c r="BM158" s="229" t="s">
        <v>212</v>
      </c>
    </row>
    <row r="159" s="13" customFormat="1">
      <c r="A159" s="13"/>
      <c r="B159" s="231"/>
      <c r="C159" s="232"/>
      <c r="D159" s="233" t="s">
        <v>155</v>
      </c>
      <c r="E159" s="234" t="s">
        <v>1</v>
      </c>
      <c r="F159" s="235" t="s">
        <v>1366</v>
      </c>
      <c r="G159" s="232"/>
      <c r="H159" s="236">
        <v>52.090000000000003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155</v>
      </c>
      <c r="AU159" s="242" t="s">
        <v>83</v>
      </c>
      <c r="AV159" s="13" t="s">
        <v>83</v>
      </c>
      <c r="AW159" s="13" t="s">
        <v>30</v>
      </c>
      <c r="AX159" s="13" t="s">
        <v>73</v>
      </c>
      <c r="AY159" s="242" t="s">
        <v>147</v>
      </c>
    </row>
    <row r="160" s="14" customFormat="1">
      <c r="A160" s="14"/>
      <c r="B160" s="243"/>
      <c r="C160" s="244"/>
      <c r="D160" s="233" t="s">
        <v>155</v>
      </c>
      <c r="E160" s="245" t="s">
        <v>1</v>
      </c>
      <c r="F160" s="246" t="s">
        <v>157</v>
      </c>
      <c r="G160" s="244"/>
      <c r="H160" s="247">
        <v>52.090000000000003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155</v>
      </c>
      <c r="AU160" s="253" t="s">
        <v>83</v>
      </c>
      <c r="AV160" s="14" t="s">
        <v>154</v>
      </c>
      <c r="AW160" s="14" t="s">
        <v>30</v>
      </c>
      <c r="AX160" s="14" t="s">
        <v>81</v>
      </c>
      <c r="AY160" s="253" t="s">
        <v>147</v>
      </c>
    </row>
    <row r="161" s="12" customFormat="1" ht="22.8" customHeight="1">
      <c r="A161" s="12"/>
      <c r="B161" s="202"/>
      <c r="C161" s="203"/>
      <c r="D161" s="204" t="s">
        <v>72</v>
      </c>
      <c r="E161" s="216" t="s">
        <v>154</v>
      </c>
      <c r="F161" s="216" t="s">
        <v>233</v>
      </c>
      <c r="G161" s="203"/>
      <c r="H161" s="203"/>
      <c r="I161" s="206"/>
      <c r="J161" s="217">
        <f>BK161</f>
        <v>0</v>
      </c>
      <c r="K161" s="203"/>
      <c r="L161" s="208"/>
      <c r="M161" s="209"/>
      <c r="N161" s="210"/>
      <c r="O161" s="210"/>
      <c r="P161" s="211">
        <f>SUM(P162:P166)</f>
        <v>0</v>
      </c>
      <c r="Q161" s="210"/>
      <c r="R161" s="211">
        <f>SUM(R162:R166)</f>
        <v>0</v>
      </c>
      <c r="S161" s="210"/>
      <c r="T161" s="212">
        <f>SUM(T162:T166)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81</v>
      </c>
      <c r="AT161" s="214" t="s">
        <v>72</v>
      </c>
      <c r="AU161" s="214" t="s">
        <v>81</v>
      </c>
      <c r="AY161" s="213" t="s">
        <v>147</v>
      </c>
      <c r="BK161" s="215">
        <f>SUM(BK162:BK166)</f>
        <v>0</v>
      </c>
    </row>
    <row r="162" s="2" customFormat="1" ht="24.15" customHeight="1">
      <c r="A162" s="38"/>
      <c r="B162" s="39"/>
      <c r="C162" s="218" t="s">
        <v>8</v>
      </c>
      <c r="D162" s="218" t="s">
        <v>149</v>
      </c>
      <c r="E162" s="219" t="s">
        <v>235</v>
      </c>
      <c r="F162" s="220" t="s">
        <v>236</v>
      </c>
      <c r="G162" s="221" t="s">
        <v>168</v>
      </c>
      <c r="H162" s="222">
        <v>5.7309999999999999</v>
      </c>
      <c r="I162" s="223"/>
      <c r="J162" s="224">
        <f>ROUND(I162*H162,2)</f>
        <v>0</v>
      </c>
      <c r="K162" s="220" t="s">
        <v>153</v>
      </c>
      <c r="L162" s="44"/>
      <c r="M162" s="225" t="s">
        <v>1</v>
      </c>
      <c r="N162" s="226" t="s">
        <v>38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154</v>
      </c>
      <c r="AT162" s="229" t="s">
        <v>149</v>
      </c>
      <c r="AU162" s="229" t="s">
        <v>83</v>
      </c>
      <c r="AY162" s="17" t="s">
        <v>147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81</v>
      </c>
      <c r="BK162" s="230">
        <f>ROUND(I162*H162,2)</f>
        <v>0</v>
      </c>
      <c r="BL162" s="17" t="s">
        <v>154</v>
      </c>
      <c r="BM162" s="229" t="s">
        <v>220</v>
      </c>
    </row>
    <row r="163" s="13" customFormat="1">
      <c r="A163" s="13"/>
      <c r="B163" s="231"/>
      <c r="C163" s="232"/>
      <c r="D163" s="233" t="s">
        <v>155</v>
      </c>
      <c r="E163" s="234" t="s">
        <v>1</v>
      </c>
      <c r="F163" s="235" t="s">
        <v>1367</v>
      </c>
      <c r="G163" s="232"/>
      <c r="H163" s="236">
        <v>3.2999999999999998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155</v>
      </c>
      <c r="AU163" s="242" t="s">
        <v>83</v>
      </c>
      <c r="AV163" s="13" t="s">
        <v>83</v>
      </c>
      <c r="AW163" s="13" t="s">
        <v>30</v>
      </c>
      <c r="AX163" s="13" t="s">
        <v>73</v>
      </c>
      <c r="AY163" s="242" t="s">
        <v>147</v>
      </c>
    </row>
    <row r="164" s="13" customFormat="1">
      <c r="A164" s="13"/>
      <c r="B164" s="231"/>
      <c r="C164" s="232"/>
      <c r="D164" s="233" t="s">
        <v>155</v>
      </c>
      <c r="E164" s="234" t="s">
        <v>1</v>
      </c>
      <c r="F164" s="235" t="s">
        <v>1368</v>
      </c>
      <c r="G164" s="232"/>
      <c r="H164" s="236">
        <v>0.88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155</v>
      </c>
      <c r="AU164" s="242" t="s">
        <v>83</v>
      </c>
      <c r="AV164" s="13" t="s">
        <v>83</v>
      </c>
      <c r="AW164" s="13" t="s">
        <v>30</v>
      </c>
      <c r="AX164" s="13" t="s">
        <v>73</v>
      </c>
      <c r="AY164" s="242" t="s">
        <v>147</v>
      </c>
    </row>
    <row r="165" s="13" customFormat="1">
      <c r="A165" s="13"/>
      <c r="B165" s="231"/>
      <c r="C165" s="232"/>
      <c r="D165" s="233" t="s">
        <v>155</v>
      </c>
      <c r="E165" s="234" t="s">
        <v>1</v>
      </c>
      <c r="F165" s="235" t="s">
        <v>1369</v>
      </c>
      <c r="G165" s="232"/>
      <c r="H165" s="236">
        <v>1.5509999999999999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155</v>
      </c>
      <c r="AU165" s="242" t="s">
        <v>83</v>
      </c>
      <c r="AV165" s="13" t="s">
        <v>83</v>
      </c>
      <c r="AW165" s="13" t="s">
        <v>30</v>
      </c>
      <c r="AX165" s="13" t="s">
        <v>73</v>
      </c>
      <c r="AY165" s="242" t="s">
        <v>147</v>
      </c>
    </row>
    <row r="166" s="14" customFormat="1">
      <c r="A166" s="14"/>
      <c r="B166" s="243"/>
      <c r="C166" s="244"/>
      <c r="D166" s="233" t="s">
        <v>155</v>
      </c>
      <c r="E166" s="245" t="s">
        <v>1</v>
      </c>
      <c r="F166" s="246" t="s">
        <v>157</v>
      </c>
      <c r="G166" s="244"/>
      <c r="H166" s="247">
        <v>5.7309999999999999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155</v>
      </c>
      <c r="AU166" s="253" t="s">
        <v>83</v>
      </c>
      <c r="AV166" s="14" t="s">
        <v>154</v>
      </c>
      <c r="AW166" s="14" t="s">
        <v>30</v>
      </c>
      <c r="AX166" s="14" t="s">
        <v>81</v>
      </c>
      <c r="AY166" s="253" t="s">
        <v>147</v>
      </c>
    </row>
    <row r="167" s="12" customFormat="1" ht="22.8" customHeight="1">
      <c r="A167" s="12"/>
      <c r="B167" s="202"/>
      <c r="C167" s="203"/>
      <c r="D167" s="204" t="s">
        <v>72</v>
      </c>
      <c r="E167" s="216" t="s">
        <v>174</v>
      </c>
      <c r="F167" s="216" t="s">
        <v>242</v>
      </c>
      <c r="G167" s="203"/>
      <c r="H167" s="203"/>
      <c r="I167" s="206"/>
      <c r="J167" s="217">
        <f>BK167</f>
        <v>0</v>
      </c>
      <c r="K167" s="203"/>
      <c r="L167" s="208"/>
      <c r="M167" s="209"/>
      <c r="N167" s="210"/>
      <c r="O167" s="210"/>
      <c r="P167" s="211">
        <f>SUM(P168:P203)</f>
        <v>0</v>
      </c>
      <c r="Q167" s="210"/>
      <c r="R167" s="211">
        <f>SUM(R168:R203)</f>
        <v>0</v>
      </c>
      <c r="S167" s="210"/>
      <c r="T167" s="212">
        <f>SUM(T168:T203)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81</v>
      </c>
      <c r="AT167" s="214" t="s">
        <v>72</v>
      </c>
      <c r="AU167" s="214" t="s">
        <v>81</v>
      </c>
      <c r="AY167" s="213" t="s">
        <v>147</v>
      </c>
      <c r="BK167" s="215">
        <f>SUM(BK168:BK203)</f>
        <v>0</v>
      </c>
    </row>
    <row r="168" s="2" customFormat="1" ht="24.15" customHeight="1">
      <c r="A168" s="38"/>
      <c r="B168" s="39"/>
      <c r="C168" s="218" t="s">
        <v>222</v>
      </c>
      <c r="D168" s="218" t="s">
        <v>149</v>
      </c>
      <c r="E168" s="219" t="s">
        <v>1370</v>
      </c>
      <c r="F168" s="220" t="s">
        <v>1371</v>
      </c>
      <c r="G168" s="221" t="s">
        <v>152</v>
      </c>
      <c r="H168" s="222">
        <v>77</v>
      </c>
      <c r="I168" s="223"/>
      <c r="J168" s="224">
        <f>ROUND(I168*H168,2)</f>
        <v>0</v>
      </c>
      <c r="K168" s="220" t="s">
        <v>153</v>
      </c>
      <c r="L168" s="44"/>
      <c r="M168" s="225" t="s">
        <v>1</v>
      </c>
      <c r="N168" s="226" t="s">
        <v>38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154</v>
      </c>
      <c r="AT168" s="229" t="s">
        <v>149</v>
      </c>
      <c r="AU168" s="229" t="s">
        <v>83</v>
      </c>
      <c r="AY168" s="17" t="s">
        <v>147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81</v>
      </c>
      <c r="BK168" s="230">
        <f>ROUND(I168*H168,2)</f>
        <v>0</v>
      </c>
      <c r="BL168" s="17" t="s">
        <v>154</v>
      </c>
      <c r="BM168" s="229" t="s">
        <v>225</v>
      </c>
    </row>
    <row r="169" s="13" customFormat="1">
      <c r="A169" s="13"/>
      <c r="B169" s="231"/>
      <c r="C169" s="232"/>
      <c r="D169" s="233" t="s">
        <v>155</v>
      </c>
      <c r="E169" s="234" t="s">
        <v>1</v>
      </c>
      <c r="F169" s="235" t="s">
        <v>1372</v>
      </c>
      <c r="G169" s="232"/>
      <c r="H169" s="236">
        <v>30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155</v>
      </c>
      <c r="AU169" s="242" t="s">
        <v>83</v>
      </c>
      <c r="AV169" s="13" t="s">
        <v>83</v>
      </c>
      <c r="AW169" s="13" t="s">
        <v>30</v>
      </c>
      <c r="AX169" s="13" t="s">
        <v>73</v>
      </c>
      <c r="AY169" s="242" t="s">
        <v>147</v>
      </c>
    </row>
    <row r="170" s="13" customFormat="1">
      <c r="A170" s="13"/>
      <c r="B170" s="231"/>
      <c r="C170" s="232"/>
      <c r="D170" s="233" t="s">
        <v>155</v>
      </c>
      <c r="E170" s="234" t="s">
        <v>1</v>
      </c>
      <c r="F170" s="235" t="s">
        <v>1373</v>
      </c>
      <c r="G170" s="232"/>
      <c r="H170" s="236">
        <v>47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155</v>
      </c>
      <c r="AU170" s="242" t="s">
        <v>83</v>
      </c>
      <c r="AV170" s="13" t="s">
        <v>83</v>
      </c>
      <c r="AW170" s="13" t="s">
        <v>30</v>
      </c>
      <c r="AX170" s="13" t="s">
        <v>73</v>
      </c>
      <c r="AY170" s="242" t="s">
        <v>147</v>
      </c>
    </row>
    <row r="171" s="14" customFormat="1">
      <c r="A171" s="14"/>
      <c r="B171" s="243"/>
      <c r="C171" s="244"/>
      <c r="D171" s="233" t="s">
        <v>155</v>
      </c>
      <c r="E171" s="245" t="s">
        <v>1</v>
      </c>
      <c r="F171" s="246" t="s">
        <v>157</v>
      </c>
      <c r="G171" s="244"/>
      <c r="H171" s="247">
        <v>77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155</v>
      </c>
      <c r="AU171" s="253" t="s">
        <v>83</v>
      </c>
      <c r="AV171" s="14" t="s">
        <v>154</v>
      </c>
      <c r="AW171" s="14" t="s">
        <v>30</v>
      </c>
      <c r="AX171" s="14" t="s">
        <v>81</v>
      </c>
      <c r="AY171" s="253" t="s">
        <v>147</v>
      </c>
    </row>
    <row r="172" s="2" customFormat="1" ht="24.15" customHeight="1">
      <c r="A172" s="38"/>
      <c r="B172" s="39"/>
      <c r="C172" s="264" t="s">
        <v>194</v>
      </c>
      <c r="D172" s="264" t="s">
        <v>217</v>
      </c>
      <c r="E172" s="265" t="s">
        <v>1374</v>
      </c>
      <c r="F172" s="266" t="s">
        <v>1375</v>
      </c>
      <c r="G172" s="267" t="s">
        <v>152</v>
      </c>
      <c r="H172" s="268">
        <v>79.310000000000002</v>
      </c>
      <c r="I172" s="269"/>
      <c r="J172" s="270">
        <f>ROUND(I172*H172,2)</f>
        <v>0</v>
      </c>
      <c r="K172" s="266" t="s">
        <v>153</v>
      </c>
      <c r="L172" s="271"/>
      <c r="M172" s="272" t="s">
        <v>1</v>
      </c>
      <c r="N172" s="273" t="s">
        <v>38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174</v>
      </c>
      <c r="AT172" s="229" t="s">
        <v>217</v>
      </c>
      <c r="AU172" s="229" t="s">
        <v>83</v>
      </c>
      <c r="AY172" s="17" t="s">
        <v>147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81</v>
      </c>
      <c r="BK172" s="230">
        <f>ROUND(I172*H172,2)</f>
        <v>0</v>
      </c>
      <c r="BL172" s="17" t="s">
        <v>154</v>
      </c>
      <c r="BM172" s="229" t="s">
        <v>231</v>
      </c>
    </row>
    <row r="173" s="13" customFormat="1">
      <c r="A173" s="13"/>
      <c r="B173" s="231"/>
      <c r="C173" s="232"/>
      <c r="D173" s="233" t="s">
        <v>155</v>
      </c>
      <c r="E173" s="234" t="s">
        <v>1</v>
      </c>
      <c r="F173" s="235" t="s">
        <v>1376</v>
      </c>
      <c r="G173" s="232"/>
      <c r="H173" s="236">
        <v>79.310000000000002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155</v>
      </c>
      <c r="AU173" s="242" t="s">
        <v>83</v>
      </c>
      <c r="AV173" s="13" t="s">
        <v>83</v>
      </c>
      <c r="AW173" s="13" t="s">
        <v>30</v>
      </c>
      <c r="AX173" s="13" t="s">
        <v>73</v>
      </c>
      <c r="AY173" s="242" t="s">
        <v>147</v>
      </c>
    </row>
    <row r="174" s="14" customFormat="1">
      <c r="A174" s="14"/>
      <c r="B174" s="243"/>
      <c r="C174" s="244"/>
      <c r="D174" s="233" t="s">
        <v>155</v>
      </c>
      <c r="E174" s="245" t="s">
        <v>1</v>
      </c>
      <c r="F174" s="246" t="s">
        <v>157</v>
      </c>
      <c r="G174" s="244"/>
      <c r="H174" s="247">
        <v>79.310000000000002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155</v>
      </c>
      <c r="AU174" s="253" t="s">
        <v>83</v>
      </c>
      <c r="AV174" s="14" t="s">
        <v>154</v>
      </c>
      <c r="AW174" s="14" t="s">
        <v>30</v>
      </c>
      <c r="AX174" s="14" t="s">
        <v>81</v>
      </c>
      <c r="AY174" s="253" t="s">
        <v>147</v>
      </c>
    </row>
    <row r="175" s="2" customFormat="1" ht="24.15" customHeight="1">
      <c r="A175" s="38"/>
      <c r="B175" s="39"/>
      <c r="C175" s="218" t="s">
        <v>234</v>
      </c>
      <c r="D175" s="218" t="s">
        <v>149</v>
      </c>
      <c r="E175" s="219" t="s">
        <v>1002</v>
      </c>
      <c r="F175" s="220" t="s">
        <v>1003</v>
      </c>
      <c r="G175" s="221" t="s">
        <v>152</v>
      </c>
      <c r="H175" s="222">
        <v>8</v>
      </c>
      <c r="I175" s="223"/>
      <c r="J175" s="224">
        <f>ROUND(I175*H175,2)</f>
        <v>0</v>
      </c>
      <c r="K175" s="220" t="s">
        <v>153</v>
      </c>
      <c r="L175" s="44"/>
      <c r="M175" s="225" t="s">
        <v>1</v>
      </c>
      <c r="N175" s="226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154</v>
      </c>
      <c r="AT175" s="229" t="s">
        <v>149</v>
      </c>
      <c r="AU175" s="229" t="s">
        <v>83</v>
      </c>
      <c r="AY175" s="17" t="s">
        <v>147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154</v>
      </c>
      <c r="BM175" s="229" t="s">
        <v>237</v>
      </c>
    </row>
    <row r="176" s="2" customFormat="1" ht="24.15" customHeight="1">
      <c r="A176" s="38"/>
      <c r="B176" s="39"/>
      <c r="C176" s="264" t="s">
        <v>198</v>
      </c>
      <c r="D176" s="264" t="s">
        <v>217</v>
      </c>
      <c r="E176" s="265" t="s">
        <v>1004</v>
      </c>
      <c r="F176" s="266" t="s">
        <v>1005</v>
      </c>
      <c r="G176" s="267" t="s">
        <v>152</v>
      </c>
      <c r="H176" s="268">
        <v>8.2400000000000002</v>
      </c>
      <c r="I176" s="269"/>
      <c r="J176" s="270">
        <f>ROUND(I176*H176,2)</f>
        <v>0</v>
      </c>
      <c r="K176" s="266" t="s">
        <v>153</v>
      </c>
      <c r="L176" s="271"/>
      <c r="M176" s="272" t="s">
        <v>1</v>
      </c>
      <c r="N176" s="273" t="s">
        <v>38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174</v>
      </c>
      <c r="AT176" s="229" t="s">
        <v>217</v>
      </c>
      <c r="AU176" s="229" t="s">
        <v>83</v>
      </c>
      <c r="AY176" s="17" t="s">
        <v>147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81</v>
      </c>
      <c r="BK176" s="230">
        <f>ROUND(I176*H176,2)</f>
        <v>0</v>
      </c>
      <c r="BL176" s="17" t="s">
        <v>154</v>
      </c>
      <c r="BM176" s="229" t="s">
        <v>245</v>
      </c>
    </row>
    <row r="177" s="13" customFormat="1">
      <c r="A177" s="13"/>
      <c r="B177" s="231"/>
      <c r="C177" s="232"/>
      <c r="D177" s="233" t="s">
        <v>155</v>
      </c>
      <c r="E177" s="234" t="s">
        <v>1</v>
      </c>
      <c r="F177" s="235" t="s">
        <v>1377</v>
      </c>
      <c r="G177" s="232"/>
      <c r="H177" s="236">
        <v>8.2400000000000002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155</v>
      </c>
      <c r="AU177" s="242" t="s">
        <v>83</v>
      </c>
      <c r="AV177" s="13" t="s">
        <v>83</v>
      </c>
      <c r="AW177" s="13" t="s">
        <v>30</v>
      </c>
      <c r="AX177" s="13" t="s">
        <v>73</v>
      </c>
      <c r="AY177" s="242" t="s">
        <v>147</v>
      </c>
    </row>
    <row r="178" s="14" customFormat="1">
      <c r="A178" s="14"/>
      <c r="B178" s="243"/>
      <c r="C178" s="244"/>
      <c r="D178" s="233" t="s">
        <v>155</v>
      </c>
      <c r="E178" s="245" t="s">
        <v>1</v>
      </c>
      <c r="F178" s="246" t="s">
        <v>157</v>
      </c>
      <c r="G178" s="244"/>
      <c r="H178" s="247">
        <v>8.2400000000000002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155</v>
      </c>
      <c r="AU178" s="253" t="s">
        <v>83</v>
      </c>
      <c r="AV178" s="14" t="s">
        <v>154</v>
      </c>
      <c r="AW178" s="14" t="s">
        <v>30</v>
      </c>
      <c r="AX178" s="14" t="s">
        <v>81</v>
      </c>
      <c r="AY178" s="253" t="s">
        <v>147</v>
      </c>
    </row>
    <row r="179" s="2" customFormat="1" ht="37.8" customHeight="1">
      <c r="A179" s="38"/>
      <c r="B179" s="39"/>
      <c r="C179" s="218" t="s">
        <v>248</v>
      </c>
      <c r="D179" s="218" t="s">
        <v>149</v>
      </c>
      <c r="E179" s="219" t="s">
        <v>1378</v>
      </c>
      <c r="F179" s="220" t="s">
        <v>1379</v>
      </c>
      <c r="G179" s="221" t="s">
        <v>251</v>
      </c>
      <c r="H179" s="222">
        <v>12</v>
      </c>
      <c r="I179" s="223"/>
      <c r="J179" s="224">
        <f>ROUND(I179*H179,2)</f>
        <v>0</v>
      </c>
      <c r="K179" s="220" t="s">
        <v>153</v>
      </c>
      <c r="L179" s="44"/>
      <c r="M179" s="225" t="s">
        <v>1</v>
      </c>
      <c r="N179" s="226" t="s">
        <v>38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154</v>
      </c>
      <c r="AT179" s="229" t="s">
        <v>149</v>
      </c>
      <c r="AU179" s="229" t="s">
        <v>83</v>
      </c>
      <c r="AY179" s="17" t="s">
        <v>147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81</v>
      </c>
      <c r="BK179" s="230">
        <f>ROUND(I179*H179,2)</f>
        <v>0</v>
      </c>
      <c r="BL179" s="17" t="s">
        <v>154</v>
      </c>
      <c r="BM179" s="229" t="s">
        <v>252</v>
      </c>
    </row>
    <row r="180" s="2" customFormat="1" ht="24.15" customHeight="1">
      <c r="A180" s="38"/>
      <c r="B180" s="39"/>
      <c r="C180" s="264" t="s">
        <v>202</v>
      </c>
      <c r="D180" s="264" t="s">
        <v>217</v>
      </c>
      <c r="E180" s="265" t="s">
        <v>1380</v>
      </c>
      <c r="F180" s="266" t="s">
        <v>1381</v>
      </c>
      <c r="G180" s="267" t="s">
        <v>251</v>
      </c>
      <c r="H180" s="268">
        <v>12</v>
      </c>
      <c r="I180" s="269"/>
      <c r="J180" s="270">
        <f>ROUND(I180*H180,2)</f>
        <v>0</v>
      </c>
      <c r="K180" s="266" t="s">
        <v>153</v>
      </c>
      <c r="L180" s="271"/>
      <c r="M180" s="272" t="s">
        <v>1</v>
      </c>
      <c r="N180" s="273" t="s">
        <v>38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174</v>
      </c>
      <c r="AT180" s="229" t="s">
        <v>217</v>
      </c>
      <c r="AU180" s="229" t="s">
        <v>83</v>
      </c>
      <c r="AY180" s="17" t="s">
        <v>147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81</v>
      </c>
      <c r="BK180" s="230">
        <f>ROUND(I180*H180,2)</f>
        <v>0</v>
      </c>
      <c r="BL180" s="17" t="s">
        <v>154</v>
      </c>
      <c r="BM180" s="229" t="s">
        <v>255</v>
      </c>
    </row>
    <row r="181" s="2" customFormat="1" ht="33" customHeight="1">
      <c r="A181" s="38"/>
      <c r="B181" s="39"/>
      <c r="C181" s="218" t="s">
        <v>257</v>
      </c>
      <c r="D181" s="218" t="s">
        <v>149</v>
      </c>
      <c r="E181" s="219" t="s">
        <v>1382</v>
      </c>
      <c r="F181" s="220" t="s">
        <v>1383</v>
      </c>
      <c r="G181" s="221" t="s">
        <v>251</v>
      </c>
      <c r="H181" s="222">
        <v>20</v>
      </c>
      <c r="I181" s="223"/>
      <c r="J181" s="224">
        <f>ROUND(I181*H181,2)</f>
        <v>0</v>
      </c>
      <c r="K181" s="220" t="s">
        <v>153</v>
      </c>
      <c r="L181" s="44"/>
      <c r="M181" s="225" t="s">
        <v>1</v>
      </c>
      <c r="N181" s="226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154</v>
      </c>
      <c r="AT181" s="229" t="s">
        <v>149</v>
      </c>
      <c r="AU181" s="229" t="s">
        <v>83</v>
      </c>
      <c r="AY181" s="17" t="s">
        <v>147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154</v>
      </c>
      <c r="BM181" s="229" t="s">
        <v>260</v>
      </c>
    </row>
    <row r="182" s="13" customFormat="1">
      <c r="A182" s="13"/>
      <c r="B182" s="231"/>
      <c r="C182" s="232"/>
      <c r="D182" s="233" t="s">
        <v>155</v>
      </c>
      <c r="E182" s="234" t="s">
        <v>1</v>
      </c>
      <c r="F182" s="235" t="s">
        <v>1384</v>
      </c>
      <c r="G182" s="232"/>
      <c r="H182" s="236">
        <v>12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155</v>
      </c>
      <c r="AU182" s="242" t="s">
        <v>83</v>
      </c>
      <c r="AV182" s="13" t="s">
        <v>83</v>
      </c>
      <c r="AW182" s="13" t="s">
        <v>30</v>
      </c>
      <c r="AX182" s="13" t="s">
        <v>73</v>
      </c>
      <c r="AY182" s="242" t="s">
        <v>147</v>
      </c>
    </row>
    <row r="183" s="13" customFormat="1">
      <c r="A183" s="13"/>
      <c r="B183" s="231"/>
      <c r="C183" s="232"/>
      <c r="D183" s="233" t="s">
        <v>155</v>
      </c>
      <c r="E183" s="234" t="s">
        <v>1</v>
      </c>
      <c r="F183" s="235" t="s">
        <v>1385</v>
      </c>
      <c r="G183" s="232"/>
      <c r="H183" s="236">
        <v>8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155</v>
      </c>
      <c r="AU183" s="242" t="s">
        <v>83</v>
      </c>
      <c r="AV183" s="13" t="s">
        <v>83</v>
      </c>
      <c r="AW183" s="13" t="s">
        <v>30</v>
      </c>
      <c r="AX183" s="13" t="s">
        <v>73</v>
      </c>
      <c r="AY183" s="242" t="s">
        <v>147</v>
      </c>
    </row>
    <row r="184" s="14" customFormat="1">
      <c r="A184" s="14"/>
      <c r="B184" s="243"/>
      <c r="C184" s="244"/>
      <c r="D184" s="233" t="s">
        <v>155</v>
      </c>
      <c r="E184" s="245" t="s">
        <v>1</v>
      </c>
      <c r="F184" s="246" t="s">
        <v>157</v>
      </c>
      <c r="G184" s="244"/>
      <c r="H184" s="247">
        <v>20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155</v>
      </c>
      <c r="AU184" s="253" t="s">
        <v>83</v>
      </c>
      <c r="AV184" s="14" t="s">
        <v>154</v>
      </c>
      <c r="AW184" s="14" t="s">
        <v>30</v>
      </c>
      <c r="AX184" s="14" t="s">
        <v>81</v>
      </c>
      <c r="AY184" s="253" t="s">
        <v>147</v>
      </c>
    </row>
    <row r="185" s="2" customFormat="1" ht="16.5" customHeight="1">
      <c r="A185" s="38"/>
      <c r="B185" s="39"/>
      <c r="C185" s="264" t="s">
        <v>207</v>
      </c>
      <c r="D185" s="264" t="s">
        <v>217</v>
      </c>
      <c r="E185" s="265" t="s">
        <v>1386</v>
      </c>
      <c r="F185" s="266" t="s">
        <v>1387</v>
      </c>
      <c r="G185" s="267" t="s">
        <v>251</v>
      </c>
      <c r="H185" s="268">
        <v>20</v>
      </c>
      <c r="I185" s="269"/>
      <c r="J185" s="270">
        <f>ROUND(I185*H185,2)</f>
        <v>0</v>
      </c>
      <c r="K185" s="266" t="s">
        <v>153</v>
      </c>
      <c r="L185" s="271"/>
      <c r="M185" s="272" t="s">
        <v>1</v>
      </c>
      <c r="N185" s="273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174</v>
      </c>
      <c r="AT185" s="229" t="s">
        <v>217</v>
      </c>
      <c r="AU185" s="229" t="s">
        <v>83</v>
      </c>
      <c r="AY185" s="17" t="s">
        <v>147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154</v>
      </c>
      <c r="BM185" s="229" t="s">
        <v>264</v>
      </c>
    </row>
    <row r="186" s="2" customFormat="1" ht="33" customHeight="1">
      <c r="A186" s="38"/>
      <c r="B186" s="39"/>
      <c r="C186" s="218" t="s">
        <v>7</v>
      </c>
      <c r="D186" s="218" t="s">
        <v>149</v>
      </c>
      <c r="E186" s="219" t="s">
        <v>1007</v>
      </c>
      <c r="F186" s="220" t="s">
        <v>1008</v>
      </c>
      <c r="G186" s="221" t="s">
        <v>251</v>
      </c>
      <c r="H186" s="222">
        <v>1</v>
      </c>
      <c r="I186" s="223"/>
      <c r="J186" s="224">
        <f>ROUND(I186*H186,2)</f>
        <v>0</v>
      </c>
      <c r="K186" s="220" t="s">
        <v>153</v>
      </c>
      <c r="L186" s="44"/>
      <c r="M186" s="225" t="s">
        <v>1</v>
      </c>
      <c r="N186" s="226" t="s">
        <v>38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154</v>
      </c>
      <c r="AT186" s="229" t="s">
        <v>149</v>
      </c>
      <c r="AU186" s="229" t="s">
        <v>83</v>
      </c>
      <c r="AY186" s="17" t="s">
        <v>147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81</v>
      </c>
      <c r="BK186" s="230">
        <f>ROUND(I186*H186,2)</f>
        <v>0</v>
      </c>
      <c r="BL186" s="17" t="s">
        <v>154</v>
      </c>
      <c r="BM186" s="229" t="s">
        <v>268</v>
      </c>
    </row>
    <row r="187" s="2" customFormat="1" ht="16.5" customHeight="1">
      <c r="A187" s="38"/>
      <c r="B187" s="39"/>
      <c r="C187" s="264" t="s">
        <v>212</v>
      </c>
      <c r="D187" s="264" t="s">
        <v>217</v>
      </c>
      <c r="E187" s="265" t="s">
        <v>1015</v>
      </c>
      <c r="F187" s="266" t="s">
        <v>1016</v>
      </c>
      <c r="G187" s="267" t="s">
        <v>251</v>
      </c>
      <c r="H187" s="268">
        <v>1</v>
      </c>
      <c r="I187" s="269"/>
      <c r="J187" s="270">
        <f>ROUND(I187*H187,2)</f>
        <v>0</v>
      </c>
      <c r="K187" s="266" t="s">
        <v>153</v>
      </c>
      <c r="L187" s="271"/>
      <c r="M187" s="272" t="s">
        <v>1</v>
      </c>
      <c r="N187" s="273" t="s">
        <v>38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174</v>
      </c>
      <c r="AT187" s="229" t="s">
        <v>217</v>
      </c>
      <c r="AU187" s="229" t="s">
        <v>83</v>
      </c>
      <c r="AY187" s="17" t="s">
        <v>147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154</v>
      </c>
      <c r="BM187" s="229" t="s">
        <v>272</v>
      </c>
    </row>
    <row r="188" s="2" customFormat="1" ht="33" customHeight="1">
      <c r="A188" s="38"/>
      <c r="B188" s="39"/>
      <c r="C188" s="218" t="s">
        <v>274</v>
      </c>
      <c r="D188" s="218" t="s">
        <v>149</v>
      </c>
      <c r="E188" s="219" t="s">
        <v>836</v>
      </c>
      <c r="F188" s="220" t="s">
        <v>837</v>
      </c>
      <c r="G188" s="221" t="s">
        <v>251</v>
      </c>
      <c r="H188" s="222">
        <v>21</v>
      </c>
      <c r="I188" s="223"/>
      <c r="J188" s="224">
        <f>ROUND(I188*H188,2)</f>
        <v>0</v>
      </c>
      <c r="K188" s="220" t="s">
        <v>153</v>
      </c>
      <c r="L188" s="44"/>
      <c r="M188" s="225" t="s">
        <v>1</v>
      </c>
      <c r="N188" s="226" t="s">
        <v>38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154</v>
      </c>
      <c r="AT188" s="229" t="s">
        <v>149</v>
      </c>
      <c r="AU188" s="229" t="s">
        <v>83</v>
      </c>
      <c r="AY188" s="17" t="s">
        <v>147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81</v>
      </c>
      <c r="BK188" s="230">
        <f>ROUND(I188*H188,2)</f>
        <v>0</v>
      </c>
      <c r="BL188" s="17" t="s">
        <v>154</v>
      </c>
      <c r="BM188" s="229" t="s">
        <v>277</v>
      </c>
    </row>
    <row r="189" s="13" customFormat="1">
      <c r="A189" s="13"/>
      <c r="B189" s="231"/>
      <c r="C189" s="232"/>
      <c r="D189" s="233" t="s">
        <v>155</v>
      </c>
      <c r="E189" s="234" t="s">
        <v>1</v>
      </c>
      <c r="F189" s="235" t="s">
        <v>1388</v>
      </c>
      <c r="G189" s="232"/>
      <c r="H189" s="236">
        <v>8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155</v>
      </c>
      <c r="AU189" s="242" t="s">
        <v>83</v>
      </c>
      <c r="AV189" s="13" t="s">
        <v>83</v>
      </c>
      <c r="AW189" s="13" t="s">
        <v>30</v>
      </c>
      <c r="AX189" s="13" t="s">
        <v>73</v>
      </c>
      <c r="AY189" s="242" t="s">
        <v>147</v>
      </c>
    </row>
    <row r="190" s="13" customFormat="1">
      <c r="A190" s="13"/>
      <c r="B190" s="231"/>
      <c r="C190" s="232"/>
      <c r="D190" s="233" t="s">
        <v>155</v>
      </c>
      <c r="E190" s="234" t="s">
        <v>1</v>
      </c>
      <c r="F190" s="235" t="s">
        <v>1389</v>
      </c>
      <c r="G190" s="232"/>
      <c r="H190" s="236">
        <v>1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155</v>
      </c>
      <c r="AU190" s="242" t="s">
        <v>83</v>
      </c>
      <c r="AV190" s="13" t="s">
        <v>83</v>
      </c>
      <c r="AW190" s="13" t="s">
        <v>30</v>
      </c>
      <c r="AX190" s="13" t="s">
        <v>73</v>
      </c>
      <c r="AY190" s="242" t="s">
        <v>147</v>
      </c>
    </row>
    <row r="191" s="13" customFormat="1">
      <c r="A191" s="13"/>
      <c r="B191" s="231"/>
      <c r="C191" s="232"/>
      <c r="D191" s="233" t="s">
        <v>155</v>
      </c>
      <c r="E191" s="234" t="s">
        <v>1</v>
      </c>
      <c r="F191" s="235" t="s">
        <v>1390</v>
      </c>
      <c r="G191" s="232"/>
      <c r="H191" s="236">
        <v>12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155</v>
      </c>
      <c r="AU191" s="242" t="s">
        <v>83</v>
      </c>
      <c r="AV191" s="13" t="s">
        <v>83</v>
      </c>
      <c r="AW191" s="13" t="s">
        <v>30</v>
      </c>
      <c r="AX191" s="13" t="s">
        <v>73</v>
      </c>
      <c r="AY191" s="242" t="s">
        <v>147</v>
      </c>
    </row>
    <row r="192" s="14" customFormat="1">
      <c r="A192" s="14"/>
      <c r="B192" s="243"/>
      <c r="C192" s="244"/>
      <c r="D192" s="233" t="s">
        <v>155</v>
      </c>
      <c r="E192" s="245" t="s">
        <v>1</v>
      </c>
      <c r="F192" s="246" t="s">
        <v>157</v>
      </c>
      <c r="G192" s="244"/>
      <c r="H192" s="247">
        <v>21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155</v>
      </c>
      <c r="AU192" s="253" t="s">
        <v>83</v>
      </c>
      <c r="AV192" s="14" t="s">
        <v>154</v>
      </c>
      <c r="AW192" s="14" t="s">
        <v>30</v>
      </c>
      <c r="AX192" s="14" t="s">
        <v>81</v>
      </c>
      <c r="AY192" s="253" t="s">
        <v>147</v>
      </c>
    </row>
    <row r="193" s="2" customFormat="1" ht="24.15" customHeight="1">
      <c r="A193" s="38"/>
      <c r="B193" s="39"/>
      <c r="C193" s="264" t="s">
        <v>220</v>
      </c>
      <c r="D193" s="264" t="s">
        <v>217</v>
      </c>
      <c r="E193" s="265" t="s">
        <v>841</v>
      </c>
      <c r="F193" s="266" t="s">
        <v>1391</v>
      </c>
      <c r="G193" s="267" t="s">
        <v>251</v>
      </c>
      <c r="H193" s="268">
        <v>20</v>
      </c>
      <c r="I193" s="269"/>
      <c r="J193" s="270">
        <f>ROUND(I193*H193,2)</f>
        <v>0</v>
      </c>
      <c r="K193" s="266" t="s">
        <v>1</v>
      </c>
      <c r="L193" s="271"/>
      <c r="M193" s="272" t="s">
        <v>1</v>
      </c>
      <c r="N193" s="273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174</v>
      </c>
      <c r="AT193" s="229" t="s">
        <v>217</v>
      </c>
      <c r="AU193" s="229" t="s">
        <v>83</v>
      </c>
      <c r="AY193" s="17" t="s">
        <v>147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154</v>
      </c>
      <c r="BM193" s="229" t="s">
        <v>281</v>
      </c>
    </row>
    <row r="194" s="2" customFormat="1" ht="24.15" customHeight="1">
      <c r="A194" s="38"/>
      <c r="B194" s="39"/>
      <c r="C194" s="264" t="s">
        <v>282</v>
      </c>
      <c r="D194" s="264" t="s">
        <v>217</v>
      </c>
      <c r="E194" s="265" t="s">
        <v>838</v>
      </c>
      <c r="F194" s="266" t="s">
        <v>1392</v>
      </c>
      <c r="G194" s="267" t="s">
        <v>251</v>
      </c>
      <c r="H194" s="268">
        <v>1</v>
      </c>
      <c r="I194" s="269"/>
      <c r="J194" s="270">
        <f>ROUND(I194*H194,2)</f>
        <v>0</v>
      </c>
      <c r="K194" s="266" t="s">
        <v>1</v>
      </c>
      <c r="L194" s="271"/>
      <c r="M194" s="272" t="s">
        <v>1</v>
      </c>
      <c r="N194" s="273" t="s">
        <v>38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174</v>
      </c>
      <c r="AT194" s="229" t="s">
        <v>217</v>
      </c>
      <c r="AU194" s="229" t="s">
        <v>83</v>
      </c>
      <c r="AY194" s="17" t="s">
        <v>147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81</v>
      </c>
      <c r="BK194" s="230">
        <f>ROUND(I194*H194,2)</f>
        <v>0</v>
      </c>
      <c r="BL194" s="17" t="s">
        <v>154</v>
      </c>
      <c r="BM194" s="229" t="s">
        <v>285</v>
      </c>
    </row>
    <row r="195" s="2" customFormat="1" ht="37.8" customHeight="1">
      <c r="A195" s="38"/>
      <c r="B195" s="39"/>
      <c r="C195" s="218" t="s">
        <v>225</v>
      </c>
      <c r="D195" s="218" t="s">
        <v>149</v>
      </c>
      <c r="E195" s="219" t="s">
        <v>1393</v>
      </c>
      <c r="F195" s="220" t="s">
        <v>1394</v>
      </c>
      <c r="G195" s="221" t="s">
        <v>251</v>
      </c>
      <c r="H195" s="222">
        <v>8</v>
      </c>
      <c r="I195" s="223"/>
      <c r="J195" s="224">
        <f>ROUND(I195*H195,2)</f>
        <v>0</v>
      </c>
      <c r="K195" s="220" t="s">
        <v>1395</v>
      </c>
      <c r="L195" s="44"/>
      <c r="M195" s="225" t="s">
        <v>1</v>
      </c>
      <c r="N195" s="226" t="s">
        <v>38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154</v>
      </c>
      <c r="AT195" s="229" t="s">
        <v>149</v>
      </c>
      <c r="AU195" s="229" t="s">
        <v>83</v>
      </c>
      <c r="AY195" s="17" t="s">
        <v>147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81</v>
      </c>
      <c r="BK195" s="230">
        <f>ROUND(I195*H195,2)</f>
        <v>0</v>
      </c>
      <c r="BL195" s="17" t="s">
        <v>154</v>
      </c>
      <c r="BM195" s="229" t="s">
        <v>289</v>
      </c>
    </row>
    <row r="196" s="2" customFormat="1" ht="24.15" customHeight="1">
      <c r="A196" s="38"/>
      <c r="B196" s="39"/>
      <c r="C196" s="218" t="s">
        <v>290</v>
      </c>
      <c r="D196" s="218" t="s">
        <v>149</v>
      </c>
      <c r="E196" s="219" t="s">
        <v>456</v>
      </c>
      <c r="F196" s="220" t="s">
        <v>457</v>
      </c>
      <c r="G196" s="221" t="s">
        <v>152</v>
      </c>
      <c r="H196" s="222">
        <v>88</v>
      </c>
      <c r="I196" s="223"/>
      <c r="J196" s="224">
        <f>ROUND(I196*H196,2)</f>
        <v>0</v>
      </c>
      <c r="K196" s="220" t="s">
        <v>153</v>
      </c>
      <c r="L196" s="44"/>
      <c r="M196" s="225" t="s">
        <v>1</v>
      </c>
      <c r="N196" s="226" t="s">
        <v>38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154</v>
      </c>
      <c r="AT196" s="229" t="s">
        <v>149</v>
      </c>
      <c r="AU196" s="229" t="s">
        <v>83</v>
      </c>
      <c r="AY196" s="17" t="s">
        <v>147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81</v>
      </c>
      <c r="BK196" s="230">
        <f>ROUND(I196*H196,2)</f>
        <v>0</v>
      </c>
      <c r="BL196" s="17" t="s">
        <v>154</v>
      </c>
      <c r="BM196" s="229" t="s">
        <v>293</v>
      </c>
    </row>
    <row r="197" s="13" customFormat="1">
      <c r="A197" s="13"/>
      <c r="B197" s="231"/>
      <c r="C197" s="232"/>
      <c r="D197" s="233" t="s">
        <v>155</v>
      </c>
      <c r="E197" s="234" t="s">
        <v>1</v>
      </c>
      <c r="F197" s="235" t="s">
        <v>1396</v>
      </c>
      <c r="G197" s="232"/>
      <c r="H197" s="236">
        <v>40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155</v>
      </c>
      <c r="AU197" s="242" t="s">
        <v>83</v>
      </c>
      <c r="AV197" s="13" t="s">
        <v>83</v>
      </c>
      <c r="AW197" s="13" t="s">
        <v>30</v>
      </c>
      <c r="AX197" s="13" t="s">
        <v>73</v>
      </c>
      <c r="AY197" s="242" t="s">
        <v>147</v>
      </c>
    </row>
    <row r="198" s="13" customFormat="1">
      <c r="A198" s="13"/>
      <c r="B198" s="231"/>
      <c r="C198" s="232"/>
      <c r="D198" s="233" t="s">
        <v>155</v>
      </c>
      <c r="E198" s="234" t="s">
        <v>1</v>
      </c>
      <c r="F198" s="235" t="s">
        <v>1397</v>
      </c>
      <c r="G198" s="232"/>
      <c r="H198" s="236">
        <v>48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155</v>
      </c>
      <c r="AU198" s="242" t="s">
        <v>83</v>
      </c>
      <c r="AV198" s="13" t="s">
        <v>83</v>
      </c>
      <c r="AW198" s="13" t="s">
        <v>30</v>
      </c>
      <c r="AX198" s="13" t="s">
        <v>73</v>
      </c>
      <c r="AY198" s="242" t="s">
        <v>147</v>
      </c>
    </row>
    <row r="199" s="14" customFormat="1">
      <c r="A199" s="14"/>
      <c r="B199" s="243"/>
      <c r="C199" s="244"/>
      <c r="D199" s="233" t="s">
        <v>155</v>
      </c>
      <c r="E199" s="245" t="s">
        <v>1</v>
      </c>
      <c r="F199" s="246" t="s">
        <v>157</v>
      </c>
      <c r="G199" s="244"/>
      <c r="H199" s="247">
        <v>88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155</v>
      </c>
      <c r="AU199" s="253" t="s">
        <v>83</v>
      </c>
      <c r="AV199" s="14" t="s">
        <v>154</v>
      </c>
      <c r="AW199" s="14" t="s">
        <v>30</v>
      </c>
      <c r="AX199" s="14" t="s">
        <v>81</v>
      </c>
      <c r="AY199" s="253" t="s">
        <v>147</v>
      </c>
    </row>
    <row r="200" s="2" customFormat="1" ht="24.15" customHeight="1">
      <c r="A200" s="38"/>
      <c r="B200" s="39"/>
      <c r="C200" s="218" t="s">
        <v>231</v>
      </c>
      <c r="D200" s="218" t="s">
        <v>149</v>
      </c>
      <c r="E200" s="219" t="s">
        <v>897</v>
      </c>
      <c r="F200" s="220" t="s">
        <v>898</v>
      </c>
      <c r="G200" s="221" t="s">
        <v>168</v>
      </c>
      <c r="H200" s="222">
        <v>1.6100000000000001</v>
      </c>
      <c r="I200" s="223"/>
      <c r="J200" s="224">
        <f>ROUND(I200*H200,2)</f>
        <v>0</v>
      </c>
      <c r="K200" s="220" t="s">
        <v>153</v>
      </c>
      <c r="L200" s="44"/>
      <c r="M200" s="225" t="s">
        <v>1</v>
      </c>
      <c r="N200" s="226" t="s">
        <v>38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154</v>
      </c>
      <c r="AT200" s="229" t="s">
        <v>149</v>
      </c>
      <c r="AU200" s="229" t="s">
        <v>83</v>
      </c>
      <c r="AY200" s="17" t="s">
        <v>147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81</v>
      </c>
      <c r="BK200" s="230">
        <f>ROUND(I200*H200,2)</f>
        <v>0</v>
      </c>
      <c r="BL200" s="17" t="s">
        <v>154</v>
      </c>
      <c r="BM200" s="229" t="s">
        <v>297</v>
      </c>
    </row>
    <row r="201" s="13" customFormat="1">
      <c r="A201" s="13"/>
      <c r="B201" s="231"/>
      <c r="C201" s="232"/>
      <c r="D201" s="233" t="s">
        <v>155</v>
      </c>
      <c r="E201" s="234" t="s">
        <v>1</v>
      </c>
      <c r="F201" s="235" t="s">
        <v>1398</v>
      </c>
      <c r="G201" s="232"/>
      <c r="H201" s="236">
        <v>1.359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155</v>
      </c>
      <c r="AU201" s="242" t="s">
        <v>83</v>
      </c>
      <c r="AV201" s="13" t="s">
        <v>83</v>
      </c>
      <c r="AW201" s="13" t="s">
        <v>30</v>
      </c>
      <c r="AX201" s="13" t="s">
        <v>73</v>
      </c>
      <c r="AY201" s="242" t="s">
        <v>147</v>
      </c>
    </row>
    <row r="202" s="13" customFormat="1">
      <c r="A202" s="13"/>
      <c r="B202" s="231"/>
      <c r="C202" s="232"/>
      <c r="D202" s="233" t="s">
        <v>155</v>
      </c>
      <c r="E202" s="234" t="s">
        <v>1</v>
      </c>
      <c r="F202" s="235" t="s">
        <v>1399</v>
      </c>
      <c r="G202" s="232"/>
      <c r="H202" s="236">
        <v>0.251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155</v>
      </c>
      <c r="AU202" s="242" t="s">
        <v>83</v>
      </c>
      <c r="AV202" s="13" t="s">
        <v>83</v>
      </c>
      <c r="AW202" s="13" t="s">
        <v>30</v>
      </c>
      <c r="AX202" s="13" t="s">
        <v>73</v>
      </c>
      <c r="AY202" s="242" t="s">
        <v>147</v>
      </c>
    </row>
    <row r="203" s="14" customFormat="1">
      <c r="A203" s="14"/>
      <c r="B203" s="243"/>
      <c r="C203" s="244"/>
      <c r="D203" s="233" t="s">
        <v>155</v>
      </c>
      <c r="E203" s="245" t="s">
        <v>1</v>
      </c>
      <c r="F203" s="246" t="s">
        <v>157</v>
      </c>
      <c r="G203" s="244"/>
      <c r="H203" s="247">
        <v>1.6099999999999999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155</v>
      </c>
      <c r="AU203" s="253" t="s">
        <v>83</v>
      </c>
      <c r="AV203" s="14" t="s">
        <v>154</v>
      </c>
      <c r="AW203" s="14" t="s">
        <v>30</v>
      </c>
      <c r="AX203" s="14" t="s">
        <v>81</v>
      </c>
      <c r="AY203" s="253" t="s">
        <v>147</v>
      </c>
    </row>
    <row r="204" s="12" customFormat="1" ht="22.8" customHeight="1">
      <c r="A204" s="12"/>
      <c r="B204" s="202"/>
      <c r="C204" s="203"/>
      <c r="D204" s="204" t="s">
        <v>72</v>
      </c>
      <c r="E204" s="216" t="s">
        <v>489</v>
      </c>
      <c r="F204" s="216" t="s">
        <v>490</v>
      </c>
      <c r="G204" s="203"/>
      <c r="H204" s="203"/>
      <c r="I204" s="206"/>
      <c r="J204" s="217">
        <f>BK204</f>
        <v>0</v>
      </c>
      <c r="K204" s="203"/>
      <c r="L204" s="208"/>
      <c r="M204" s="209"/>
      <c r="N204" s="210"/>
      <c r="O204" s="210"/>
      <c r="P204" s="211">
        <f>P205</f>
        <v>0</v>
      </c>
      <c r="Q204" s="210"/>
      <c r="R204" s="211">
        <f>R205</f>
        <v>0</v>
      </c>
      <c r="S204" s="210"/>
      <c r="T204" s="212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3" t="s">
        <v>81</v>
      </c>
      <c r="AT204" s="214" t="s">
        <v>72</v>
      </c>
      <c r="AU204" s="214" t="s">
        <v>81</v>
      </c>
      <c r="AY204" s="213" t="s">
        <v>147</v>
      </c>
      <c r="BK204" s="215">
        <f>BK205</f>
        <v>0</v>
      </c>
    </row>
    <row r="205" s="2" customFormat="1" ht="24.15" customHeight="1">
      <c r="A205" s="38"/>
      <c r="B205" s="39"/>
      <c r="C205" s="218" t="s">
        <v>298</v>
      </c>
      <c r="D205" s="218" t="s">
        <v>149</v>
      </c>
      <c r="E205" s="219" t="s">
        <v>491</v>
      </c>
      <c r="F205" s="220" t="s">
        <v>492</v>
      </c>
      <c r="G205" s="221" t="s">
        <v>206</v>
      </c>
      <c r="H205" s="222">
        <v>4.2380000000000004</v>
      </c>
      <c r="I205" s="223"/>
      <c r="J205" s="224">
        <f>ROUND(I205*H205,2)</f>
        <v>0</v>
      </c>
      <c r="K205" s="220" t="s">
        <v>153</v>
      </c>
      <c r="L205" s="44"/>
      <c r="M205" s="225" t="s">
        <v>1</v>
      </c>
      <c r="N205" s="226" t="s">
        <v>38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154</v>
      </c>
      <c r="AT205" s="229" t="s">
        <v>149</v>
      </c>
      <c r="AU205" s="229" t="s">
        <v>83</v>
      </c>
      <c r="AY205" s="17" t="s">
        <v>147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81</v>
      </c>
      <c r="BK205" s="230">
        <f>ROUND(I205*H205,2)</f>
        <v>0</v>
      </c>
      <c r="BL205" s="17" t="s">
        <v>154</v>
      </c>
      <c r="BM205" s="229" t="s">
        <v>301</v>
      </c>
    </row>
    <row r="206" s="12" customFormat="1" ht="25.92" customHeight="1">
      <c r="A206" s="12"/>
      <c r="B206" s="202"/>
      <c r="C206" s="203"/>
      <c r="D206" s="204" t="s">
        <v>72</v>
      </c>
      <c r="E206" s="205" t="s">
        <v>1323</v>
      </c>
      <c r="F206" s="205" t="s">
        <v>1324</v>
      </c>
      <c r="G206" s="203"/>
      <c r="H206" s="203"/>
      <c r="I206" s="206"/>
      <c r="J206" s="207">
        <f>BK206</f>
        <v>0</v>
      </c>
      <c r="K206" s="203"/>
      <c r="L206" s="208"/>
      <c r="M206" s="209"/>
      <c r="N206" s="210"/>
      <c r="O206" s="210"/>
      <c r="P206" s="211">
        <f>P207</f>
        <v>0</v>
      </c>
      <c r="Q206" s="210"/>
      <c r="R206" s="211">
        <f>R207</f>
        <v>0</v>
      </c>
      <c r="S206" s="210"/>
      <c r="T206" s="212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83</v>
      </c>
      <c r="AT206" s="214" t="s">
        <v>72</v>
      </c>
      <c r="AU206" s="214" t="s">
        <v>73</v>
      </c>
      <c r="AY206" s="213" t="s">
        <v>147</v>
      </c>
      <c r="BK206" s="215">
        <f>BK207</f>
        <v>0</v>
      </c>
    </row>
    <row r="207" s="12" customFormat="1" ht="22.8" customHeight="1">
      <c r="A207" s="12"/>
      <c r="B207" s="202"/>
      <c r="C207" s="203"/>
      <c r="D207" s="204" t="s">
        <v>72</v>
      </c>
      <c r="E207" s="216" t="s">
        <v>1400</v>
      </c>
      <c r="F207" s="216" t="s">
        <v>1401</v>
      </c>
      <c r="G207" s="203"/>
      <c r="H207" s="203"/>
      <c r="I207" s="206"/>
      <c r="J207" s="217">
        <f>BK207</f>
        <v>0</v>
      </c>
      <c r="K207" s="203"/>
      <c r="L207" s="208"/>
      <c r="M207" s="209"/>
      <c r="N207" s="210"/>
      <c r="O207" s="210"/>
      <c r="P207" s="211">
        <f>SUM(P208:P209)</f>
        <v>0</v>
      </c>
      <c r="Q207" s="210"/>
      <c r="R207" s="211">
        <f>SUM(R208:R209)</f>
        <v>0</v>
      </c>
      <c r="S207" s="210"/>
      <c r="T207" s="212">
        <f>SUM(T208:T209)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3" t="s">
        <v>83</v>
      </c>
      <c r="AT207" s="214" t="s">
        <v>72</v>
      </c>
      <c r="AU207" s="214" t="s">
        <v>81</v>
      </c>
      <c r="AY207" s="213" t="s">
        <v>147</v>
      </c>
      <c r="BK207" s="215">
        <f>SUM(BK208:BK209)</f>
        <v>0</v>
      </c>
    </row>
    <row r="208" s="2" customFormat="1" ht="24.15" customHeight="1">
      <c r="A208" s="38"/>
      <c r="B208" s="39"/>
      <c r="C208" s="218" t="s">
        <v>237</v>
      </c>
      <c r="D208" s="218" t="s">
        <v>149</v>
      </c>
      <c r="E208" s="219" t="s">
        <v>1402</v>
      </c>
      <c r="F208" s="220" t="s">
        <v>1403</v>
      </c>
      <c r="G208" s="221" t="s">
        <v>152</v>
      </c>
      <c r="H208" s="222">
        <v>12</v>
      </c>
      <c r="I208" s="223"/>
      <c r="J208" s="224">
        <f>ROUND(I208*H208,2)</f>
        <v>0</v>
      </c>
      <c r="K208" s="220" t="s">
        <v>153</v>
      </c>
      <c r="L208" s="44"/>
      <c r="M208" s="225" t="s">
        <v>1</v>
      </c>
      <c r="N208" s="226" t="s">
        <v>38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198</v>
      </c>
      <c r="AT208" s="229" t="s">
        <v>149</v>
      </c>
      <c r="AU208" s="229" t="s">
        <v>83</v>
      </c>
      <c r="AY208" s="17" t="s">
        <v>147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198</v>
      </c>
      <c r="BM208" s="229" t="s">
        <v>305</v>
      </c>
    </row>
    <row r="209" s="2" customFormat="1" ht="24.15" customHeight="1">
      <c r="A209" s="38"/>
      <c r="B209" s="39"/>
      <c r="C209" s="218" t="s">
        <v>307</v>
      </c>
      <c r="D209" s="218" t="s">
        <v>149</v>
      </c>
      <c r="E209" s="219" t="s">
        <v>1404</v>
      </c>
      <c r="F209" s="220" t="s">
        <v>1405</v>
      </c>
      <c r="G209" s="221" t="s">
        <v>206</v>
      </c>
      <c r="H209" s="222">
        <v>0.034000000000000002</v>
      </c>
      <c r="I209" s="223"/>
      <c r="J209" s="224">
        <f>ROUND(I209*H209,2)</f>
        <v>0</v>
      </c>
      <c r="K209" s="220" t="s">
        <v>153</v>
      </c>
      <c r="L209" s="44"/>
      <c r="M209" s="274" t="s">
        <v>1</v>
      </c>
      <c r="N209" s="275" t="s">
        <v>38</v>
      </c>
      <c r="O209" s="276"/>
      <c r="P209" s="277">
        <f>O209*H209</f>
        <v>0</v>
      </c>
      <c r="Q209" s="277">
        <v>0</v>
      </c>
      <c r="R209" s="277">
        <f>Q209*H209</f>
        <v>0</v>
      </c>
      <c r="S209" s="277">
        <v>0</v>
      </c>
      <c r="T209" s="27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198</v>
      </c>
      <c r="AT209" s="229" t="s">
        <v>149</v>
      </c>
      <c r="AU209" s="229" t="s">
        <v>83</v>
      </c>
      <c r="AY209" s="17" t="s">
        <v>147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81</v>
      </c>
      <c r="BK209" s="230">
        <f>ROUND(I209*H209,2)</f>
        <v>0</v>
      </c>
      <c r="BL209" s="17" t="s">
        <v>198</v>
      </c>
      <c r="BM209" s="229" t="s">
        <v>310</v>
      </c>
    </row>
    <row r="210" s="2" customFormat="1" ht="6.96" customHeight="1">
      <c r="A210" s="38"/>
      <c r="B210" s="66"/>
      <c r="C210" s="67"/>
      <c r="D210" s="67"/>
      <c r="E210" s="67"/>
      <c r="F210" s="67"/>
      <c r="G210" s="67"/>
      <c r="H210" s="67"/>
      <c r="I210" s="67"/>
      <c r="J210" s="67"/>
      <c r="K210" s="67"/>
      <c r="L210" s="44"/>
      <c r="M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</row>
  </sheetData>
  <sheetProtection sheet="1" autoFilter="0" formatColumns="0" formatRows="0" objects="1" scenarios="1" spinCount="100000" saltValue="QFfJkeGNyRt3+FBwd3MuFGToU9uKQteRMB8eCjTMRbb3hh/x6A85cdd8m1nqSXe+6FbtkEaybPCZ2a93jr8q/g==" hashValue="COo4cyxWgQe2LVzEpiXP8r9S2SfFUE0EyqAsFIghNZ8ByJdDt0NG/yClnfFQsi00kIOdSoOO5XLPRz6F8uB/EQ==" algorithmName="SHA-512" password="CC35"/>
  <autoFilter ref="C122:K209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1406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ROUND((SUM(BE122:BE190)),  2)</f>
        <v>0</v>
      </c>
      <c r="G33" s="38"/>
      <c r="H33" s="38"/>
      <c r="I33" s="155">
        <v>0.20999999999999999</v>
      </c>
      <c r="J33" s="154">
        <f>ROUND(((SUM(BE122:BE190))*I33),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ROUND((SUM(BF122:BF190)),  2)</f>
        <v>0</v>
      </c>
      <c r="G34" s="38"/>
      <c r="H34" s="38"/>
      <c r="I34" s="155">
        <v>0.12</v>
      </c>
      <c r="J34" s="154">
        <f>ROUND(((SUM(BF122:BF190))*I34),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ROUND((SUM(BG122:BG190)),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ROUND((SUM(BH122:BH190)),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ROUND((SUM(BI122:BI190)),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DZP - Dočasné zapravení povrchů na zimu 2026/2027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495</v>
      </c>
      <c r="E99" s="188"/>
      <c r="F99" s="188"/>
      <c r="G99" s="188"/>
      <c r="H99" s="188"/>
      <c r="I99" s="188"/>
      <c r="J99" s="189">
        <f>J154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130</v>
      </c>
      <c r="E100" s="188"/>
      <c r="F100" s="188"/>
      <c r="G100" s="188"/>
      <c r="H100" s="188"/>
      <c r="I100" s="188"/>
      <c r="J100" s="189">
        <f>J163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9"/>
      <c r="C101" s="180"/>
      <c r="D101" s="181" t="s">
        <v>1046</v>
      </c>
      <c r="E101" s="182"/>
      <c r="F101" s="182"/>
      <c r="G101" s="182"/>
      <c r="H101" s="182"/>
      <c r="I101" s="182"/>
      <c r="J101" s="183">
        <f>J179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5"/>
      <c r="C102" s="186"/>
      <c r="D102" s="187" t="s">
        <v>1407</v>
      </c>
      <c r="E102" s="188"/>
      <c r="F102" s="188"/>
      <c r="G102" s="188"/>
      <c r="H102" s="188"/>
      <c r="I102" s="188"/>
      <c r="J102" s="189">
        <f>J180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Tábor, Mostecká - Rekonstrukce vodovodu a kanalizace_poznamky pro upravu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DZP - Dočasné zapravení povrchů na zimu 2026/2027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10. 12. 2025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31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133</v>
      </c>
      <c r="D121" s="194" t="s">
        <v>58</v>
      </c>
      <c r="E121" s="194" t="s">
        <v>54</v>
      </c>
      <c r="F121" s="194" t="s">
        <v>55</v>
      </c>
      <c r="G121" s="194" t="s">
        <v>134</v>
      </c>
      <c r="H121" s="194" t="s">
        <v>135</v>
      </c>
      <c r="I121" s="194" t="s">
        <v>136</v>
      </c>
      <c r="J121" s="194" t="s">
        <v>122</v>
      </c>
      <c r="K121" s="195" t="s">
        <v>137</v>
      </c>
      <c r="L121" s="196"/>
      <c r="M121" s="100" t="s">
        <v>1</v>
      </c>
      <c r="N121" s="101" t="s">
        <v>37</v>
      </c>
      <c r="O121" s="101" t="s">
        <v>138</v>
      </c>
      <c r="P121" s="101" t="s">
        <v>139</v>
      </c>
      <c r="Q121" s="101" t="s">
        <v>140</v>
      </c>
      <c r="R121" s="101" t="s">
        <v>141</v>
      </c>
      <c r="S121" s="101" t="s">
        <v>142</v>
      </c>
      <c r="T121" s="102" t="s">
        <v>143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144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P123+P179</f>
        <v>0</v>
      </c>
      <c r="Q122" s="104"/>
      <c r="R122" s="199">
        <f>R123+R179</f>
        <v>0</v>
      </c>
      <c r="S122" s="104"/>
      <c r="T122" s="200">
        <f>T123+T179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124</v>
      </c>
      <c r="BK122" s="201">
        <f>BK123+BK179</f>
        <v>0</v>
      </c>
    </row>
    <row r="123" s="12" customFormat="1" ht="25.92" customHeight="1">
      <c r="A123" s="12"/>
      <c r="B123" s="202"/>
      <c r="C123" s="203"/>
      <c r="D123" s="204" t="s">
        <v>72</v>
      </c>
      <c r="E123" s="205" t="s">
        <v>145</v>
      </c>
      <c r="F123" s="205" t="s">
        <v>146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P124+P154+P163</f>
        <v>0</v>
      </c>
      <c r="Q123" s="210"/>
      <c r="R123" s="211">
        <f>R124+R154+R163</f>
        <v>0</v>
      </c>
      <c r="S123" s="210"/>
      <c r="T123" s="212">
        <f>T124+T154+T163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72</v>
      </c>
      <c r="AU123" s="214" t="s">
        <v>73</v>
      </c>
      <c r="AY123" s="213" t="s">
        <v>147</v>
      </c>
      <c r="BK123" s="215">
        <f>BK124+BK154+BK163</f>
        <v>0</v>
      </c>
    </row>
    <row r="124" s="12" customFormat="1" ht="22.8" customHeight="1">
      <c r="A124" s="12"/>
      <c r="B124" s="202"/>
      <c r="C124" s="203"/>
      <c r="D124" s="204" t="s">
        <v>72</v>
      </c>
      <c r="E124" s="216" t="s">
        <v>81</v>
      </c>
      <c r="F124" s="216" t="s">
        <v>148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SUM(P125:P153)</f>
        <v>0</v>
      </c>
      <c r="Q124" s="210"/>
      <c r="R124" s="211">
        <f>SUM(R125:R153)</f>
        <v>0</v>
      </c>
      <c r="S124" s="210"/>
      <c r="T124" s="212">
        <f>SUM(T125:T153)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81</v>
      </c>
      <c r="AY124" s="213" t="s">
        <v>147</v>
      </c>
      <c r="BK124" s="215">
        <f>SUM(BK125:BK153)</f>
        <v>0</v>
      </c>
    </row>
    <row r="125" s="2" customFormat="1" ht="33" customHeight="1">
      <c r="A125" s="38"/>
      <c r="B125" s="39"/>
      <c r="C125" s="218" t="s">
        <v>81</v>
      </c>
      <c r="D125" s="218" t="s">
        <v>149</v>
      </c>
      <c r="E125" s="219" t="s">
        <v>1408</v>
      </c>
      <c r="F125" s="220" t="s">
        <v>1409</v>
      </c>
      <c r="G125" s="221" t="s">
        <v>185</v>
      </c>
      <c r="H125" s="222">
        <v>465.21199999999999</v>
      </c>
      <c r="I125" s="223"/>
      <c r="J125" s="224">
        <f>ROUND(I125*H125,2)</f>
        <v>0</v>
      </c>
      <c r="K125" s="220" t="s">
        <v>153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154</v>
      </c>
      <c r="AT125" s="229" t="s">
        <v>149</v>
      </c>
      <c r="AU125" s="229" t="s">
        <v>83</v>
      </c>
      <c r="AY125" s="17" t="s">
        <v>147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154</v>
      </c>
      <c r="BM125" s="229" t="s">
        <v>83</v>
      </c>
    </row>
    <row r="126" s="15" customFormat="1">
      <c r="A126" s="15"/>
      <c r="B126" s="254"/>
      <c r="C126" s="255"/>
      <c r="D126" s="233" t="s">
        <v>155</v>
      </c>
      <c r="E126" s="256" t="s">
        <v>1</v>
      </c>
      <c r="F126" s="257" t="s">
        <v>1072</v>
      </c>
      <c r="G126" s="255"/>
      <c r="H126" s="256" t="s">
        <v>1</v>
      </c>
      <c r="I126" s="258"/>
      <c r="J126" s="255"/>
      <c r="K126" s="255"/>
      <c r="L126" s="259"/>
      <c r="M126" s="260"/>
      <c r="N126" s="261"/>
      <c r="O126" s="261"/>
      <c r="P126" s="261"/>
      <c r="Q126" s="261"/>
      <c r="R126" s="261"/>
      <c r="S126" s="261"/>
      <c r="T126" s="262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3" t="s">
        <v>155</v>
      </c>
      <c r="AU126" s="263" t="s">
        <v>83</v>
      </c>
      <c r="AV126" s="15" t="s">
        <v>81</v>
      </c>
      <c r="AW126" s="15" t="s">
        <v>30</v>
      </c>
      <c r="AX126" s="15" t="s">
        <v>73</v>
      </c>
      <c r="AY126" s="263" t="s">
        <v>147</v>
      </c>
    </row>
    <row r="127" s="15" customFormat="1">
      <c r="A127" s="15"/>
      <c r="B127" s="254"/>
      <c r="C127" s="255"/>
      <c r="D127" s="233" t="s">
        <v>155</v>
      </c>
      <c r="E127" s="256" t="s">
        <v>1</v>
      </c>
      <c r="F127" s="257" t="s">
        <v>1073</v>
      </c>
      <c r="G127" s="255"/>
      <c r="H127" s="256" t="s">
        <v>1</v>
      </c>
      <c r="I127" s="258"/>
      <c r="J127" s="255"/>
      <c r="K127" s="255"/>
      <c r="L127" s="259"/>
      <c r="M127" s="260"/>
      <c r="N127" s="261"/>
      <c r="O127" s="261"/>
      <c r="P127" s="261"/>
      <c r="Q127" s="261"/>
      <c r="R127" s="261"/>
      <c r="S127" s="261"/>
      <c r="T127" s="262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3" t="s">
        <v>155</v>
      </c>
      <c r="AU127" s="263" t="s">
        <v>83</v>
      </c>
      <c r="AV127" s="15" t="s">
        <v>81</v>
      </c>
      <c r="AW127" s="15" t="s">
        <v>30</v>
      </c>
      <c r="AX127" s="15" t="s">
        <v>73</v>
      </c>
      <c r="AY127" s="263" t="s">
        <v>147</v>
      </c>
    </row>
    <row r="128" s="13" customFormat="1">
      <c r="A128" s="13"/>
      <c r="B128" s="231"/>
      <c r="C128" s="232"/>
      <c r="D128" s="233" t="s">
        <v>155</v>
      </c>
      <c r="E128" s="234" t="s">
        <v>1</v>
      </c>
      <c r="F128" s="235" t="s">
        <v>1410</v>
      </c>
      <c r="G128" s="232"/>
      <c r="H128" s="236">
        <v>465.21199999999999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155</v>
      </c>
      <c r="AU128" s="242" t="s">
        <v>83</v>
      </c>
      <c r="AV128" s="13" t="s">
        <v>83</v>
      </c>
      <c r="AW128" s="13" t="s">
        <v>30</v>
      </c>
      <c r="AX128" s="13" t="s">
        <v>73</v>
      </c>
      <c r="AY128" s="242" t="s">
        <v>147</v>
      </c>
    </row>
    <row r="129" s="14" customFormat="1">
      <c r="A129" s="14"/>
      <c r="B129" s="243"/>
      <c r="C129" s="244"/>
      <c r="D129" s="233" t="s">
        <v>155</v>
      </c>
      <c r="E129" s="245" t="s">
        <v>1</v>
      </c>
      <c r="F129" s="246" t="s">
        <v>157</v>
      </c>
      <c r="G129" s="244"/>
      <c r="H129" s="247">
        <v>465.21199999999999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155</v>
      </c>
      <c r="AU129" s="253" t="s">
        <v>83</v>
      </c>
      <c r="AV129" s="14" t="s">
        <v>154</v>
      </c>
      <c r="AW129" s="14" t="s">
        <v>30</v>
      </c>
      <c r="AX129" s="14" t="s">
        <v>81</v>
      </c>
      <c r="AY129" s="253" t="s">
        <v>147</v>
      </c>
    </row>
    <row r="130" s="2" customFormat="1" ht="24.15" customHeight="1">
      <c r="A130" s="38"/>
      <c r="B130" s="39"/>
      <c r="C130" s="218" t="s">
        <v>83</v>
      </c>
      <c r="D130" s="218" t="s">
        <v>149</v>
      </c>
      <c r="E130" s="219" t="s">
        <v>1411</v>
      </c>
      <c r="F130" s="220" t="s">
        <v>1412</v>
      </c>
      <c r="G130" s="221" t="s">
        <v>185</v>
      </c>
      <c r="H130" s="222">
        <v>465.21199999999999</v>
      </c>
      <c r="I130" s="223"/>
      <c r="J130" s="224">
        <f>ROUND(I130*H130,2)</f>
        <v>0</v>
      </c>
      <c r="K130" s="220" t="s">
        <v>153</v>
      </c>
      <c r="L130" s="44"/>
      <c r="M130" s="225" t="s">
        <v>1</v>
      </c>
      <c r="N130" s="226" t="s">
        <v>38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154</v>
      </c>
      <c r="AT130" s="229" t="s">
        <v>149</v>
      </c>
      <c r="AU130" s="229" t="s">
        <v>83</v>
      </c>
      <c r="AY130" s="17" t="s">
        <v>147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81</v>
      </c>
      <c r="BK130" s="230">
        <f>ROUND(I130*H130,2)</f>
        <v>0</v>
      </c>
      <c r="BL130" s="17" t="s">
        <v>154</v>
      </c>
      <c r="BM130" s="229" t="s">
        <v>154</v>
      </c>
    </row>
    <row r="131" s="15" customFormat="1">
      <c r="A131" s="15"/>
      <c r="B131" s="254"/>
      <c r="C131" s="255"/>
      <c r="D131" s="233" t="s">
        <v>155</v>
      </c>
      <c r="E131" s="256" t="s">
        <v>1</v>
      </c>
      <c r="F131" s="257" t="s">
        <v>1072</v>
      </c>
      <c r="G131" s="255"/>
      <c r="H131" s="256" t="s">
        <v>1</v>
      </c>
      <c r="I131" s="258"/>
      <c r="J131" s="255"/>
      <c r="K131" s="255"/>
      <c r="L131" s="259"/>
      <c r="M131" s="260"/>
      <c r="N131" s="261"/>
      <c r="O131" s="261"/>
      <c r="P131" s="261"/>
      <c r="Q131" s="261"/>
      <c r="R131" s="261"/>
      <c r="S131" s="261"/>
      <c r="T131" s="262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3" t="s">
        <v>155</v>
      </c>
      <c r="AU131" s="263" t="s">
        <v>83</v>
      </c>
      <c r="AV131" s="15" t="s">
        <v>81</v>
      </c>
      <c r="AW131" s="15" t="s">
        <v>30</v>
      </c>
      <c r="AX131" s="15" t="s">
        <v>73</v>
      </c>
      <c r="AY131" s="263" t="s">
        <v>147</v>
      </c>
    </row>
    <row r="132" s="15" customFormat="1">
      <c r="A132" s="15"/>
      <c r="B132" s="254"/>
      <c r="C132" s="255"/>
      <c r="D132" s="233" t="s">
        <v>155</v>
      </c>
      <c r="E132" s="256" t="s">
        <v>1</v>
      </c>
      <c r="F132" s="257" t="s">
        <v>1073</v>
      </c>
      <c r="G132" s="255"/>
      <c r="H132" s="256" t="s">
        <v>1</v>
      </c>
      <c r="I132" s="258"/>
      <c r="J132" s="255"/>
      <c r="K132" s="255"/>
      <c r="L132" s="259"/>
      <c r="M132" s="260"/>
      <c r="N132" s="261"/>
      <c r="O132" s="261"/>
      <c r="P132" s="261"/>
      <c r="Q132" s="261"/>
      <c r="R132" s="261"/>
      <c r="S132" s="261"/>
      <c r="T132" s="26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3" t="s">
        <v>155</v>
      </c>
      <c r="AU132" s="263" t="s">
        <v>83</v>
      </c>
      <c r="AV132" s="15" t="s">
        <v>81</v>
      </c>
      <c r="AW132" s="15" t="s">
        <v>30</v>
      </c>
      <c r="AX132" s="15" t="s">
        <v>73</v>
      </c>
      <c r="AY132" s="263" t="s">
        <v>147</v>
      </c>
    </row>
    <row r="133" s="13" customFormat="1">
      <c r="A133" s="13"/>
      <c r="B133" s="231"/>
      <c r="C133" s="232"/>
      <c r="D133" s="233" t="s">
        <v>155</v>
      </c>
      <c r="E133" s="234" t="s">
        <v>1</v>
      </c>
      <c r="F133" s="235" t="s">
        <v>1413</v>
      </c>
      <c r="G133" s="232"/>
      <c r="H133" s="236">
        <v>174.43000000000001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155</v>
      </c>
      <c r="AU133" s="242" t="s">
        <v>83</v>
      </c>
      <c r="AV133" s="13" t="s">
        <v>83</v>
      </c>
      <c r="AW133" s="13" t="s">
        <v>30</v>
      </c>
      <c r="AX133" s="13" t="s">
        <v>73</v>
      </c>
      <c r="AY133" s="242" t="s">
        <v>147</v>
      </c>
    </row>
    <row r="134" s="13" customFormat="1">
      <c r="A134" s="13"/>
      <c r="B134" s="231"/>
      <c r="C134" s="232"/>
      <c r="D134" s="233" t="s">
        <v>155</v>
      </c>
      <c r="E134" s="234" t="s">
        <v>1</v>
      </c>
      <c r="F134" s="235" t="s">
        <v>1414</v>
      </c>
      <c r="G134" s="232"/>
      <c r="H134" s="236">
        <v>0.64000000000000001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155</v>
      </c>
      <c r="AU134" s="242" t="s">
        <v>83</v>
      </c>
      <c r="AV134" s="13" t="s">
        <v>83</v>
      </c>
      <c r="AW134" s="13" t="s">
        <v>30</v>
      </c>
      <c r="AX134" s="13" t="s">
        <v>73</v>
      </c>
      <c r="AY134" s="242" t="s">
        <v>147</v>
      </c>
    </row>
    <row r="135" s="13" customFormat="1">
      <c r="A135" s="13"/>
      <c r="B135" s="231"/>
      <c r="C135" s="232"/>
      <c r="D135" s="233" t="s">
        <v>155</v>
      </c>
      <c r="E135" s="234" t="s">
        <v>1</v>
      </c>
      <c r="F135" s="235" t="s">
        <v>1415</v>
      </c>
      <c r="G135" s="232"/>
      <c r="H135" s="236">
        <v>282.892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155</v>
      </c>
      <c r="AU135" s="242" t="s">
        <v>83</v>
      </c>
      <c r="AV135" s="13" t="s">
        <v>83</v>
      </c>
      <c r="AW135" s="13" t="s">
        <v>30</v>
      </c>
      <c r="AX135" s="13" t="s">
        <v>73</v>
      </c>
      <c r="AY135" s="242" t="s">
        <v>147</v>
      </c>
    </row>
    <row r="136" s="13" customFormat="1">
      <c r="A136" s="13"/>
      <c r="B136" s="231"/>
      <c r="C136" s="232"/>
      <c r="D136" s="233" t="s">
        <v>155</v>
      </c>
      <c r="E136" s="234" t="s">
        <v>1</v>
      </c>
      <c r="F136" s="235" t="s">
        <v>1416</v>
      </c>
      <c r="G136" s="232"/>
      <c r="H136" s="236">
        <v>7.25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155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147</v>
      </c>
    </row>
    <row r="137" s="14" customFormat="1">
      <c r="A137" s="14"/>
      <c r="B137" s="243"/>
      <c r="C137" s="244"/>
      <c r="D137" s="233" t="s">
        <v>155</v>
      </c>
      <c r="E137" s="245" t="s">
        <v>1</v>
      </c>
      <c r="F137" s="246" t="s">
        <v>157</v>
      </c>
      <c r="G137" s="244"/>
      <c r="H137" s="247">
        <v>465.21199999999999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155</v>
      </c>
      <c r="AU137" s="253" t="s">
        <v>83</v>
      </c>
      <c r="AV137" s="14" t="s">
        <v>154</v>
      </c>
      <c r="AW137" s="14" t="s">
        <v>30</v>
      </c>
      <c r="AX137" s="14" t="s">
        <v>81</v>
      </c>
      <c r="AY137" s="253" t="s">
        <v>147</v>
      </c>
    </row>
    <row r="138" s="2" customFormat="1" ht="24.15" customHeight="1">
      <c r="A138" s="38"/>
      <c r="B138" s="39"/>
      <c r="C138" s="218" t="s">
        <v>165</v>
      </c>
      <c r="D138" s="218" t="s">
        <v>149</v>
      </c>
      <c r="E138" s="219" t="s">
        <v>1417</v>
      </c>
      <c r="F138" s="220" t="s">
        <v>1418</v>
      </c>
      <c r="G138" s="221" t="s">
        <v>185</v>
      </c>
      <c r="H138" s="222">
        <v>45</v>
      </c>
      <c r="I138" s="223"/>
      <c r="J138" s="224">
        <f>ROUND(I138*H138,2)</f>
        <v>0</v>
      </c>
      <c r="K138" s="220" t="s">
        <v>153</v>
      </c>
      <c r="L138" s="44"/>
      <c r="M138" s="225" t="s">
        <v>1</v>
      </c>
      <c r="N138" s="226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154</v>
      </c>
      <c r="AT138" s="229" t="s">
        <v>149</v>
      </c>
      <c r="AU138" s="229" t="s">
        <v>83</v>
      </c>
      <c r="AY138" s="17" t="s">
        <v>147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154</v>
      </c>
      <c r="BM138" s="229" t="s">
        <v>169</v>
      </c>
    </row>
    <row r="139" s="15" customFormat="1">
      <c r="A139" s="15"/>
      <c r="B139" s="254"/>
      <c r="C139" s="255"/>
      <c r="D139" s="233" t="s">
        <v>155</v>
      </c>
      <c r="E139" s="256" t="s">
        <v>1</v>
      </c>
      <c r="F139" s="257" t="s">
        <v>1072</v>
      </c>
      <c r="G139" s="255"/>
      <c r="H139" s="256" t="s">
        <v>1</v>
      </c>
      <c r="I139" s="258"/>
      <c r="J139" s="255"/>
      <c r="K139" s="255"/>
      <c r="L139" s="259"/>
      <c r="M139" s="260"/>
      <c r="N139" s="261"/>
      <c r="O139" s="261"/>
      <c r="P139" s="261"/>
      <c r="Q139" s="261"/>
      <c r="R139" s="261"/>
      <c r="S139" s="261"/>
      <c r="T139" s="26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3" t="s">
        <v>155</v>
      </c>
      <c r="AU139" s="263" t="s">
        <v>83</v>
      </c>
      <c r="AV139" s="15" t="s">
        <v>81</v>
      </c>
      <c r="AW139" s="15" t="s">
        <v>30</v>
      </c>
      <c r="AX139" s="15" t="s">
        <v>73</v>
      </c>
      <c r="AY139" s="263" t="s">
        <v>147</v>
      </c>
    </row>
    <row r="140" s="15" customFormat="1">
      <c r="A140" s="15"/>
      <c r="B140" s="254"/>
      <c r="C140" s="255"/>
      <c r="D140" s="233" t="s">
        <v>155</v>
      </c>
      <c r="E140" s="256" t="s">
        <v>1</v>
      </c>
      <c r="F140" s="257" t="s">
        <v>1073</v>
      </c>
      <c r="G140" s="255"/>
      <c r="H140" s="256" t="s">
        <v>1</v>
      </c>
      <c r="I140" s="258"/>
      <c r="J140" s="255"/>
      <c r="K140" s="255"/>
      <c r="L140" s="259"/>
      <c r="M140" s="260"/>
      <c r="N140" s="261"/>
      <c r="O140" s="261"/>
      <c r="P140" s="261"/>
      <c r="Q140" s="261"/>
      <c r="R140" s="261"/>
      <c r="S140" s="261"/>
      <c r="T140" s="26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3" t="s">
        <v>155</v>
      </c>
      <c r="AU140" s="263" t="s">
        <v>83</v>
      </c>
      <c r="AV140" s="15" t="s">
        <v>81</v>
      </c>
      <c r="AW140" s="15" t="s">
        <v>30</v>
      </c>
      <c r="AX140" s="15" t="s">
        <v>73</v>
      </c>
      <c r="AY140" s="263" t="s">
        <v>147</v>
      </c>
    </row>
    <row r="141" s="13" customFormat="1">
      <c r="A141" s="13"/>
      <c r="B141" s="231"/>
      <c r="C141" s="232"/>
      <c r="D141" s="233" t="s">
        <v>155</v>
      </c>
      <c r="E141" s="234" t="s">
        <v>1</v>
      </c>
      <c r="F141" s="235" t="s">
        <v>1419</v>
      </c>
      <c r="G141" s="232"/>
      <c r="H141" s="236">
        <v>45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155</v>
      </c>
      <c r="AU141" s="242" t="s">
        <v>83</v>
      </c>
      <c r="AV141" s="13" t="s">
        <v>83</v>
      </c>
      <c r="AW141" s="13" t="s">
        <v>30</v>
      </c>
      <c r="AX141" s="13" t="s">
        <v>73</v>
      </c>
      <c r="AY141" s="242" t="s">
        <v>147</v>
      </c>
    </row>
    <row r="142" s="14" customFormat="1">
      <c r="A142" s="14"/>
      <c r="B142" s="243"/>
      <c r="C142" s="244"/>
      <c r="D142" s="233" t="s">
        <v>155</v>
      </c>
      <c r="E142" s="245" t="s">
        <v>1</v>
      </c>
      <c r="F142" s="246" t="s">
        <v>157</v>
      </c>
      <c r="G142" s="244"/>
      <c r="H142" s="247">
        <v>45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155</v>
      </c>
      <c r="AU142" s="253" t="s">
        <v>83</v>
      </c>
      <c r="AV142" s="14" t="s">
        <v>154</v>
      </c>
      <c r="AW142" s="14" t="s">
        <v>30</v>
      </c>
      <c r="AX142" s="14" t="s">
        <v>81</v>
      </c>
      <c r="AY142" s="253" t="s">
        <v>147</v>
      </c>
    </row>
    <row r="143" s="2" customFormat="1" ht="24.15" customHeight="1">
      <c r="A143" s="38"/>
      <c r="B143" s="39"/>
      <c r="C143" s="218" t="s">
        <v>154</v>
      </c>
      <c r="D143" s="218" t="s">
        <v>149</v>
      </c>
      <c r="E143" s="219" t="s">
        <v>210</v>
      </c>
      <c r="F143" s="220" t="s">
        <v>211</v>
      </c>
      <c r="G143" s="221" t="s">
        <v>168</v>
      </c>
      <c r="H143" s="222">
        <v>246.106</v>
      </c>
      <c r="I143" s="223"/>
      <c r="J143" s="224">
        <f>ROUND(I143*H143,2)</f>
        <v>0</v>
      </c>
      <c r="K143" s="220" t="s">
        <v>153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154</v>
      </c>
      <c r="AT143" s="229" t="s">
        <v>149</v>
      </c>
      <c r="AU143" s="229" t="s">
        <v>83</v>
      </c>
      <c r="AY143" s="17" t="s">
        <v>147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154</v>
      </c>
      <c r="BM143" s="229" t="s">
        <v>174</v>
      </c>
    </row>
    <row r="144" s="15" customFormat="1">
      <c r="A144" s="15"/>
      <c r="B144" s="254"/>
      <c r="C144" s="255"/>
      <c r="D144" s="233" t="s">
        <v>155</v>
      </c>
      <c r="E144" s="256" t="s">
        <v>1</v>
      </c>
      <c r="F144" s="257" t="s">
        <v>1072</v>
      </c>
      <c r="G144" s="255"/>
      <c r="H144" s="256" t="s">
        <v>1</v>
      </c>
      <c r="I144" s="258"/>
      <c r="J144" s="255"/>
      <c r="K144" s="255"/>
      <c r="L144" s="259"/>
      <c r="M144" s="260"/>
      <c r="N144" s="261"/>
      <c r="O144" s="261"/>
      <c r="P144" s="261"/>
      <c r="Q144" s="261"/>
      <c r="R144" s="261"/>
      <c r="S144" s="261"/>
      <c r="T144" s="26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3" t="s">
        <v>155</v>
      </c>
      <c r="AU144" s="263" t="s">
        <v>83</v>
      </c>
      <c r="AV144" s="15" t="s">
        <v>81</v>
      </c>
      <c r="AW144" s="15" t="s">
        <v>30</v>
      </c>
      <c r="AX144" s="15" t="s">
        <v>73</v>
      </c>
      <c r="AY144" s="263" t="s">
        <v>147</v>
      </c>
    </row>
    <row r="145" s="15" customFormat="1">
      <c r="A145" s="15"/>
      <c r="B145" s="254"/>
      <c r="C145" s="255"/>
      <c r="D145" s="233" t="s">
        <v>155</v>
      </c>
      <c r="E145" s="256" t="s">
        <v>1</v>
      </c>
      <c r="F145" s="257" t="s">
        <v>1073</v>
      </c>
      <c r="G145" s="255"/>
      <c r="H145" s="256" t="s">
        <v>1</v>
      </c>
      <c r="I145" s="258"/>
      <c r="J145" s="255"/>
      <c r="K145" s="255"/>
      <c r="L145" s="259"/>
      <c r="M145" s="260"/>
      <c r="N145" s="261"/>
      <c r="O145" s="261"/>
      <c r="P145" s="261"/>
      <c r="Q145" s="261"/>
      <c r="R145" s="261"/>
      <c r="S145" s="261"/>
      <c r="T145" s="26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3" t="s">
        <v>155</v>
      </c>
      <c r="AU145" s="263" t="s">
        <v>83</v>
      </c>
      <c r="AV145" s="15" t="s">
        <v>81</v>
      </c>
      <c r="AW145" s="15" t="s">
        <v>30</v>
      </c>
      <c r="AX145" s="15" t="s">
        <v>73</v>
      </c>
      <c r="AY145" s="263" t="s">
        <v>147</v>
      </c>
    </row>
    <row r="146" s="13" customFormat="1">
      <c r="A146" s="13"/>
      <c r="B146" s="231"/>
      <c r="C146" s="232"/>
      <c r="D146" s="233" t="s">
        <v>155</v>
      </c>
      <c r="E146" s="234" t="s">
        <v>1</v>
      </c>
      <c r="F146" s="235" t="s">
        <v>1420</v>
      </c>
      <c r="G146" s="232"/>
      <c r="H146" s="236">
        <v>232.606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155</v>
      </c>
      <c r="AU146" s="242" t="s">
        <v>83</v>
      </c>
      <c r="AV146" s="13" t="s">
        <v>83</v>
      </c>
      <c r="AW146" s="13" t="s">
        <v>30</v>
      </c>
      <c r="AX146" s="13" t="s">
        <v>73</v>
      </c>
      <c r="AY146" s="242" t="s">
        <v>147</v>
      </c>
    </row>
    <row r="147" s="13" customFormat="1">
      <c r="A147" s="13"/>
      <c r="B147" s="231"/>
      <c r="C147" s="232"/>
      <c r="D147" s="233" t="s">
        <v>155</v>
      </c>
      <c r="E147" s="234" t="s">
        <v>1</v>
      </c>
      <c r="F147" s="235" t="s">
        <v>1421</v>
      </c>
      <c r="G147" s="232"/>
      <c r="H147" s="236">
        <v>13.5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155</v>
      </c>
      <c r="AU147" s="242" t="s">
        <v>83</v>
      </c>
      <c r="AV147" s="13" t="s">
        <v>83</v>
      </c>
      <c r="AW147" s="13" t="s">
        <v>30</v>
      </c>
      <c r="AX147" s="13" t="s">
        <v>73</v>
      </c>
      <c r="AY147" s="242" t="s">
        <v>147</v>
      </c>
    </row>
    <row r="148" s="14" customFormat="1">
      <c r="A148" s="14"/>
      <c r="B148" s="243"/>
      <c r="C148" s="244"/>
      <c r="D148" s="233" t="s">
        <v>155</v>
      </c>
      <c r="E148" s="245" t="s">
        <v>1</v>
      </c>
      <c r="F148" s="246" t="s">
        <v>157</v>
      </c>
      <c r="G148" s="244"/>
      <c r="H148" s="247">
        <v>246.106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155</v>
      </c>
      <c r="AU148" s="253" t="s">
        <v>83</v>
      </c>
      <c r="AV148" s="14" t="s">
        <v>154</v>
      </c>
      <c r="AW148" s="14" t="s">
        <v>30</v>
      </c>
      <c r="AX148" s="14" t="s">
        <v>81</v>
      </c>
      <c r="AY148" s="253" t="s">
        <v>147</v>
      </c>
    </row>
    <row r="149" s="2" customFormat="1" ht="16.5" customHeight="1">
      <c r="A149" s="38"/>
      <c r="B149" s="39"/>
      <c r="C149" s="264" t="s">
        <v>182</v>
      </c>
      <c r="D149" s="264" t="s">
        <v>217</v>
      </c>
      <c r="E149" s="265" t="s">
        <v>1422</v>
      </c>
      <c r="F149" s="266" t="s">
        <v>1423</v>
      </c>
      <c r="G149" s="267" t="s">
        <v>206</v>
      </c>
      <c r="H149" s="268">
        <v>25.041</v>
      </c>
      <c r="I149" s="269"/>
      <c r="J149" s="270">
        <f>ROUND(I149*H149,2)</f>
        <v>0</v>
      </c>
      <c r="K149" s="266" t="s">
        <v>153</v>
      </c>
      <c r="L149" s="271"/>
      <c r="M149" s="272" t="s">
        <v>1</v>
      </c>
      <c r="N149" s="273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174</v>
      </c>
      <c r="AT149" s="229" t="s">
        <v>217</v>
      </c>
      <c r="AU149" s="229" t="s">
        <v>83</v>
      </c>
      <c r="AY149" s="17" t="s">
        <v>147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154</v>
      </c>
      <c r="BM149" s="229" t="s">
        <v>186</v>
      </c>
    </row>
    <row r="150" s="15" customFormat="1">
      <c r="A150" s="15"/>
      <c r="B150" s="254"/>
      <c r="C150" s="255"/>
      <c r="D150" s="233" t="s">
        <v>155</v>
      </c>
      <c r="E150" s="256" t="s">
        <v>1</v>
      </c>
      <c r="F150" s="257" t="s">
        <v>1072</v>
      </c>
      <c r="G150" s="255"/>
      <c r="H150" s="256" t="s">
        <v>1</v>
      </c>
      <c r="I150" s="258"/>
      <c r="J150" s="255"/>
      <c r="K150" s="255"/>
      <c r="L150" s="259"/>
      <c r="M150" s="260"/>
      <c r="N150" s="261"/>
      <c r="O150" s="261"/>
      <c r="P150" s="261"/>
      <c r="Q150" s="261"/>
      <c r="R150" s="261"/>
      <c r="S150" s="261"/>
      <c r="T150" s="26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3" t="s">
        <v>155</v>
      </c>
      <c r="AU150" s="263" t="s">
        <v>83</v>
      </c>
      <c r="AV150" s="15" t="s">
        <v>81</v>
      </c>
      <c r="AW150" s="15" t="s">
        <v>30</v>
      </c>
      <c r="AX150" s="15" t="s">
        <v>73</v>
      </c>
      <c r="AY150" s="263" t="s">
        <v>147</v>
      </c>
    </row>
    <row r="151" s="15" customFormat="1">
      <c r="A151" s="15"/>
      <c r="B151" s="254"/>
      <c r="C151" s="255"/>
      <c r="D151" s="233" t="s">
        <v>155</v>
      </c>
      <c r="E151" s="256" t="s">
        <v>1</v>
      </c>
      <c r="F151" s="257" t="s">
        <v>1073</v>
      </c>
      <c r="G151" s="255"/>
      <c r="H151" s="256" t="s">
        <v>1</v>
      </c>
      <c r="I151" s="258"/>
      <c r="J151" s="255"/>
      <c r="K151" s="255"/>
      <c r="L151" s="259"/>
      <c r="M151" s="260"/>
      <c r="N151" s="261"/>
      <c r="O151" s="261"/>
      <c r="P151" s="261"/>
      <c r="Q151" s="261"/>
      <c r="R151" s="261"/>
      <c r="S151" s="261"/>
      <c r="T151" s="262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3" t="s">
        <v>155</v>
      </c>
      <c r="AU151" s="263" t="s">
        <v>83</v>
      </c>
      <c r="AV151" s="15" t="s">
        <v>81</v>
      </c>
      <c r="AW151" s="15" t="s">
        <v>30</v>
      </c>
      <c r="AX151" s="15" t="s">
        <v>73</v>
      </c>
      <c r="AY151" s="263" t="s">
        <v>147</v>
      </c>
    </row>
    <row r="152" s="13" customFormat="1">
      <c r="A152" s="13"/>
      <c r="B152" s="231"/>
      <c r="C152" s="232"/>
      <c r="D152" s="233" t="s">
        <v>155</v>
      </c>
      <c r="E152" s="234" t="s">
        <v>1</v>
      </c>
      <c r="F152" s="235" t="s">
        <v>1424</v>
      </c>
      <c r="G152" s="232"/>
      <c r="H152" s="236">
        <v>25.041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155</v>
      </c>
      <c r="AU152" s="242" t="s">
        <v>83</v>
      </c>
      <c r="AV152" s="13" t="s">
        <v>83</v>
      </c>
      <c r="AW152" s="13" t="s">
        <v>30</v>
      </c>
      <c r="AX152" s="13" t="s">
        <v>73</v>
      </c>
      <c r="AY152" s="242" t="s">
        <v>147</v>
      </c>
    </row>
    <row r="153" s="14" customFormat="1">
      <c r="A153" s="14"/>
      <c r="B153" s="243"/>
      <c r="C153" s="244"/>
      <c r="D153" s="233" t="s">
        <v>155</v>
      </c>
      <c r="E153" s="245" t="s">
        <v>1</v>
      </c>
      <c r="F153" s="246" t="s">
        <v>157</v>
      </c>
      <c r="G153" s="244"/>
      <c r="H153" s="247">
        <v>25.041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155</v>
      </c>
      <c r="AU153" s="253" t="s">
        <v>83</v>
      </c>
      <c r="AV153" s="14" t="s">
        <v>154</v>
      </c>
      <c r="AW153" s="14" t="s">
        <v>30</v>
      </c>
      <c r="AX153" s="14" t="s">
        <v>81</v>
      </c>
      <c r="AY153" s="253" t="s">
        <v>147</v>
      </c>
    </row>
    <row r="154" s="12" customFormat="1" ht="22.8" customHeight="1">
      <c r="A154" s="12"/>
      <c r="B154" s="202"/>
      <c r="C154" s="203"/>
      <c r="D154" s="204" t="s">
        <v>72</v>
      </c>
      <c r="E154" s="216" t="s">
        <v>182</v>
      </c>
      <c r="F154" s="216" t="s">
        <v>511</v>
      </c>
      <c r="G154" s="203"/>
      <c r="H154" s="203"/>
      <c r="I154" s="206"/>
      <c r="J154" s="217">
        <f>BK154</f>
        <v>0</v>
      </c>
      <c r="K154" s="203"/>
      <c r="L154" s="208"/>
      <c r="M154" s="209"/>
      <c r="N154" s="210"/>
      <c r="O154" s="210"/>
      <c r="P154" s="211">
        <f>SUM(P155:P162)</f>
        <v>0</v>
      </c>
      <c r="Q154" s="210"/>
      <c r="R154" s="211">
        <f>SUM(R155:R162)</f>
        <v>0</v>
      </c>
      <c r="S154" s="210"/>
      <c r="T154" s="212">
        <f>SUM(T155:T162)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3" t="s">
        <v>81</v>
      </c>
      <c r="AT154" s="214" t="s">
        <v>72</v>
      </c>
      <c r="AU154" s="214" t="s">
        <v>81</v>
      </c>
      <c r="AY154" s="213" t="s">
        <v>147</v>
      </c>
      <c r="BK154" s="215">
        <f>SUM(BK155:BK162)</f>
        <v>0</v>
      </c>
    </row>
    <row r="155" s="2" customFormat="1" ht="24.15" customHeight="1">
      <c r="A155" s="38"/>
      <c r="B155" s="39"/>
      <c r="C155" s="218" t="s">
        <v>169</v>
      </c>
      <c r="D155" s="218" t="s">
        <v>149</v>
      </c>
      <c r="E155" s="219" t="s">
        <v>522</v>
      </c>
      <c r="F155" s="220" t="s">
        <v>523</v>
      </c>
      <c r="G155" s="221" t="s">
        <v>185</v>
      </c>
      <c r="H155" s="222">
        <v>465.21199999999999</v>
      </c>
      <c r="I155" s="223"/>
      <c r="J155" s="224">
        <f>ROUND(I155*H155,2)</f>
        <v>0</v>
      </c>
      <c r="K155" s="220" t="s">
        <v>153</v>
      </c>
      <c r="L155" s="44"/>
      <c r="M155" s="225" t="s">
        <v>1</v>
      </c>
      <c r="N155" s="226" t="s">
        <v>38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154</v>
      </c>
      <c r="AT155" s="229" t="s">
        <v>149</v>
      </c>
      <c r="AU155" s="229" t="s">
        <v>83</v>
      </c>
      <c r="AY155" s="17" t="s">
        <v>147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81</v>
      </c>
      <c r="BK155" s="230">
        <f>ROUND(I155*H155,2)</f>
        <v>0</v>
      </c>
      <c r="BL155" s="17" t="s">
        <v>154</v>
      </c>
      <c r="BM155" s="229" t="s">
        <v>8</v>
      </c>
    </row>
    <row r="156" s="15" customFormat="1">
      <c r="A156" s="15"/>
      <c r="B156" s="254"/>
      <c r="C156" s="255"/>
      <c r="D156" s="233" t="s">
        <v>155</v>
      </c>
      <c r="E156" s="256" t="s">
        <v>1</v>
      </c>
      <c r="F156" s="257" t="s">
        <v>1072</v>
      </c>
      <c r="G156" s="255"/>
      <c r="H156" s="256" t="s">
        <v>1</v>
      </c>
      <c r="I156" s="258"/>
      <c r="J156" s="255"/>
      <c r="K156" s="255"/>
      <c r="L156" s="259"/>
      <c r="M156" s="260"/>
      <c r="N156" s="261"/>
      <c r="O156" s="261"/>
      <c r="P156" s="261"/>
      <c r="Q156" s="261"/>
      <c r="R156" s="261"/>
      <c r="S156" s="261"/>
      <c r="T156" s="262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3" t="s">
        <v>155</v>
      </c>
      <c r="AU156" s="263" t="s">
        <v>83</v>
      </c>
      <c r="AV156" s="15" t="s">
        <v>81</v>
      </c>
      <c r="AW156" s="15" t="s">
        <v>30</v>
      </c>
      <c r="AX156" s="15" t="s">
        <v>73</v>
      </c>
      <c r="AY156" s="263" t="s">
        <v>147</v>
      </c>
    </row>
    <row r="157" s="15" customFormat="1">
      <c r="A157" s="15"/>
      <c r="B157" s="254"/>
      <c r="C157" s="255"/>
      <c r="D157" s="233" t="s">
        <v>155</v>
      </c>
      <c r="E157" s="256" t="s">
        <v>1</v>
      </c>
      <c r="F157" s="257" t="s">
        <v>1073</v>
      </c>
      <c r="G157" s="255"/>
      <c r="H157" s="256" t="s">
        <v>1</v>
      </c>
      <c r="I157" s="258"/>
      <c r="J157" s="255"/>
      <c r="K157" s="255"/>
      <c r="L157" s="259"/>
      <c r="M157" s="260"/>
      <c r="N157" s="261"/>
      <c r="O157" s="261"/>
      <c r="P157" s="261"/>
      <c r="Q157" s="261"/>
      <c r="R157" s="261"/>
      <c r="S157" s="261"/>
      <c r="T157" s="26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3" t="s">
        <v>155</v>
      </c>
      <c r="AU157" s="263" t="s">
        <v>83</v>
      </c>
      <c r="AV157" s="15" t="s">
        <v>81</v>
      </c>
      <c r="AW157" s="15" t="s">
        <v>30</v>
      </c>
      <c r="AX157" s="15" t="s">
        <v>73</v>
      </c>
      <c r="AY157" s="263" t="s">
        <v>147</v>
      </c>
    </row>
    <row r="158" s="13" customFormat="1">
      <c r="A158" s="13"/>
      <c r="B158" s="231"/>
      <c r="C158" s="232"/>
      <c r="D158" s="233" t="s">
        <v>155</v>
      </c>
      <c r="E158" s="234" t="s">
        <v>1</v>
      </c>
      <c r="F158" s="235" t="s">
        <v>1413</v>
      </c>
      <c r="G158" s="232"/>
      <c r="H158" s="236">
        <v>174.43000000000001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155</v>
      </c>
      <c r="AU158" s="242" t="s">
        <v>83</v>
      </c>
      <c r="AV158" s="13" t="s">
        <v>83</v>
      </c>
      <c r="AW158" s="13" t="s">
        <v>30</v>
      </c>
      <c r="AX158" s="13" t="s">
        <v>73</v>
      </c>
      <c r="AY158" s="242" t="s">
        <v>147</v>
      </c>
    </row>
    <row r="159" s="13" customFormat="1">
      <c r="A159" s="13"/>
      <c r="B159" s="231"/>
      <c r="C159" s="232"/>
      <c r="D159" s="233" t="s">
        <v>155</v>
      </c>
      <c r="E159" s="234" t="s">
        <v>1</v>
      </c>
      <c r="F159" s="235" t="s">
        <v>1414</v>
      </c>
      <c r="G159" s="232"/>
      <c r="H159" s="236">
        <v>0.64000000000000001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155</v>
      </c>
      <c r="AU159" s="242" t="s">
        <v>83</v>
      </c>
      <c r="AV159" s="13" t="s">
        <v>83</v>
      </c>
      <c r="AW159" s="13" t="s">
        <v>30</v>
      </c>
      <c r="AX159" s="13" t="s">
        <v>73</v>
      </c>
      <c r="AY159" s="242" t="s">
        <v>147</v>
      </c>
    </row>
    <row r="160" s="13" customFormat="1">
      <c r="A160" s="13"/>
      <c r="B160" s="231"/>
      <c r="C160" s="232"/>
      <c r="D160" s="233" t="s">
        <v>155</v>
      </c>
      <c r="E160" s="234" t="s">
        <v>1</v>
      </c>
      <c r="F160" s="235" t="s">
        <v>1415</v>
      </c>
      <c r="G160" s="232"/>
      <c r="H160" s="236">
        <v>282.892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155</v>
      </c>
      <c r="AU160" s="242" t="s">
        <v>83</v>
      </c>
      <c r="AV160" s="13" t="s">
        <v>83</v>
      </c>
      <c r="AW160" s="13" t="s">
        <v>30</v>
      </c>
      <c r="AX160" s="13" t="s">
        <v>73</v>
      </c>
      <c r="AY160" s="242" t="s">
        <v>147</v>
      </c>
    </row>
    <row r="161" s="13" customFormat="1">
      <c r="A161" s="13"/>
      <c r="B161" s="231"/>
      <c r="C161" s="232"/>
      <c r="D161" s="233" t="s">
        <v>155</v>
      </c>
      <c r="E161" s="234" t="s">
        <v>1</v>
      </c>
      <c r="F161" s="235" t="s">
        <v>1416</v>
      </c>
      <c r="G161" s="232"/>
      <c r="H161" s="236">
        <v>7.25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155</v>
      </c>
      <c r="AU161" s="242" t="s">
        <v>83</v>
      </c>
      <c r="AV161" s="13" t="s">
        <v>83</v>
      </c>
      <c r="AW161" s="13" t="s">
        <v>30</v>
      </c>
      <c r="AX161" s="13" t="s">
        <v>73</v>
      </c>
      <c r="AY161" s="242" t="s">
        <v>147</v>
      </c>
    </row>
    <row r="162" s="14" customFormat="1">
      <c r="A162" s="14"/>
      <c r="B162" s="243"/>
      <c r="C162" s="244"/>
      <c r="D162" s="233" t="s">
        <v>155</v>
      </c>
      <c r="E162" s="245" t="s">
        <v>1</v>
      </c>
      <c r="F162" s="246" t="s">
        <v>157</v>
      </c>
      <c r="G162" s="244"/>
      <c r="H162" s="247">
        <v>465.21199999999999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155</v>
      </c>
      <c r="AU162" s="253" t="s">
        <v>83</v>
      </c>
      <c r="AV162" s="14" t="s">
        <v>154</v>
      </c>
      <c r="AW162" s="14" t="s">
        <v>30</v>
      </c>
      <c r="AX162" s="14" t="s">
        <v>81</v>
      </c>
      <c r="AY162" s="253" t="s">
        <v>147</v>
      </c>
    </row>
    <row r="163" s="12" customFormat="1" ht="22.8" customHeight="1">
      <c r="A163" s="12"/>
      <c r="B163" s="202"/>
      <c r="C163" s="203"/>
      <c r="D163" s="204" t="s">
        <v>72</v>
      </c>
      <c r="E163" s="216" t="s">
        <v>474</v>
      </c>
      <c r="F163" s="216" t="s">
        <v>475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SUM(P164:P178)</f>
        <v>0</v>
      </c>
      <c r="Q163" s="210"/>
      <c r="R163" s="211">
        <f>SUM(R164:R178)</f>
        <v>0</v>
      </c>
      <c r="S163" s="210"/>
      <c r="T163" s="212">
        <f>SUM(T164:T178)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81</v>
      </c>
      <c r="AT163" s="214" t="s">
        <v>72</v>
      </c>
      <c r="AU163" s="214" t="s">
        <v>81</v>
      </c>
      <c r="AY163" s="213" t="s">
        <v>147</v>
      </c>
      <c r="BK163" s="215">
        <f>SUM(BK164:BK178)</f>
        <v>0</v>
      </c>
    </row>
    <row r="164" s="2" customFormat="1" ht="21.75" customHeight="1">
      <c r="A164" s="38"/>
      <c r="B164" s="39"/>
      <c r="C164" s="218" t="s">
        <v>191</v>
      </c>
      <c r="D164" s="218" t="s">
        <v>149</v>
      </c>
      <c r="E164" s="219" t="s">
        <v>538</v>
      </c>
      <c r="F164" s="220" t="s">
        <v>539</v>
      </c>
      <c r="G164" s="221" t="s">
        <v>206</v>
      </c>
      <c r="H164" s="222">
        <v>737.41800000000001</v>
      </c>
      <c r="I164" s="223"/>
      <c r="J164" s="224">
        <f>ROUND(I164*H164,2)</f>
        <v>0</v>
      </c>
      <c r="K164" s="220" t="s">
        <v>153</v>
      </c>
      <c r="L164" s="44"/>
      <c r="M164" s="225" t="s">
        <v>1</v>
      </c>
      <c r="N164" s="226" t="s">
        <v>38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154</v>
      </c>
      <c r="AT164" s="229" t="s">
        <v>149</v>
      </c>
      <c r="AU164" s="229" t="s">
        <v>83</v>
      </c>
      <c r="AY164" s="17" t="s">
        <v>147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81</v>
      </c>
      <c r="BK164" s="230">
        <f>ROUND(I164*H164,2)</f>
        <v>0</v>
      </c>
      <c r="BL164" s="17" t="s">
        <v>154</v>
      </c>
      <c r="BM164" s="229" t="s">
        <v>194</v>
      </c>
    </row>
    <row r="165" s="15" customFormat="1">
      <c r="A165" s="15"/>
      <c r="B165" s="254"/>
      <c r="C165" s="255"/>
      <c r="D165" s="233" t="s">
        <v>155</v>
      </c>
      <c r="E165" s="256" t="s">
        <v>1</v>
      </c>
      <c r="F165" s="257" t="s">
        <v>1072</v>
      </c>
      <c r="G165" s="255"/>
      <c r="H165" s="256" t="s">
        <v>1</v>
      </c>
      <c r="I165" s="258"/>
      <c r="J165" s="255"/>
      <c r="K165" s="255"/>
      <c r="L165" s="259"/>
      <c r="M165" s="260"/>
      <c r="N165" s="261"/>
      <c r="O165" s="261"/>
      <c r="P165" s="261"/>
      <c r="Q165" s="261"/>
      <c r="R165" s="261"/>
      <c r="S165" s="261"/>
      <c r="T165" s="26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3" t="s">
        <v>155</v>
      </c>
      <c r="AU165" s="263" t="s">
        <v>83</v>
      </c>
      <c r="AV165" s="15" t="s">
        <v>81</v>
      </c>
      <c r="AW165" s="15" t="s">
        <v>30</v>
      </c>
      <c r="AX165" s="15" t="s">
        <v>73</v>
      </c>
      <c r="AY165" s="263" t="s">
        <v>147</v>
      </c>
    </row>
    <row r="166" s="15" customFormat="1">
      <c r="A166" s="15"/>
      <c r="B166" s="254"/>
      <c r="C166" s="255"/>
      <c r="D166" s="233" t="s">
        <v>155</v>
      </c>
      <c r="E166" s="256" t="s">
        <v>1</v>
      </c>
      <c r="F166" s="257" t="s">
        <v>1073</v>
      </c>
      <c r="G166" s="255"/>
      <c r="H166" s="256" t="s">
        <v>1</v>
      </c>
      <c r="I166" s="258"/>
      <c r="J166" s="255"/>
      <c r="K166" s="255"/>
      <c r="L166" s="259"/>
      <c r="M166" s="260"/>
      <c r="N166" s="261"/>
      <c r="O166" s="261"/>
      <c r="P166" s="261"/>
      <c r="Q166" s="261"/>
      <c r="R166" s="261"/>
      <c r="S166" s="261"/>
      <c r="T166" s="262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3" t="s">
        <v>155</v>
      </c>
      <c r="AU166" s="263" t="s">
        <v>83</v>
      </c>
      <c r="AV166" s="15" t="s">
        <v>81</v>
      </c>
      <c r="AW166" s="15" t="s">
        <v>30</v>
      </c>
      <c r="AX166" s="15" t="s">
        <v>73</v>
      </c>
      <c r="AY166" s="263" t="s">
        <v>147</v>
      </c>
    </row>
    <row r="167" s="13" customFormat="1">
      <c r="A167" s="13"/>
      <c r="B167" s="231"/>
      <c r="C167" s="232"/>
      <c r="D167" s="233" t="s">
        <v>155</v>
      </c>
      <c r="E167" s="234" t="s">
        <v>1</v>
      </c>
      <c r="F167" s="235" t="s">
        <v>1425</v>
      </c>
      <c r="G167" s="232"/>
      <c r="H167" s="236">
        <v>737.41800000000001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155</v>
      </c>
      <c r="AU167" s="242" t="s">
        <v>83</v>
      </c>
      <c r="AV167" s="13" t="s">
        <v>83</v>
      </c>
      <c r="AW167" s="13" t="s">
        <v>30</v>
      </c>
      <c r="AX167" s="13" t="s">
        <v>73</v>
      </c>
      <c r="AY167" s="242" t="s">
        <v>147</v>
      </c>
    </row>
    <row r="168" s="14" customFormat="1">
      <c r="A168" s="14"/>
      <c r="B168" s="243"/>
      <c r="C168" s="244"/>
      <c r="D168" s="233" t="s">
        <v>155</v>
      </c>
      <c r="E168" s="245" t="s">
        <v>1</v>
      </c>
      <c r="F168" s="246" t="s">
        <v>157</v>
      </c>
      <c r="G168" s="244"/>
      <c r="H168" s="247">
        <v>737.41800000000001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155</v>
      </c>
      <c r="AU168" s="253" t="s">
        <v>83</v>
      </c>
      <c r="AV168" s="14" t="s">
        <v>154</v>
      </c>
      <c r="AW168" s="14" t="s">
        <v>30</v>
      </c>
      <c r="AX168" s="14" t="s">
        <v>81</v>
      </c>
      <c r="AY168" s="253" t="s">
        <v>147</v>
      </c>
    </row>
    <row r="169" s="2" customFormat="1" ht="24.15" customHeight="1">
      <c r="A169" s="38"/>
      <c r="B169" s="39"/>
      <c r="C169" s="218" t="s">
        <v>174</v>
      </c>
      <c r="D169" s="218" t="s">
        <v>149</v>
      </c>
      <c r="E169" s="219" t="s">
        <v>692</v>
      </c>
      <c r="F169" s="220" t="s">
        <v>693</v>
      </c>
      <c r="G169" s="221" t="s">
        <v>206</v>
      </c>
      <c r="H169" s="222">
        <v>368.709</v>
      </c>
      <c r="I169" s="223"/>
      <c r="J169" s="224">
        <f>ROUND(I169*H169,2)</f>
        <v>0</v>
      </c>
      <c r="K169" s="220" t="s">
        <v>153</v>
      </c>
      <c r="L169" s="44"/>
      <c r="M169" s="225" t="s">
        <v>1</v>
      </c>
      <c r="N169" s="226" t="s">
        <v>38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154</v>
      </c>
      <c r="AT169" s="229" t="s">
        <v>149</v>
      </c>
      <c r="AU169" s="229" t="s">
        <v>83</v>
      </c>
      <c r="AY169" s="17" t="s">
        <v>147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81</v>
      </c>
      <c r="BK169" s="230">
        <f>ROUND(I169*H169,2)</f>
        <v>0</v>
      </c>
      <c r="BL169" s="17" t="s">
        <v>154</v>
      </c>
      <c r="BM169" s="229" t="s">
        <v>198</v>
      </c>
    </row>
    <row r="170" s="15" customFormat="1">
      <c r="A170" s="15"/>
      <c r="B170" s="254"/>
      <c r="C170" s="255"/>
      <c r="D170" s="233" t="s">
        <v>155</v>
      </c>
      <c r="E170" s="256" t="s">
        <v>1</v>
      </c>
      <c r="F170" s="257" t="s">
        <v>1072</v>
      </c>
      <c r="G170" s="255"/>
      <c r="H170" s="256" t="s">
        <v>1</v>
      </c>
      <c r="I170" s="258"/>
      <c r="J170" s="255"/>
      <c r="K170" s="255"/>
      <c r="L170" s="259"/>
      <c r="M170" s="260"/>
      <c r="N170" s="261"/>
      <c r="O170" s="261"/>
      <c r="P170" s="261"/>
      <c r="Q170" s="261"/>
      <c r="R170" s="261"/>
      <c r="S170" s="261"/>
      <c r="T170" s="26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3" t="s">
        <v>155</v>
      </c>
      <c r="AU170" s="263" t="s">
        <v>83</v>
      </c>
      <c r="AV170" s="15" t="s">
        <v>81</v>
      </c>
      <c r="AW170" s="15" t="s">
        <v>30</v>
      </c>
      <c r="AX170" s="15" t="s">
        <v>73</v>
      </c>
      <c r="AY170" s="263" t="s">
        <v>147</v>
      </c>
    </row>
    <row r="171" s="15" customFormat="1">
      <c r="A171" s="15"/>
      <c r="B171" s="254"/>
      <c r="C171" s="255"/>
      <c r="D171" s="233" t="s">
        <v>155</v>
      </c>
      <c r="E171" s="256" t="s">
        <v>1</v>
      </c>
      <c r="F171" s="257" t="s">
        <v>1073</v>
      </c>
      <c r="G171" s="255"/>
      <c r="H171" s="256" t="s">
        <v>1</v>
      </c>
      <c r="I171" s="258"/>
      <c r="J171" s="255"/>
      <c r="K171" s="255"/>
      <c r="L171" s="259"/>
      <c r="M171" s="260"/>
      <c r="N171" s="261"/>
      <c r="O171" s="261"/>
      <c r="P171" s="261"/>
      <c r="Q171" s="261"/>
      <c r="R171" s="261"/>
      <c r="S171" s="261"/>
      <c r="T171" s="262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3" t="s">
        <v>155</v>
      </c>
      <c r="AU171" s="263" t="s">
        <v>83</v>
      </c>
      <c r="AV171" s="15" t="s">
        <v>81</v>
      </c>
      <c r="AW171" s="15" t="s">
        <v>30</v>
      </c>
      <c r="AX171" s="15" t="s">
        <v>73</v>
      </c>
      <c r="AY171" s="263" t="s">
        <v>147</v>
      </c>
    </row>
    <row r="172" s="13" customFormat="1">
      <c r="A172" s="13"/>
      <c r="B172" s="231"/>
      <c r="C172" s="232"/>
      <c r="D172" s="233" t="s">
        <v>155</v>
      </c>
      <c r="E172" s="234" t="s">
        <v>1</v>
      </c>
      <c r="F172" s="235" t="s">
        <v>1426</v>
      </c>
      <c r="G172" s="232"/>
      <c r="H172" s="236">
        <v>368.709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155</v>
      </c>
      <c r="AU172" s="242" t="s">
        <v>83</v>
      </c>
      <c r="AV172" s="13" t="s">
        <v>83</v>
      </c>
      <c r="AW172" s="13" t="s">
        <v>30</v>
      </c>
      <c r="AX172" s="13" t="s">
        <v>73</v>
      </c>
      <c r="AY172" s="242" t="s">
        <v>147</v>
      </c>
    </row>
    <row r="173" s="14" customFormat="1">
      <c r="A173" s="14"/>
      <c r="B173" s="243"/>
      <c r="C173" s="244"/>
      <c r="D173" s="233" t="s">
        <v>155</v>
      </c>
      <c r="E173" s="245" t="s">
        <v>1</v>
      </c>
      <c r="F173" s="246" t="s">
        <v>157</v>
      </c>
      <c r="G173" s="244"/>
      <c r="H173" s="247">
        <v>368.709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155</v>
      </c>
      <c r="AU173" s="253" t="s">
        <v>83</v>
      </c>
      <c r="AV173" s="14" t="s">
        <v>154</v>
      </c>
      <c r="AW173" s="14" t="s">
        <v>30</v>
      </c>
      <c r="AX173" s="14" t="s">
        <v>81</v>
      </c>
      <c r="AY173" s="253" t="s">
        <v>147</v>
      </c>
    </row>
    <row r="174" s="2" customFormat="1" ht="21.75" customHeight="1">
      <c r="A174" s="38"/>
      <c r="B174" s="39"/>
      <c r="C174" s="218" t="s">
        <v>203</v>
      </c>
      <c r="D174" s="218" t="s">
        <v>149</v>
      </c>
      <c r="E174" s="219" t="s">
        <v>547</v>
      </c>
      <c r="F174" s="220" t="s">
        <v>548</v>
      </c>
      <c r="G174" s="221" t="s">
        <v>206</v>
      </c>
      <c r="H174" s="222">
        <v>110.508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154</v>
      </c>
      <c r="AT174" s="229" t="s">
        <v>149</v>
      </c>
      <c r="AU174" s="229" t="s">
        <v>83</v>
      </c>
      <c r="AY174" s="17" t="s">
        <v>147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154</v>
      </c>
      <c r="BM174" s="229" t="s">
        <v>202</v>
      </c>
    </row>
    <row r="175" s="15" customFormat="1">
      <c r="A175" s="15"/>
      <c r="B175" s="254"/>
      <c r="C175" s="255"/>
      <c r="D175" s="233" t="s">
        <v>155</v>
      </c>
      <c r="E175" s="256" t="s">
        <v>1</v>
      </c>
      <c r="F175" s="257" t="s">
        <v>1072</v>
      </c>
      <c r="G175" s="255"/>
      <c r="H175" s="256" t="s">
        <v>1</v>
      </c>
      <c r="I175" s="258"/>
      <c r="J175" s="255"/>
      <c r="K175" s="255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155</v>
      </c>
      <c r="AU175" s="263" t="s">
        <v>83</v>
      </c>
      <c r="AV175" s="15" t="s">
        <v>81</v>
      </c>
      <c r="AW175" s="15" t="s">
        <v>30</v>
      </c>
      <c r="AX175" s="15" t="s">
        <v>73</v>
      </c>
      <c r="AY175" s="263" t="s">
        <v>147</v>
      </c>
    </row>
    <row r="176" s="15" customFormat="1">
      <c r="A176" s="15"/>
      <c r="B176" s="254"/>
      <c r="C176" s="255"/>
      <c r="D176" s="233" t="s">
        <v>155</v>
      </c>
      <c r="E176" s="256" t="s">
        <v>1</v>
      </c>
      <c r="F176" s="257" t="s">
        <v>1073</v>
      </c>
      <c r="G176" s="255"/>
      <c r="H176" s="256" t="s">
        <v>1</v>
      </c>
      <c r="I176" s="258"/>
      <c r="J176" s="255"/>
      <c r="K176" s="255"/>
      <c r="L176" s="259"/>
      <c r="M176" s="260"/>
      <c r="N176" s="261"/>
      <c r="O176" s="261"/>
      <c r="P176" s="261"/>
      <c r="Q176" s="261"/>
      <c r="R176" s="261"/>
      <c r="S176" s="261"/>
      <c r="T176" s="26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3" t="s">
        <v>155</v>
      </c>
      <c r="AU176" s="263" t="s">
        <v>83</v>
      </c>
      <c r="AV176" s="15" t="s">
        <v>81</v>
      </c>
      <c r="AW176" s="15" t="s">
        <v>30</v>
      </c>
      <c r="AX176" s="15" t="s">
        <v>73</v>
      </c>
      <c r="AY176" s="263" t="s">
        <v>147</v>
      </c>
    </row>
    <row r="177" s="13" customFormat="1">
      <c r="A177" s="13"/>
      <c r="B177" s="231"/>
      <c r="C177" s="232"/>
      <c r="D177" s="233" t="s">
        <v>155</v>
      </c>
      <c r="E177" s="234" t="s">
        <v>1</v>
      </c>
      <c r="F177" s="235" t="s">
        <v>929</v>
      </c>
      <c r="G177" s="232"/>
      <c r="H177" s="236">
        <v>110.508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155</v>
      </c>
      <c r="AU177" s="242" t="s">
        <v>83</v>
      </c>
      <c r="AV177" s="13" t="s">
        <v>83</v>
      </c>
      <c r="AW177" s="13" t="s">
        <v>30</v>
      </c>
      <c r="AX177" s="13" t="s">
        <v>73</v>
      </c>
      <c r="AY177" s="242" t="s">
        <v>147</v>
      </c>
    </row>
    <row r="178" s="14" customFormat="1">
      <c r="A178" s="14"/>
      <c r="B178" s="243"/>
      <c r="C178" s="244"/>
      <c r="D178" s="233" t="s">
        <v>155</v>
      </c>
      <c r="E178" s="245" t="s">
        <v>1</v>
      </c>
      <c r="F178" s="246" t="s">
        <v>157</v>
      </c>
      <c r="G178" s="244"/>
      <c r="H178" s="247">
        <v>110.508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155</v>
      </c>
      <c r="AU178" s="253" t="s">
        <v>83</v>
      </c>
      <c r="AV178" s="14" t="s">
        <v>154</v>
      </c>
      <c r="AW178" s="14" t="s">
        <v>30</v>
      </c>
      <c r="AX178" s="14" t="s">
        <v>81</v>
      </c>
      <c r="AY178" s="253" t="s">
        <v>147</v>
      </c>
    </row>
    <row r="179" s="12" customFormat="1" ht="25.92" customHeight="1">
      <c r="A179" s="12"/>
      <c r="B179" s="202"/>
      <c r="C179" s="203"/>
      <c r="D179" s="204" t="s">
        <v>72</v>
      </c>
      <c r="E179" s="205" t="s">
        <v>105</v>
      </c>
      <c r="F179" s="205" t="s">
        <v>106</v>
      </c>
      <c r="G179" s="203"/>
      <c r="H179" s="203"/>
      <c r="I179" s="206"/>
      <c r="J179" s="207">
        <f>BK179</f>
        <v>0</v>
      </c>
      <c r="K179" s="203"/>
      <c r="L179" s="208"/>
      <c r="M179" s="209"/>
      <c r="N179" s="210"/>
      <c r="O179" s="210"/>
      <c r="P179" s="211">
        <f>P180</f>
        <v>0</v>
      </c>
      <c r="Q179" s="210"/>
      <c r="R179" s="211">
        <f>R180</f>
        <v>0</v>
      </c>
      <c r="S179" s="210"/>
      <c r="T179" s="212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3" t="s">
        <v>182</v>
      </c>
      <c r="AT179" s="214" t="s">
        <v>72</v>
      </c>
      <c r="AU179" s="214" t="s">
        <v>73</v>
      </c>
      <c r="AY179" s="213" t="s">
        <v>147</v>
      </c>
      <c r="BK179" s="215">
        <f>BK180</f>
        <v>0</v>
      </c>
    </row>
    <row r="180" s="12" customFormat="1" ht="22.8" customHeight="1">
      <c r="A180" s="12"/>
      <c r="B180" s="202"/>
      <c r="C180" s="203"/>
      <c r="D180" s="204" t="s">
        <v>72</v>
      </c>
      <c r="E180" s="216" t="s">
        <v>1427</v>
      </c>
      <c r="F180" s="216" t="s">
        <v>1428</v>
      </c>
      <c r="G180" s="203"/>
      <c r="H180" s="203"/>
      <c r="I180" s="206"/>
      <c r="J180" s="217">
        <f>BK180</f>
        <v>0</v>
      </c>
      <c r="K180" s="203"/>
      <c r="L180" s="208"/>
      <c r="M180" s="209"/>
      <c r="N180" s="210"/>
      <c r="O180" s="210"/>
      <c r="P180" s="211">
        <f>SUM(P181:P190)</f>
        <v>0</v>
      </c>
      <c r="Q180" s="210"/>
      <c r="R180" s="211">
        <f>SUM(R181:R190)</f>
        <v>0</v>
      </c>
      <c r="S180" s="210"/>
      <c r="T180" s="212">
        <f>SUM(T181:T190)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182</v>
      </c>
      <c r="AT180" s="214" t="s">
        <v>72</v>
      </c>
      <c r="AU180" s="214" t="s">
        <v>81</v>
      </c>
      <c r="AY180" s="213" t="s">
        <v>147</v>
      </c>
      <c r="BK180" s="215">
        <f>SUM(BK181:BK190)</f>
        <v>0</v>
      </c>
    </row>
    <row r="181" s="2" customFormat="1" ht="16.5" customHeight="1">
      <c r="A181" s="38"/>
      <c r="B181" s="39"/>
      <c r="C181" s="218" t="s">
        <v>186</v>
      </c>
      <c r="D181" s="218" t="s">
        <v>149</v>
      </c>
      <c r="E181" s="219" t="s">
        <v>1429</v>
      </c>
      <c r="F181" s="220" t="s">
        <v>1430</v>
      </c>
      <c r="G181" s="221" t="s">
        <v>411</v>
      </c>
      <c r="H181" s="222">
        <v>1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154</v>
      </c>
      <c r="AT181" s="229" t="s">
        <v>149</v>
      </c>
      <c r="AU181" s="229" t="s">
        <v>83</v>
      </c>
      <c r="AY181" s="17" t="s">
        <v>147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154</v>
      </c>
      <c r="BM181" s="229" t="s">
        <v>207</v>
      </c>
    </row>
    <row r="182" s="15" customFormat="1">
      <c r="A182" s="15"/>
      <c r="B182" s="254"/>
      <c r="C182" s="255"/>
      <c r="D182" s="233" t="s">
        <v>155</v>
      </c>
      <c r="E182" s="256" t="s">
        <v>1</v>
      </c>
      <c r="F182" s="257" t="s">
        <v>1072</v>
      </c>
      <c r="G182" s="255"/>
      <c r="H182" s="256" t="s">
        <v>1</v>
      </c>
      <c r="I182" s="258"/>
      <c r="J182" s="255"/>
      <c r="K182" s="255"/>
      <c r="L182" s="259"/>
      <c r="M182" s="260"/>
      <c r="N182" s="261"/>
      <c r="O182" s="261"/>
      <c r="P182" s="261"/>
      <c r="Q182" s="261"/>
      <c r="R182" s="261"/>
      <c r="S182" s="261"/>
      <c r="T182" s="26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3" t="s">
        <v>155</v>
      </c>
      <c r="AU182" s="263" t="s">
        <v>83</v>
      </c>
      <c r="AV182" s="15" t="s">
        <v>81</v>
      </c>
      <c r="AW182" s="15" t="s">
        <v>30</v>
      </c>
      <c r="AX182" s="15" t="s">
        <v>73</v>
      </c>
      <c r="AY182" s="263" t="s">
        <v>147</v>
      </c>
    </row>
    <row r="183" s="15" customFormat="1">
      <c r="A183" s="15"/>
      <c r="B183" s="254"/>
      <c r="C183" s="255"/>
      <c r="D183" s="233" t="s">
        <v>155</v>
      </c>
      <c r="E183" s="256" t="s">
        <v>1</v>
      </c>
      <c r="F183" s="257" t="s">
        <v>1073</v>
      </c>
      <c r="G183" s="255"/>
      <c r="H183" s="256" t="s">
        <v>1</v>
      </c>
      <c r="I183" s="258"/>
      <c r="J183" s="255"/>
      <c r="K183" s="255"/>
      <c r="L183" s="259"/>
      <c r="M183" s="260"/>
      <c r="N183" s="261"/>
      <c r="O183" s="261"/>
      <c r="P183" s="261"/>
      <c r="Q183" s="261"/>
      <c r="R183" s="261"/>
      <c r="S183" s="261"/>
      <c r="T183" s="262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3" t="s">
        <v>155</v>
      </c>
      <c r="AU183" s="263" t="s">
        <v>83</v>
      </c>
      <c r="AV183" s="15" t="s">
        <v>81</v>
      </c>
      <c r="AW183" s="15" t="s">
        <v>30</v>
      </c>
      <c r="AX183" s="15" t="s">
        <v>73</v>
      </c>
      <c r="AY183" s="263" t="s">
        <v>147</v>
      </c>
    </row>
    <row r="184" s="15" customFormat="1">
      <c r="A184" s="15"/>
      <c r="B184" s="254"/>
      <c r="C184" s="255"/>
      <c r="D184" s="233" t="s">
        <v>155</v>
      </c>
      <c r="E184" s="256" t="s">
        <v>1</v>
      </c>
      <c r="F184" s="257" t="s">
        <v>1431</v>
      </c>
      <c r="G184" s="255"/>
      <c r="H184" s="256" t="s">
        <v>1</v>
      </c>
      <c r="I184" s="258"/>
      <c r="J184" s="255"/>
      <c r="K184" s="255"/>
      <c r="L184" s="259"/>
      <c r="M184" s="260"/>
      <c r="N184" s="261"/>
      <c r="O184" s="261"/>
      <c r="P184" s="261"/>
      <c r="Q184" s="261"/>
      <c r="R184" s="261"/>
      <c r="S184" s="261"/>
      <c r="T184" s="262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3" t="s">
        <v>155</v>
      </c>
      <c r="AU184" s="263" t="s">
        <v>83</v>
      </c>
      <c r="AV184" s="15" t="s">
        <v>81</v>
      </c>
      <c r="AW184" s="15" t="s">
        <v>30</v>
      </c>
      <c r="AX184" s="15" t="s">
        <v>73</v>
      </c>
      <c r="AY184" s="263" t="s">
        <v>147</v>
      </c>
    </row>
    <row r="185" s="15" customFormat="1">
      <c r="A185" s="15"/>
      <c r="B185" s="254"/>
      <c r="C185" s="255"/>
      <c r="D185" s="233" t="s">
        <v>155</v>
      </c>
      <c r="E185" s="256" t="s">
        <v>1</v>
      </c>
      <c r="F185" s="257" t="s">
        <v>1432</v>
      </c>
      <c r="G185" s="255"/>
      <c r="H185" s="256" t="s">
        <v>1</v>
      </c>
      <c r="I185" s="258"/>
      <c r="J185" s="255"/>
      <c r="K185" s="255"/>
      <c r="L185" s="259"/>
      <c r="M185" s="260"/>
      <c r="N185" s="261"/>
      <c r="O185" s="261"/>
      <c r="P185" s="261"/>
      <c r="Q185" s="261"/>
      <c r="R185" s="261"/>
      <c r="S185" s="261"/>
      <c r="T185" s="26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3" t="s">
        <v>155</v>
      </c>
      <c r="AU185" s="263" t="s">
        <v>83</v>
      </c>
      <c r="AV185" s="15" t="s">
        <v>81</v>
      </c>
      <c r="AW185" s="15" t="s">
        <v>30</v>
      </c>
      <c r="AX185" s="15" t="s">
        <v>73</v>
      </c>
      <c r="AY185" s="263" t="s">
        <v>147</v>
      </c>
    </row>
    <row r="186" s="15" customFormat="1">
      <c r="A186" s="15"/>
      <c r="B186" s="254"/>
      <c r="C186" s="255"/>
      <c r="D186" s="233" t="s">
        <v>155</v>
      </c>
      <c r="E186" s="256" t="s">
        <v>1</v>
      </c>
      <c r="F186" s="257" t="s">
        <v>1433</v>
      </c>
      <c r="G186" s="255"/>
      <c r="H186" s="256" t="s">
        <v>1</v>
      </c>
      <c r="I186" s="258"/>
      <c r="J186" s="255"/>
      <c r="K186" s="255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155</v>
      </c>
      <c r="AU186" s="263" t="s">
        <v>83</v>
      </c>
      <c r="AV186" s="15" t="s">
        <v>81</v>
      </c>
      <c r="AW186" s="15" t="s">
        <v>30</v>
      </c>
      <c r="AX186" s="15" t="s">
        <v>73</v>
      </c>
      <c r="AY186" s="263" t="s">
        <v>147</v>
      </c>
    </row>
    <row r="187" s="15" customFormat="1">
      <c r="A187" s="15"/>
      <c r="B187" s="254"/>
      <c r="C187" s="255"/>
      <c r="D187" s="233" t="s">
        <v>155</v>
      </c>
      <c r="E187" s="256" t="s">
        <v>1</v>
      </c>
      <c r="F187" s="257" t="s">
        <v>1434</v>
      </c>
      <c r="G187" s="255"/>
      <c r="H187" s="256" t="s">
        <v>1</v>
      </c>
      <c r="I187" s="258"/>
      <c r="J187" s="255"/>
      <c r="K187" s="255"/>
      <c r="L187" s="259"/>
      <c r="M187" s="260"/>
      <c r="N187" s="261"/>
      <c r="O187" s="261"/>
      <c r="P187" s="261"/>
      <c r="Q187" s="261"/>
      <c r="R187" s="261"/>
      <c r="S187" s="261"/>
      <c r="T187" s="262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3" t="s">
        <v>155</v>
      </c>
      <c r="AU187" s="263" t="s">
        <v>83</v>
      </c>
      <c r="AV187" s="15" t="s">
        <v>81</v>
      </c>
      <c r="AW187" s="15" t="s">
        <v>30</v>
      </c>
      <c r="AX187" s="15" t="s">
        <v>73</v>
      </c>
      <c r="AY187" s="263" t="s">
        <v>147</v>
      </c>
    </row>
    <row r="188" s="15" customFormat="1">
      <c r="A188" s="15"/>
      <c r="B188" s="254"/>
      <c r="C188" s="255"/>
      <c r="D188" s="233" t="s">
        <v>155</v>
      </c>
      <c r="E188" s="256" t="s">
        <v>1</v>
      </c>
      <c r="F188" s="257" t="s">
        <v>1435</v>
      </c>
      <c r="G188" s="255"/>
      <c r="H188" s="256" t="s">
        <v>1</v>
      </c>
      <c r="I188" s="258"/>
      <c r="J188" s="255"/>
      <c r="K188" s="255"/>
      <c r="L188" s="259"/>
      <c r="M188" s="260"/>
      <c r="N188" s="261"/>
      <c r="O188" s="261"/>
      <c r="P188" s="261"/>
      <c r="Q188" s="261"/>
      <c r="R188" s="261"/>
      <c r="S188" s="261"/>
      <c r="T188" s="26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3" t="s">
        <v>155</v>
      </c>
      <c r="AU188" s="263" t="s">
        <v>83</v>
      </c>
      <c r="AV188" s="15" t="s">
        <v>81</v>
      </c>
      <c r="AW188" s="15" t="s">
        <v>30</v>
      </c>
      <c r="AX188" s="15" t="s">
        <v>73</v>
      </c>
      <c r="AY188" s="263" t="s">
        <v>147</v>
      </c>
    </row>
    <row r="189" s="13" customFormat="1">
      <c r="A189" s="13"/>
      <c r="B189" s="231"/>
      <c r="C189" s="232"/>
      <c r="D189" s="233" t="s">
        <v>155</v>
      </c>
      <c r="E189" s="234" t="s">
        <v>1</v>
      </c>
      <c r="F189" s="235" t="s">
        <v>81</v>
      </c>
      <c r="G189" s="232"/>
      <c r="H189" s="236">
        <v>1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155</v>
      </c>
      <c r="AU189" s="242" t="s">
        <v>83</v>
      </c>
      <c r="AV189" s="13" t="s">
        <v>83</v>
      </c>
      <c r="AW189" s="13" t="s">
        <v>30</v>
      </c>
      <c r="AX189" s="13" t="s">
        <v>73</v>
      </c>
      <c r="AY189" s="242" t="s">
        <v>147</v>
      </c>
    </row>
    <row r="190" s="14" customFormat="1">
      <c r="A190" s="14"/>
      <c r="B190" s="243"/>
      <c r="C190" s="244"/>
      <c r="D190" s="233" t="s">
        <v>155</v>
      </c>
      <c r="E190" s="245" t="s">
        <v>1</v>
      </c>
      <c r="F190" s="246" t="s">
        <v>157</v>
      </c>
      <c r="G190" s="244"/>
      <c r="H190" s="247">
        <v>1</v>
      </c>
      <c r="I190" s="248"/>
      <c r="J190" s="244"/>
      <c r="K190" s="244"/>
      <c r="L190" s="249"/>
      <c r="M190" s="279"/>
      <c r="N190" s="280"/>
      <c r="O190" s="280"/>
      <c r="P190" s="280"/>
      <c r="Q190" s="280"/>
      <c r="R190" s="280"/>
      <c r="S190" s="280"/>
      <c r="T190" s="28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155</v>
      </c>
      <c r="AU190" s="253" t="s">
        <v>83</v>
      </c>
      <c r="AV190" s="14" t="s">
        <v>154</v>
      </c>
      <c r="AW190" s="14" t="s">
        <v>30</v>
      </c>
      <c r="AX190" s="14" t="s">
        <v>81</v>
      </c>
      <c r="AY190" s="253" t="s">
        <v>147</v>
      </c>
    </row>
    <row r="191" s="2" customFormat="1" ht="6.96" customHeight="1">
      <c r="A191" s="38"/>
      <c r="B191" s="66"/>
      <c r="C191" s="67"/>
      <c r="D191" s="67"/>
      <c r="E191" s="67"/>
      <c r="F191" s="67"/>
      <c r="G191" s="67"/>
      <c r="H191" s="67"/>
      <c r="I191" s="67"/>
      <c r="J191" s="67"/>
      <c r="K191" s="67"/>
      <c r="L191" s="44"/>
      <c r="M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</sheetData>
  <sheetProtection sheet="1" autoFilter="0" formatColumns="0" formatRows="0" objects="1" scenarios="1" spinCount="100000" saltValue="CCR2xlBiqbEM2HNb0/1PBcwkA+cfhIvTjLacVF+P6fah2b234STRY1XaZhrgP6uDxPvLbUfSfpCh5uFhXz6x9g==" hashValue="4sCuDXJG4N7nOYIReQGS/u6vtTSCsrFjWhehnBCFoEhV4c011BmLERiz+60PZ/C/tfiwADIfXY3zhaY/68TUaw==" algorithmName="SHA-512" password="CC35"/>
  <autoFilter ref="C121:K19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ROUND((SUM(BE123:BE333)),  2)</f>
        <v>0</v>
      </c>
      <c r="G33" s="38"/>
      <c r="H33" s="38"/>
      <c r="I33" s="155">
        <v>0.20999999999999999</v>
      </c>
      <c r="J33" s="154">
        <f>ROUND(((SUM(BE123:BE333))*I33),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ROUND((SUM(BF123:BF333)),  2)</f>
        <v>0</v>
      </c>
      <c r="G34" s="38"/>
      <c r="H34" s="38"/>
      <c r="I34" s="155">
        <v>0.12</v>
      </c>
      <c r="J34" s="154">
        <f>ROUND(((SUM(BF123:BF333))*I34),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ROUND((SUM(BG123:BG333)),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ROUND((SUM(BH123:BH333)),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ROUND((SUM(BI123:BI333)),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01.1 - Vodovod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127</v>
      </c>
      <c r="E99" s="188"/>
      <c r="F99" s="188"/>
      <c r="G99" s="188"/>
      <c r="H99" s="188"/>
      <c r="I99" s="188"/>
      <c r="J99" s="189">
        <f>J181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128</v>
      </c>
      <c r="E100" s="188"/>
      <c r="F100" s="188"/>
      <c r="G100" s="188"/>
      <c r="H100" s="188"/>
      <c r="I100" s="188"/>
      <c r="J100" s="189">
        <f>J188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129</v>
      </c>
      <c r="E101" s="188"/>
      <c r="F101" s="188"/>
      <c r="G101" s="188"/>
      <c r="H101" s="188"/>
      <c r="I101" s="188"/>
      <c r="J101" s="189">
        <f>J317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130</v>
      </c>
      <c r="E102" s="188"/>
      <c r="F102" s="188"/>
      <c r="G102" s="188"/>
      <c r="H102" s="188"/>
      <c r="I102" s="188"/>
      <c r="J102" s="189">
        <f>J324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131</v>
      </c>
      <c r="E103" s="188"/>
      <c r="F103" s="188"/>
      <c r="G103" s="188"/>
      <c r="H103" s="188"/>
      <c r="I103" s="188"/>
      <c r="J103" s="189">
        <f>J332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74" t="str">
        <f>E7</f>
        <v>Tábor, Mostecká - Rekonstrukce vodovodu a kanalizace_poznamky pro upravu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01.1 - Vodovod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10. 12. 2025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133</v>
      </c>
      <c r="D122" s="194" t="s">
        <v>58</v>
      </c>
      <c r="E122" s="194" t="s">
        <v>54</v>
      </c>
      <c r="F122" s="194" t="s">
        <v>55</v>
      </c>
      <c r="G122" s="194" t="s">
        <v>134</v>
      </c>
      <c r="H122" s="194" t="s">
        <v>135</v>
      </c>
      <c r="I122" s="194" t="s">
        <v>136</v>
      </c>
      <c r="J122" s="194" t="s">
        <v>122</v>
      </c>
      <c r="K122" s="195" t="s">
        <v>137</v>
      </c>
      <c r="L122" s="196"/>
      <c r="M122" s="100" t="s">
        <v>1</v>
      </c>
      <c r="N122" s="101" t="s">
        <v>37</v>
      </c>
      <c r="O122" s="101" t="s">
        <v>138</v>
      </c>
      <c r="P122" s="101" t="s">
        <v>139</v>
      </c>
      <c r="Q122" s="101" t="s">
        <v>140</v>
      </c>
      <c r="R122" s="101" t="s">
        <v>141</v>
      </c>
      <c r="S122" s="101" t="s">
        <v>142</v>
      </c>
      <c r="T122" s="102" t="s">
        <v>143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144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</f>
        <v>0</v>
      </c>
      <c r="Q123" s="104"/>
      <c r="R123" s="199">
        <f>R124</f>
        <v>0</v>
      </c>
      <c r="S123" s="104"/>
      <c r="T123" s="200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124</v>
      </c>
      <c r="BK123" s="201">
        <f>BK124</f>
        <v>0</v>
      </c>
    </row>
    <row r="124" s="12" customFormat="1" ht="25.92" customHeight="1">
      <c r="A124" s="12"/>
      <c r="B124" s="202"/>
      <c r="C124" s="203"/>
      <c r="D124" s="204" t="s">
        <v>72</v>
      </c>
      <c r="E124" s="205" t="s">
        <v>145</v>
      </c>
      <c r="F124" s="205" t="s">
        <v>146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P125+P181+P188+P317+P324+P332</f>
        <v>0</v>
      </c>
      <c r="Q124" s="210"/>
      <c r="R124" s="211">
        <f>R125+R181+R188+R317+R324+R332</f>
        <v>0</v>
      </c>
      <c r="S124" s="210"/>
      <c r="T124" s="212">
        <f>T125+T181+T188+T317+T324+T332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73</v>
      </c>
      <c r="AY124" s="213" t="s">
        <v>147</v>
      </c>
      <c r="BK124" s="215">
        <f>BK125+BK181+BK188+BK317+BK324+BK332</f>
        <v>0</v>
      </c>
    </row>
    <row r="125" s="12" customFormat="1" ht="22.8" customHeight="1">
      <c r="A125" s="12"/>
      <c r="B125" s="202"/>
      <c r="C125" s="203"/>
      <c r="D125" s="204" t="s">
        <v>72</v>
      </c>
      <c r="E125" s="216" t="s">
        <v>81</v>
      </c>
      <c r="F125" s="216" t="s">
        <v>148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SUM(P126:P180)</f>
        <v>0</v>
      </c>
      <c r="Q125" s="210"/>
      <c r="R125" s="211">
        <f>SUM(R126:R180)</f>
        <v>0</v>
      </c>
      <c r="S125" s="210"/>
      <c r="T125" s="212">
        <f>SUM(T126:T180)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81</v>
      </c>
      <c r="AT125" s="214" t="s">
        <v>72</v>
      </c>
      <c r="AU125" s="214" t="s">
        <v>81</v>
      </c>
      <c r="AY125" s="213" t="s">
        <v>147</v>
      </c>
      <c r="BK125" s="215">
        <f>SUM(BK126:BK180)</f>
        <v>0</v>
      </c>
    </row>
    <row r="126" s="2" customFormat="1" ht="16.5" customHeight="1">
      <c r="A126" s="38"/>
      <c r="B126" s="39"/>
      <c r="C126" s="218" t="s">
        <v>81</v>
      </c>
      <c r="D126" s="218" t="s">
        <v>149</v>
      </c>
      <c r="E126" s="219" t="s">
        <v>150</v>
      </c>
      <c r="F126" s="220" t="s">
        <v>151</v>
      </c>
      <c r="G126" s="221" t="s">
        <v>152</v>
      </c>
      <c r="H126" s="222">
        <v>2.2000000000000002</v>
      </c>
      <c r="I126" s="223"/>
      <c r="J126" s="224">
        <f>ROUND(I126*H126,2)</f>
        <v>0</v>
      </c>
      <c r="K126" s="220" t="s">
        <v>153</v>
      </c>
      <c r="L126" s="44"/>
      <c r="M126" s="225" t="s">
        <v>1</v>
      </c>
      <c r="N126" s="226" t="s">
        <v>38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154</v>
      </c>
      <c r="AT126" s="229" t="s">
        <v>149</v>
      </c>
      <c r="AU126" s="229" t="s">
        <v>83</v>
      </c>
      <c r="AY126" s="17" t="s">
        <v>147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81</v>
      </c>
      <c r="BK126" s="230">
        <f>ROUND(I126*H126,2)</f>
        <v>0</v>
      </c>
      <c r="BL126" s="17" t="s">
        <v>154</v>
      </c>
      <c r="BM126" s="229" t="s">
        <v>83</v>
      </c>
    </row>
    <row r="127" s="13" customFormat="1">
      <c r="A127" s="13"/>
      <c r="B127" s="231"/>
      <c r="C127" s="232"/>
      <c r="D127" s="233" t="s">
        <v>155</v>
      </c>
      <c r="E127" s="234" t="s">
        <v>1</v>
      </c>
      <c r="F127" s="235" t="s">
        <v>156</v>
      </c>
      <c r="G127" s="232"/>
      <c r="H127" s="236">
        <v>2.2000000000000002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155</v>
      </c>
      <c r="AU127" s="242" t="s">
        <v>83</v>
      </c>
      <c r="AV127" s="13" t="s">
        <v>83</v>
      </c>
      <c r="AW127" s="13" t="s">
        <v>30</v>
      </c>
      <c r="AX127" s="13" t="s">
        <v>73</v>
      </c>
      <c r="AY127" s="242" t="s">
        <v>147</v>
      </c>
    </row>
    <row r="128" s="14" customFormat="1">
      <c r="A128" s="14"/>
      <c r="B128" s="243"/>
      <c r="C128" s="244"/>
      <c r="D128" s="233" t="s">
        <v>155</v>
      </c>
      <c r="E128" s="245" t="s">
        <v>1</v>
      </c>
      <c r="F128" s="246" t="s">
        <v>157</v>
      </c>
      <c r="G128" s="244"/>
      <c r="H128" s="247">
        <v>2.2000000000000002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155</v>
      </c>
      <c r="AU128" s="253" t="s">
        <v>83</v>
      </c>
      <c r="AV128" s="14" t="s">
        <v>154</v>
      </c>
      <c r="AW128" s="14" t="s">
        <v>30</v>
      </c>
      <c r="AX128" s="14" t="s">
        <v>81</v>
      </c>
      <c r="AY128" s="253" t="s">
        <v>147</v>
      </c>
    </row>
    <row r="129" s="2" customFormat="1" ht="24.15" customHeight="1">
      <c r="A129" s="38"/>
      <c r="B129" s="39"/>
      <c r="C129" s="218" t="s">
        <v>83</v>
      </c>
      <c r="D129" s="218" t="s">
        <v>149</v>
      </c>
      <c r="E129" s="219" t="s">
        <v>158</v>
      </c>
      <c r="F129" s="220" t="s">
        <v>159</v>
      </c>
      <c r="G129" s="221" t="s">
        <v>152</v>
      </c>
      <c r="H129" s="222">
        <v>12.1</v>
      </c>
      <c r="I129" s="223"/>
      <c r="J129" s="224">
        <f>ROUND(I129*H129,2)</f>
        <v>0</v>
      </c>
      <c r="K129" s="220" t="s">
        <v>153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154</v>
      </c>
      <c r="AT129" s="229" t="s">
        <v>149</v>
      </c>
      <c r="AU129" s="229" t="s">
        <v>83</v>
      </c>
      <c r="AY129" s="17" t="s">
        <v>147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154</v>
      </c>
      <c r="BM129" s="229" t="s">
        <v>154</v>
      </c>
    </row>
    <row r="130" s="13" customFormat="1">
      <c r="A130" s="13"/>
      <c r="B130" s="231"/>
      <c r="C130" s="232"/>
      <c r="D130" s="233" t="s">
        <v>155</v>
      </c>
      <c r="E130" s="234" t="s">
        <v>1</v>
      </c>
      <c r="F130" s="235" t="s">
        <v>160</v>
      </c>
      <c r="G130" s="232"/>
      <c r="H130" s="236">
        <v>1.1000000000000001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155</v>
      </c>
      <c r="AU130" s="242" t="s">
        <v>83</v>
      </c>
      <c r="AV130" s="13" t="s">
        <v>83</v>
      </c>
      <c r="AW130" s="13" t="s">
        <v>30</v>
      </c>
      <c r="AX130" s="13" t="s">
        <v>73</v>
      </c>
      <c r="AY130" s="242" t="s">
        <v>147</v>
      </c>
    </row>
    <row r="131" s="13" customFormat="1">
      <c r="A131" s="13"/>
      <c r="B131" s="231"/>
      <c r="C131" s="232"/>
      <c r="D131" s="233" t="s">
        <v>155</v>
      </c>
      <c r="E131" s="234" t="s">
        <v>1</v>
      </c>
      <c r="F131" s="235" t="s">
        <v>161</v>
      </c>
      <c r="G131" s="232"/>
      <c r="H131" s="236">
        <v>1.1000000000000001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155</v>
      </c>
      <c r="AU131" s="242" t="s">
        <v>83</v>
      </c>
      <c r="AV131" s="13" t="s">
        <v>83</v>
      </c>
      <c r="AW131" s="13" t="s">
        <v>30</v>
      </c>
      <c r="AX131" s="13" t="s">
        <v>73</v>
      </c>
      <c r="AY131" s="242" t="s">
        <v>147</v>
      </c>
    </row>
    <row r="132" s="13" customFormat="1">
      <c r="A132" s="13"/>
      <c r="B132" s="231"/>
      <c r="C132" s="232"/>
      <c r="D132" s="233" t="s">
        <v>155</v>
      </c>
      <c r="E132" s="234" t="s">
        <v>1</v>
      </c>
      <c r="F132" s="235" t="s">
        <v>162</v>
      </c>
      <c r="G132" s="232"/>
      <c r="H132" s="236">
        <v>2.2000000000000002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155</v>
      </c>
      <c r="AU132" s="242" t="s">
        <v>83</v>
      </c>
      <c r="AV132" s="13" t="s">
        <v>83</v>
      </c>
      <c r="AW132" s="13" t="s">
        <v>30</v>
      </c>
      <c r="AX132" s="13" t="s">
        <v>73</v>
      </c>
      <c r="AY132" s="242" t="s">
        <v>147</v>
      </c>
    </row>
    <row r="133" s="13" customFormat="1">
      <c r="A133" s="13"/>
      <c r="B133" s="231"/>
      <c r="C133" s="232"/>
      <c r="D133" s="233" t="s">
        <v>155</v>
      </c>
      <c r="E133" s="234" t="s">
        <v>1</v>
      </c>
      <c r="F133" s="235" t="s">
        <v>163</v>
      </c>
      <c r="G133" s="232"/>
      <c r="H133" s="236">
        <v>6.5999999999999996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155</v>
      </c>
      <c r="AU133" s="242" t="s">
        <v>83</v>
      </c>
      <c r="AV133" s="13" t="s">
        <v>83</v>
      </c>
      <c r="AW133" s="13" t="s">
        <v>30</v>
      </c>
      <c r="AX133" s="13" t="s">
        <v>73</v>
      </c>
      <c r="AY133" s="242" t="s">
        <v>147</v>
      </c>
    </row>
    <row r="134" s="13" customFormat="1">
      <c r="A134" s="13"/>
      <c r="B134" s="231"/>
      <c r="C134" s="232"/>
      <c r="D134" s="233" t="s">
        <v>155</v>
      </c>
      <c r="E134" s="234" t="s">
        <v>1</v>
      </c>
      <c r="F134" s="235" t="s">
        <v>164</v>
      </c>
      <c r="G134" s="232"/>
      <c r="H134" s="236">
        <v>1.1000000000000001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155</v>
      </c>
      <c r="AU134" s="242" t="s">
        <v>83</v>
      </c>
      <c r="AV134" s="13" t="s">
        <v>83</v>
      </c>
      <c r="AW134" s="13" t="s">
        <v>30</v>
      </c>
      <c r="AX134" s="13" t="s">
        <v>73</v>
      </c>
      <c r="AY134" s="242" t="s">
        <v>147</v>
      </c>
    </row>
    <row r="135" s="14" customFormat="1">
      <c r="A135" s="14"/>
      <c r="B135" s="243"/>
      <c r="C135" s="244"/>
      <c r="D135" s="233" t="s">
        <v>155</v>
      </c>
      <c r="E135" s="245" t="s">
        <v>1</v>
      </c>
      <c r="F135" s="246" t="s">
        <v>157</v>
      </c>
      <c r="G135" s="244"/>
      <c r="H135" s="247">
        <v>12.1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155</v>
      </c>
      <c r="AU135" s="253" t="s">
        <v>83</v>
      </c>
      <c r="AV135" s="14" t="s">
        <v>154</v>
      </c>
      <c r="AW135" s="14" t="s">
        <v>30</v>
      </c>
      <c r="AX135" s="14" t="s">
        <v>81</v>
      </c>
      <c r="AY135" s="253" t="s">
        <v>147</v>
      </c>
    </row>
    <row r="136" s="2" customFormat="1" ht="33" customHeight="1">
      <c r="A136" s="38"/>
      <c r="B136" s="39"/>
      <c r="C136" s="218" t="s">
        <v>165</v>
      </c>
      <c r="D136" s="218" t="s">
        <v>149</v>
      </c>
      <c r="E136" s="219" t="s">
        <v>166</v>
      </c>
      <c r="F136" s="220" t="s">
        <v>167</v>
      </c>
      <c r="G136" s="221" t="s">
        <v>168</v>
      </c>
      <c r="H136" s="222">
        <v>254.72999999999999</v>
      </c>
      <c r="I136" s="223"/>
      <c r="J136" s="224">
        <f>ROUND(I136*H136,2)</f>
        <v>0</v>
      </c>
      <c r="K136" s="220" t="s">
        <v>153</v>
      </c>
      <c r="L136" s="44"/>
      <c r="M136" s="225" t="s">
        <v>1</v>
      </c>
      <c r="N136" s="226" t="s">
        <v>38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154</v>
      </c>
      <c r="AT136" s="229" t="s">
        <v>149</v>
      </c>
      <c r="AU136" s="229" t="s">
        <v>83</v>
      </c>
      <c r="AY136" s="17" t="s">
        <v>147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81</v>
      </c>
      <c r="BK136" s="230">
        <f>ROUND(I136*H136,2)</f>
        <v>0</v>
      </c>
      <c r="BL136" s="17" t="s">
        <v>154</v>
      </c>
      <c r="BM136" s="229" t="s">
        <v>169</v>
      </c>
    </row>
    <row r="137" s="13" customFormat="1">
      <c r="A137" s="13"/>
      <c r="B137" s="231"/>
      <c r="C137" s="232"/>
      <c r="D137" s="233" t="s">
        <v>155</v>
      </c>
      <c r="E137" s="234" t="s">
        <v>1</v>
      </c>
      <c r="F137" s="235" t="s">
        <v>170</v>
      </c>
      <c r="G137" s="232"/>
      <c r="H137" s="236">
        <v>92.480000000000004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155</v>
      </c>
      <c r="AU137" s="242" t="s">
        <v>83</v>
      </c>
      <c r="AV137" s="13" t="s">
        <v>83</v>
      </c>
      <c r="AW137" s="13" t="s">
        <v>30</v>
      </c>
      <c r="AX137" s="13" t="s">
        <v>73</v>
      </c>
      <c r="AY137" s="242" t="s">
        <v>147</v>
      </c>
    </row>
    <row r="138" s="13" customFormat="1">
      <c r="A138" s="13"/>
      <c r="B138" s="231"/>
      <c r="C138" s="232"/>
      <c r="D138" s="233" t="s">
        <v>155</v>
      </c>
      <c r="E138" s="234" t="s">
        <v>1</v>
      </c>
      <c r="F138" s="235" t="s">
        <v>171</v>
      </c>
      <c r="G138" s="232"/>
      <c r="H138" s="236">
        <v>162.25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155</v>
      </c>
      <c r="AU138" s="242" t="s">
        <v>83</v>
      </c>
      <c r="AV138" s="13" t="s">
        <v>83</v>
      </c>
      <c r="AW138" s="13" t="s">
        <v>30</v>
      </c>
      <c r="AX138" s="13" t="s">
        <v>73</v>
      </c>
      <c r="AY138" s="242" t="s">
        <v>147</v>
      </c>
    </row>
    <row r="139" s="14" customFormat="1">
      <c r="A139" s="14"/>
      <c r="B139" s="243"/>
      <c r="C139" s="244"/>
      <c r="D139" s="233" t="s">
        <v>155</v>
      </c>
      <c r="E139" s="245" t="s">
        <v>1</v>
      </c>
      <c r="F139" s="246" t="s">
        <v>157</v>
      </c>
      <c r="G139" s="244"/>
      <c r="H139" s="247">
        <v>254.73000000000002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155</v>
      </c>
      <c r="AU139" s="253" t="s">
        <v>83</v>
      </c>
      <c r="AV139" s="14" t="s">
        <v>154</v>
      </c>
      <c r="AW139" s="14" t="s">
        <v>30</v>
      </c>
      <c r="AX139" s="14" t="s">
        <v>81</v>
      </c>
      <c r="AY139" s="253" t="s">
        <v>147</v>
      </c>
    </row>
    <row r="140" s="2" customFormat="1" ht="24.15" customHeight="1">
      <c r="A140" s="38"/>
      <c r="B140" s="39"/>
      <c r="C140" s="218" t="s">
        <v>154</v>
      </c>
      <c r="D140" s="218" t="s">
        <v>149</v>
      </c>
      <c r="E140" s="219" t="s">
        <v>172</v>
      </c>
      <c r="F140" s="220" t="s">
        <v>173</v>
      </c>
      <c r="G140" s="221" t="s">
        <v>168</v>
      </c>
      <c r="H140" s="222">
        <v>10</v>
      </c>
      <c r="I140" s="223"/>
      <c r="J140" s="224">
        <f>ROUND(I140*H140,2)</f>
        <v>0</v>
      </c>
      <c r="K140" s="220" t="s">
        <v>153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154</v>
      </c>
      <c r="AT140" s="229" t="s">
        <v>149</v>
      </c>
      <c r="AU140" s="229" t="s">
        <v>83</v>
      </c>
      <c r="AY140" s="17" t="s">
        <v>147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154</v>
      </c>
      <c r="BM140" s="229" t="s">
        <v>174</v>
      </c>
    </row>
    <row r="141" s="13" customFormat="1">
      <c r="A141" s="13"/>
      <c r="B141" s="231"/>
      <c r="C141" s="232"/>
      <c r="D141" s="233" t="s">
        <v>155</v>
      </c>
      <c r="E141" s="234" t="s">
        <v>1</v>
      </c>
      <c r="F141" s="235" t="s">
        <v>175</v>
      </c>
      <c r="G141" s="232"/>
      <c r="H141" s="236">
        <v>1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155</v>
      </c>
      <c r="AU141" s="242" t="s">
        <v>83</v>
      </c>
      <c r="AV141" s="13" t="s">
        <v>83</v>
      </c>
      <c r="AW141" s="13" t="s">
        <v>30</v>
      </c>
      <c r="AX141" s="13" t="s">
        <v>73</v>
      </c>
      <c r="AY141" s="242" t="s">
        <v>147</v>
      </c>
    </row>
    <row r="142" s="13" customFormat="1">
      <c r="A142" s="13"/>
      <c r="B142" s="231"/>
      <c r="C142" s="232"/>
      <c r="D142" s="233" t="s">
        <v>155</v>
      </c>
      <c r="E142" s="234" t="s">
        <v>1</v>
      </c>
      <c r="F142" s="235" t="s">
        <v>176</v>
      </c>
      <c r="G142" s="232"/>
      <c r="H142" s="236">
        <v>1.1000000000000001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155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147</v>
      </c>
    </row>
    <row r="143" s="13" customFormat="1">
      <c r="A143" s="13"/>
      <c r="B143" s="231"/>
      <c r="C143" s="232"/>
      <c r="D143" s="233" t="s">
        <v>155</v>
      </c>
      <c r="E143" s="234" t="s">
        <v>1</v>
      </c>
      <c r="F143" s="235" t="s">
        <v>177</v>
      </c>
      <c r="G143" s="232"/>
      <c r="H143" s="236">
        <v>1.1000000000000001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155</v>
      </c>
      <c r="AU143" s="242" t="s">
        <v>83</v>
      </c>
      <c r="AV143" s="13" t="s">
        <v>83</v>
      </c>
      <c r="AW143" s="13" t="s">
        <v>30</v>
      </c>
      <c r="AX143" s="13" t="s">
        <v>73</v>
      </c>
      <c r="AY143" s="242" t="s">
        <v>147</v>
      </c>
    </row>
    <row r="144" s="13" customFormat="1">
      <c r="A144" s="13"/>
      <c r="B144" s="231"/>
      <c r="C144" s="232"/>
      <c r="D144" s="233" t="s">
        <v>155</v>
      </c>
      <c r="E144" s="234" t="s">
        <v>1</v>
      </c>
      <c r="F144" s="235" t="s">
        <v>178</v>
      </c>
      <c r="G144" s="232"/>
      <c r="H144" s="236">
        <v>2.2000000000000002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155</v>
      </c>
      <c r="AU144" s="242" t="s">
        <v>83</v>
      </c>
      <c r="AV144" s="13" t="s">
        <v>83</v>
      </c>
      <c r="AW144" s="13" t="s">
        <v>30</v>
      </c>
      <c r="AX144" s="13" t="s">
        <v>73</v>
      </c>
      <c r="AY144" s="242" t="s">
        <v>147</v>
      </c>
    </row>
    <row r="145" s="13" customFormat="1">
      <c r="A145" s="13"/>
      <c r="B145" s="231"/>
      <c r="C145" s="232"/>
      <c r="D145" s="233" t="s">
        <v>155</v>
      </c>
      <c r="E145" s="234" t="s">
        <v>1</v>
      </c>
      <c r="F145" s="235" t="s">
        <v>179</v>
      </c>
      <c r="G145" s="232"/>
      <c r="H145" s="236">
        <v>2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155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147</v>
      </c>
    </row>
    <row r="146" s="13" customFormat="1">
      <c r="A146" s="13"/>
      <c r="B146" s="231"/>
      <c r="C146" s="232"/>
      <c r="D146" s="233" t="s">
        <v>155</v>
      </c>
      <c r="E146" s="234" t="s">
        <v>1</v>
      </c>
      <c r="F146" s="235" t="s">
        <v>180</v>
      </c>
      <c r="G146" s="232"/>
      <c r="H146" s="236">
        <v>1.5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155</v>
      </c>
      <c r="AU146" s="242" t="s">
        <v>83</v>
      </c>
      <c r="AV146" s="13" t="s">
        <v>83</v>
      </c>
      <c r="AW146" s="13" t="s">
        <v>30</v>
      </c>
      <c r="AX146" s="13" t="s">
        <v>73</v>
      </c>
      <c r="AY146" s="242" t="s">
        <v>147</v>
      </c>
    </row>
    <row r="147" s="13" customFormat="1">
      <c r="A147" s="13"/>
      <c r="B147" s="231"/>
      <c r="C147" s="232"/>
      <c r="D147" s="233" t="s">
        <v>155</v>
      </c>
      <c r="E147" s="234" t="s">
        <v>1</v>
      </c>
      <c r="F147" s="235" t="s">
        <v>181</v>
      </c>
      <c r="G147" s="232"/>
      <c r="H147" s="236">
        <v>1.1000000000000001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155</v>
      </c>
      <c r="AU147" s="242" t="s">
        <v>83</v>
      </c>
      <c r="AV147" s="13" t="s">
        <v>83</v>
      </c>
      <c r="AW147" s="13" t="s">
        <v>30</v>
      </c>
      <c r="AX147" s="13" t="s">
        <v>73</v>
      </c>
      <c r="AY147" s="242" t="s">
        <v>147</v>
      </c>
    </row>
    <row r="148" s="14" customFormat="1">
      <c r="A148" s="14"/>
      <c r="B148" s="243"/>
      <c r="C148" s="244"/>
      <c r="D148" s="233" t="s">
        <v>155</v>
      </c>
      <c r="E148" s="245" t="s">
        <v>1</v>
      </c>
      <c r="F148" s="246" t="s">
        <v>157</v>
      </c>
      <c r="G148" s="244"/>
      <c r="H148" s="247">
        <v>10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155</v>
      </c>
      <c r="AU148" s="253" t="s">
        <v>83</v>
      </c>
      <c r="AV148" s="14" t="s">
        <v>154</v>
      </c>
      <c r="AW148" s="14" t="s">
        <v>30</v>
      </c>
      <c r="AX148" s="14" t="s">
        <v>81</v>
      </c>
      <c r="AY148" s="253" t="s">
        <v>147</v>
      </c>
    </row>
    <row r="149" s="2" customFormat="1" ht="21.75" customHeight="1">
      <c r="A149" s="38"/>
      <c r="B149" s="39"/>
      <c r="C149" s="218" t="s">
        <v>182</v>
      </c>
      <c r="D149" s="218" t="s">
        <v>149</v>
      </c>
      <c r="E149" s="219" t="s">
        <v>183</v>
      </c>
      <c r="F149" s="220" t="s">
        <v>184</v>
      </c>
      <c r="G149" s="221" t="s">
        <v>185</v>
      </c>
      <c r="H149" s="222">
        <v>571.53399999999999</v>
      </c>
      <c r="I149" s="223"/>
      <c r="J149" s="224">
        <f>ROUND(I149*H149,2)</f>
        <v>0</v>
      </c>
      <c r="K149" s="220" t="s">
        <v>153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154</v>
      </c>
      <c r="AT149" s="229" t="s">
        <v>149</v>
      </c>
      <c r="AU149" s="229" t="s">
        <v>83</v>
      </c>
      <c r="AY149" s="17" t="s">
        <v>147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154</v>
      </c>
      <c r="BM149" s="229" t="s">
        <v>186</v>
      </c>
    </row>
    <row r="150" s="13" customFormat="1">
      <c r="A150" s="13"/>
      <c r="B150" s="231"/>
      <c r="C150" s="232"/>
      <c r="D150" s="233" t="s">
        <v>155</v>
      </c>
      <c r="E150" s="234" t="s">
        <v>1</v>
      </c>
      <c r="F150" s="235" t="s">
        <v>187</v>
      </c>
      <c r="G150" s="232"/>
      <c r="H150" s="236">
        <v>153.81399999999999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155</v>
      </c>
      <c r="AU150" s="242" t="s">
        <v>83</v>
      </c>
      <c r="AV150" s="13" t="s">
        <v>83</v>
      </c>
      <c r="AW150" s="13" t="s">
        <v>30</v>
      </c>
      <c r="AX150" s="13" t="s">
        <v>73</v>
      </c>
      <c r="AY150" s="242" t="s">
        <v>147</v>
      </c>
    </row>
    <row r="151" s="13" customFormat="1">
      <c r="A151" s="13"/>
      <c r="B151" s="231"/>
      <c r="C151" s="232"/>
      <c r="D151" s="233" t="s">
        <v>155</v>
      </c>
      <c r="E151" s="234" t="s">
        <v>1</v>
      </c>
      <c r="F151" s="235" t="s">
        <v>188</v>
      </c>
      <c r="G151" s="232"/>
      <c r="H151" s="236">
        <v>417.72000000000003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155</v>
      </c>
      <c r="AU151" s="242" t="s">
        <v>83</v>
      </c>
      <c r="AV151" s="13" t="s">
        <v>83</v>
      </c>
      <c r="AW151" s="13" t="s">
        <v>30</v>
      </c>
      <c r="AX151" s="13" t="s">
        <v>73</v>
      </c>
      <c r="AY151" s="242" t="s">
        <v>147</v>
      </c>
    </row>
    <row r="152" s="14" customFormat="1">
      <c r="A152" s="14"/>
      <c r="B152" s="243"/>
      <c r="C152" s="244"/>
      <c r="D152" s="233" t="s">
        <v>155</v>
      </c>
      <c r="E152" s="245" t="s">
        <v>1</v>
      </c>
      <c r="F152" s="246" t="s">
        <v>157</v>
      </c>
      <c r="G152" s="244"/>
      <c r="H152" s="247">
        <v>571.53399999999999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155</v>
      </c>
      <c r="AU152" s="253" t="s">
        <v>83</v>
      </c>
      <c r="AV152" s="14" t="s">
        <v>154</v>
      </c>
      <c r="AW152" s="14" t="s">
        <v>30</v>
      </c>
      <c r="AX152" s="14" t="s">
        <v>81</v>
      </c>
      <c r="AY152" s="253" t="s">
        <v>147</v>
      </c>
    </row>
    <row r="153" s="2" customFormat="1" ht="24.15" customHeight="1">
      <c r="A153" s="38"/>
      <c r="B153" s="39"/>
      <c r="C153" s="218" t="s">
        <v>169</v>
      </c>
      <c r="D153" s="218" t="s">
        <v>149</v>
      </c>
      <c r="E153" s="219" t="s">
        <v>189</v>
      </c>
      <c r="F153" s="220" t="s">
        <v>190</v>
      </c>
      <c r="G153" s="221" t="s">
        <v>185</v>
      </c>
      <c r="H153" s="222">
        <v>571.53399999999999</v>
      </c>
      <c r="I153" s="223"/>
      <c r="J153" s="224">
        <f>ROUND(I153*H153,2)</f>
        <v>0</v>
      </c>
      <c r="K153" s="220" t="s">
        <v>153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154</v>
      </c>
      <c r="AT153" s="229" t="s">
        <v>149</v>
      </c>
      <c r="AU153" s="229" t="s">
        <v>83</v>
      </c>
      <c r="AY153" s="17" t="s">
        <v>147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154</v>
      </c>
      <c r="BM153" s="229" t="s">
        <v>8</v>
      </c>
    </row>
    <row r="154" s="2" customFormat="1" ht="37.8" customHeight="1">
      <c r="A154" s="38"/>
      <c r="B154" s="39"/>
      <c r="C154" s="218" t="s">
        <v>191</v>
      </c>
      <c r="D154" s="218" t="s">
        <v>149</v>
      </c>
      <c r="E154" s="219" t="s">
        <v>192</v>
      </c>
      <c r="F154" s="220" t="s">
        <v>193</v>
      </c>
      <c r="G154" s="221" t="s">
        <v>168</v>
      </c>
      <c r="H154" s="222">
        <v>254.72999999999999</v>
      </c>
      <c r="I154" s="223"/>
      <c r="J154" s="224">
        <f>ROUND(I154*H154,2)</f>
        <v>0</v>
      </c>
      <c r="K154" s="220" t="s">
        <v>153</v>
      </c>
      <c r="L154" s="44"/>
      <c r="M154" s="225" t="s">
        <v>1</v>
      </c>
      <c r="N154" s="226" t="s">
        <v>38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154</v>
      </c>
      <c r="AT154" s="229" t="s">
        <v>149</v>
      </c>
      <c r="AU154" s="229" t="s">
        <v>83</v>
      </c>
      <c r="AY154" s="17" t="s">
        <v>147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81</v>
      </c>
      <c r="BK154" s="230">
        <f>ROUND(I154*H154,2)</f>
        <v>0</v>
      </c>
      <c r="BL154" s="17" t="s">
        <v>154</v>
      </c>
      <c r="BM154" s="229" t="s">
        <v>194</v>
      </c>
    </row>
    <row r="155" s="13" customFormat="1">
      <c r="A155" s="13"/>
      <c r="B155" s="231"/>
      <c r="C155" s="232"/>
      <c r="D155" s="233" t="s">
        <v>155</v>
      </c>
      <c r="E155" s="234" t="s">
        <v>1</v>
      </c>
      <c r="F155" s="235" t="s">
        <v>195</v>
      </c>
      <c r="G155" s="232"/>
      <c r="H155" s="236">
        <v>254.72999999999999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155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147</v>
      </c>
    </row>
    <row r="156" s="14" customFormat="1">
      <c r="A156" s="14"/>
      <c r="B156" s="243"/>
      <c r="C156" s="244"/>
      <c r="D156" s="233" t="s">
        <v>155</v>
      </c>
      <c r="E156" s="245" t="s">
        <v>1</v>
      </c>
      <c r="F156" s="246" t="s">
        <v>157</v>
      </c>
      <c r="G156" s="244"/>
      <c r="H156" s="247">
        <v>254.72999999999999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155</v>
      </c>
      <c r="AU156" s="253" t="s">
        <v>83</v>
      </c>
      <c r="AV156" s="14" t="s">
        <v>154</v>
      </c>
      <c r="AW156" s="14" t="s">
        <v>30</v>
      </c>
      <c r="AX156" s="14" t="s">
        <v>81</v>
      </c>
      <c r="AY156" s="253" t="s">
        <v>147</v>
      </c>
    </row>
    <row r="157" s="2" customFormat="1" ht="37.8" customHeight="1">
      <c r="A157" s="38"/>
      <c r="B157" s="39"/>
      <c r="C157" s="218" t="s">
        <v>174</v>
      </c>
      <c r="D157" s="218" t="s">
        <v>149</v>
      </c>
      <c r="E157" s="219" t="s">
        <v>196</v>
      </c>
      <c r="F157" s="220" t="s">
        <v>197</v>
      </c>
      <c r="G157" s="221" t="s">
        <v>168</v>
      </c>
      <c r="H157" s="222">
        <v>509.45999999999998</v>
      </c>
      <c r="I157" s="223"/>
      <c r="J157" s="224">
        <f>ROUND(I157*H157,2)</f>
        <v>0</v>
      </c>
      <c r="K157" s="220" t="s">
        <v>153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154</v>
      </c>
      <c r="AT157" s="229" t="s">
        <v>149</v>
      </c>
      <c r="AU157" s="229" t="s">
        <v>83</v>
      </c>
      <c r="AY157" s="17" t="s">
        <v>147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154</v>
      </c>
      <c r="BM157" s="229" t="s">
        <v>198</v>
      </c>
    </row>
    <row r="158" s="13" customFormat="1">
      <c r="A158" s="13"/>
      <c r="B158" s="231"/>
      <c r="C158" s="232"/>
      <c r="D158" s="233" t="s">
        <v>155</v>
      </c>
      <c r="E158" s="234" t="s">
        <v>1</v>
      </c>
      <c r="F158" s="235" t="s">
        <v>199</v>
      </c>
      <c r="G158" s="232"/>
      <c r="H158" s="236">
        <v>509.45999999999998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155</v>
      </c>
      <c r="AU158" s="242" t="s">
        <v>83</v>
      </c>
      <c r="AV158" s="13" t="s">
        <v>83</v>
      </c>
      <c r="AW158" s="13" t="s">
        <v>30</v>
      </c>
      <c r="AX158" s="13" t="s">
        <v>73</v>
      </c>
      <c r="AY158" s="242" t="s">
        <v>147</v>
      </c>
    </row>
    <row r="159" s="14" customFormat="1">
      <c r="A159" s="14"/>
      <c r="B159" s="243"/>
      <c r="C159" s="244"/>
      <c r="D159" s="233" t="s">
        <v>155</v>
      </c>
      <c r="E159" s="245" t="s">
        <v>1</v>
      </c>
      <c r="F159" s="246" t="s">
        <v>157</v>
      </c>
      <c r="G159" s="244"/>
      <c r="H159" s="247">
        <v>509.45999999999998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155</v>
      </c>
      <c r="AU159" s="253" t="s">
        <v>83</v>
      </c>
      <c r="AV159" s="14" t="s">
        <v>154</v>
      </c>
      <c r="AW159" s="14" t="s">
        <v>30</v>
      </c>
      <c r="AX159" s="14" t="s">
        <v>81</v>
      </c>
      <c r="AY159" s="253" t="s">
        <v>147</v>
      </c>
    </row>
    <row r="160" s="2" customFormat="1" ht="16.5" customHeight="1">
      <c r="A160" s="38"/>
      <c r="B160" s="39"/>
      <c r="C160" s="218" t="s">
        <v>186</v>
      </c>
      <c r="D160" s="218" t="s">
        <v>149</v>
      </c>
      <c r="E160" s="219" t="s">
        <v>200</v>
      </c>
      <c r="F160" s="220" t="s">
        <v>201</v>
      </c>
      <c r="G160" s="221" t="s">
        <v>168</v>
      </c>
      <c r="H160" s="222">
        <v>254.72999999999999</v>
      </c>
      <c r="I160" s="223"/>
      <c r="J160" s="224">
        <f>ROUND(I160*H160,2)</f>
        <v>0</v>
      </c>
      <c r="K160" s="220" t="s">
        <v>153</v>
      </c>
      <c r="L160" s="44"/>
      <c r="M160" s="225" t="s">
        <v>1</v>
      </c>
      <c r="N160" s="226" t="s">
        <v>38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154</v>
      </c>
      <c r="AT160" s="229" t="s">
        <v>149</v>
      </c>
      <c r="AU160" s="229" t="s">
        <v>83</v>
      </c>
      <c r="AY160" s="17" t="s">
        <v>147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81</v>
      </c>
      <c r="BK160" s="230">
        <f>ROUND(I160*H160,2)</f>
        <v>0</v>
      </c>
      <c r="BL160" s="17" t="s">
        <v>154</v>
      </c>
      <c r="BM160" s="229" t="s">
        <v>202</v>
      </c>
    </row>
    <row r="161" s="2" customFormat="1" ht="33" customHeight="1">
      <c r="A161" s="38"/>
      <c r="B161" s="39"/>
      <c r="C161" s="218" t="s">
        <v>203</v>
      </c>
      <c r="D161" s="218" t="s">
        <v>149</v>
      </c>
      <c r="E161" s="219" t="s">
        <v>204</v>
      </c>
      <c r="F161" s="220" t="s">
        <v>205</v>
      </c>
      <c r="G161" s="221" t="s">
        <v>206</v>
      </c>
      <c r="H161" s="222">
        <v>483.98700000000002</v>
      </c>
      <c r="I161" s="223"/>
      <c r="J161" s="224">
        <f>ROUND(I161*H161,2)</f>
        <v>0</v>
      </c>
      <c r="K161" s="220" t="s">
        <v>153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154</v>
      </c>
      <c r="AT161" s="229" t="s">
        <v>149</v>
      </c>
      <c r="AU161" s="229" t="s">
        <v>83</v>
      </c>
      <c r="AY161" s="17" t="s">
        <v>147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154</v>
      </c>
      <c r="BM161" s="229" t="s">
        <v>207</v>
      </c>
    </row>
    <row r="162" s="13" customFormat="1">
      <c r="A162" s="13"/>
      <c r="B162" s="231"/>
      <c r="C162" s="232"/>
      <c r="D162" s="233" t="s">
        <v>155</v>
      </c>
      <c r="E162" s="234" t="s">
        <v>1</v>
      </c>
      <c r="F162" s="235" t="s">
        <v>208</v>
      </c>
      <c r="G162" s="232"/>
      <c r="H162" s="236">
        <v>483.98700000000002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155</v>
      </c>
      <c r="AU162" s="242" t="s">
        <v>83</v>
      </c>
      <c r="AV162" s="13" t="s">
        <v>83</v>
      </c>
      <c r="AW162" s="13" t="s">
        <v>30</v>
      </c>
      <c r="AX162" s="13" t="s">
        <v>73</v>
      </c>
      <c r="AY162" s="242" t="s">
        <v>147</v>
      </c>
    </row>
    <row r="163" s="14" customFormat="1">
      <c r="A163" s="14"/>
      <c r="B163" s="243"/>
      <c r="C163" s="244"/>
      <c r="D163" s="233" t="s">
        <v>155</v>
      </c>
      <c r="E163" s="245" t="s">
        <v>1</v>
      </c>
      <c r="F163" s="246" t="s">
        <v>157</v>
      </c>
      <c r="G163" s="244"/>
      <c r="H163" s="247">
        <v>483.98700000000002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155</v>
      </c>
      <c r="AU163" s="253" t="s">
        <v>83</v>
      </c>
      <c r="AV163" s="14" t="s">
        <v>154</v>
      </c>
      <c r="AW163" s="14" t="s">
        <v>30</v>
      </c>
      <c r="AX163" s="14" t="s">
        <v>81</v>
      </c>
      <c r="AY163" s="253" t="s">
        <v>147</v>
      </c>
    </row>
    <row r="164" s="2" customFormat="1" ht="24.15" customHeight="1">
      <c r="A164" s="38"/>
      <c r="B164" s="39"/>
      <c r="C164" s="218" t="s">
        <v>209</v>
      </c>
      <c r="D164" s="218" t="s">
        <v>149</v>
      </c>
      <c r="E164" s="219" t="s">
        <v>210</v>
      </c>
      <c r="F164" s="220" t="s">
        <v>211</v>
      </c>
      <c r="G164" s="221" t="s">
        <v>168</v>
      </c>
      <c r="H164" s="222">
        <v>164.47200000000001</v>
      </c>
      <c r="I164" s="223"/>
      <c r="J164" s="224">
        <f>ROUND(I164*H164,2)</f>
        <v>0</v>
      </c>
      <c r="K164" s="220" t="s">
        <v>153</v>
      </c>
      <c r="L164" s="44"/>
      <c r="M164" s="225" t="s">
        <v>1</v>
      </c>
      <c r="N164" s="226" t="s">
        <v>38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154</v>
      </c>
      <c r="AT164" s="229" t="s">
        <v>149</v>
      </c>
      <c r="AU164" s="229" t="s">
        <v>83</v>
      </c>
      <c r="AY164" s="17" t="s">
        <v>147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81</v>
      </c>
      <c r="BK164" s="230">
        <f>ROUND(I164*H164,2)</f>
        <v>0</v>
      </c>
      <c r="BL164" s="17" t="s">
        <v>154</v>
      </c>
      <c r="BM164" s="229" t="s">
        <v>212</v>
      </c>
    </row>
    <row r="165" s="13" customFormat="1">
      <c r="A165" s="13"/>
      <c r="B165" s="231"/>
      <c r="C165" s="232"/>
      <c r="D165" s="233" t="s">
        <v>155</v>
      </c>
      <c r="E165" s="234" t="s">
        <v>1</v>
      </c>
      <c r="F165" s="235" t="s">
        <v>213</v>
      </c>
      <c r="G165" s="232"/>
      <c r="H165" s="236">
        <v>254.72999999999999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155</v>
      </c>
      <c r="AU165" s="242" t="s">
        <v>83</v>
      </c>
      <c r="AV165" s="13" t="s">
        <v>83</v>
      </c>
      <c r="AW165" s="13" t="s">
        <v>30</v>
      </c>
      <c r="AX165" s="13" t="s">
        <v>73</v>
      </c>
      <c r="AY165" s="242" t="s">
        <v>147</v>
      </c>
    </row>
    <row r="166" s="15" customFormat="1">
      <c r="A166" s="15"/>
      <c r="B166" s="254"/>
      <c r="C166" s="255"/>
      <c r="D166" s="233" t="s">
        <v>155</v>
      </c>
      <c r="E166" s="256" t="s">
        <v>1</v>
      </c>
      <c r="F166" s="257" t="s">
        <v>214</v>
      </c>
      <c r="G166" s="255"/>
      <c r="H166" s="256" t="s">
        <v>1</v>
      </c>
      <c r="I166" s="258"/>
      <c r="J166" s="255"/>
      <c r="K166" s="255"/>
      <c r="L166" s="259"/>
      <c r="M166" s="260"/>
      <c r="N166" s="261"/>
      <c r="O166" s="261"/>
      <c r="P166" s="261"/>
      <c r="Q166" s="261"/>
      <c r="R166" s="261"/>
      <c r="S166" s="261"/>
      <c r="T166" s="262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3" t="s">
        <v>155</v>
      </c>
      <c r="AU166" s="263" t="s">
        <v>83</v>
      </c>
      <c r="AV166" s="15" t="s">
        <v>81</v>
      </c>
      <c r="AW166" s="15" t="s">
        <v>30</v>
      </c>
      <c r="AX166" s="15" t="s">
        <v>73</v>
      </c>
      <c r="AY166" s="263" t="s">
        <v>147</v>
      </c>
    </row>
    <row r="167" s="13" customFormat="1">
      <c r="A167" s="13"/>
      <c r="B167" s="231"/>
      <c r="C167" s="232"/>
      <c r="D167" s="233" t="s">
        <v>155</v>
      </c>
      <c r="E167" s="234" t="s">
        <v>1</v>
      </c>
      <c r="F167" s="235" t="s">
        <v>215</v>
      </c>
      <c r="G167" s="232"/>
      <c r="H167" s="236">
        <v>-18.420000000000002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155</v>
      </c>
      <c r="AU167" s="242" t="s">
        <v>83</v>
      </c>
      <c r="AV167" s="13" t="s">
        <v>83</v>
      </c>
      <c r="AW167" s="13" t="s">
        <v>30</v>
      </c>
      <c r="AX167" s="13" t="s">
        <v>73</v>
      </c>
      <c r="AY167" s="242" t="s">
        <v>147</v>
      </c>
    </row>
    <row r="168" s="13" customFormat="1">
      <c r="A168" s="13"/>
      <c r="B168" s="231"/>
      <c r="C168" s="232"/>
      <c r="D168" s="233" t="s">
        <v>155</v>
      </c>
      <c r="E168" s="234" t="s">
        <v>1</v>
      </c>
      <c r="F168" s="235" t="s">
        <v>216</v>
      </c>
      <c r="G168" s="232"/>
      <c r="H168" s="236">
        <v>-71.837999999999994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155</v>
      </c>
      <c r="AU168" s="242" t="s">
        <v>83</v>
      </c>
      <c r="AV168" s="13" t="s">
        <v>83</v>
      </c>
      <c r="AW168" s="13" t="s">
        <v>30</v>
      </c>
      <c r="AX168" s="13" t="s">
        <v>73</v>
      </c>
      <c r="AY168" s="242" t="s">
        <v>147</v>
      </c>
    </row>
    <row r="169" s="14" customFormat="1">
      <c r="A169" s="14"/>
      <c r="B169" s="243"/>
      <c r="C169" s="244"/>
      <c r="D169" s="233" t="s">
        <v>155</v>
      </c>
      <c r="E169" s="245" t="s">
        <v>1</v>
      </c>
      <c r="F169" s="246" t="s">
        <v>157</v>
      </c>
      <c r="G169" s="244"/>
      <c r="H169" s="247">
        <v>164.47200000000001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155</v>
      </c>
      <c r="AU169" s="253" t="s">
        <v>83</v>
      </c>
      <c r="AV169" s="14" t="s">
        <v>154</v>
      </c>
      <c r="AW169" s="14" t="s">
        <v>30</v>
      </c>
      <c r="AX169" s="14" t="s">
        <v>81</v>
      </c>
      <c r="AY169" s="253" t="s">
        <v>147</v>
      </c>
    </row>
    <row r="170" s="2" customFormat="1" ht="16.5" customHeight="1">
      <c r="A170" s="38"/>
      <c r="B170" s="39"/>
      <c r="C170" s="264" t="s">
        <v>8</v>
      </c>
      <c r="D170" s="264" t="s">
        <v>217</v>
      </c>
      <c r="E170" s="265" t="s">
        <v>218</v>
      </c>
      <c r="F170" s="266" t="s">
        <v>219</v>
      </c>
      <c r="G170" s="267" t="s">
        <v>206</v>
      </c>
      <c r="H170" s="268">
        <v>334.70100000000002</v>
      </c>
      <c r="I170" s="269"/>
      <c r="J170" s="270">
        <f>ROUND(I170*H170,2)</f>
        <v>0</v>
      </c>
      <c r="K170" s="266" t="s">
        <v>153</v>
      </c>
      <c r="L170" s="271"/>
      <c r="M170" s="272" t="s">
        <v>1</v>
      </c>
      <c r="N170" s="273" t="s">
        <v>38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174</v>
      </c>
      <c r="AT170" s="229" t="s">
        <v>217</v>
      </c>
      <c r="AU170" s="229" t="s">
        <v>83</v>
      </c>
      <c r="AY170" s="17" t="s">
        <v>147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81</v>
      </c>
      <c r="BK170" s="230">
        <f>ROUND(I170*H170,2)</f>
        <v>0</v>
      </c>
      <c r="BL170" s="17" t="s">
        <v>154</v>
      </c>
      <c r="BM170" s="229" t="s">
        <v>220</v>
      </c>
    </row>
    <row r="171" s="13" customFormat="1">
      <c r="A171" s="13"/>
      <c r="B171" s="231"/>
      <c r="C171" s="232"/>
      <c r="D171" s="233" t="s">
        <v>155</v>
      </c>
      <c r="E171" s="234" t="s">
        <v>1</v>
      </c>
      <c r="F171" s="235" t="s">
        <v>221</v>
      </c>
      <c r="G171" s="232"/>
      <c r="H171" s="236">
        <v>334.70100000000002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155</v>
      </c>
      <c r="AU171" s="242" t="s">
        <v>83</v>
      </c>
      <c r="AV171" s="13" t="s">
        <v>83</v>
      </c>
      <c r="AW171" s="13" t="s">
        <v>30</v>
      </c>
      <c r="AX171" s="13" t="s">
        <v>73</v>
      </c>
      <c r="AY171" s="242" t="s">
        <v>147</v>
      </c>
    </row>
    <row r="172" s="14" customFormat="1">
      <c r="A172" s="14"/>
      <c r="B172" s="243"/>
      <c r="C172" s="244"/>
      <c r="D172" s="233" t="s">
        <v>155</v>
      </c>
      <c r="E172" s="245" t="s">
        <v>1</v>
      </c>
      <c r="F172" s="246" t="s">
        <v>157</v>
      </c>
      <c r="G172" s="244"/>
      <c r="H172" s="247">
        <v>334.70100000000002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155</v>
      </c>
      <c r="AU172" s="253" t="s">
        <v>83</v>
      </c>
      <c r="AV172" s="14" t="s">
        <v>154</v>
      </c>
      <c r="AW172" s="14" t="s">
        <v>30</v>
      </c>
      <c r="AX172" s="14" t="s">
        <v>81</v>
      </c>
      <c r="AY172" s="253" t="s">
        <v>147</v>
      </c>
    </row>
    <row r="173" s="2" customFormat="1" ht="24.15" customHeight="1">
      <c r="A173" s="38"/>
      <c r="B173" s="39"/>
      <c r="C173" s="218" t="s">
        <v>222</v>
      </c>
      <c r="D173" s="218" t="s">
        <v>149</v>
      </c>
      <c r="E173" s="219" t="s">
        <v>223</v>
      </c>
      <c r="F173" s="220" t="s">
        <v>224</v>
      </c>
      <c r="G173" s="221" t="s">
        <v>168</v>
      </c>
      <c r="H173" s="222">
        <v>70.521000000000001</v>
      </c>
      <c r="I173" s="223"/>
      <c r="J173" s="224">
        <f>ROUND(I173*H173,2)</f>
        <v>0</v>
      </c>
      <c r="K173" s="220" t="s">
        <v>153</v>
      </c>
      <c r="L173" s="44"/>
      <c r="M173" s="225" t="s">
        <v>1</v>
      </c>
      <c r="N173" s="226" t="s">
        <v>38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154</v>
      </c>
      <c r="AT173" s="229" t="s">
        <v>149</v>
      </c>
      <c r="AU173" s="229" t="s">
        <v>83</v>
      </c>
      <c r="AY173" s="17" t="s">
        <v>147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81</v>
      </c>
      <c r="BK173" s="230">
        <f>ROUND(I173*H173,2)</f>
        <v>0</v>
      </c>
      <c r="BL173" s="17" t="s">
        <v>154</v>
      </c>
      <c r="BM173" s="229" t="s">
        <v>225</v>
      </c>
    </row>
    <row r="174" s="13" customFormat="1">
      <c r="A174" s="13"/>
      <c r="B174" s="231"/>
      <c r="C174" s="232"/>
      <c r="D174" s="233" t="s">
        <v>155</v>
      </c>
      <c r="E174" s="234" t="s">
        <v>1</v>
      </c>
      <c r="F174" s="235" t="s">
        <v>226</v>
      </c>
      <c r="G174" s="232"/>
      <c r="H174" s="236">
        <v>21.216000000000001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155</v>
      </c>
      <c r="AU174" s="242" t="s">
        <v>83</v>
      </c>
      <c r="AV174" s="13" t="s">
        <v>83</v>
      </c>
      <c r="AW174" s="13" t="s">
        <v>30</v>
      </c>
      <c r="AX174" s="13" t="s">
        <v>73</v>
      </c>
      <c r="AY174" s="242" t="s">
        <v>147</v>
      </c>
    </row>
    <row r="175" s="13" customFormat="1">
      <c r="A175" s="13"/>
      <c r="B175" s="231"/>
      <c r="C175" s="232"/>
      <c r="D175" s="233" t="s">
        <v>155</v>
      </c>
      <c r="E175" s="234" t="s">
        <v>1</v>
      </c>
      <c r="F175" s="235" t="s">
        <v>227</v>
      </c>
      <c r="G175" s="232"/>
      <c r="H175" s="236">
        <v>50.622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155</v>
      </c>
      <c r="AU175" s="242" t="s">
        <v>83</v>
      </c>
      <c r="AV175" s="13" t="s">
        <v>83</v>
      </c>
      <c r="AW175" s="13" t="s">
        <v>30</v>
      </c>
      <c r="AX175" s="13" t="s">
        <v>73</v>
      </c>
      <c r="AY175" s="242" t="s">
        <v>147</v>
      </c>
    </row>
    <row r="176" s="13" customFormat="1">
      <c r="A176" s="13"/>
      <c r="B176" s="231"/>
      <c r="C176" s="232"/>
      <c r="D176" s="233" t="s">
        <v>155</v>
      </c>
      <c r="E176" s="234" t="s">
        <v>1</v>
      </c>
      <c r="F176" s="235" t="s">
        <v>228</v>
      </c>
      <c r="G176" s="232"/>
      <c r="H176" s="236">
        <v>-1.317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155</v>
      </c>
      <c r="AU176" s="242" t="s">
        <v>83</v>
      </c>
      <c r="AV176" s="13" t="s">
        <v>83</v>
      </c>
      <c r="AW176" s="13" t="s">
        <v>30</v>
      </c>
      <c r="AX176" s="13" t="s">
        <v>73</v>
      </c>
      <c r="AY176" s="242" t="s">
        <v>147</v>
      </c>
    </row>
    <row r="177" s="14" customFormat="1">
      <c r="A177" s="14"/>
      <c r="B177" s="243"/>
      <c r="C177" s="244"/>
      <c r="D177" s="233" t="s">
        <v>155</v>
      </c>
      <c r="E177" s="245" t="s">
        <v>1</v>
      </c>
      <c r="F177" s="246" t="s">
        <v>157</v>
      </c>
      <c r="G177" s="244"/>
      <c r="H177" s="247">
        <v>70.521000000000001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155</v>
      </c>
      <c r="AU177" s="253" t="s">
        <v>83</v>
      </c>
      <c r="AV177" s="14" t="s">
        <v>154</v>
      </c>
      <c r="AW177" s="14" t="s">
        <v>30</v>
      </c>
      <c r="AX177" s="14" t="s">
        <v>81</v>
      </c>
      <c r="AY177" s="253" t="s">
        <v>147</v>
      </c>
    </row>
    <row r="178" s="2" customFormat="1" ht="16.5" customHeight="1">
      <c r="A178" s="38"/>
      <c r="B178" s="39"/>
      <c r="C178" s="264" t="s">
        <v>194</v>
      </c>
      <c r="D178" s="264" t="s">
        <v>217</v>
      </c>
      <c r="E178" s="265" t="s">
        <v>229</v>
      </c>
      <c r="F178" s="266" t="s">
        <v>230</v>
      </c>
      <c r="G178" s="267" t="s">
        <v>206</v>
      </c>
      <c r="H178" s="268">
        <v>143.50999999999999</v>
      </c>
      <c r="I178" s="269"/>
      <c r="J178" s="270">
        <f>ROUND(I178*H178,2)</f>
        <v>0</v>
      </c>
      <c r="K178" s="266" t="s">
        <v>153</v>
      </c>
      <c r="L178" s="271"/>
      <c r="M178" s="272" t="s">
        <v>1</v>
      </c>
      <c r="N178" s="273" t="s">
        <v>38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174</v>
      </c>
      <c r="AT178" s="229" t="s">
        <v>217</v>
      </c>
      <c r="AU178" s="229" t="s">
        <v>83</v>
      </c>
      <c r="AY178" s="17" t="s">
        <v>147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81</v>
      </c>
      <c r="BK178" s="230">
        <f>ROUND(I178*H178,2)</f>
        <v>0</v>
      </c>
      <c r="BL178" s="17" t="s">
        <v>154</v>
      </c>
      <c r="BM178" s="229" t="s">
        <v>231</v>
      </c>
    </row>
    <row r="179" s="13" customFormat="1">
      <c r="A179" s="13"/>
      <c r="B179" s="231"/>
      <c r="C179" s="232"/>
      <c r="D179" s="233" t="s">
        <v>155</v>
      </c>
      <c r="E179" s="234" t="s">
        <v>1</v>
      </c>
      <c r="F179" s="235" t="s">
        <v>232</v>
      </c>
      <c r="G179" s="232"/>
      <c r="H179" s="236">
        <v>143.50999999999999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155</v>
      </c>
      <c r="AU179" s="242" t="s">
        <v>83</v>
      </c>
      <c r="AV179" s="13" t="s">
        <v>83</v>
      </c>
      <c r="AW179" s="13" t="s">
        <v>30</v>
      </c>
      <c r="AX179" s="13" t="s">
        <v>73</v>
      </c>
      <c r="AY179" s="242" t="s">
        <v>147</v>
      </c>
    </row>
    <row r="180" s="14" customFormat="1">
      <c r="A180" s="14"/>
      <c r="B180" s="243"/>
      <c r="C180" s="244"/>
      <c r="D180" s="233" t="s">
        <v>155</v>
      </c>
      <c r="E180" s="245" t="s">
        <v>1</v>
      </c>
      <c r="F180" s="246" t="s">
        <v>157</v>
      </c>
      <c r="G180" s="244"/>
      <c r="H180" s="247">
        <v>143.50999999999999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155</v>
      </c>
      <c r="AU180" s="253" t="s">
        <v>83</v>
      </c>
      <c r="AV180" s="14" t="s">
        <v>154</v>
      </c>
      <c r="AW180" s="14" t="s">
        <v>30</v>
      </c>
      <c r="AX180" s="14" t="s">
        <v>81</v>
      </c>
      <c r="AY180" s="253" t="s">
        <v>147</v>
      </c>
    </row>
    <row r="181" s="12" customFormat="1" ht="22.8" customHeight="1">
      <c r="A181" s="12"/>
      <c r="B181" s="202"/>
      <c r="C181" s="203"/>
      <c r="D181" s="204" t="s">
        <v>72</v>
      </c>
      <c r="E181" s="216" t="s">
        <v>154</v>
      </c>
      <c r="F181" s="216" t="s">
        <v>233</v>
      </c>
      <c r="G181" s="203"/>
      <c r="H181" s="203"/>
      <c r="I181" s="206"/>
      <c r="J181" s="217">
        <f>BK181</f>
        <v>0</v>
      </c>
      <c r="K181" s="203"/>
      <c r="L181" s="208"/>
      <c r="M181" s="209"/>
      <c r="N181" s="210"/>
      <c r="O181" s="210"/>
      <c r="P181" s="211">
        <f>SUM(P182:P187)</f>
        <v>0</v>
      </c>
      <c r="Q181" s="210"/>
      <c r="R181" s="211">
        <f>SUM(R182:R187)</f>
        <v>0</v>
      </c>
      <c r="S181" s="210"/>
      <c r="T181" s="212">
        <f>SUM(T182:T187)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81</v>
      </c>
      <c r="AT181" s="214" t="s">
        <v>72</v>
      </c>
      <c r="AU181" s="214" t="s">
        <v>81</v>
      </c>
      <c r="AY181" s="213" t="s">
        <v>147</v>
      </c>
      <c r="BK181" s="215">
        <f>SUM(BK182:BK187)</f>
        <v>0</v>
      </c>
    </row>
    <row r="182" s="2" customFormat="1" ht="24.15" customHeight="1">
      <c r="A182" s="38"/>
      <c r="B182" s="39"/>
      <c r="C182" s="218" t="s">
        <v>234</v>
      </c>
      <c r="D182" s="218" t="s">
        <v>149</v>
      </c>
      <c r="E182" s="219" t="s">
        <v>235</v>
      </c>
      <c r="F182" s="220" t="s">
        <v>236</v>
      </c>
      <c r="G182" s="221" t="s">
        <v>168</v>
      </c>
      <c r="H182" s="222">
        <v>18.420000000000002</v>
      </c>
      <c r="I182" s="223"/>
      <c r="J182" s="224">
        <f>ROUND(I182*H182,2)</f>
        <v>0</v>
      </c>
      <c r="K182" s="220" t="s">
        <v>153</v>
      </c>
      <c r="L182" s="44"/>
      <c r="M182" s="225" t="s">
        <v>1</v>
      </c>
      <c r="N182" s="226" t="s">
        <v>38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154</v>
      </c>
      <c r="AT182" s="229" t="s">
        <v>149</v>
      </c>
      <c r="AU182" s="229" t="s">
        <v>83</v>
      </c>
      <c r="AY182" s="17" t="s">
        <v>147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81</v>
      </c>
      <c r="BK182" s="230">
        <f>ROUND(I182*H182,2)</f>
        <v>0</v>
      </c>
      <c r="BL182" s="17" t="s">
        <v>154</v>
      </c>
      <c r="BM182" s="229" t="s">
        <v>237</v>
      </c>
    </row>
    <row r="183" s="15" customFormat="1">
      <c r="A183" s="15"/>
      <c r="B183" s="254"/>
      <c r="C183" s="255"/>
      <c r="D183" s="233" t="s">
        <v>155</v>
      </c>
      <c r="E183" s="256" t="s">
        <v>1</v>
      </c>
      <c r="F183" s="257" t="s">
        <v>238</v>
      </c>
      <c r="G183" s="255"/>
      <c r="H183" s="256" t="s">
        <v>1</v>
      </c>
      <c r="I183" s="258"/>
      <c r="J183" s="255"/>
      <c r="K183" s="255"/>
      <c r="L183" s="259"/>
      <c r="M183" s="260"/>
      <c r="N183" s="261"/>
      <c r="O183" s="261"/>
      <c r="P183" s="261"/>
      <c r="Q183" s="261"/>
      <c r="R183" s="261"/>
      <c r="S183" s="261"/>
      <c r="T183" s="262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3" t="s">
        <v>155</v>
      </c>
      <c r="AU183" s="263" t="s">
        <v>83</v>
      </c>
      <c r="AV183" s="15" t="s">
        <v>81</v>
      </c>
      <c r="AW183" s="15" t="s">
        <v>30</v>
      </c>
      <c r="AX183" s="15" t="s">
        <v>73</v>
      </c>
      <c r="AY183" s="263" t="s">
        <v>147</v>
      </c>
    </row>
    <row r="184" s="13" customFormat="1">
      <c r="A184" s="13"/>
      <c r="B184" s="231"/>
      <c r="C184" s="232"/>
      <c r="D184" s="233" t="s">
        <v>155</v>
      </c>
      <c r="E184" s="234" t="s">
        <v>1</v>
      </c>
      <c r="F184" s="235" t="s">
        <v>239</v>
      </c>
      <c r="G184" s="232"/>
      <c r="H184" s="236">
        <v>5.4400000000000004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155</v>
      </c>
      <c r="AU184" s="242" t="s">
        <v>83</v>
      </c>
      <c r="AV184" s="13" t="s">
        <v>83</v>
      </c>
      <c r="AW184" s="13" t="s">
        <v>30</v>
      </c>
      <c r="AX184" s="13" t="s">
        <v>73</v>
      </c>
      <c r="AY184" s="242" t="s">
        <v>147</v>
      </c>
    </row>
    <row r="185" s="15" customFormat="1">
      <c r="A185" s="15"/>
      <c r="B185" s="254"/>
      <c r="C185" s="255"/>
      <c r="D185" s="233" t="s">
        <v>155</v>
      </c>
      <c r="E185" s="256" t="s">
        <v>1</v>
      </c>
      <c r="F185" s="257" t="s">
        <v>240</v>
      </c>
      <c r="G185" s="255"/>
      <c r="H185" s="256" t="s">
        <v>1</v>
      </c>
      <c r="I185" s="258"/>
      <c r="J185" s="255"/>
      <c r="K185" s="255"/>
      <c r="L185" s="259"/>
      <c r="M185" s="260"/>
      <c r="N185" s="261"/>
      <c r="O185" s="261"/>
      <c r="P185" s="261"/>
      <c r="Q185" s="261"/>
      <c r="R185" s="261"/>
      <c r="S185" s="261"/>
      <c r="T185" s="26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3" t="s">
        <v>155</v>
      </c>
      <c r="AU185" s="263" t="s">
        <v>83</v>
      </c>
      <c r="AV185" s="15" t="s">
        <v>81</v>
      </c>
      <c r="AW185" s="15" t="s">
        <v>30</v>
      </c>
      <c r="AX185" s="15" t="s">
        <v>73</v>
      </c>
      <c r="AY185" s="263" t="s">
        <v>147</v>
      </c>
    </row>
    <row r="186" s="13" customFormat="1">
      <c r="A186" s="13"/>
      <c r="B186" s="231"/>
      <c r="C186" s="232"/>
      <c r="D186" s="233" t="s">
        <v>155</v>
      </c>
      <c r="E186" s="234" t="s">
        <v>1</v>
      </c>
      <c r="F186" s="235" t="s">
        <v>241</v>
      </c>
      <c r="G186" s="232"/>
      <c r="H186" s="236">
        <v>12.98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155</v>
      </c>
      <c r="AU186" s="242" t="s">
        <v>83</v>
      </c>
      <c r="AV186" s="13" t="s">
        <v>83</v>
      </c>
      <c r="AW186" s="13" t="s">
        <v>30</v>
      </c>
      <c r="AX186" s="13" t="s">
        <v>73</v>
      </c>
      <c r="AY186" s="242" t="s">
        <v>147</v>
      </c>
    </row>
    <row r="187" s="14" customFormat="1">
      <c r="A187" s="14"/>
      <c r="B187" s="243"/>
      <c r="C187" s="244"/>
      <c r="D187" s="233" t="s">
        <v>155</v>
      </c>
      <c r="E187" s="245" t="s">
        <v>1</v>
      </c>
      <c r="F187" s="246" t="s">
        <v>157</v>
      </c>
      <c r="G187" s="244"/>
      <c r="H187" s="247">
        <v>18.420000000000002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155</v>
      </c>
      <c r="AU187" s="253" t="s">
        <v>83</v>
      </c>
      <c r="AV187" s="14" t="s">
        <v>154</v>
      </c>
      <c r="AW187" s="14" t="s">
        <v>30</v>
      </c>
      <c r="AX187" s="14" t="s">
        <v>81</v>
      </c>
      <c r="AY187" s="253" t="s">
        <v>147</v>
      </c>
    </row>
    <row r="188" s="12" customFormat="1" ht="22.8" customHeight="1">
      <c r="A188" s="12"/>
      <c r="B188" s="202"/>
      <c r="C188" s="203"/>
      <c r="D188" s="204" t="s">
        <v>72</v>
      </c>
      <c r="E188" s="216" t="s">
        <v>174</v>
      </c>
      <c r="F188" s="216" t="s">
        <v>242</v>
      </c>
      <c r="G188" s="203"/>
      <c r="H188" s="203"/>
      <c r="I188" s="206"/>
      <c r="J188" s="217">
        <f>BK188</f>
        <v>0</v>
      </c>
      <c r="K188" s="203"/>
      <c r="L188" s="208"/>
      <c r="M188" s="209"/>
      <c r="N188" s="210"/>
      <c r="O188" s="210"/>
      <c r="P188" s="211">
        <f>SUM(P189:P316)</f>
        <v>0</v>
      </c>
      <c r="Q188" s="210"/>
      <c r="R188" s="211">
        <f>SUM(R189:R316)</f>
        <v>0</v>
      </c>
      <c r="S188" s="210"/>
      <c r="T188" s="212">
        <f>SUM(T189:T316)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3" t="s">
        <v>81</v>
      </c>
      <c r="AT188" s="214" t="s">
        <v>72</v>
      </c>
      <c r="AU188" s="214" t="s">
        <v>81</v>
      </c>
      <c r="AY188" s="213" t="s">
        <v>147</v>
      </c>
      <c r="BK188" s="215">
        <f>SUM(BK189:BK316)</f>
        <v>0</v>
      </c>
    </row>
    <row r="189" s="2" customFormat="1" ht="21.75" customHeight="1">
      <c r="A189" s="38"/>
      <c r="B189" s="39"/>
      <c r="C189" s="218" t="s">
        <v>198</v>
      </c>
      <c r="D189" s="218" t="s">
        <v>149</v>
      </c>
      <c r="E189" s="219" t="s">
        <v>243</v>
      </c>
      <c r="F189" s="220" t="s">
        <v>244</v>
      </c>
      <c r="G189" s="221" t="s">
        <v>152</v>
      </c>
      <c r="H189" s="222">
        <v>198</v>
      </c>
      <c r="I189" s="223"/>
      <c r="J189" s="224">
        <f>ROUND(I189*H189,2)</f>
        <v>0</v>
      </c>
      <c r="K189" s="220" t="s">
        <v>153</v>
      </c>
      <c r="L189" s="44"/>
      <c r="M189" s="225" t="s">
        <v>1</v>
      </c>
      <c r="N189" s="226" t="s">
        <v>38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154</v>
      </c>
      <c r="AT189" s="229" t="s">
        <v>149</v>
      </c>
      <c r="AU189" s="229" t="s">
        <v>83</v>
      </c>
      <c r="AY189" s="17" t="s">
        <v>147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154</v>
      </c>
      <c r="BM189" s="229" t="s">
        <v>245</v>
      </c>
    </row>
    <row r="190" s="13" customFormat="1">
      <c r="A190" s="13"/>
      <c r="B190" s="231"/>
      <c r="C190" s="232"/>
      <c r="D190" s="233" t="s">
        <v>155</v>
      </c>
      <c r="E190" s="234" t="s">
        <v>1</v>
      </c>
      <c r="F190" s="235" t="s">
        <v>246</v>
      </c>
      <c r="G190" s="232"/>
      <c r="H190" s="236">
        <v>181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155</v>
      </c>
      <c r="AU190" s="242" t="s">
        <v>83</v>
      </c>
      <c r="AV190" s="13" t="s">
        <v>83</v>
      </c>
      <c r="AW190" s="13" t="s">
        <v>30</v>
      </c>
      <c r="AX190" s="13" t="s">
        <v>73</v>
      </c>
      <c r="AY190" s="242" t="s">
        <v>147</v>
      </c>
    </row>
    <row r="191" s="13" customFormat="1">
      <c r="A191" s="13"/>
      <c r="B191" s="231"/>
      <c r="C191" s="232"/>
      <c r="D191" s="233" t="s">
        <v>155</v>
      </c>
      <c r="E191" s="234" t="s">
        <v>1</v>
      </c>
      <c r="F191" s="235" t="s">
        <v>247</v>
      </c>
      <c r="G191" s="232"/>
      <c r="H191" s="236">
        <v>17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155</v>
      </c>
      <c r="AU191" s="242" t="s">
        <v>83</v>
      </c>
      <c r="AV191" s="13" t="s">
        <v>83</v>
      </c>
      <c r="AW191" s="13" t="s">
        <v>30</v>
      </c>
      <c r="AX191" s="13" t="s">
        <v>73</v>
      </c>
      <c r="AY191" s="242" t="s">
        <v>147</v>
      </c>
    </row>
    <row r="192" s="14" customFormat="1">
      <c r="A192" s="14"/>
      <c r="B192" s="243"/>
      <c r="C192" s="244"/>
      <c r="D192" s="233" t="s">
        <v>155</v>
      </c>
      <c r="E192" s="245" t="s">
        <v>1</v>
      </c>
      <c r="F192" s="246" t="s">
        <v>157</v>
      </c>
      <c r="G192" s="244"/>
      <c r="H192" s="247">
        <v>198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155</v>
      </c>
      <c r="AU192" s="253" t="s">
        <v>83</v>
      </c>
      <c r="AV192" s="14" t="s">
        <v>154</v>
      </c>
      <c r="AW192" s="14" t="s">
        <v>30</v>
      </c>
      <c r="AX192" s="14" t="s">
        <v>81</v>
      </c>
      <c r="AY192" s="253" t="s">
        <v>147</v>
      </c>
    </row>
    <row r="193" s="2" customFormat="1" ht="24.15" customHeight="1">
      <c r="A193" s="38"/>
      <c r="B193" s="39"/>
      <c r="C193" s="218" t="s">
        <v>248</v>
      </c>
      <c r="D193" s="218" t="s">
        <v>149</v>
      </c>
      <c r="E193" s="219" t="s">
        <v>249</v>
      </c>
      <c r="F193" s="220" t="s">
        <v>250</v>
      </c>
      <c r="G193" s="221" t="s">
        <v>251</v>
      </c>
      <c r="H193" s="222">
        <v>16</v>
      </c>
      <c r="I193" s="223"/>
      <c r="J193" s="224">
        <f>ROUND(I193*H193,2)</f>
        <v>0</v>
      </c>
      <c r="K193" s="220" t="s">
        <v>153</v>
      </c>
      <c r="L193" s="44"/>
      <c r="M193" s="225" t="s">
        <v>1</v>
      </c>
      <c r="N193" s="226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154</v>
      </c>
      <c r="AT193" s="229" t="s">
        <v>149</v>
      </c>
      <c r="AU193" s="229" t="s">
        <v>83</v>
      </c>
      <c r="AY193" s="17" t="s">
        <v>147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154</v>
      </c>
      <c r="BM193" s="229" t="s">
        <v>252</v>
      </c>
    </row>
    <row r="194" s="2" customFormat="1" ht="24.15" customHeight="1">
      <c r="A194" s="38"/>
      <c r="B194" s="39"/>
      <c r="C194" s="264" t="s">
        <v>202</v>
      </c>
      <c r="D194" s="264" t="s">
        <v>217</v>
      </c>
      <c r="E194" s="265" t="s">
        <v>253</v>
      </c>
      <c r="F194" s="266" t="s">
        <v>254</v>
      </c>
      <c r="G194" s="267" t="s">
        <v>251</v>
      </c>
      <c r="H194" s="268">
        <v>3</v>
      </c>
      <c r="I194" s="269"/>
      <c r="J194" s="270">
        <f>ROUND(I194*H194,2)</f>
        <v>0</v>
      </c>
      <c r="K194" s="266" t="s">
        <v>153</v>
      </c>
      <c r="L194" s="271"/>
      <c r="M194" s="272" t="s">
        <v>1</v>
      </c>
      <c r="N194" s="273" t="s">
        <v>38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174</v>
      </c>
      <c r="AT194" s="229" t="s">
        <v>217</v>
      </c>
      <c r="AU194" s="229" t="s">
        <v>83</v>
      </c>
      <c r="AY194" s="17" t="s">
        <v>147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81</v>
      </c>
      <c r="BK194" s="230">
        <f>ROUND(I194*H194,2)</f>
        <v>0</v>
      </c>
      <c r="BL194" s="17" t="s">
        <v>154</v>
      </c>
      <c r="BM194" s="229" t="s">
        <v>255</v>
      </c>
    </row>
    <row r="195" s="13" customFormat="1">
      <c r="A195" s="13"/>
      <c r="B195" s="231"/>
      <c r="C195" s="232"/>
      <c r="D195" s="233" t="s">
        <v>155</v>
      </c>
      <c r="E195" s="234" t="s">
        <v>1</v>
      </c>
      <c r="F195" s="235" t="s">
        <v>256</v>
      </c>
      <c r="G195" s="232"/>
      <c r="H195" s="236">
        <v>3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155</v>
      </c>
      <c r="AU195" s="242" t="s">
        <v>83</v>
      </c>
      <c r="AV195" s="13" t="s">
        <v>83</v>
      </c>
      <c r="AW195" s="13" t="s">
        <v>30</v>
      </c>
      <c r="AX195" s="13" t="s">
        <v>73</v>
      </c>
      <c r="AY195" s="242" t="s">
        <v>147</v>
      </c>
    </row>
    <row r="196" s="14" customFormat="1">
      <c r="A196" s="14"/>
      <c r="B196" s="243"/>
      <c r="C196" s="244"/>
      <c r="D196" s="233" t="s">
        <v>155</v>
      </c>
      <c r="E196" s="245" t="s">
        <v>1</v>
      </c>
      <c r="F196" s="246" t="s">
        <v>157</v>
      </c>
      <c r="G196" s="244"/>
      <c r="H196" s="247">
        <v>3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155</v>
      </c>
      <c r="AU196" s="253" t="s">
        <v>83</v>
      </c>
      <c r="AV196" s="14" t="s">
        <v>154</v>
      </c>
      <c r="AW196" s="14" t="s">
        <v>30</v>
      </c>
      <c r="AX196" s="14" t="s">
        <v>81</v>
      </c>
      <c r="AY196" s="253" t="s">
        <v>147</v>
      </c>
    </row>
    <row r="197" s="2" customFormat="1" ht="24.15" customHeight="1">
      <c r="A197" s="38"/>
      <c r="B197" s="39"/>
      <c r="C197" s="264" t="s">
        <v>257</v>
      </c>
      <c r="D197" s="264" t="s">
        <v>217</v>
      </c>
      <c r="E197" s="265" t="s">
        <v>258</v>
      </c>
      <c r="F197" s="266" t="s">
        <v>259</v>
      </c>
      <c r="G197" s="267" t="s">
        <v>251</v>
      </c>
      <c r="H197" s="268">
        <v>3</v>
      </c>
      <c r="I197" s="269"/>
      <c r="J197" s="270">
        <f>ROUND(I197*H197,2)</f>
        <v>0</v>
      </c>
      <c r="K197" s="266" t="s">
        <v>153</v>
      </c>
      <c r="L197" s="271"/>
      <c r="M197" s="272" t="s">
        <v>1</v>
      </c>
      <c r="N197" s="273" t="s">
        <v>38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174</v>
      </c>
      <c r="AT197" s="229" t="s">
        <v>217</v>
      </c>
      <c r="AU197" s="229" t="s">
        <v>83</v>
      </c>
      <c r="AY197" s="17" t="s">
        <v>147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81</v>
      </c>
      <c r="BK197" s="230">
        <f>ROUND(I197*H197,2)</f>
        <v>0</v>
      </c>
      <c r="BL197" s="17" t="s">
        <v>154</v>
      </c>
      <c r="BM197" s="229" t="s">
        <v>260</v>
      </c>
    </row>
    <row r="198" s="13" customFormat="1">
      <c r="A198" s="13"/>
      <c r="B198" s="231"/>
      <c r="C198" s="232"/>
      <c r="D198" s="233" t="s">
        <v>155</v>
      </c>
      <c r="E198" s="234" t="s">
        <v>1</v>
      </c>
      <c r="F198" s="235" t="s">
        <v>261</v>
      </c>
      <c r="G198" s="232"/>
      <c r="H198" s="236">
        <v>3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155</v>
      </c>
      <c r="AU198" s="242" t="s">
        <v>83</v>
      </c>
      <c r="AV198" s="13" t="s">
        <v>83</v>
      </c>
      <c r="AW198" s="13" t="s">
        <v>30</v>
      </c>
      <c r="AX198" s="13" t="s">
        <v>73</v>
      </c>
      <c r="AY198" s="242" t="s">
        <v>147</v>
      </c>
    </row>
    <row r="199" s="14" customFormat="1">
      <c r="A199" s="14"/>
      <c r="B199" s="243"/>
      <c r="C199" s="244"/>
      <c r="D199" s="233" t="s">
        <v>155</v>
      </c>
      <c r="E199" s="245" t="s">
        <v>1</v>
      </c>
      <c r="F199" s="246" t="s">
        <v>157</v>
      </c>
      <c r="G199" s="244"/>
      <c r="H199" s="247">
        <v>3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155</v>
      </c>
      <c r="AU199" s="253" t="s">
        <v>83</v>
      </c>
      <c r="AV199" s="14" t="s">
        <v>154</v>
      </c>
      <c r="AW199" s="14" t="s">
        <v>30</v>
      </c>
      <c r="AX199" s="14" t="s">
        <v>81</v>
      </c>
      <c r="AY199" s="253" t="s">
        <v>147</v>
      </c>
    </row>
    <row r="200" s="2" customFormat="1" ht="24.15" customHeight="1">
      <c r="A200" s="38"/>
      <c r="B200" s="39"/>
      <c r="C200" s="264" t="s">
        <v>207</v>
      </c>
      <c r="D200" s="264" t="s">
        <v>217</v>
      </c>
      <c r="E200" s="265" t="s">
        <v>262</v>
      </c>
      <c r="F200" s="266" t="s">
        <v>263</v>
      </c>
      <c r="G200" s="267" t="s">
        <v>251</v>
      </c>
      <c r="H200" s="268">
        <v>2</v>
      </c>
      <c r="I200" s="269"/>
      <c r="J200" s="270">
        <f>ROUND(I200*H200,2)</f>
        <v>0</v>
      </c>
      <c r="K200" s="266" t="s">
        <v>153</v>
      </c>
      <c r="L200" s="271"/>
      <c r="M200" s="272" t="s">
        <v>1</v>
      </c>
      <c r="N200" s="273" t="s">
        <v>38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174</v>
      </c>
      <c r="AT200" s="229" t="s">
        <v>217</v>
      </c>
      <c r="AU200" s="229" t="s">
        <v>83</v>
      </c>
      <c r="AY200" s="17" t="s">
        <v>147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81</v>
      </c>
      <c r="BK200" s="230">
        <f>ROUND(I200*H200,2)</f>
        <v>0</v>
      </c>
      <c r="BL200" s="17" t="s">
        <v>154</v>
      </c>
      <c r="BM200" s="229" t="s">
        <v>264</v>
      </c>
    </row>
    <row r="201" s="13" customFormat="1">
      <c r="A201" s="13"/>
      <c r="B201" s="231"/>
      <c r="C201" s="232"/>
      <c r="D201" s="233" t="s">
        <v>155</v>
      </c>
      <c r="E201" s="234" t="s">
        <v>1</v>
      </c>
      <c r="F201" s="235" t="s">
        <v>265</v>
      </c>
      <c r="G201" s="232"/>
      <c r="H201" s="236">
        <v>2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155</v>
      </c>
      <c r="AU201" s="242" t="s">
        <v>83</v>
      </c>
      <c r="AV201" s="13" t="s">
        <v>83</v>
      </c>
      <c r="AW201" s="13" t="s">
        <v>30</v>
      </c>
      <c r="AX201" s="13" t="s">
        <v>73</v>
      </c>
      <c r="AY201" s="242" t="s">
        <v>147</v>
      </c>
    </row>
    <row r="202" s="14" customFormat="1">
      <c r="A202" s="14"/>
      <c r="B202" s="243"/>
      <c r="C202" s="244"/>
      <c r="D202" s="233" t="s">
        <v>155</v>
      </c>
      <c r="E202" s="245" t="s">
        <v>1</v>
      </c>
      <c r="F202" s="246" t="s">
        <v>157</v>
      </c>
      <c r="G202" s="244"/>
      <c r="H202" s="247">
        <v>2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155</v>
      </c>
      <c r="AU202" s="253" t="s">
        <v>83</v>
      </c>
      <c r="AV202" s="14" t="s">
        <v>154</v>
      </c>
      <c r="AW202" s="14" t="s">
        <v>30</v>
      </c>
      <c r="AX202" s="14" t="s">
        <v>81</v>
      </c>
      <c r="AY202" s="253" t="s">
        <v>147</v>
      </c>
    </row>
    <row r="203" s="2" customFormat="1" ht="24.15" customHeight="1">
      <c r="A203" s="38"/>
      <c r="B203" s="39"/>
      <c r="C203" s="264" t="s">
        <v>7</v>
      </c>
      <c r="D203" s="264" t="s">
        <v>217</v>
      </c>
      <c r="E203" s="265" t="s">
        <v>266</v>
      </c>
      <c r="F203" s="266" t="s">
        <v>267</v>
      </c>
      <c r="G203" s="267" t="s">
        <v>251</v>
      </c>
      <c r="H203" s="268">
        <v>1</v>
      </c>
      <c r="I203" s="269"/>
      <c r="J203" s="270">
        <f>ROUND(I203*H203,2)</f>
        <v>0</v>
      </c>
      <c r="K203" s="266" t="s">
        <v>153</v>
      </c>
      <c r="L203" s="271"/>
      <c r="M203" s="272" t="s">
        <v>1</v>
      </c>
      <c r="N203" s="273" t="s">
        <v>38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174</v>
      </c>
      <c r="AT203" s="229" t="s">
        <v>217</v>
      </c>
      <c r="AU203" s="229" t="s">
        <v>83</v>
      </c>
      <c r="AY203" s="17" t="s">
        <v>147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81</v>
      </c>
      <c r="BK203" s="230">
        <f>ROUND(I203*H203,2)</f>
        <v>0</v>
      </c>
      <c r="BL203" s="17" t="s">
        <v>154</v>
      </c>
      <c r="BM203" s="229" t="s">
        <v>268</v>
      </c>
    </row>
    <row r="204" s="13" customFormat="1">
      <c r="A204" s="13"/>
      <c r="B204" s="231"/>
      <c r="C204" s="232"/>
      <c r="D204" s="233" t="s">
        <v>155</v>
      </c>
      <c r="E204" s="234" t="s">
        <v>1</v>
      </c>
      <c r="F204" s="235" t="s">
        <v>269</v>
      </c>
      <c r="G204" s="232"/>
      <c r="H204" s="236">
        <v>1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155</v>
      </c>
      <c r="AU204" s="242" t="s">
        <v>83</v>
      </c>
      <c r="AV204" s="13" t="s">
        <v>83</v>
      </c>
      <c r="AW204" s="13" t="s">
        <v>30</v>
      </c>
      <c r="AX204" s="13" t="s">
        <v>73</v>
      </c>
      <c r="AY204" s="242" t="s">
        <v>147</v>
      </c>
    </row>
    <row r="205" s="14" customFormat="1">
      <c r="A205" s="14"/>
      <c r="B205" s="243"/>
      <c r="C205" s="244"/>
      <c r="D205" s="233" t="s">
        <v>155</v>
      </c>
      <c r="E205" s="245" t="s">
        <v>1</v>
      </c>
      <c r="F205" s="246" t="s">
        <v>157</v>
      </c>
      <c r="G205" s="244"/>
      <c r="H205" s="247">
        <v>1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155</v>
      </c>
      <c r="AU205" s="253" t="s">
        <v>83</v>
      </c>
      <c r="AV205" s="14" t="s">
        <v>154</v>
      </c>
      <c r="AW205" s="14" t="s">
        <v>30</v>
      </c>
      <c r="AX205" s="14" t="s">
        <v>81</v>
      </c>
      <c r="AY205" s="253" t="s">
        <v>147</v>
      </c>
    </row>
    <row r="206" s="2" customFormat="1" ht="24.15" customHeight="1">
      <c r="A206" s="38"/>
      <c r="B206" s="39"/>
      <c r="C206" s="264" t="s">
        <v>212</v>
      </c>
      <c r="D206" s="264" t="s">
        <v>217</v>
      </c>
      <c r="E206" s="265" t="s">
        <v>270</v>
      </c>
      <c r="F206" s="266" t="s">
        <v>271</v>
      </c>
      <c r="G206" s="267" t="s">
        <v>251</v>
      </c>
      <c r="H206" s="268">
        <v>1</v>
      </c>
      <c r="I206" s="269"/>
      <c r="J206" s="270">
        <f>ROUND(I206*H206,2)</f>
        <v>0</v>
      </c>
      <c r="K206" s="266" t="s">
        <v>153</v>
      </c>
      <c r="L206" s="271"/>
      <c r="M206" s="272" t="s">
        <v>1</v>
      </c>
      <c r="N206" s="273" t="s">
        <v>38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174</v>
      </c>
      <c r="AT206" s="229" t="s">
        <v>217</v>
      </c>
      <c r="AU206" s="229" t="s">
        <v>83</v>
      </c>
      <c r="AY206" s="17" t="s">
        <v>147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81</v>
      </c>
      <c r="BK206" s="230">
        <f>ROUND(I206*H206,2)</f>
        <v>0</v>
      </c>
      <c r="BL206" s="17" t="s">
        <v>154</v>
      </c>
      <c r="BM206" s="229" t="s">
        <v>272</v>
      </c>
    </row>
    <row r="207" s="13" customFormat="1">
      <c r="A207" s="13"/>
      <c r="B207" s="231"/>
      <c r="C207" s="232"/>
      <c r="D207" s="233" t="s">
        <v>155</v>
      </c>
      <c r="E207" s="234" t="s">
        <v>1</v>
      </c>
      <c r="F207" s="235" t="s">
        <v>273</v>
      </c>
      <c r="G207" s="232"/>
      <c r="H207" s="236">
        <v>1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155</v>
      </c>
      <c r="AU207" s="242" t="s">
        <v>83</v>
      </c>
      <c r="AV207" s="13" t="s">
        <v>83</v>
      </c>
      <c r="AW207" s="13" t="s">
        <v>30</v>
      </c>
      <c r="AX207" s="13" t="s">
        <v>73</v>
      </c>
      <c r="AY207" s="242" t="s">
        <v>147</v>
      </c>
    </row>
    <row r="208" s="14" customFormat="1">
      <c r="A208" s="14"/>
      <c r="B208" s="243"/>
      <c r="C208" s="244"/>
      <c r="D208" s="233" t="s">
        <v>155</v>
      </c>
      <c r="E208" s="245" t="s">
        <v>1</v>
      </c>
      <c r="F208" s="246" t="s">
        <v>157</v>
      </c>
      <c r="G208" s="244"/>
      <c r="H208" s="247">
        <v>1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155</v>
      </c>
      <c r="AU208" s="253" t="s">
        <v>83</v>
      </c>
      <c r="AV208" s="14" t="s">
        <v>154</v>
      </c>
      <c r="AW208" s="14" t="s">
        <v>30</v>
      </c>
      <c r="AX208" s="14" t="s">
        <v>81</v>
      </c>
      <c r="AY208" s="253" t="s">
        <v>147</v>
      </c>
    </row>
    <row r="209" s="2" customFormat="1" ht="24.15" customHeight="1">
      <c r="A209" s="38"/>
      <c r="B209" s="39"/>
      <c r="C209" s="264" t="s">
        <v>274</v>
      </c>
      <c r="D209" s="264" t="s">
        <v>217</v>
      </c>
      <c r="E209" s="265" t="s">
        <v>275</v>
      </c>
      <c r="F209" s="266" t="s">
        <v>276</v>
      </c>
      <c r="G209" s="267" t="s">
        <v>251</v>
      </c>
      <c r="H209" s="268">
        <v>3</v>
      </c>
      <c r="I209" s="269"/>
      <c r="J209" s="270">
        <f>ROUND(I209*H209,2)</f>
        <v>0</v>
      </c>
      <c r="K209" s="266" t="s">
        <v>153</v>
      </c>
      <c r="L209" s="271"/>
      <c r="M209" s="272" t="s">
        <v>1</v>
      </c>
      <c r="N209" s="273" t="s">
        <v>38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174</v>
      </c>
      <c r="AT209" s="229" t="s">
        <v>217</v>
      </c>
      <c r="AU209" s="229" t="s">
        <v>83</v>
      </c>
      <c r="AY209" s="17" t="s">
        <v>147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81</v>
      </c>
      <c r="BK209" s="230">
        <f>ROUND(I209*H209,2)</f>
        <v>0</v>
      </c>
      <c r="BL209" s="17" t="s">
        <v>154</v>
      </c>
      <c r="BM209" s="229" t="s">
        <v>277</v>
      </c>
    </row>
    <row r="210" s="13" customFormat="1">
      <c r="A210" s="13"/>
      <c r="B210" s="231"/>
      <c r="C210" s="232"/>
      <c r="D210" s="233" t="s">
        <v>155</v>
      </c>
      <c r="E210" s="234" t="s">
        <v>1</v>
      </c>
      <c r="F210" s="235" t="s">
        <v>278</v>
      </c>
      <c r="G210" s="232"/>
      <c r="H210" s="236">
        <v>2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155</v>
      </c>
      <c r="AU210" s="242" t="s">
        <v>83</v>
      </c>
      <c r="AV210" s="13" t="s">
        <v>83</v>
      </c>
      <c r="AW210" s="13" t="s">
        <v>30</v>
      </c>
      <c r="AX210" s="13" t="s">
        <v>73</v>
      </c>
      <c r="AY210" s="242" t="s">
        <v>147</v>
      </c>
    </row>
    <row r="211" s="13" customFormat="1">
      <c r="A211" s="13"/>
      <c r="B211" s="231"/>
      <c r="C211" s="232"/>
      <c r="D211" s="233" t="s">
        <v>155</v>
      </c>
      <c r="E211" s="234" t="s">
        <v>1</v>
      </c>
      <c r="F211" s="235" t="s">
        <v>273</v>
      </c>
      <c r="G211" s="232"/>
      <c r="H211" s="236">
        <v>1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155</v>
      </c>
      <c r="AU211" s="242" t="s">
        <v>83</v>
      </c>
      <c r="AV211" s="13" t="s">
        <v>83</v>
      </c>
      <c r="AW211" s="13" t="s">
        <v>30</v>
      </c>
      <c r="AX211" s="13" t="s">
        <v>73</v>
      </c>
      <c r="AY211" s="242" t="s">
        <v>147</v>
      </c>
    </row>
    <row r="212" s="14" customFormat="1">
      <c r="A212" s="14"/>
      <c r="B212" s="243"/>
      <c r="C212" s="244"/>
      <c r="D212" s="233" t="s">
        <v>155</v>
      </c>
      <c r="E212" s="245" t="s">
        <v>1</v>
      </c>
      <c r="F212" s="246" t="s">
        <v>157</v>
      </c>
      <c r="G212" s="244"/>
      <c r="H212" s="247">
        <v>3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155</v>
      </c>
      <c r="AU212" s="253" t="s">
        <v>83</v>
      </c>
      <c r="AV212" s="14" t="s">
        <v>154</v>
      </c>
      <c r="AW212" s="14" t="s">
        <v>30</v>
      </c>
      <c r="AX212" s="14" t="s">
        <v>81</v>
      </c>
      <c r="AY212" s="253" t="s">
        <v>147</v>
      </c>
    </row>
    <row r="213" s="2" customFormat="1" ht="24.15" customHeight="1">
      <c r="A213" s="38"/>
      <c r="B213" s="39"/>
      <c r="C213" s="218" t="s">
        <v>220</v>
      </c>
      <c r="D213" s="218" t="s">
        <v>149</v>
      </c>
      <c r="E213" s="219" t="s">
        <v>279</v>
      </c>
      <c r="F213" s="220" t="s">
        <v>280</v>
      </c>
      <c r="G213" s="221" t="s">
        <v>251</v>
      </c>
      <c r="H213" s="222">
        <v>1</v>
      </c>
      <c r="I213" s="223"/>
      <c r="J213" s="224">
        <f>ROUND(I213*H213,2)</f>
        <v>0</v>
      </c>
      <c r="K213" s="220" t="s">
        <v>153</v>
      </c>
      <c r="L213" s="44"/>
      <c r="M213" s="225" t="s">
        <v>1</v>
      </c>
      <c r="N213" s="226" t="s">
        <v>38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154</v>
      </c>
      <c r="AT213" s="229" t="s">
        <v>149</v>
      </c>
      <c r="AU213" s="229" t="s">
        <v>83</v>
      </c>
      <c r="AY213" s="17" t="s">
        <v>147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81</v>
      </c>
      <c r="BK213" s="230">
        <f>ROUND(I213*H213,2)</f>
        <v>0</v>
      </c>
      <c r="BL213" s="17" t="s">
        <v>154</v>
      </c>
      <c r="BM213" s="229" t="s">
        <v>281</v>
      </c>
    </row>
    <row r="214" s="2" customFormat="1" ht="33" customHeight="1">
      <c r="A214" s="38"/>
      <c r="B214" s="39"/>
      <c r="C214" s="264" t="s">
        <v>282</v>
      </c>
      <c r="D214" s="264" t="s">
        <v>217</v>
      </c>
      <c r="E214" s="265" t="s">
        <v>283</v>
      </c>
      <c r="F214" s="266" t="s">
        <v>284</v>
      </c>
      <c r="G214" s="267" t="s">
        <v>251</v>
      </c>
      <c r="H214" s="268">
        <v>1</v>
      </c>
      <c r="I214" s="269"/>
      <c r="J214" s="270">
        <f>ROUND(I214*H214,2)</f>
        <v>0</v>
      </c>
      <c r="K214" s="266" t="s">
        <v>153</v>
      </c>
      <c r="L214" s="271"/>
      <c r="M214" s="272" t="s">
        <v>1</v>
      </c>
      <c r="N214" s="273" t="s">
        <v>38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174</v>
      </c>
      <c r="AT214" s="229" t="s">
        <v>217</v>
      </c>
      <c r="AU214" s="229" t="s">
        <v>83</v>
      </c>
      <c r="AY214" s="17" t="s">
        <v>147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81</v>
      </c>
      <c r="BK214" s="230">
        <f>ROUND(I214*H214,2)</f>
        <v>0</v>
      </c>
      <c r="BL214" s="17" t="s">
        <v>154</v>
      </c>
      <c r="BM214" s="229" t="s">
        <v>285</v>
      </c>
    </row>
    <row r="215" s="13" customFormat="1">
      <c r="A215" s="13"/>
      <c r="B215" s="231"/>
      <c r="C215" s="232"/>
      <c r="D215" s="233" t="s">
        <v>155</v>
      </c>
      <c r="E215" s="234" t="s">
        <v>1</v>
      </c>
      <c r="F215" s="235" t="s">
        <v>286</v>
      </c>
      <c r="G215" s="232"/>
      <c r="H215" s="236">
        <v>1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155</v>
      </c>
      <c r="AU215" s="242" t="s">
        <v>83</v>
      </c>
      <c r="AV215" s="13" t="s">
        <v>83</v>
      </c>
      <c r="AW215" s="13" t="s">
        <v>30</v>
      </c>
      <c r="AX215" s="13" t="s">
        <v>73</v>
      </c>
      <c r="AY215" s="242" t="s">
        <v>147</v>
      </c>
    </row>
    <row r="216" s="14" customFormat="1">
      <c r="A216" s="14"/>
      <c r="B216" s="243"/>
      <c r="C216" s="244"/>
      <c r="D216" s="233" t="s">
        <v>155</v>
      </c>
      <c r="E216" s="245" t="s">
        <v>1</v>
      </c>
      <c r="F216" s="246" t="s">
        <v>157</v>
      </c>
      <c r="G216" s="244"/>
      <c r="H216" s="247">
        <v>1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155</v>
      </c>
      <c r="AU216" s="253" t="s">
        <v>83</v>
      </c>
      <c r="AV216" s="14" t="s">
        <v>154</v>
      </c>
      <c r="AW216" s="14" t="s">
        <v>30</v>
      </c>
      <c r="AX216" s="14" t="s">
        <v>81</v>
      </c>
      <c r="AY216" s="253" t="s">
        <v>147</v>
      </c>
    </row>
    <row r="217" s="2" customFormat="1" ht="24.15" customHeight="1">
      <c r="A217" s="38"/>
      <c r="B217" s="39"/>
      <c r="C217" s="218" t="s">
        <v>225</v>
      </c>
      <c r="D217" s="218" t="s">
        <v>149</v>
      </c>
      <c r="E217" s="219" t="s">
        <v>287</v>
      </c>
      <c r="F217" s="220" t="s">
        <v>288</v>
      </c>
      <c r="G217" s="221" t="s">
        <v>251</v>
      </c>
      <c r="H217" s="222">
        <v>3</v>
      </c>
      <c r="I217" s="223"/>
      <c r="J217" s="224">
        <f>ROUND(I217*H217,2)</f>
        <v>0</v>
      </c>
      <c r="K217" s="220" t="s">
        <v>153</v>
      </c>
      <c r="L217" s="44"/>
      <c r="M217" s="225" t="s">
        <v>1</v>
      </c>
      <c r="N217" s="226" t="s">
        <v>38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154</v>
      </c>
      <c r="AT217" s="229" t="s">
        <v>149</v>
      </c>
      <c r="AU217" s="229" t="s">
        <v>83</v>
      </c>
      <c r="AY217" s="17" t="s">
        <v>147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81</v>
      </c>
      <c r="BK217" s="230">
        <f>ROUND(I217*H217,2)</f>
        <v>0</v>
      </c>
      <c r="BL217" s="17" t="s">
        <v>154</v>
      </c>
      <c r="BM217" s="229" t="s">
        <v>289</v>
      </c>
    </row>
    <row r="218" s="2" customFormat="1" ht="16.5" customHeight="1">
      <c r="A218" s="38"/>
      <c r="B218" s="39"/>
      <c r="C218" s="264" t="s">
        <v>290</v>
      </c>
      <c r="D218" s="264" t="s">
        <v>217</v>
      </c>
      <c r="E218" s="265" t="s">
        <v>291</v>
      </c>
      <c r="F218" s="266" t="s">
        <v>292</v>
      </c>
      <c r="G218" s="267" t="s">
        <v>251</v>
      </c>
      <c r="H218" s="268">
        <v>3</v>
      </c>
      <c r="I218" s="269"/>
      <c r="J218" s="270">
        <f>ROUND(I218*H218,2)</f>
        <v>0</v>
      </c>
      <c r="K218" s="266" t="s">
        <v>1</v>
      </c>
      <c r="L218" s="271"/>
      <c r="M218" s="272" t="s">
        <v>1</v>
      </c>
      <c r="N218" s="273" t="s">
        <v>38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174</v>
      </c>
      <c r="AT218" s="229" t="s">
        <v>217</v>
      </c>
      <c r="AU218" s="229" t="s">
        <v>83</v>
      </c>
      <c r="AY218" s="17" t="s">
        <v>147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81</v>
      </c>
      <c r="BK218" s="230">
        <f>ROUND(I218*H218,2)</f>
        <v>0</v>
      </c>
      <c r="BL218" s="17" t="s">
        <v>154</v>
      </c>
      <c r="BM218" s="229" t="s">
        <v>293</v>
      </c>
    </row>
    <row r="219" s="13" customFormat="1">
      <c r="A219" s="13"/>
      <c r="B219" s="231"/>
      <c r="C219" s="232"/>
      <c r="D219" s="233" t="s">
        <v>155</v>
      </c>
      <c r="E219" s="234" t="s">
        <v>1</v>
      </c>
      <c r="F219" s="235" t="s">
        <v>294</v>
      </c>
      <c r="G219" s="232"/>
      <c r="H219" s="236">
        <v>3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155</v>
      </c>
      <c r="AU219" s="242" t="s">
        <v>83</v>
      </c>
      <c r="AV219" s="13" t="s">
        <v>83</v>
      </c>
      <c r="AW219" s="13" t="s">
        <v>30</v>
      </c>
      <c r="AX219" s="13" t="s">
        <v>73</v>
      </c>
      <c r="AY219" s="242" t="s">
        <v>147</v>
      </c>
    </row>
    <row r="220" s="14" customFormat="1">
      <c r="A220" s="14"/>
      <c r="B220" s="243"/>
      <c r="C220" s="244"/>
      <c r="D220" s="233" t="s">
        <v>155</v>
      </c>
      <c r="E220" s="245" t="s">
        <v>1</v>
      </c>
      <c r="F220" s="246" t="s">
        <v>157</v>
      </c>
      <c r="G220" s="244"/>
      <c r="H220" s="247">
        <v>3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155</v>
      </c>
      <c r="AU220" s="253" t="s">
        <v>83</v>
      </c>
      <c r="AV220" s="14" t="s">
        <v>154</v>
      </c>
      <c r="AW220" s="14" t="s">
        <v>30</v>
      </c>
      <c r="AX220" s="14" t="s">
        <v>81</v>
      </c>
      <c r="AY220" s="253" t="s">
        <v>147</v>
      </c>
    </row>
    <row r="221" s="2" customFormat="1" ht="24.15" customHeight="1">
      <c r="A221" s="38"/>
      <c r="B221" s="39"/>
      <c r="C221" s="218" t="s">
        <v>231</v>
      </c>
      <c r="D221" s="218" t="s">
        <v>149</v>
      </c>
      <c r="E221" s="219" t="s">
        <v>295</v>
      </c>
      <c r="F221" s="220" t="s">
        <v>296</v>
      </c>
      <c r="G221" s="221" t="s">
        <v>251</v>
      </c>
      <c r="H221" s="222">
        <v>3</v>
      </c>
      <c r="I221" s="223"/>
      <c r="J221" s="224">
        <f>ROUND(I221*H221,2)</f>
        <v>0</v>
      </c>
      <c r="K221" s="220" t="s">
        <v>153</v>
      </c>
      <c r="L221" s="44"/>
      <c r="M221" s="225" t="s">
        <v>1</v>
      </c>
      <c r="N221" s="226" t="s">
        <v>38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154</v>
      </c>
      <c r="AT221" s="229" t="s">
        <v>149</v>
      </c>
      <c r="AU221" s="229" t="s">
        <v>83</v>
      </c>
      <c r="AY221" s="17" t="s">
        <v>147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81</v>
      </c>
      <c r="BK221" s="230">
        <f>ROUND(I221*H221,2)</f>
        <v>0</v>
      </c>
      <c r="BL221" s="17" t="s">
        <v>154</v>
      </c>
      <c r="BM221" s="229" t="s">
        <v>297</v>
      </c>
    </row>
    <row r="222" s="2" customFormat="1" ht="33" customHeight="1">
      <c r="A222" s="38"/>
      <c r="B222" s="39"/>
      <c r="C222" s="264" t="s">
        <v>298</v>
      </c>
      <c r="D222" s="264" t="s">
        <v>217</v>
      </c>
      <c r="E222" s="265" t="s">
        <v>299</v>
      </c>
      <c r="F222" s="266" t="s">
        <v>300</v>
      </c>
      <c r="G222" s="267" t="s">
        <v>251</v>
      </c>
      <c r="H222" s="268">
        <v>2</v>
      </c>
      <c r="I222" s="269"/>
      <c r="J222" s="270">
        <f>ROUND(I222*H222,2)</f>
        <v>0</v>
      </c>
      <c r="K222" s="266" t="s">
        <v>153</v>
      </c>
      <c r="L222" s="271"/>
      <c r="M222" s="272" t="s">
        <v>1</v>
      </c>
      <c r="N222" s="273" t="s">
        <v>38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174</v>
      </c>
      <c r="AT222" s="229" t="s">
        <v>217</v>
      </c>
      <c r="AU222" s="229" t="s">
        <v>83</v>
      </c>
      <c r="AY222" s="17" t="s">
        <v>147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81</v>
      </c>
      <c r="BK222" s="230">
        <f>ROUND(I222*H222,2)</f>
        <v>0</v>
      </c>
      <c r="BL222" s="17" t="s">
        <v>154</v>
      </c>
      <c r="BM222" s="229" t="s">
        <v>301</v>
      </c>
    </row>
    <row r="223" s="13" customFormat="1">
      <c r="A223" s="13"/>
      <c r="B223" s="231"/>
      <c r="C223" s="232"/>
      <c r="D223" s="233" t="s">
        <v>155</v>
      </c>
      <c r="E223" s="234" t="s">
        <v>1</v>
      </c>
      <c r="F223" s="235" t="s">
        <v>302</v>
      </c>
      <c r="G223" s="232"/>
      <c r="H223" s="236">
        <v>2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155</v>
      </c>
      <c r="AU223" s="242" t="s">
        <v>83</v>
      </c>
      <c r="AV223" s="13" t="s">
        <v>83</v>
      </c>
      <c r="AW223" s="13" t="s">
        <v>30</v>
      </c>
      <c r="AX223" s="13" t="s">
        <v>73</v>
      </c>
      <c r="AY223" s="242" t="s">
        <v>147</v>
      </c>
    </row>
    <row r="224" s="14" customFormat="1">
      <c r="A224" s="14"/>
      <c r="B224" s="243"/>
      <c r="C224" s="244"/>
      <c r="D224" s="233" t="s">
        <v>155</v>
      </c>
      <c r="E224" s="245" t="s">
        <v>1</v>
      </c>
      <c r="F224" s="246" t="s">
        <v>157</v>
      </c>
      <c r="G224" s="244"/>
      <c r="H224" s="247">
        <v>2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155</v>
      </c>
      <c r="AU224" s="253" t="s">
        <v>83</v>
      </c>
      <c r="AV224" s="14" t="s">
        <v>154</v>
      </c>
      <c r="AW224" s="14" t="s">
        <v>30</v>
      </c>
      <c r="AX224" s="14" t="s">
        <v>81</v>
      </c>
      <c r="AY224" s="253" t="s">
        <v>147</v>
      </c>
    </row>
    <row r="225" s="2" customFormat="1" ht="21.75" customHeight="1">
      <c r="A225" s="38"/>
      <c r="B225" s="39"/>
      <c r="C225" s="264" t="s">
        <v>237</v>
      </c>
      <c r="D225" s="264" t="s">
        <v>217</v>
      </c>
      <c r="E225" s="265" t="s">
        <v>303</v>
      </c>
      <c r="F225" s="266" t="s">
        <v>304</v>
      </c>
      <c r="G225" s="267" t="s">
        <v>251</v>
      </c>
      <c r="H225" s="268">
        <v>1</v>
      </c>
      <c r="I225" s="269"/>
      <c r="J225" s="270">
        <f>ROUND(I225*H225,2)</f>
        <v>0</v>
      </c>
      <c r="K225" s="266" t="s">
        <v>153</v>
      </c>
      <c r="L225" s="271"/>
      <c r="M225" s="272" t="s">
        <v>1</v>
      </c>
      <c r="N225" s="273" t="s">
        <v>38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174</v>
      </c>
      <c r="AT225" s="229" t="s">
        <v>217</v>
      </c>
      <c r="AU225" s="229" t="s">
        <v>83</v>
      </c>
      <c r="AY225" s="17" t="s">
        <v>147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81</v>
      </c>
      <c r="BK225" s="230">
        <f>ROUND(I225*H225,2)</f>
        <v>0</v>
      </c>
      <c r="BL225" s="17" t="s">
        <v>154</v>
      </c>
      <c r="BM225" s="229" t="s">
        <v>305</v>
      </c>
    </row>
    <row r="226" s="13" customFormat="1">
      <c r="A226" s="13"/>
      <c r="B226" s="231"/>
      <c r="C226" s="232"/>
      <c r="D226" s="233" t="s">
        <v>155</v>
      </c>
      <c r="E226" s="234" t="s">
        <v>1</v>
      </c>
      <c r="F226" s="235" t="s">
        <v>306</v>
      </c>
      <c r="G226" s="232"/>
      <c r="H226" s="236">
        <v>1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155</v>
      </c>
      <c r="AU226" s="242" t="s">
        <v>83</v>
      </c>
      <c r="AV226" s="13" t="s">
        <v>83</v>
      </c>
      <c r="AW226" s="13" t="s">
        <v>30</v>
      </c>
      <c r="AX226" s="13" t="s">
        <v>73</v>
      </c>
      <c r="AY226" s="242" t="s">
        <v>147</v>
      </c>
    </row>
    <row r="227" s="14" customFormat="1">
      <c r="A227" s="14"/>
      <c r="B227" s="243"/>
      <c r="C227" s="244"/>
      <c r="D227" s="233" t="s">
        <v>155</v>
      </c>
      <c r="E227" s="245" t="s">
        <v>1</v>
      </c>
      <c r="F227" s="246" t="s">
        <v>157</v>
      </c>
      <c r="G227" s="244"/>
      <c r="H227" s="247">
        <v>1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155</v>
      </c>
      <c r="AU227" s="253" t="s">
        <v>83</v>
      </c>
      <c r="AV227" s="14" t="s">
        <v>154</v>
      </c>
      <c r="AW227" s="14" t="s">
        <v>30</v>
      </c>
      <c r="AX227" s="14" t="s">
        <v>81</v>
      </c>
      <c r="AY227" s="253" t="s">
        <v>147</v>
      </c>
    </row>
    <row r="228" s="2" customFormat="1" ht="16.5" customHeight="1">
      <c r="A228" s="38"/>
      <c r="B228" s="39"/>
      <c r="C228" s="264" t="s">
        <v>307</v>
      </c>
      <c r="D228" s="264" t="s">
        <v>217</v>
      </c>
      <c r="E228" s="265" t="s">
        <v>308</v>
      </c>
      <c r="F228" s="266" t="s">
        <v>309</v>
      </c>
      <c r="G228" s="267" t="s">
        <v>251</v>
      </c>
      <c r="H228" s="268">
        <v>1</v>
      </c>
      <c r="I228" s="269"/>
      <c r="J228" s="270">
        <f>ROUND(I228*H228,2)</f>
        <v>0</v>
      </c>
      <c r="K228" s="266" t="s">
        <v>1</v>
      </c>
      <c r="L228" s="271"/>
      <c r="M228" s="272" t="s">
        <v>1</v>
      </c>
      <c r="N228" s="273" t="s">
        <v>38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174</v>
      </c>
      <c r="AT228" s="229" t="s">
        <v>217</v>
      </c>
      <c r="AU228" s="229" t="s">
        <v>83</v>
      </c>
      <c r="AY228" s="17" t="s">
        <v>147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81</v>
      </c>
      <c r="BK228" s="230">
        <f>ROUND(I228*H228,2)</f>
        <v>0</v>
      </c>
      <c r="BL228" s="17" t="s">
        <v>154</v>
      </c>
      <c r="BM228" s="229" t="s">
        <v>310</v>
      </c>
    </row>
    <row r="229" s="13" customFormat="1">
      <c r="A229" s="13"/>
      <c r="B229" s="231"/>
      <c r="C229" s="232"/>
      <c r="D229" s="233" t="s">
        <v>155</v>
      </c>
      <c r="E229" s="234" t="s">
        <v>1</v>
      </c>
      <c r="F229" s="235" t="s">
        <v>311</v>
      </c>
      <c r="G229" s="232"/>
      <c r="H229" s="236">
        <v>1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155</v>
      </c>
      <c r="AU229" s="242" t="s">
        <v>83</v>
      </c>
      <c r="AV229" s="13" t="s">
        <v>83</v>
      </c>
      <c r="AW229" s="13" t="s">
        <v>30</v>
      </c>
      <c r="AX229" s="13" t="s">
        <v>73</v>
      </c>
      <c r="AY229" s="242" t="s">
        <v>147</v>
      </c>
    </row>
    <row r="230" s="14" customFormat="1">
      <c r="A230" s="14"/>
      <c r="B230" s="243"/>
      <c r="C230" s="244"/>
      <c r="D230" s="233" t="s">
        <v>155</v>
      </c>
      <c r="E230" s="245" t="s">
        <v>1</v>
      </c>
      <c r="F230" s="246" t="s">
        <v>157</v>
      </c>
      <c r="G230" s="244"/>
      <c r="H230" s="247">
        <v>1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155</v>
      </c>
      <c r="AU230" s="253" t="s">
        <v>83</v>
      </c>
      <c r="AV230" s="14" t="s">
        <v>154</v>
      </c>
      <c r="AW230" s="14" t="s">
        <v>30</v>
      </c>
      <c r="AX230" s="14" t="s">
        <v>81</v>
      </c>
      <c r="AY230" s="253" t="s">
        <v>147</v>
      </c>
    </row>
    <row r="231" s="2" customFormat="1" ht="33" customHeight="1">
      <c r="A231" s="38"/>
      <c r="B231" s="39"/>
      <c r="C231" s="218" t="s">
        <v>245</v>
      </c>
      <c r="D231" s="218" t="s">
        <v>149</v>
      </c>
      <c r="E231" s="219" t="s">
        <v>312</v>
      </c>
      <c r="F231" s="220" t="s">
        <v>313</v>
      </c>
      <c r="G231" s="221" t="s">
        <v>152</v>
      </c>
      <c r="H231" s="222">
        <v>193</v>
      </c>
      <c r="I231" s="223"/>
      <c r="J231" s="224">
        <f>ROUND(I231*H231,2)</f>
        <v>0</v>
      </c>
      <c r="K231" s="220" t="s">
        <v>153</v>
      </c>
      <c r="L231" s="44"/>
      <c r="M231" s="225" t="s">
        <v>1</v>
      </c>
      <c r="N231" s="226" t="s">
        <v>38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154</v>
      </c>
      <c r="AT231" s="229" t="s">
        <v>149</v>
      </c>
      <c r="AU231" s="229" t="s">
        <v>83</v>
      </c>
      <c r="AY231" s="17" t="s">
        <v>147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81</v>
      </c>
      <c r="BK231" s="230">
        <f>ROUND(I231*H231,2)</f>
        <v>0</v>
      </c>
      <c r="BL231" s="17" t="s">
        <v>154</v>
      </c>
      <c r="BM231" s="229" t="s">
        <v>314</v>
      </c>
    </row>
    <row r="232" s="2" customFormat="1" ht="24.15" customHeight="1">
      <c r="A232" s="38"/>
      <c r="B232" s="39"/>
      <c r="C232" s="264" t="s">
        <v>315</v>
      </c>
      <c r="D232" s="264" t="s">
        <v>217</v>
      </c>
      <c r="E232" s="265" t="s">
        <v>316</v>
      </c>
      <c r="F232" s="266" t="s">
        <v>317</v>
      </c>
      <c r="G232" s="267" t="s">
        <v>152</v>
      </c>
      <c r="H232" s="268">
        <v>193</v>
      </c>
      <c r="I232" s="269"/>
      <c r="J232" s="270">
        <f>ROUND(I232*H232,2)</f>
        <v>0</v>
      </c>
      <c r="K232" s="266" t="s">
        <v>153</v>
      </c>
      <c r="L232" s="271"/>
      <c r="M232" s="272" t="s">
        <v>1</v>
      </c>
      <c r="N232" s="273" t="s">
        <v>38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174</v>
      </c>
      <c r="AT232" s="229" t="s">
        <v>217</v>
      </c>
      <c r="AU232" s="229" t="s">
        <v>83</v>
      </c>
      <c r="AY232" s="17" t="s">
        <v>147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81</v>
      </c>
      <c r="BK232" s="230">
        <f>ROUND(I232*H232,2)</f>
        <v>0</v>
      </c>
      <c r="BL232" s="17" t="s">
        <v>154</v>
      </c>
      <c r="BM232" s="229" t="s">
        <v>318</v>
      </c>
    </row>
    <row r="233" s="13" customFormat="1">
      <c r="A233" s="13"/>
      <c r="B233" s="231"/>
      <c r="C233" s="232"/>
      <c r="D233" s="233" t="s">
        <v>155</v>
      </c>
      <c r="E233" s="234" t="s">
        <v>1</v>
      </c>
      <c r="F233" s="235" t="s">
        <v>319</v>
      </c>
      <c r="G233" s="232"/>
      <c r="H233" s="236">
        <v>193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155</v>
      </c>
      <c r="AU233" s="242" t="s">
        <v>83</v>
      </c>
      <c r="AV233" s="13" t="s">
        <v>83</v>
      </c>
      <c r="AW233" s="13" t="s">
        <v>30</v>
      </c>
      <c r="AX233" s="13" t="s">
        <v>73</v>
      </c>
      <c r="AY233" s="242" t="s">
        <v>147</v>
      </c>
    </row>
    <row r="234" s="14" customFormat="1">
      <c r="A234" s="14"/>
      <c r="B234" s="243"/>
      <c r="C234" s="244"/>
      <c r="D234" s="233" t="s">
        <v>155</v>
      </c>
      <c r="E234" s="245" t="s">
        <v>1</v>
      </c>
      <c r="F234" s="246" t="s">
        <v>157</v>
      </c>
      <c r="G234" s="244"/>
      <c r="H234" s="247">
        <v>193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155</v>
      </c>
      <c r="AU234" s="253" t="s">
        <v>83</v>
      </c>
      <c r="AV234" s="14" t="s">
        <v>154</v>
      </c>
      <c r="AW234" s="14" t="s">
        <v>30</v>
      </c>
      <c r="AX234" s="14" t="s">
        <v>81</v>
      </c>
      <c r="AY234" s="253" t="s">
        <v>147</v>
      </c>
    </row>
    <row r="235" s="2" customFormat="1" ht="33" customHeight="1">
      <c r="A235" s="38"/>
      <c r="B235" s="39"/>
      <c r="C235" s="218" t="s">
        <v>252</v>
      </c>
      <c r="D235" s="218" t="s">
        <v>149</v>
      </c>
      <c r="E235" s="219" t="s">
        <v>320</v>
      </c>
      <c r="F235" s="220" t="s">
        <v>321</v>
      </c>
      <c r="G235" s="221" t="s">
        <v>152</v>
      </c>
      <c r="H235" s="222">
        <v>17</v>
      </c>
      <c r="I235" s="223"/>
      <c r="J235" s="224">
        <f>ROUND(I235*H235,2)</f>
        <v>0</v>
      </c>
      <c r="K235" s="220" t="s">
        <v>153</v>
      </c>
      <c r="L235" s="44"/>
      <c r="M235" s="225" t="s">
        <v>1</v>
      </c>
      <c r="N235" s="226" t="s">
        <v>38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154</v>
      </c>
      <c r="AT235" s="229" t="s">
        <v>149</v>
      </c>
      <c r="AU235" s="229" t="s">
        <v>83</v>
      </c>
      <c r="AY235" s="17" t="s">
        <v>147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81</v>
      </c>
      <c r="BK235" s="230">
        <f>ROUND(I235*H235,2)</f>
        <v>0</v>
      </c>
      <c r="BL235" s="17" t="s">
        <v>154</v>
      </c>
      <c r="BM235" s="229" t="s">
        <v>322</v>
      </c>
    </row>
    <row r="236" s="2" customFormat="1" ht="24.15" customHeight="1">
      <c r="A236" s="38"/>
      <c r="B236" s="39"/>
      <c r="C236" s="264" t="s">
        <v>323</v>
      </c>
      <c r="D236" s="264" t="s">
        <v>217</v>
      </c>
      <c r="E236" s="265" t="s">
        <v>324</v>
      </c>
      <c r="F236" s="266" t="s">
        <v>325</v>
      </c>
      <c r="G236" s="267" t="s">
        <v>152</v>
      </c>
      <c r="H236" s="268">
        <v>17</v>
      </c>
      <c r="I236" s="269"/>
      <c r="J236" s="270">
        <f>ROUND(I236*H236,2)</f>
        <v>0</v>
      </c>
      <c r="K236" s="266" t="s">
        <v>153</v>
      </c>
      <c r="L236" s="271"/>
      <c r="M236" s="272" t="s">
        <v>1</v>
      </c>
      <c r="N236" s="273" t="s">
        <v>38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174</v>
      </c>
      <c r="AT236" s="229" t="s">
        <v>217</v>
      </c>
      <c r="AU236" s="229" t="s">
        <v>83</v>
      </c>
      <c r="AY236" s="17" t="s">
        <v>147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81</v>
      </c>
      <c r="BK236" s="230">
        <f>ROUND(I236*H236,2)</f>
        <v>0</v>
      </c>
      <c r="BL236" s="17" t="s">
        <v>154</v>
      </c>
      <c r="BM236" s="229" t="s">
        <v>326</v>
      </c>
    </row>
    <row r="237" s="13" customFormat="1">
      <c r="A237" s="13"/>
      <c r="B237" s="231"/>
      <c r="C237" s="232"/>
      <c r="D237" s="233" t="s">
        <v>155</v>
      </c>
      <c r="E237" s="234" t="s">
        <v>1</v>
      </c>
      <c r="F237" s="235" t="s">
        <v>327</v>
      </c>
      <c r="G237" s="232"/>
      <c r="H237" s="236">
        <v>17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155</v>
      </c>
      <c r="AU237" s="242" t="s">
        <v>83</v>
      </c>
      <c r="AV237" s="13" t="s">
        <v>83</v>
      </c>
      <c r="AW237" s="13" t="s">
        <v>30</v>
      </c>
      <c r="AX237" s="13" t="s">
        <v>73</v>
      </c>
      <c r="AY237" s="242" t="s">
        <v>147</v>
      </c>
    </row>
    <row r="238" s="14" customFormat="1">
      <c r="A238" s="14"/>
      <c r="B238" s="243"/>
      <c r="C238" s="244"/>
      <c r="D238" s="233" t="s">
        <v>155</v>
      </c>
      <c r="E238" s="245" t="s">
        <v>1</v>
      </c>
      <c r="F238" s="246" t="s">
        <v>157</v>
      </c>
      <c r="G238" s="244"/>
      <c r="H238" s="247">
        <v>17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155</v>
      </c>
      <c r="AU238" s="253" t="s">
        <v>83</v>
      </c>
      <c r="AV238" s="14" t="s">
        <v>154</v>
      </c>
      <c r="AW238" s="14" t="s">
        <v>30</v>
      </c>
      <c r="AX238" s="14" t="s">
        <v>81</v>
      </c>
      <c r="AY238" s="253" t="s">
        <v>147</v>
      </c>
    </row>
    <row r="239" s="2" customFormat="1" ht="24.15" customHeight="1">
      <c r="A239" s="38"/>
      <c r="B239" s="39"/>
      <c r="C239" s="218" t="s">
        <v>255</v>
      </c>
      <c r="D239" s="218" t="s">
        <v>149</v>
      </c>
      <c r="E239" s="219" t="s">
        <v>328</v>
      </c>
      <c r="F239" s="220" t="s">
        <v>329</v>
      </c>
      <c r="G239" s="221" t="s">
        <v>251</v>
      </c>
      <c r="H239" s="222">
        <v>8</v>
      </c>
      <c r="I239" s="223"/>
      <c r="J239" s="224">
        <f>ROUND(I239*H239,2)</f>
        <v>0</v>
      </c>
      <c r="K239" s="220" t="s">
        <v>153</v>
      </c>
      <c r="L239" s="44"/>
      <c r="M239" s="225" t="s">
        <v>1</v>
      </c>
      <c r="N239" s="226" t="s">
        <v>38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154</v>
      </c>
      <c r="AT239" s="229" t="s">
        <v>149</v>
      </c>
      <c r="AU239" s="229" t="s">
        <v>83</v>
      </c>
      <c r="AY239" s="17" t="s">
        <v>147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81</v>
      </c>
      <c r="BK239" s="230">
        <f>ROUND(I239*H239,2)</f>
        <v>0</v>
      </c>
      <c r="BL239" s="17" t="s">
        <v>154</v>
      </c>
      <c r="BM239" s="229" t="s">
        <v>330</v>
      </c>
    </row>
    <row r="240" s="2" customFormat="1" ht="16.5" customHeight="1">
      <c r="A240" s="38"/>
      <c r="B240" s="39"/>
      <c r="C240" s="264" t="s">
        <v>331</v>
      </c>
      <c r="D240" s="264" t="s">
        <v>217</v>
      </c>
      <c r="E240" s="265" t="s">
        <v>332</v>
      </c>
      <c r="F240" s="266" t="s">
        <v>333</v>
      </c>
      <c r="G240" s="267" t="s">
        <v>251</v>
      </c>
      <c r="H240" s="268">
        <v>6</v>
      </c>
      <c r="I240" s="269"/>
      <c r="J240" s="270">
        <f>ROUND(I240*H240,2)</f>
        <v>0</v>
      </c>
      <c r="K240" s="266" t="s">
        <v>153</v>
      </c>
      <c r="L240" s="271"/>
      <c r="M240" s="272" t="s">
        <v>1</v>
      </c>
      <c r="N240" s="273" t="s">
        <v>38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174</v>
      </c>
      <c r="AT240" s="229" t="s">
        <v>217</v>
      </c>
      <c r="AU240" s="229" t="s">
        <v>83</v>
      </c>
      <c r="AY240" s="17" t="s">
        <v>147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81</v>
      </c>
      <c r="BK240" s="230">
        <f>ROUND(I240*H240,2)</f>
        <v>0</v>
      </c>
      <c r="BL240" s="17" t="s">
        <v>154</v>
      </c>
      <c r="BM240" s="229" t="s">
        <v>334</v>
      </c>
    </row>
    <row r="241" s="13" customFormat="1">
      <c r="A241" s="13"/>
      <c r="B241" s="231"/>
      <c r="C241" s="232"/>
      <c r="D241" s="233" t="s">
        <v>155</v>
      </c>
      <c r="E241" s="234" t="s">
        <v>1</v>
      </c>
      <c r="F241" s="235" t="s">
        <v>335</v>
      </c>
      <c r="G241" s="232"/>
      <c r="H241" s="236">
        <v>6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155</v>
      </c>
      <c r="AU241" s="242" t="s">
        <v>83</v>
      </c>
      <c r="AV241" s="13" t="s">
        <v>83</v>
      </c>
      <c r="AW241" s="13" t="s">
        <v>30</v>
      </c>
      <c r="AX241" s="13" t="s">
        <v>73</v>
      </c>
      <c r="AY241" s="242" t="s">
        <v>147</v>
      </c>
    </row>
    <row r="242" s="14" customFormat="1">
      <c r="A242" s="14"/>
      <c r="B242" s="243"/>
      <c r="C242" s="244"/>
      <c r="D242" s="233" t="s">
        <v>155</v>
      </c>
      <c r="E242" s="245" t="s">
        <v>1</v>
      </c>
      <c r="F242" s="246" t="s">
        <v>157</v>
      </c>
      <c r="G242" s="244"/>
      <c r="H242" s="247">
        <v>6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155</v>
      </c>
      <c r="AU242" s="253" t="s">
        <v>83</v>
      </c>
      <c r="AV242" s="14" t="s">
        <v>154</v>
      </c>
      <c r="AW242" s="14" t="s">
        <v>30</v>
      </c>
      <c r="AX242" s="14" t="s">
        <v>81</v>
      </c>
      <c r="AY242" s="253" t="s">
        <v>147</v>
      </c>
    </row>
    <row r="243" s="2" customFormat="1" ht="24.15" customHeight="1">
      <c r="A243" s="38"/>
      <c r="B243" s="39"/>
      <c r="C243" s="264" t="s">
        <v>260</v>
      </c>
      <c r="D243" s="264" t="s">
        <v>217</v>
      </c>
      <c r="E243" s="265" t="s">
        <v>336</v>
      </c>
      <c r="F243" s="266" t="s">
        <v>337</v>
      </c>
      <c r="G243" s="267" t="s">
        <v>251</v>
      </c>
      <c r="H243" s="268">
        <v>2</v>
      </c>
      <c r="I243" s="269"/>
      <c r="J243" s="270">
        <f>ROUND(I243*H243,2)</f>
        <v>0</v>
      </c>
      <c r="K243" s="266" t="s">
        <v>1</v>
      </c>
      <c r="L243" s="271"/>
      <c r="M243" s="272" t="s">
        <v>1</v>
      </c>
      <c r="N243" s="273" t="s">
        <v>38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174</v>
      </c>
      <c r="AT243" s="229" t="s">
        <v>217</v>
      </c>
      <c r="AU243" s="229" t="s">
        <v>83</v>
      </c>
      <c r="AY243" s="17" t="s">
        <v>147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81</v>
      </c>
      <c r="BK243" s="230">
        <f>ROUND(I243*H243,2)</f>
        <v>0</v>
      </c>
      <c r="BL243" s="17" t="s">
        <v>154</v>
      </c>
      <c r="BM243" s="229" t="s">
        <v>338</v>
      </c>
    </row>
    <row r="244" s="13" customFormat="1">
      <c r="A244" s="13"/>
      <c r="B244" s="231"/>
      <c r="C244" s="232"/>
      <c r="D244" s="233" t="s">
        <v>155</v>
      </c>
      <c r="E244" s="234" t="s">
        <v>1</v>
      </c>
      <c r="F244" s="235" t="s">
        <v>339</v>
      </c>
      <c r="G244" s="232"/>
      <c r="H244" s="236">
        <v>2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155</v>
      </c>
      <c r="AU244" s="242" t="s">
        <v>83</v>
      </c>
      <c r="AV244" s="13" t="s">
        <v>83</v>
      </c>
      <c r="AW244" s="13" t="s">
        <v>30</v>
      </c>
      <c r="AX244" s="13" t="s">
        <v>73</v>
      </c>
      <c r="AY244" s="242" t="s">
        <v>147</v>
      </c>
    </row>
    <row r="245" s="14" customFormat="1">
      <c r="A245" s="14"/>
      <c r="B245" s="243"/>
      <c r="C245" s="244"/>
      <c r="D245" s="233" t="s">
        <v>155</v>
      </c>
      <c r="E245" s="245" t="s">
        <v>1</v>
      </c>
      <c r="F245" s="246" t="s">
        <v>157</v>
      </c>
      <c r="G245" s="244"/>
      <c r="H245" s="247">
        <v>2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155</v>
      </c>
      <c r="AU245" s="253" t="s">
        <v>83</v>
      </c>
      <c r="AV245" s="14" t="s">
        <v>154</v>
      </c>
      <c r="AW245" s="14" t="s">
        <v>30</v>
      </c>
      <c r="AX245" s="14" t="s">
        <v>81</v>
      </c>
      <c r="AY245" s="253" t="s">
        <v>147</v>
      </c>
    </row>
    <row r="246" s="2" customFormat="1" ht="24.15" customHeight="1">
      <c r="A246" s="38"/>
      <c r="B246" s="39"/>
      <c r="C246" s="218" t="s">
        <v>340</v>
      </c>
      <c r="D246" s="218" t="s">
        <v>149</v>
      </c>
      <c r="E246" s="219" t="s">
        <v>341</v>
      </c>
      <c r="F246" s="220" t="s">
        <v>342</v>
      </c>
      <c r="G246" s="221" t="s">
        <v>251</v>
      </c>
      <c r="H246" s="222">
        <v>4</v>
      </c>
      <c r="I246" s="223"/>
      <c r="J246" s="224">
        <f>ROUND(I246*H246,2)</f>
        <v>0</v>
      </c>
      <c r="K246" s="220" t="s">
        <v>1</v>
      </c>
      <c r="L246" s="44"/>
      <c r="M246" s="225" t="s">
        <v>1</v>
      </c>
      <c r="N246" s="226" t="s">
        <v>38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154</v>
      </c>
      <c r="AT246" s="229" t="s">
        <v>149</v>
      </c>
      <c r="AU246" s="229" t="s">
        <v>83</v>
      </c>
      <c r="AY246" s="17" t="s">
        <v>147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81</v>
      </c>
      <c r="BK246" s="230">
        <f>ROUND(I246*H246,2)</f>
        <v>0</v>
      </c>
      <c r="BL246" s="17" t="s">
        <v>154</v>
      </c>
      <c r="BM246" s="229" t="s">
        <v>343</v>
      </c>
    </row>
    <row r="247" s="2" customFormat="1" ht="21.75" customHeight="1">
      <c r="A247" s="38"/>
      <c r="B247" s="39"/>
      <c r="C247" s="264" t="s">
        <v>264</v>
      </c>
      <c r="D247" s="264" t="s">
        <v>217</v>
      </c>
      <c r="E247" s="265" t="s">
        <v>344</v>
      </c>
      <c r="F247" s="266" t="s">
        <v>345</v>
      </c>
      <c r="G247" s="267" t="s">
        <v>251</v>
      </c>
      <c r="H247" s="268">
        <v>4</v>
      </c>
      <c r="I247" s="269"/>
      <c r="J247" s="270">
        <f>ROUND(I247*H247,2)</f>
        <v>0</v>
      </c>
      <c r="K247" s="266" t="s">
        <v>153</v>
      </c>
      <c r="L247" s="271"/>
      <c r="M247" s="272" t="s">
        <v>1</v>
      </c>
      <c r="N247" s="273" t="s">
        <v>38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174</v>
      </c>
      <c r="AT247" s="229" t="s">
        <v>217</v>
      </c>
      <c r="AU247" s="229" t="s">
        <v>83</v>
      </c>
      <c r="AY247" s="17" t="s">
        <v>147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81</v>
      </c>
      <c r="BK247" s="230">
        <f>ROUND(I247*H247,2)</f>
        <v>0</v>
      </c>
      <c r="BL247" s="17" t="s">
        <v>154</v>
      </c>
      <c r="BM247" s="229" t="s">
        <v>346</v>
      </c>
    </row>
    <row r="248" s="13" customFormat="1">
      <c r="A248" s="13"/>
      <c r="B248" s="231"/>
      <c r="C248" s="232"/>
      <c r="D248" s="233" t="s">
        <v>155</v>
      </c>
      <c r="E248" s="234" t="s">
        <v>1</v>
      </c>
      <c r="F248" s="235" t="s">
        <v>347</v>
      </c>
      <c r="G248" s="232"/>
      <c r="H248" s="236">
        <v>4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155</v>
      </c>
      <c r="AU248" s="242" t="s">
        <v>83</v>
      </c>
      <c r="AV248" s="13" t="s">
        <v>83</v>
      </c>
      <c r="AW248" s="13" t="s">
        <v>30</v>
      </c>
      <c r="AX248" s="13" t="s">
        <v>73</v>
      </c>
      <c r="AY248" s="242" t="s">
        <v>147</v>
      </c>
    </row>
    <row r="249" s="14" customFormat="1">
      <c r="A249" s="14"/>
      <c r="B249" s="243"/>
      <c r="C249" s="244"/>
      <c r="D249" s="233" t="s">
        <v>155</v>
      </c>
      <c r="E249" s="245" t="s">
        <v>1</v>
      </c>
      <c r="F249" s="246" t="s">
        <v>157</v>
      </c>
      <c r="G249" s="244"/>
      <c r="H249" s="247">
        <v>4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155</v>
      </c>
      <c r="AU249" s="253" t="s">
        <v>83</v>
      </c>
      <c r="AV249" s="14" t="s">
        <v>154</v>
      </c>
      <c r="AW249" s="14" t="s">
        <v>30</v>
      </c>
      <c r="AX249" s="14" t="s">
        <v>81</v>
      </c>
      <c r="AY249" s="253" t="s">
        <v>147</v>
      </c>
    </row>
    <row r="250" s="2" customFormat="1" ht="16.5" customHeight="1">
      <c r="A250" s="38"/>
      <c r="B250" s="39"/>
      <c r="C250" s="264" t="s">
        <v>348</v>
      </c>
      <c r="D250" s="264" t="s">
        <v>217</v>
      </c>
      <c r="E250" s="265" t="s">
        <v>349</v>
      </c>
      <c r="F250" s="266" t="s">
        <v>350</v>
      </c>
      <c r="G250" s="267" t="s">
        <v>251</v>
      </c>
      <c r="H250" s="268">
        <v>4</v>
      </c>
      <c r="I250" s="269"/>
      <c r="J250" s="270">
        <f>ROUND(I250*H250,2)</f>
        <v>0</v>
      </c>
      <c r="K250" s="266" t="s">
        <v>153</v>
      </c>
      <c r="L250" s="271"/>
      <c r="M250" s="272" t="s">
        <v>1</v>
      </c>
      <c r="N250" s="273" t="s">
        <v>38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174</v>
      </c>
      <c r="AT250" s="229" t="s">
        <v>217</v>
      </c>
      <c r="AU250" s="229" t="s">
        <v>83</v>
      </c>
      <c r="AY250" s="17" t="s">
        <v>147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81</v>
      </c>
      <c r="BK250" s="230">
        <f>ROUND(I250*H250,2)</f>
        <v>0</v>
      </c>
      <c r="BL250" s="17" t="s">
        <v>154</v>
      </c>
      <c r="BM250" s="229" t="s">
        <v>351</v>
      </c>
    </row>
    <row r="251" s="13" customFormat="1">
      <c r="A251" s="13"/>
      <c r="B251" s="231"/>
      <c r="C251" s="232"/>
      <c r="D251" s="233" t="s">
        <v>155</v>
      </c>
      <c r="E251" s="234" t="s">
        <v>1</v>
      </c>
      <c r="F251" s="235" t="s">
        <v>347</v>
      </c>
      <c r="G251" s="232"/>
      <c r="H251" s="236">
        <v>4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155</v>
      </c>
      <c r="AU251" s="242" t="s">
        <v>83</v>
      </c>
      <c r="AV251" s="13" t="s">
        <v>83</v>
      </c>
      <c r="AW251" s="13" t="s">
        <v>30</v>
      </c>
      <c r="AX251" s="13" t="s">
        <v>73</v>
      </c>
      <c r="AY251" s="242" t="s">
        <v>147</v>
      </c>
    </row>
    <row r="252" s="14" customFormat="1">
      <c r="A252" s="14"/>
      <c r="B252" s="243"/>
      <c r="C252" s="244"/>
      <c r="D252" s="233" t="s">
        <v>155</v>
      </c>
      <c r="E252" s="245" t="s">
        <v>1</v>
      </c>
      <c r="F252" s="246" t="s">
        <v>157</v>
      </c>
      <c r="G252" s="244"/>
      <c r="H252" s="247">
        <v>4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155</v>
      </c>
      <c r="AU252" s="253" t="s">
        <v>83</v>
      </c>
      <c r="AV252" s="14" t="s">
        <v>154</v>
      </c>
      <c r="AW252" s="14" t="s">
        <v>30</v>
      </c>
      <c r="AX252" s="14" t="s">
        <v>81</v>
      </c>
      <c r="AY252" s="253" t="s">
        <v>147</v>
      </c>
    </row>
    <row r="253" s="2" customFormat="1" ht="24.15" customHeight="1">
      <c r="A253" s="38"/>
      <c r="B253" s="39"/>
      <c r="C253" s="218" t="s">
        <v>268</v>
      </c>
      <c r="D253" s="218" t="s">
        <v>149</v>
      </c>
      <c r="E253" s="219" t="s">
        <v>352</v>
      </c>
      <c r="F253" s="220" t="s">
        <v>353</v>
      </c>
      <c r="G253" s="221" t="s">
        <v>251</v>
      </c>
      <c r="H253" s="222">
        <v>5</v>
      </c>
      <c r="I253" s="223"/>
      <c r="J253" s="224">
        <f>ROUND(I253*H253,2)</f>
        <v>0</v>
      </c>
      <c r="K253" s="220" t="s">
        <v>153</v>
      </c>
      <c r="L253" s="44"/>
      <c r="M253" s="225" t="s">
        <v>1</v>
      </c>
      <c r="N253" s="226" t="s">
        <v>38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154</v>
      </c>
      <c r="AT253" s="229" t="s">
        <v>149</v>
      </c>
      <c r="AU253" s="229" t="s">
        <v>83</v>
      </c>
      <c r="AY253" s="17" t="s">
        <v>147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81</v>
      </c>
      <c r="BK253" s="230">
        <f>ROUND(I253*H253,2)</f>
        <v>0</v>
      </c>
      <c r="BL253" s="17" t="s">
        <v>154</v>
      </c>
      <c r="BM253" s="229" t="s">
        <v>354</v>
      </c>
    </row>
    <row r="254" s="2" customFormat="1" ht="16.5" customHeight="1">
      <c r="A254" s="38"/>
      <c r="B254" s="39"/>
      <c r="C254" s="264" t="s">
        <v>355</v>
      </c>
      <c r="D254" s="264" t="s">
        <v>217</v>
      </c>
      <c r="E254" s="265" t="s">
        <v>356</v>
      </c>
      <c r="F254" s="266" t="s">
        <v>357</v>
      </c>
      <c r="G254" s="267" t="s">
        <v>251</v>
      </c>
      <c r="H254" s="268">
        <v>4</v>
      </c>
      <c r="I254" s="269"/>
      <c r="J254" s="270">
        <f>ROUND(I254*H254,2)</f>
        <v>0</v>
      </c>
      <c r="K254" s="266" t="s">
        <v>153</v>
      </c>
      <c r="L254" s="271"/>
      <c r="M254" s="272" t="s">
        <v>1</v>
      </c>
      <c r="N254" s="273" t="s">
        <v>38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174</v>
      </c>
      <c r="AT254" s="229" t="s">
        <v>217</v>
      </c>
      <c r="AU254" s="229" t="s">
        <v>83</v>
      </c>
      <c r="AY254" s="17" t="s">
        <v>147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81</v>
      </c>
      <c r="BK254" s="230">
        <f>ROUND(I254*H254,2)</f>
        <v>0</v>
      </c>
      <c r="BL254" s="17" t="s">
        <v>154</v>
      </c>
      <c r="BM254" s="229" t="s">
        <v>358</v>
      </c>
    </row>
    <row r="255" s="13" customFormat="1">
      <c r="A255" s="13"/>
      <c r="B255" s="231"/>
      <c r="C255" s="232"/>
      <c r="D255" s="233" t="s">
        <v>155</v>
      </c>
      <c r="E255" s="234" t="s">
        <v>1</v>
      </c>
      <c r="F255" s="235" t="s">
        <v>359</v>
      </c>
      <c r="G255" s="232"/>
      <c r="H255" s="236">
        <v>4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155</v>
      </c>
      <c r="AU255" s="242" t="s">
        <v>83</v>
      </c>
      <c r="AV255" s="13" t="s">
        <v>83</v>
      </c>
      <c r="AW255" s="13" t="s">
        <v>30</v>
      </c>
      <c r="AX255" s="13" t="s">
        <v>73</v>
      </c>
      <c r="AY255" s="242" t="s">
        <v>147</v>
      </c>
    </row>
    <row r="256" s="14" customFormat="1">
      <c r="A256" s="14"/>
      <c r="B256" s="243"/>
      <c r="C256" s="244"/>
      <c r="D256" s="233" t="s">
        <v>155</v>
      </c>
      <c r="E256" s="245" t="s">
        <v>1</v>
      </c>
      <c r="F256" s="246" t="s">
        <v>157</v>
      </c>
      <c r="G256" s="244"/>
      <c r="H256" s="247">
        <v>4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155</v>
      </c>
      <c r="AU256" s="253" t="s">
        <v>83</v>
      </c>
      <c r="AV256" s="14" t="s">
        <v>154</v>
      </c>
      <c r="AW256" s="14" t="s">
        <v>30</v>
      </c>
      <c r="AX256" s="14" t="s">
        <v>81</v>
      </c>
      <c r="AY256" s="253" t="s">
        <v>147</v>
      </c>
    </row>
    <row r="257" s="2" customFormat="1" ht="16.5" customHeight="1">
      <c r="A257" s="38"/>
      <c r="B257" s="39"/>
      <c r="C257" s="264" t="s">
        <v>272</v>
      </c>
      <c r="D257" s="264" t="s">
        <v>217</v>
      </c>
      <c r="E257" s="265" t="s">
        <v>360</v>
      </c>
      <c r="F257" s="266" t="s">
        <v>361</v>
      </c>
      <c r="G257" s="267" t="s">
        <v>251</v>
      </c>
      <c r="H257" s="268">
        <v>1</v>
      </c>
      <c r="I257" s="269"/>
      <c r="J257" s="270">
        <f>ROUND(I257*H257,2)</f>
        <v>0</v>
      </c>
      <c r="K257" s="266" t="s">
        <v>1</v>
      </c>
      <c r="L257" s="271"/>
      <c r="M257" s="272" t="s">
        <v>1</v>
      </c>
      <c r="N257" s="273" t="s">
        <v>38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174</v>
      </c>
      <c r="AT257" s="229" t="s">
        <v>217</v>
      </c>
      <c r="AU257" s="229" t="s">
        <v>83</v>
      </c>
      <c r="AY257" s="17" t="s">
        <v>147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81</v>
      </c>
      <c r="BK257" s="230">
        <f>ROUND(I257*H257,2)</f>
        <v>0</v>
      </c>
      <c r="BL257" s="17" t="s">
        <v>154</v>
      </c>
      <c r="BM257" s="229" t="s">
        <v>362</v>
      </c>
    </row>
    <row r="258" s="13" customFormat="1">
      <c r="A258" s="13"/>
      <c r="B258" s="231"/>
      <c r="C258" s="232"/>
      <c r="D258" s="233" t="s">
        <v>155</v>
      </c>
      <c r="E258" s="234" t="s">
        <v>1</v>
      </c>
      <c r="F258" s="235" t="s">
        <v>363</v>
      </c>
      <c r="G258" s="232"/>
      <c r="H258" s="236">
        <v>1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155</v>
      </c>
      <c r="AU258" s="242" t="s">
        <v>83</v>
      </c>
      <c r="AV258" s="13" t="s">
        <v>83</v>
      </c>
      <c r="AW258" s="13" t="s">
        <v>30</v>
      </c>
      <c r="AX258" s="13" t="s">
        <v>73</v>
      </c>
      <c r="AY258" s="242" t="s">
        <v>147</v>
      </c>
    </row>
    <row r="259" s="14" customFormat="1">
      <c r="A259" s="14"/>
      <c r="B259" s="243"/>
      <c r="C259" s="244"/>
      <c r="D259" s="233" t="s">
        <v>155</v>
      </c>
      <c r="E259" s="245" t="s">
        <v>1</v>
      </c>
      <c r="F259" s="246" t="s">
        <v>157</v>
      </c>
      <c r="G259" s="244"/>
      <c r="H259" s="247">
        <v>1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155</v>
      </c>
      <c r="AU259" s="253" t="s">
        <v>83</v>
      </c>
      <c r="AV259" s="14" t="s">
        <v>154</v>
      </c>
      <c r="AW259" s="14" t="s">
        <v>30</v>
      </c>
      <c r="AX259" s="14" t="s">
        <v>81</v>
      </c>
      <c r="AY259" s="253" t="s">
        <v>147</v>
      </c>
    </row>
    <row r="260" s="2" customFormat="1" ht="24.15" customHeight="1">
      <c r="A260" s="38"/>
      <c r="B260" s="39"/>
      <c r="C260" s="218" t="s">
        <v>364</v>
      </c>
      <c r="D260" s="218" t="s">
        <v>149</v>
      </c>
      <c r="E260" s="219" t="s">
        <v>365</v>
      </c>
      <c r="F260" s="220" t="s">
        <v>366</v>
      </c>
      <c r="G260" s="221" t="s">
        <v>251</v>
      </c>
      <c r="H260" s="222">
        <v>3</v>
      </c>
      <c r="I260" s="223"/>
      <c r="J260" s="224">
        <f>ROUND(I260*H260,2)</f>
        <v>0</v>
      </c>
      <c r="K260" s="220" t="s">
        <v>1</v>
      </c>
      <c r="L260" s="44"/>
      <c r="M260" s="225" t="s">
        <v>1</v>
      </c>
      <c r="N260" s="226" t="s">
        <v>38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154</v>
      </c>
      <c r="AT260" s="229" t="s">
        <v>149</v>
      </c>
      <c r="AU260" s="229" t="s">
        <v>83</v>
      </c>
      <c r="AY260" s="17" t="s">
        <v>147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81</v>
      </c>
      <c r="BK260" s="230">
        <f>ROUND(I260*H260,2)</f>
        <v>0</v>
      </c>
      <c r="BL260" s="17" t="s">
        <v>154</v>
      </c>
      <c r="BM260" s="229" t="s">
        <v>367</v>
      </c>
    </row>
    <row r="261" s="2" customFormat="1" ht="16.5" customHeight="1">
      <c r="A261" s="38"/>
      <c r="B261" s="39"/>
      <c r="C261" s="264" t="s">
        <v>277</v>
      </c>
      <c r="D261" s="264" t="s">
        <v>217</v>
      </c>
      <c r="E261" s="265" t="s">
        <v>368</v>
      </c>
      <c r="F261" s="266" t="s">
        <v>369</v>
      </c>
      <c r="G261" s="267" t="s">
        <v>251</v>
      </c>
      <c r="H261" s="268">
        <v>3</v>
      </c>
      <c r="I261" s="269"/>
      <c r="J261" s="270">
        <f>ROUND(I261*H261,2)</f>
        <v>0</v>
      </c>
      <c r="K261" s="266" t="s">
        <v>153</v>
      </c>
      <c r="L261" s="271"/>
      <c r="M261" s="272" t="s">
        <v>1</v>
      </c>
      <c r="N261" s="273" t="s">
        <v>38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174</v>
      </c>
      <c r="AT261" s="229" t="s">
        <v>217</v>
      </c>
      <c r="AU261" s="229" t="s">
        <v>83</v>
      </c>
      <c r="AY261" s="17" t="s">
        <v>147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81</v>
      </c>
      <c r="BK261" s="230">
        <f>ROUND(I261*H261,2)</f>
        <v>0</v>
      </c>
      <c r="BL261" s="17" t="s">
        <v>154</v>
      </c>
      <c r="BM261" s="229" t="s">
        <v>370</v>
      </c>
    </row>
    <row r="262" s="13" customFormat="1">
      <c r="A262" s="13"/>
      <c r="B262" s="231"/>
      <c r="C262" s="232"/>
      <c r="D262" s="233" t="s">
        <v>155</v>
      </c>
      <c r="E262" s="234" t="s">
        <v>1</v>
      </c>
      <c r="F262" s="235" t="s">
        <v>371</v>
      </c>
      <c r="G262" s="232"/>
      <c r="H262" s="236">
        <v>3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155</v>
      </c>
      <c r="AU262" s="242" t="s">
        <v>83</v>
      </c>
      <c r="AV262" s="13" t="s">
        <v>83</v>
      </c>
      <c r="AW262" s="13" t="s">
        <v>30</v>
      </c>
      <c r="AX262" s="13" t="s">
        <v>73</v>
      </c>
      <c r="AY262" s="242" t="s">
        <v>147</v>
      </c>
    </row>
    <row r="263" s="14" customFormat="1">
      <c r="A263" s="14"/>
      <c r="B263" s="243"/>
      <c r="C263" s="244"/>
      <c r="D263" s="233" t="s">
        <v>155</v>
      </c>
      <c r="E263" s="245" t="s">
        <v>1</v>
      </c>
      <c r="F263" s="246" t="s">
        <v>157</v>
      </c>
      <c r="G263" s="244"/>
      <c r="H263" s="247">
        <v>3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155</v>
      </c>
      <c r="AU263" s="253" t="s">
        <v>83</v>
      </c>
      <c r="AV263" s="14" t="s">
        <v>154</v>
      </c>
      <c r="AW263" s="14" t="s">
        <v>30</v>
      </c>
      <c r="AX263" s="14" t="s">
        <v>81</v>
      </c>
      <c r="AY263" s="253" t="s">
        <v>147</v>
      </c>
    </row>
    <row r="264" s="2" customFormat="1" ht="24.15" customHeight="1">
      <c r="A264" s="38"/>
      <c r="B264" s="39"/>
      <c r="C264" s="264" t="s">
        <v>372</v>
      </c>
      <c r="D264" s="264" t="s">
        <v>217</v>
      </c>
      <c r="E264" s="265" t="s">
        <v>373</v>
      </c>
      <c r="F264" s="266" t="s">
        <v>374</v>
      </c>
      <c r="G264" s="267" t="s">
        <v>251</v>
      </c>
      <c r="H264" s="268">
        <v>3</v>
      </c>
      <c r="I264" s="269"/>
      <c r="J264" s="270">
        <f>ROUND(I264*H264,2)</f>
        <v>0</v>
      </c>
      <c r="K264" s="266" t="s">
        <v>153</v>
      </c>
      <c r="L264" s="271"/>
      <c r="M264" s="272" t="s">
        <v>1</v>
      </c>
      <c r="N264" s="273" t="s">
        <v>38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174</v>
      </c>
      <c r="AT264" s="229" t="s">
        <v>217</v>
      </c>
      <c r="AU264" s="229" t="s">
        <v>83</v>
      </c>
      <c r="AY264" s="17" t="s">
        <v>147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81</v>
      </c>
      <c r="BK264" s="230">
        <f>ROUND(I264*H264,2)</f>
        <v>0</v>
      </c>
      <c r="BL264" s="17" t="s">
        <v>154</v>
      </c>
      <c r="BM264" s="229" t="s">
        <v>375</v>
      </c>
    </row>
    <row r="265" s="13" customFormat="1">
      <c r="A265" s="13"/>
      <c r="B265" s="231"/>
      <c r="C265" s="232"/>
      <c r="D265" s="233" t="s">
        <v>155</v>
      </c>
      <c r="E265" s="234" t="s">
        <v>1</v>
      </c>
      <c r="F265" s="235" t="s">
        <v>371</v>
      </c>
      <c r="G265" s="232"/>
      <c r="H265" s="236">
        <v>3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155</v>
      </c>
      <c r="AU265" s="242" t="s">
        <v>83</v>
      </c>
      <c r="AV265" s="13" t="s">
        <v>83</v>
      </c>
      <c r="AW265" s="13" t="s">
        <v>30</v>
      </c>
      <c r="AX265" s="13" t="s">
        <v>73</v>
      </c>
      <c r="AY265" s="242" t="s">
        <v>147</v>
      </c>
    </row>
    <row r="266" s="14" customFormat="1">
      <c r="A266" s="14"/>
      <c r="B266" s="243"/>
      <c r="C266" s="244"/>
      <c r="D266" s="233" t="s">
        <v>155</v>
      </c>
      <c r="E266" s="245" t="s">
        <v>1</v>
      </c>
      <c r="F266" s="246" t="s">
        <v>157</v>
      </c>
      <c r="G266" s="244"/>
      <c r="H266" s="247">
        <v>3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155</v>
      </c>
      <c r="AU266" s="253" t="s">
        <v>83</v>
      </c>
      <c r="AV266" s="14" t="s">
        <v>154</v>
      </c>
      <c r="AW266" s="14" t="s">
        <v>30</v>
      </c>
      <c r="AX266" s="14" t="s">
        <v>81</v>
      </c>
      <c r="AY266" s="253" t="s">
        <v>147</v>
      </c>
    </row>
    <row r="267" s="2" customFormat="1" ht="21.75" customHeight="1">
      <c r="A267" s="38"/>
      <c r="B267" s="39"/>
      <c r="C267" s="218" t="s">
        <v>281</v>
      </c>
      <c r="D267" s="218" t="s">
        <v>149</v>
      </c>
      <c r="E267" s="219" t="s">
        <v>376</v>
      </c>
      <c r="F267" s="220" t="s">
        <v>377</v>
      </c>
      <c r="G267" s="221" t="s">
        <v>251</v>
      </c>
      <c r="H267" s="222">
        <v>6</v>
      </c>
      <c r="I267" s="223"/>
      <c r="J267" s="224">
        <f>ROUND(I267*H267,2)</f>
        <v>0</v>
      </c>
      <c r="K267" s="220" t="s">
        <v>153</v>
      </c>
      <c r="L267" s="44"/>
      <c r="M267" s="225" t="s">
        <v>1</v>
      </c>
      <c r="N267" s="226" t="s">
        <v>38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154</v>
      </c>
      <c r="AT267" s="229" t="s">
        <v>149</v>
      </c>
      <c r="AU267" s="229" t="s">
        <v>83</v>
      </c>
      <c r="AY267" s="17" t="s">
        <v>147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81</v>
      </c>
      <c r="BK267" s="230">
        <f>ROUND(I267*H267,2)</f>
        <v>0</v>
      </c>
      <c r="BL267" s="17" t="s">
        <v>154</v>
      </c>
      <c r="BM267" s="229" t="s">
        <v>378</v>
      </c>
    </row>
    <row r="268" s="2" customFormat="1" ht="24.15" customHeight="1">
      <c r="A268" s="38"/>
      <c r="B268" s="39"/>
      <c r="C268" s="264" t="s">
        <v>379</v>
      </c>
      <c r="D268" s="264" t="s">
        <v>217</v>
      </c>
      <c r="E268" s="265" t="s">
        <v>380</v>
      </c>
      <c r="F268" s="266" t="s">
        <v>381</v>
      </c>
      <c r="G268" s="267" t="s">
        <v>251</v>
      </c>
      <c r="H268" s="268">
        <v>6</v>
      </c>
      <c r="I268" s="269"/>
      <c r="J268" s="270">
        <f>ROUND(I268*H268,2)</f>
        <v>0</v>
      </c>
      <c r="K268" s="266" t="s">
        <v>1</v>
      </c>
      <c r="L268" s="271"/>
      <c r="M268" s="272" t="s">
        <v>1</v>
      </c>
      <c r="N268" s="273" t="s">
        <v>38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174</v>
      </c>
      <c r="AT268" s="229" t="s">
        <v>217</v>
      </c>
      <c r="AU268" s="229" t="s">
        <v>83</v>
      </c>
      <c r="AY268" s="17" t="s">
        <v>147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81</v>
      </c>
      <c r="BK268" s="230">
        <f>ROUND(I268*H268,2)</f>
        <v>0</v>
      </c>
      <c r="BL268" s="17" t="s">
        <v>154</v>
      </c>
      <c r="BM268" s="229" t="s">
        <v>382</v>
      </c>
    </row>
    <row r="269" s="13" customFormat="1">
      <c r="A269" s="13"/>
      <c r="B269" s="231"/>
      <c r="C269" s="232"/>
      <c r="D269" s="233" t="s">
        <v>155</v>
      </c>
      <c r="E269" s="234" t="s">
        <v>1</v>
      </c>
      <c r="F269" s="235" t="s">
        <v>383</v>
      </c>
      <c r="G269" s="232"/>
      <c r="H269" s="236">
        <v>6</v>
      </c>
      <c r="I269" s="237"/>
      <c r="J269" s="232"/>
      <c r="K269" s="232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155</v>
      </c>
      <c r="AU269" s="242" t="s">
        <v>83</v>
      </c>
      <c r="AV269" s="13" t="s">
        <v>83</v>
      </c>
      <c r="AW269" s="13" t="s">
        <v>30</v>
      </c>
      <c r="AX269" s="13" t="s">
        <v>73</v>
      </c>
      <c r="AY269" s="242" t="s">
        <v>147</v>
      </c>
    </row>
    <row r="270" s="14" customFormat="1">
      <c r="A270" s="14"/>
      <c r="B270" s="243"/>
      <c r="C270" s="244"/>
      <c r="D270" s="233" t="s">
        <v>155</v>
      </c>
      <c r="E270" s="245" t="s">
        <v>1</v>
      </c>
      <c r="F270" s="246" t="s">
        <v>157</v>
      </c>
      <c r="G270" s="244"/>
      <c r="H270" s="247">
        <v>6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155</v>
      </c>
      <c r="AU270" s="253" t="s">
        <v>83</v>
      </c>
      <c r="AV270" s="14" t="s">
        <v>154</v>
      </c>
      <c r="AW270" s="14" t="s">
        <v>30</v>
      </c>
      <c r="AX270" s="14" t="s">
        <v>81</v>
      </c>
      <c r="AY270" s="253" t="s">
        <v>147</v>
      </c>
    </row>
    <row r="271" s="2" customFormat="1" ht="24.15" customHeight="1">
      <c r="A271" s="38"/>
      <c r="B271" s="39"/>
      <c r="C271" s="264" t="s">
        <v>285</v>
      </c>
      <c r="D271" s="264" t="s">
        <v>217</v>
      </c>
      <c r="E271" s="265" t="s">
        <v>384</v>
      </c>
      <c r="F271" s="266" t="s">
        <v>385</v>
      </c>
      <c r="G271" s="267" t="s">
        <v>251</v>
      </c>
      <c r="H271" s="268">
        <v>6</v>
      </c>
      <c r="I271" s="269"/>
      <c r="J271" s="270">
        <f>ROUND(I271*H271,2)</f>
        <v>0</v>
      </c>
      <c r="K271" s="266" t="s">
        <v>153</v>
      </c>
      <c r="L271" s="271"/>
      <c r="M271" s="272" t="s">
        <v>1</v>
      </c>
      <c r="N271" s="273" t="s">
        <v>38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174</v>
      </c>
      <c r="AT271" s="229" t="s">
        <v>217</v>
      </c>
      <c r="AU271" s="229" t="s">
        <v>83</v>
      </c>
      <c r="AY271" s="17" t="s">
        <v>147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81</v>
      </c>
      <c r="BK271" s="230">
        <f>ROUND(I271*H271,2)</f>
        <v>0</v>
      </c>
      <c r="BL271" s="17" t="s">
        <v>154</v>
      </c>
      <c r="BM271" s="229" t="s">
        <v>386</v>
      </c>
    </row>
    <row r="272" s="13" customFormat="1">
      <c r="A272" s="13"/>
      <c r="B272" s="231"/>
      <c r="C272" s="232"/>
      <c r="D272" s="233" t="s">
        <v>155</v>
      </c>
      <c r="E272" s="234" t="s">
        <v>1</v>
      </c>
      <c r="F272" s="235" t="s">
        <v>387</v>
      </c>
      <c r="G272" s="232"/>
      <c r="H272" s="236">
        <v>6</v>
      </c>
      <c r="I272" s="237"/>
      <c r="J272" s="232"/>
      <c r="K272" s="232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155</v>
      </c>
      <c r="AU272" s="242" t="s">
        <v>83</v>
      </c>
      <c r="AV272" s="13" t="s">
        <v>83</v>
      </c>
      <c r="AW272" s="13" t="s">
        <v>30</v>
      </c>
      <c r="AX272" s="13" t="s">
        <v>73</v>
      </c>
      <c r="AY272" s="242" t="s">
        <v>147</v>
      </c>
    </row>
    <row r="273" s="14" customFormat="1">
      <c r="A273" s="14"/>
      <c r="B273" s="243"/>
      <c r="C273" s="244"/>
      <c r="D273" s="233" t="s">
        <v>155</v>
      </c>
      <c r="E273" s="245" t="s">
        <v>1</v>
      </c>
      <c r="F273" s="246" t="s">
        <v>157</v>
      </c>
      <c r="G273" s="244"/>
      <c r="H273" s="247">
        <v>6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155</v>
      </c>
      <c r="AU273" s="253" t="s">
        <v>83</v>
      </c>
      <c r="AV273" s="14" t="s">
        <v>154</v>
      </c>
      <c r="AW273" s="14" t="s">
        <v>30</v>
      </c>
      <c r="AX273" s="14" t="s">
        <v>81</v>
      </c>
      <c r="AY273" s="253" t="s">
        <v>147</v>
      </c>
    </row>
    <row r="274" s="2" customFormat="1" ht="16.5" customHeight="1">
      <c r="A274" s="38"/>
      <c r="B274" s="39"/>
      <c r="C274" s="218" t="s">
        <v>388</v>
      </c>
      <c r="D274" s="218" t="s">
        <v>149</v>
      </c>
      <c r="E274" s="219" t="s">
        <v>389</v>
      </c>
      <c r="F274" s="220" t="s">
        <v>390</v>
      </c>
      <c r="G274" s="221" t="s">
        <v>251</v>
      </c>
      <c r="H274" s="222">
        <v>3</v>
      </c>
      <c r="I274" s="223"/>
      <c r="J274" s="224">
        <f>ROUND(I274*H274,2)</f>
        <v>0</v>
      </c>
      <c r="K274" s="220" t="s">
        <v>153</v>
      </c>
      <c r="L274" s="44"/>
      <c r="M274" s="225" t="s">
        <v>1</v>
      </c>
      <c r="N274" s="226" t="s">
        <v>38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154</v>
      </c>
      <c r="AT274" s="229" t="s">
        <v>149</v>
      </c>
      <c r="AU274" s="229" t="s">
        <v>83</v>
      </c>
      <c r="AY274" s="17" t="s">
        <v>147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81</v>
      </c>
      <c r="BK274" s="230">
        <f>ROUND(I274*H274,2)</f>
        <v>0</v>
      </c>
      <c r="BL274" s="17" t="s">
        <v>154</v>
      </c>
      <c r="BM274" s="229" t="s">
        <v>391</v>
      </c>
    </row>
    <row r="275" s="2" customFormat="1" ht="24.15" customHeight="1">
      <c r="A275" s="38"/>
      <c r="B275" s="39"/>
      <c r="C275" s="264" t="s">
        <v>289</v>
      </c>
      <c r="D275" s="264" t="s">
        <v>217</v>
      </c>
      <c r="E275" s="265" t="s">
        <v>392</v>
      </c>
      <c r="F275" s="266" t="s">
        <v>393</v>
      </c>
      <c r="G275" s="267" t="s">
        <v>251</v>
      </c>
      <c r="H275" s="268">
        <v>3</v>
      </c>
      <c r="I275" s="269"/>
      <c r="J275" s="270">
        <f>ROUND(I275*H275,2)</f>
        <v>0</v>
      </c>
      <c r="K275" s="266" t="s">
        <v>1</v>
      </c>
      <c r="L275" s="271"/>
      <c r="M275" s="272" t="s">
        <v>1</v>
      </c>
      <c r="N275" s="273" t="s">
        <v>38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174</v>
      </c>
      <c r="AT275" s="229" t="s">
        <v>217</v>
      </c>
      <c r="AU275" s="229" t="s">
        <v>83</v>
      </c>
      <c r="AY275" s="17" t="s">
        <v>147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81</v>
      </c>
      <c r="BK275" s="230">
        <f>ROUND(I275*H275,2)</f>
        <v>0</v>
      </c>
      <c r="BL275" s="17" t="s">
        <v>154</v>
      </c>
      <c r="BM275" s="229" t="s">
        <v>394</v>
      </c>
    </row>
    <row r="276" s="13" customFormat="1">
      <c r="A276" s="13"/>
      <c r="B276" s="231"/>
      <c r="C276" s="232"/>
      <c r="D276" s="233" t="s">
        <v>155</v>
      </c>
      <c r="E276" s="234" t="s">
        <v>1</v>
      </c>
      <c r="F276" s="235" t="s">
        <v>395</v>
      </c>
      <c r="G276" s="232"/>
      <c r="H276" s="236">
        <v>3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155</v>
      </c>
      <c r="AU276" s="242" t="s">
        <v>83</v>
      </c>
      <c r="AV276" s="13" t="s">
        <v>83</v>
      </c>
      <c r="AW276" s="13" t="s">
        <v>30</v>
      </c>
      <c r="AX276" s="13" t="s">
        <v>73</v>
      </c>
      <c r="AY276" s="242" t="s">
        <v>147</v>
      </c>
    </row>
    <row r="277" s="14" customFormat="1">
      <c r="A277" s="14"/>
      <c r="B277" s="243"/>
      <c r="C277" s="244"/>
      <c r="D277" s="233" t="s">
        <v>155</v>
      </c>
      <c r="E277" s="245" t="s">
        <v>1</v>
      </c>
      <c r="F277" s="246" t="s">
        <v>157</v>
      </c>
      <c r="G277" s="244"/>
      <c r="H277" s="247">
        <v>3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155</v>
      </c>
      <c r="AU277" s="253" t="s">
        <v>83</v>
      </c>
      <c r="AV277" s="14" t="s">
        <v>154</v>
      </c>
      <c r="AW277" s="14" t="s">
        <v>30</v>
      </c>
      <c r="AX277" s="14" t="s">
        <v>81</v>
      </c>
      <c r="AY277" s="253" t="s">
        <v>147</v>
      </c>
    </row>
    <row r="278" s="2" customFormat="1" ht="21.75" customHeight="1">
      <c r="A278" s="38"/>
      <c r="B278" s="39"/>
      <c r="C278" s="218" t="s">
        <v>396</v>
      </c>
      <c r="D278" s="218" t="s">
        <v>149</v>
      </c>
      <c r="E278" s="219" t="s">
        <v>397</v>
      </c>
      <c r="F278" s="220" t="s">
        <v>398</v>
      </c>
      <c r="G278" s="221" t="s">
        <v>251</v>
      </c>
      <c r="H278" s="222">
        <v>4</v>
      </c>
      <c r="I278" s="223"/>
      <c r="J278" s="224">
        <f>ROUND(I278*H278,2)</f>
        <v>0</v>
      </c>
      <c r="K278" s="220" t="s">
        <v>153</v>
      </c>
      <c r="L278" s="44"/>
      <c r="M278" s="225" t="s">
        <v>1</v>
      </c>
      <c r="N278" s="226" t="s">
        <v>38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154</v>
      </c>
      <c r="AT278" s="229" t="s">
        <v>149</v>
      </c>
      <c r="AU278" s="229" t="s">
        <v>83</v>
      </c>
      <c r="AY278" s="17" t="s">
        <v>147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81</v>
      </c>
      <c r="BK278" s="230">
        <f>ROUND(I278*H278,2)</f>
        <v>0</v>
      </c>
      <c r="BL278" s="17" t="s">
        <v>154</v>
      </c>
      <c r="BM278" s="229" t="s">
        <v>399</v>
      </c>
    </row>
    <row r="279" s="2" customFormat="1" ht="24.15" customHeight="1">
      <c r="A279" s="38"/>
      <c r="B279" s="39"/>
      <c r="C279" s="264" t="s">
        <v>293</v>
      </c>
      <c r="D279" s="264" t="s">
        <v>217</v>
      </c>
      <c r="E279" s="265" t="s">
        <v>400</v>
      </c>
      <c r="F279" s="266" t="s">
        <v>401</v>
      </c>
      <c r="G279" s="267" t="s">
        <v>251</v>
      </c>
      <c r="H279" s="268">
        <v>4</v>
      </c>
      <c r="I279" s="269"/>
      <c r="J279" s="270">
        <f>ROUND(I279*H279,2)</f>
        <v>0</v>
      </c>
      <c r="K279" s="266" t="s">
        <v>1</v>
      </c>
      <c r="L279" s="271"/>
      <c r="M279" s="272" t="s">
        <v>1</v>
      </c>
      <c r="N279" s="273" t="s">
        <v>38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174</v>
      </c>
      <c r="AT279" s="229" t="s">
        <v>217</v>
      </c>
      <c r="AU279" s="229" t="s">
        <v>83</v>
      </c>
      <c r="AY279" s="17" t="s">
        <v>147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81</v>
      </c>
      <c r="BK279" s="230">
        <f>ROUND(I279*H279,2)</f>
        <v>0</v>
      </c>
      <c r="BL279" s="17" t="s">
        <v>154</v>
      </c>
      <c r="BM279" s="229" t="s">
        <v>402</v>
      </c>
    </row>
    <row r="280" s="13" customFormat="1">
      <c r="A280" s="13"/>
      <c r="B280" s="231"/>
      <c r="C280" s="232"/>
      <c r="D280" s="233" t="s">
        <v>155</v>
      </c>
      <c r="E280" s="234" t="s">
        <v>1</v>
      </c>
      <c r="F280" s="235" t="s">
        <v>403</v>
      </c>
      <c r="G280" s="232"/>
      <c r="H280" s="236">
        <v>4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155</v>
      </c>
      <c r="AU280" s="242" t="s">
        <v>83</v>
      </c>
      <c r="AV280" s="13" t="s">
        <v>83</v>
      </c>
      <c r="AW280" s="13" t="s">
        <v>30</v>
      </c>
      <c r="AX280" s="13" t="s">
        <v>73</v>
      </c>
      <c r="AY280" s="242" t="s">
        <v>147</v>
      </c>
    </row>
    <row r="281" s="14" customFormat="1">
      <c r="A281" s="14"/>
      <c r="B281" s="243"/>
      <c r="C281" s="244"/>
      <c r="D281" s="233" t="s">
        <v>155</v>
      </c>
      <c r="E281" s="245" t="s">
        <v>1</v>
      </c>
      <c r="F281" s="246" t="s">
        <v>157</v>
      </c>
      <c r="G281" s="244"/>
      <c r="H281" s="247">
        <v>4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155</v>
      </c>
      <c r="AU281" s="253" t="s">
        <v>83</v>
      </c>
      <c r="AV281" s="14" t="s">
        <v>154</v>
      </c>
      <c r="AW281" s="14" t="s">
        <v>30</v>
      </c>
      <c r="AX281" s="14" t="s">
        <v>81</v>
      </c>
      <c r="AY281" s="253" t="s">
        <v>147</v>
      </c>
    </row>
    <row r="282" s="2" customFormat="1" ht="24.15" customHeight="1">
      <c r="A282" s="38"/>
      <c r="B282" s="39"/>
      <c r="C282" s="264" t="s">
        <v>404</v>
      </c>
      <c r="D282" s="264" t="s">
        <v>217</v>
      </c>
      <c r="E282" s="265" t="s">
        <v>405</v>
      </c>
      <c r="F282" s="266" t="s">
        <v>406</v>
      </c>
      <c r="G282" s="267" t="s">
        <v>251</v>
      </c>
      <c r="H282" s="268">
        <v>4</v>
      </c>
      <c r="I282" s="269"/>
      <c r="J282" s="270">
        <f>ROUND(I282*H282,2)</f>
        <v>0</v>
      </c>
      <c r="K282" s="266" t="s">
        <v>153</v>
      </c>
      <c r="L282" s="271"/>
      <c r="M282" s="272" t="s">
        <v>1</v>
      </c>
      <c r="N282" s="273" t="s">
        <v>38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174</v>
      </c>
      <c r="AT282" s="229" t="s">
        <v>217</v>
      </c>
      <c r="AU282" s="229" t="s">
        <v>83</v>
      </c>
      <c r="AY282" s="17" t="s">
        <v>147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81</v>
      </c>
      <c r="BK282" s="230">
        <f>ROUND(I282*H282,2)</f>
        <v>0</v>
      </c>
      <c r="BL282" s="17" t="s">
        <v>154</v>
      </c>
      <c r="BM282" s="229" t="s">
        <v>407</v>
      </c>
    </row>
    <row r="283" s="13" customFormat="1">
      <c r="A283" s="13"/>
      <c r="B283" s="231"/>
      <c r="C283" s="232"/>
      <c r="D283" s="233" t="s">
        <v>155</v>
      </c>
      <c r="E283" s="234" t="s">
        <v>1</v>
      </c>
      <c r="F283" s="235" t="s">
        <v>408</v>
      </c>
      <c r="G283" s="232"/>
      <c r="H283" s="236">
        <v>4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155</v>
      </c>
      <c r="AU283" s="242" t="s">
        <v>83</v>
      </c>
      <c r="AV283" s="13" t="s">
        <v>83</v>
      </c>
      <c r="AW283" s="13" t="s">
        <v>30</v>
      </c>
      <c r="AX283" s="13" t="s">
        <v>73</v>
      </c>
      <c r="AY283" s="242" t="s">
        <v>147</v>
      </c>
    </row>
    <row r="284" s="14" customFormat="1">
      <c r="A284" s="14"/>
      <c r="B284" s="243"/>
      <c r="C284" s="244"/>
      <c r="D284" s="233" t="s">
        <v>155</v>
      </c>
      <c r="E284" s="245" t="s">
        <v>1</v>
      </c>
      <c r="F284" s="246" t="s">
        <v>157</v>
      </c>
      <c r="G284" s="244"/>
      <c r="H284" s="247">
        <v>4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155</v>
      </c>
      <c r="AU284" s="253" t="s">
        <v>83</v>
      </c>
      <c r="AV284" s="14" t="s">
        <v>154</v>
      </c>
      <c r="AW284" s="14" t="s">
        <v>30</v>
      </c>
      <c r="AX284" s="14" t="s">
        <v>81</v>
      </c>
      <c r="AY284" s="253" t="s">
        <v>147</v>
      </c>
    </row>
    <row r="285" s="2" customFormat="1" ht="24.15" customHeight="1">
      <c r="A285" s="38"/>
      <c r="B285" s="39"/>
      <c r="C285" s="218" t="s">
        <v>297</v>
      </c>
      <c r="D285" s="218" t="s">
        <v>149</v>
      </c>
      <c r="E285" s="219" t="s">
        <v>409</v>
      </c>
      <c r="F285" s="220" t="s">
        <v>410</v>
      </c>
      <c r="G285" s="221" t="s">
        <v>411</v>
      </c>
      <c r="H285" s="222">
        <v>1</v>
      </c>
      <c r="I285" s="223"/>
      <c r="J285" s="224">
        <f>ROUND(I285*H285,2)</f>
        <v>0</v>
      </c>
      <c r="K285" s="220" t="s">
        <v>1</v>
      </c>
      <c r="L285" s="44"/>
      <c r="M285" s="225" t="s">
        <v>1</v>
      </c>
      <c r="N285" s="226" t="s">
        <v>38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154</v>
      </c>
      <c r="AT285" s="229" t="s">
        <v>149</v>
      </c>
      <c r="AU285" s="229" t="s">
        <v>83</v>
      </c>
      <c r="AY285" s="17" t="s">
        <v>147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81</v>
      </c>
      <c r="BK285" s="230">
        <f>ROUND(I285*H285,2)</f>
        <v>0</v>
      </c>
      <c r="BL285" s="17" t="s">
        <v>154</v>
      </c>
      <c r="BM285" s="229" t="s">
        <v>412</v>
      </c>
    </row>
    <row r="286" s="2" customFormat="1" ht="16.5" customHeight="1">
      <c r="A286" s="38"/>
      <c r="B286" s="39"/>
      <c r="C286" s="218" t="s">
        <v>413</v>
      </c>
      <c r="D286" s="218" t="s">
        <v>149</v>
      </c>
      <c r="E286" s="219" t="s">
        <v>414</v>
      </c>
      <c r="F286" s="220" t="s">
        <v>415</v>
      </c>
      <c r="G286" s="221" t="s">
        <v>152</v>
      </c>
      <c r="H286" s="222">
        <v>193</v>
      </c>
      <c r="I286" s="223"/>
      <c r="J286" s="224">
        <f>ROUND(I286*H286,2)</f>
        <v>0</v>
      </c>
      <c r="K286" s="220" t="s">
        <v>153</v>
      </c>
      <c r="L286" s="44"/>
      <c r="M286" s="225" t="s">
        <v>1</v>
      </c>
      <c r="N286" s="226" t="s">
        <v>38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154</v>
      </c>
      <c r="AT286" s="229" t="s">
        <v>149</v>
      </c>
      <c r="AU286" s="229" t="s">
        <v>83</v>
      </c>
      <c r="AY286" s="17" t="s">
        <v>147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81</v>
      </c>
      <c r="BK286" s="230">
        <f>ROUND(I286*H286,2)</f>
        <v>0</v>
      </c>
      <c r="BL286" s="17" t="s">
        <v>154</v>
      </c>
      <c r="BM286" s="229" t="s">
        <v>416</v>
      </c>
    </row>
    <row r="287" s="13" customFormat="1">
      <c r="A287" s="13"/>
      <c r="B287" s="231"/>
      <c r="C287" s="232"/>
      <c r="D287" s="233" t="s">
        <v>155</v>
      </c>
      <c r="E287" s="234" t="s">
        <v>1</v>
      </c>
      <c r="F287" s="235" t="s">
        <v>319</v>
      </c>
      <c r="G287" s="232"/>
      <c r="H287" s="236">
        <v>193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155</v>
      </c>
      <c r="AU287" s="242" t="s">
        <v>83</v>
      </c>
      <c r="AV287" s="13" t="s">
        <v>83</v>
      </c>
      <c r="AW287" s="13" t="s">
        <v>30</v>
      </c>
      <c r="AX287" s="13" t="s">
        <v>73</v>
      </c>
      <c r="AY287" s="242" t="s">
        <v>147</v>
      </c>
    </row>
    <row r="288" s="14" customFormat="1">
      <c r="A288" s="14"/>
      <c r="B288" s="243"/>
      <c r="C288" s="244"/>
      <c r="D288" s="233" t="s">
        <v>155</v>
      </c>
      <c r="E288" s="245" t="s">
        <v>1</v>
      </c>
      <c r="F288" s="246" t="s">
        <v>157</v>
      </c>
      <c r="G288" s="244"/>
      <c r="H288" s="247">
        <v>193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155</v>
      </c>
      <c r="AU288" s="253" t="s">
        <v>83</v>
      </c>
      <c r="AV288" s="14" t="s">
        <v>154</v>
      </c>
      <c r="AW288" s="14" t="s">
        <v>30</v>
      </c>
      <c r="AX288" s="14" t="s">
        <v>81</v>
      </c>
      <c r="AY288" s="253" t="s">
        <v>147</v>
      </c>
    </row>
    <row r="289" s="2" customFormat="1" ht="21.75" customHeight="1">
      <c r="A289" s="38"/>
      <c r="B289" s="39"/>
      <c r="C289" s="218" t="s">
        <v>301</v>
      </c>
      <c r="D289" s="218" t="s">
        <v>149</v>
      </c>
      <c r="E289" s="219" t="s">
        <v>417</v>
      </c>
      <c r="F289" s="220" t="s">
        <v>418</v>
      </c>
      <c r="G289" s="221" t="s">
        <v>152</v>
      </c>
      <c r="H289" s="222">
        <v>17</v>
      </c>
      <c r="I289" s="223"/>
      <c r="J289" s="224">
        <f>ROUND(I289*H289,2)</f>
        <v>0</v>
      </c>
      <c r="K289" s="220" t="s">
        <v>153</v>
      </c>
      <c r="L289" s="44"/>
      <c r="M289" s="225" t="s">
        <v>1</v>
      </c>
      <c r="N289" s="226" t="s">
        <v>38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154</v>
      </c>
      <c r="AT289" s="229" t="s">
        <v>149</v>
      </c>
      <c r="AU289" s="229" t="s">
        <v>83</v>
      </c>
      <c r="AY289" s="17" t="s">
        <v>147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81</v>
      </c>
      <c r="BK289" s="230">
        <f>ROUND(I289*H289,2)</f>
        <v>0</v>
      </c>
      <c r="BL289" s="17" t="s">
        <v>154</v>
      </c>
      <c r="BM289" s="229" t="s">
        <v>419</v>
      </c>
    </row>
    <row r="290" s="13" customFormat="1">
      <c r="A290" s="13"/>
      <c r="B290" s="231"/>
      <c r="C290" s="232"/>
      <c r="D290" s="233" t="s">
        <v>155</v>
      </c>
      <c r="E290" s="234" t="s">
        <v>1</v>
      </c>
      <c r="F290" s="235" t="s">
        <v>327</v>
      </c>
      <c r="G290" s="232"/>
      <c r="H290" s="236">
        <v>17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155</v>
      </c>
      <c r="AU290" s="242" t="s">
        <v>83</v>
      </c>
      <c r="AV290" s="13" t="s">
        <v>83</v>
      </c>
      <c r="AW290" s="13" t="s">
        <v>30</v>
      </c>
      <c r="AX290" s="13" t="s">
        <v>73</v>
      </c>
      <c r="AY290" s="242" t="s">
        <v>147</v>
      </c>
    </row>
    <row r="291" s="14" customFormat="1">
      <c r="A291" s="14"/>
      <c r="B291" s="243"/>
      <c r="C291" s="244"/>
      <c r="D291" s="233" t="s">
        <v>155</v>
      </c>
      <c r="E291" s="245" t="s">
        <v>1</v>
      </c>
      <c r="F291" s="246" t="s">
        <v>157</v>
      </c>
      <c r="G291" s="244"/>
      <c r="H291" s="247">
        <v>17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155</v>
      </c>
      <c r="AU291" s="253" t="s">
        <v>83</v>
      </c>
      <c r="AV291" s="14" t="s">
        <v>154</v>
      </c>
      <c r="AW291" s="14" t="s">
        <v>30</v>
      </c>
      <c r="AX291" s="14" t="s">
        <v>81</v>
      </c>
      <c r="AY291" s="253" t="s">
        <v>147</v>
      </c>
    </row>
    <row r="292" s="2" customFormat="1" ht="24.15" customHeight="1">
      <c r="A292" s="38"/>
      <c r="B292" s="39"/>
      <c r="C292" s="218" t="s">
        <v>420</v>
      </c>
      <c r="D292" s="218" t="s">
        <v>149</v>
      </c>
      <c r="E292" s="219" t="s">
        <v>421</v>
      </c>
      <c r="F292" s="220" t="s">
        <v>422</v>
      </c>
      <c r="G292" s="221" t="s">
        <v>152</v>
      </c>
      <c r="H292" s="222">
        <v>210</v>
      </c>
      <c r="I292" s="223"/>
      <c r="J292" s="224">
        <f>ROUND(I292*H292,2)</f>
        <v>0</v>
      </c>
      <c r="K292" s="220" t="s">
        <v>153</v>
      </c>
      <c r="L292" s="44"/>
      <c r="M292" s="225" t="s">
        <v>1</v>
      </c>
      <c r="N292" s="226" t="s">
        <v>38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154</v>
      </c>
      <c r="AT292" s="229" t="s">
        <v>149</v>
      </c>
      <c r="AU292" s="229" t="s">
        <v>83</v>
      </c>
      <c r="AY292" s="17" t="s">
        <v>147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81</v>
      </c>
      <c r="BK292" s="230">
        <f>ROUND(I292*H292,2)</f>
        <v>0</v>
      </c>
      <c r="BL292" s="17" t="s">
        <v>154</v>
      </c>
      <c r="BM292" s="229" t="s">
        <v>423</v>
      </c>
    </row>
    <row r="293" s="13" customFormat="1">
      <c r="A293" s="13"/>
      <c r="B293" s="231"/>
      <c r="C293" s="232"/>
      <c r="D293" s="233" t="s">
        <v>155</v>
      </c>
      <c r="E293" s="234" t="s">
        <v>1</v>
      </c>
      <c r="F293" s="235" t="s">
        <v>424</v>
      </c>
      <c r="G293" s="232"/>
      <c r="H293" s="236">
        <v>210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155</v>
      </c>
      <c r="AU293" s="242" t="s">
        <v>83</v>
      </c>
      <c r="AV293" s="13" t="s">
        <v>83</v>
      </c>
      <c r="AW293" s="13" t="s">
        <v>30</v>
      </c>
      <c r="AX293" s="13" t="s">
        <v>73</v>
      </c>
      <c r="AY293" s="242" t="s">
        <v>147</v>
      </c>
    </row>
    <row r="294" s="14" customFormat="1">
      <c r="A294" s="14"/>
      <c r="B294" s="243"/>
      <c r="C294" s="244"/>
      <c r="D294" s="233" t="s">
        <v>155</v>
      </c>
      <c r="E294" s="245" t="s">
        <v>1</v>
      </c>
      <c r="F294" s="246" t="s">
        <v>157</v>
      </c>
      <c r="G294" s="244"/>
      <c r="H294" s="247">
        <v>210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155</v>
      </c>
      <c r="AU294" s="253" t="s">
        <v>83</v>
      </c>
      <c r="AV294" s="14" t="s">
        <v>154</v>
      </c>
      <c r="AW294" s="14" t="s">
        <v>30</v>
      </c>
      <c r="AX294" s="14" t="s">
        <v>81</v>
      </c>
      <c r="AY294" s="253" t="s">
        <v>147</v>
      </c>
    </row>
    <row r="295" s="2" customFormat="1" ht="16.5" customHeight="1">
      <c r="A295" s="38"/>
      <c r="B295" s="39"/>
      <c r="C295" s="218" t="s">
        <v>305</v>
      </c>
      <c r="D295" s="218" t="s">
        <v>149</v>
      </c>
      <c r="E295" s="219" t="s">
        <v>425</v>
      </c>
      <c r="F295" s="220" t="s">
        <v>426</v>
      </c>
      <c r="G295" s="221" t="s">
        <v>251</v>
      </c>
      <c r="H295" s="222">
        <v>10</v>
      </c>
      <c r="I295" s="223"/>
      <c r="J295" s="224">
        <f>ROUND(I295*H295,2)</f>
        <v>0</v>
      </c>
      <c r="K295" s="220" t="s">
        <v>153</v>
      </c>
      <c r="L295" s="44"/>
      <c r="M295" s="225" t="s">
        <v>1</v>
      </c>
      <c r="N295" s="226" t="s">
        <v>38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154</v>
      </c>
      <c r="AT295" s="229" t="s">
        <v>149</v>
      </c>
      <c r="AU295" s="229" t="s">
        <v>83</v>
      </c>
      <c r="AY295" s="17" t="s">
        <v>147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81</v>
      </c>
      <c r="BK295" s="230">
        <f>ROUND(I295*H295,2)</f>
        <v>0</v>
      </c>
      <c r="BL295" s="17" t="s">
        <v>154</v>
      </c>
      <c r="BM295" s="229" t="s">
        <v>427</v>
      </c>
    </row>
    <row r="296" s="2" customFormat="1" ht="16.5" customHeight="1">
      <c r="A296" s="38"/>
      <c r="B296" s="39"/>
      <c r="C296" s="264" t="s">
        <v>428</v>
      </c>
      <c r="D296" s="264" t="s">
        <v>217</v>
      </c>
      <c r="E296" s="265" t="s">
        <v>429</v>
      </c>
      <c r="F296" s="266" t="s">
        <v>430</v>
      </c>
      <c r="G296" s="267" t="s">
        <v>251</v>
      </c>
      <c r="H296" s="268">
        <v>10</v>
      </c>
      <c r="I296" s="269"/>
      <c r="J296" s="270">
        <f>ROUND(I296*H296,2)</f>
        <v>0</v>
      </c>
      <c r="K296" s="266" t="s">
        <v>153</v>
      </c>
      <c r="L296" s="271"/>
      <c r="M296" s="272" t="s">
        <v>1</v>
      </c>
      <c r="N296" s="273" t="s">
        <v>38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174</v>
      </c>
      <c r="AT296" s="229" t="s">
        <v>217</v>
      </c>
      <c r="AU296" s="229" t="s">
        <v>83</v>
      </c>
      <c r="AY296" s="17" t="s">
        <v>147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81</v>
      </c>
      <c r="BK296" s="230">
        <f>ROUND(I296*H296,2)</f>
        <v>0</v>
      </c>
      <c r="BL296" s="17" t="s">
        <v>154</v>
      </c>
      <c r="BM296" s="229" t="s">
        <v>431</v>
      </c>
    </row>
    <row r="297" s="13" customFormat="1">
      <c r="A297" s="13"/>
      <c r="B297" s="231"/>
      <c r="C297" s="232"/>
      <c r="D297" s="233" t="s">
        <v>155</v>
      </c>
      <c r="E297" s="234" t="s">
        <v>1</v>
      </c>
      <c r="F297" s="235" t="s">
        <v>432</v>
      </c>
      <c r="G297" s="232"/>
      <c r="H297" s="236">
        <v>10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155</v>
      </c>
      <c r="AU297" s="242" t="s">
        <v>83</v>
      </c>
      <c r="AV297" s="13" t="s">
        <v>83</v>
      </c>
      <c r="AW297" s="13" t="s">
        <v>30</v>
      </c>
      <c r="AX297" s="13" t="s">
        <v>73</v>
      </c>
      <c r="AY297" s="242" t="s">
        <v>147</v>
      </c>
    </row>
    <row r="298" s="14" customFormat="1">
      <c r="A298" s="14"/>
      <c r="B298" s="243"/>
      <c r="C298" s="244"/>
      <c r="D298" s="233" t="s">
        <v>155</v>
      </c>
      <c r="E298" s="245" t="s">
        <v>1</v>
      </c>
      <c r="F298" s="246" t="s">
        <v>157</v>
      </c>
      <c r="G298" s="244"/>
      <c r="H298" s="247">
        <v>10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155</v>
      </c>
      <c r="AU298" s="253" t="s">
        <v>83</v>
      </c>
      <c r="AV298" s="14" t="s">
        <v>154</v>
      </c>
      <c r="AW298" s="14" t="s">
        <v>30</v>
      </c>
      <c r="AX298" s="14" t="s">
        <v>81</v>
      </c>
      <c r="AY298" s="253" t="s">
        <v>147</v>
      </c>
    </row>
    <row r="299" s="2" customFormat="1" ht="16.5" customHeight="1">
      <c r="A299" s="38"/>
      <c r="B299" s="39"/>
      <c r="C299" s="218" t="s">
        <v>310</v>
      </c>
      <c r="D299" s="218" t="s">
        <v>149</v>
      </c>
      <c r="E299" s="219" t="s">
        <v>433</v>
      </c>
      <c r="F299" s="220" t="s">
        <v>434</v>
      </c>
      <c r="G299" s="221" t="s">
        <v>251</v>
      </c>
      <c r="H299" s="222">
        <v>3</v>
      </c>
      <c r="I299" s="223"/>
      <c r="J299" s="224">
        <f>ROUND(I299*H299,2)</f>
        <v>0</v>
      </c>
      <c r="K299" s="220" t="s">
        <v>153</v>
      </c>
      <c r="L299" s="44"/>
      <c r="M299" s="225" t="s">
        <v>1</v>
      </c>
      <c r="N299" s="226" t="s">
        <v>38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154</v>
      </c>
      <c r="AT299" s="229" t="s">
        <v>149</v>
      </c>
      <c r="AU299" s="229" t="s">
        <v>83</v>
      </c>
      <c r="AY299" s="17" t="s">
        <v>147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81</v>
      </c>
      <c r="BK299" s="230">
        <f>ROUND(I299*H299,2)</f>
        <v>0</v>
      </c>
      <c r="BL299" s="17" t="s">
        <v>154</v>
      </c>
      <c r="BM299" s="229" t="s">
        <v>435</v>
      </c>
    </row>
    <row r="300" s="2" customFormat="1" ht="16.5" customHeight="1">
      <c r="A300" s="38"/>
      <c r="B300" s="39"/>
      <c r="C300" s="264" t="s">
        <v>436</v>
      </c>
      <c r="D300" s="264" t="s">
        <v>217</v>
      </c>
      <c r="E300" s="265" t="s">
        <v>437</v>
      </c>
      <c r="F300" s="266" t="s">
        <v>438</v>
      </c>
      <c r="G300" s="267" t="s">
        <v>251</v>
      </c>
      <c r="H300" s="268">
        <v>3</v>
      </c>
      <c r="I300" s="269"/>
      <c r="J300" s="270">
        <f>ROUND(I300*H300,2)</f>
        <v>0</v>
      </c>
      <c r="K300" s="266" t="s">
        <v>153</v>
      </c>
      <c r="L300" s="271"/>
      <c r="M300" s="272" t="s">
        <v>1</v>
      </c>
      <c r="N300" s="273" t="s">
        <v>38</v>
      </c>
      <c r="O300" s="91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174</v>
      </c>
      <c r="AT300" s="229" t="s">
        <v>217</v>
      </c>
      <c r="AU300" s="229" t="s">
        <v>83</v>
      </c>
      <c r="AY300" s="17" t="s">
        <v>147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81</v>
      </c>
      <c r="BK300" s="230">
        <f>ROUND(I300*H300,2)</f>
        <v>0</v>
      </c>
      <c r="BL300" s="17" t="s">
        <v>154</v>
      </c>
      <c r="BM300" s="229" t="s">
        <v>439</v>
      </c>
    </row>
    <row r="301" s="13" customFormat="1">
      <c r="A301" s="13"/>
      <c r="B301" s="231"/>
      <c r="C301" s="232"/>
      <c r="D301" s="233" t="s">
        <v>155</v>
      </c>
      <c r="E301" s="234" t="s">
        <v>1</v>
      </c>
      <c r="F301" s="235" t="s">
        <v>440</v>
      </c>
      <c r="G301" s="232"/>
      <c r="H301" s="236">
        <v>3</v>
      </c>
      <c r="I301" s="237"/>
      <c r="J301" s="232"/>
      <c r="K301" s="232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155</v>
      </c>
      <c r="AU301" s="242" t="s">
        <v>83</v>
      </c>
      <c r="AV301" s="13" t="s">
        <v>83</v>
      </c>
      <c r="AW301" s="13" t="s">
        <v>30</v>
      </c>
      <c r="AX301" s="13" t="s">
        <v>73</v>
      </c>
      <c r="AY301" s="242" t="s">
        <v>147</v>
      </c>
    </row>
    <row r="302" s="14" customFormat="1">
      <c r="A302" s="14"/>
      <c r="B302" s="243"/>
      <c r="C302" s="244"/>
      <c r="D302" s="233" t="s">
        <v>155</v>
      </c>
      <c r="E302" s="245" t="s">
        <v>1</v>
      </c>
      <c r="F302" s="246" t="s">
        <v>157</v>
      </c>
      <c r="G302" s="244"/>
      <c r="H302" s="247">
        <v>3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155</v>
      </c>
      <c r="AU302" s="253" t="s">
        <v>83</v>
      </c>
      <c r="AV302" s="14" t="s">
        <v>154</v>
      </c>
      <c r="AW302" s="14" t="s">
        <v>30</v>
      </c>
      <c r="AX302" s="14" t="s">
        <v>81</v>
      </c>
      <c r="AY302" s="253" t="s">
        <v>147</v>
      </c>
    </row>
    <row r="303" s="2" customFormat="1" ht="16.5" customHeight="1">
      <c r="A303" s="38"/>
      <c r="B303" s="39"/>
      <c r="C303" s="264" t="s">
        <v>314</v>
      </c>
      <c r="D303" s="264" t="s">
        <v>217</v>
      </c>
      <c r="E303" s="265" t="s">
        <v>441</v>
      </c>
      <c r="F303" s="266" t="s">
        <v>442</v>
      </c>
      <c r="G303" s="267" t="s">
        <v>251</v>
      </c>
      <c r="H303" s="268">
        <v>3</v>
      </c>
      <c r="I303" s="269"/>
      <c r="J303" s="270">
        <f>ROUND(I303*H303,2)</f>
        <v>0</v>
      </c>
      <c r="K303" s="266" t="s">
        <v>1</v>
      </c>
      <c r="L303" s="271"/>
      <c r="M303" s="272" t="s">
        <v>1</v>
      </c>
      <c r="N303" s="273" t="s">
        <v>38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174</v>
      </c>
      <c r="AT303" s="229" t="s">
        <v>217</v>
      </c>
      <c r="AU303" s="229" t="s">
        <v>83</v>
      </c>
      <c r="AY303" s="17" t="s">
        <v>147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81</v>
      </c>
      <c r="BK303" s="230">
        <f>ROUND(I303*H303,2)</f>
        <v>0</v>
      </c>
      <c r="BL303" s="17" t="s">
        <v>154</v>
      </c>
      <c r="BM303" s="229" t="s">
        <v>443</v>
      </c>
    </row>
    <row r="304" s="13" customFormat="1">
      <c r="A304" s="13"/>
      <c r="B304" s="231"/>
      <c r="C304" s="232"/>
      <c r="D304" s="233" t="s">
        <v>155</v>
      </c>
      <c r="E304" s="234" t="s">
        <v>1</v>
      </c>
      <c r="F304" s="235" t="s">
        <v>444</v>
      </c>
      <c r="G304" s="232"/>
      <c r="H304" s="236">
        <v>3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155</v>
      </c>
      <c r="AU304" s="242" t="s">
        <v>83</v>
      </c>
      <c r="AV304" s="13" t="s">
        <v>83</v>
      </c>
      <c r="AW304" s="13" t="s">
        <v>30</v>
      </c>
      <c r="AX304" s="13" t="s">
        <v>73</v>
      </c>
      <c r="AY304" s="242" t="s">
        <v>147</v>
      </c>
    </row>
    <row r="305" s="14" customFormat="1">
      <c r="A305" s="14"/>
      <c r="B305" s="243"/>
      <c r="C305" s="244"/>
      <c r="D305" s="233" t="s">
        <v>155</v>
      </c>
      <c r="E305" s="245" t="s">
        <v>1</v>
      </c>
      <c r="F305" s="246" t="s">
        <v>157</v>
      </c>
      <c r="G305" s="244"/>
      <c r="H305" s="247">
        <v>3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155</v>
      </c>
      <c r="AU305" s="253" t="s">
        <v>83</v>
      </c>
      <c r="AV305" s="14" t="s">
        <v>154</v>
      </c>
      <c r="AW305" s="14" t="s">
        <v>30</v>
      </c>
      <c r="AX305" s="14" t="s">
        <v>81</v>
      </c>
      <c r="AY305" s="253" t="s">
        <v>147</v>
      </c>
    </row>
    <row r="306" s="2" customFormat="1" ht="16.5" customHeight="1">
      <c r="A306" s="38"/>
      <c r="B306" s="39"/>
      <c r="C306" s="218" t="s">
        <v>445</v>
      </c>
      <c r="D306" s="218" t="s">
        <v>149</v>
      </c>
      <c r="E306" s="219" t="s">
        <v>446</v>
      </c>
      <c r="F306" s="220" t="s">
        <v>447</v>
      </c>
      <c r="G306" s="221" t="s">
        <v>251</v>
      </c>
      <c r="H306" s="222">
        <v>13</v>
      </c>
      <c r="I306" s="223"/>
      <c r="J306" s="224">
        <f>ROUND(I306*H306,2)</f>
        <v>0</v>
      </c>
      <c r="K306" s="220" t="s">
        <v>153</v>
      </c>
      <c r="L306" s="44"/>
      <c r="M306" s="225" t="s">
        <v>1</v>
      </c>
      <c r="N306" s="226" t="s">
        <v>38</v>
      </c>
      <c r="O306" s="91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9" t="s">
        <v>154</v>
      </c>
      <c r="AT306" s="229" t="s">
        <v>149</v>
      </c>
      <c r="AU306" s="229" t="s">
        <v>83</v>
      </c>
      <c r="AY306" s="17" t="s">
        <v>147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7" t="s">
        <v>81</v>
      </c>
      <c r="BK306" s="230">
        <f>ROUND(I306*H306,2)</f>
        <v>0</v>
      </c>
      <c r="BL306" s="17" t="s">
        <v>154</v>
      </c>
      <c r="BM306" s="229" t="s">
        <v>448</v>
      </c>
    </row>
    <row r="307" s="13" customFormat="1">
      <c r="A307" s="13"/>
      <c r="B307" s="231"/>
      <c r="C307" s="232"/>
      <c r="D307" s="233" t="s">
        <v>155</v>
      </c>
      <c r="E307" s="234" t="s">
        <v>1</v>
      </c>
      <c r="F307" s="235" t="s">
        <v>449</v>
      </c>
      <c r="G307" s="232"/>
      <c r="H307" s="236">
        <v>10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155</v>
      </c>
      <c r="AU307" s="242" t="s">
        <v>83</v>
      </c>
      <c r="AV307" s="13" t="s">
        <v>83</v>
      </c>
      <c r="AW307" s="13" t="s">
        <v>30</v>
      </c>
      <c r="AX307" s="13" t="s">
        <v>73</v>
      </c>
      <c r="AY307" s="242" t="s">
        <v>147</v>
      </c>
    </row>
    <row r="308" s="13" customFormat="1">
      <c r="A308" s="13"/>
      <c r="B308" s="231"/>
      <c r="C308" s="232"/>
      <c r="D308" s="233" t="s">
        <v>155</v>
      </c>
      <c r="E308" s="234" t="s">
        <v>1</v>
      </c>
      <c r="F308" s="235" t="s">
        <v>450</v>
      </c>
      <c r="G308" s="232"/>
      <c r="H308" s="236">
        <v>3</v>
      </c>
      <c r="I308" s="237"/>
      <c r="J308" s="232"/>
      <c r="K308" s="232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155</v>
      </c>
      <c r="AU308" s="242" t="s">
        <v>83</v>
      </c>
      <c r="AV308" s="13" t="s">
        <v>83</v>
      </c>
      <c r="AW308" s="13" t="s">
        <v>30</v>
      </c>
      <c r="AX308" s="13" t="s">
        <v>73</v>
      </c>
      <c r="AY308" s="242" t="s">
        <v>147</v>
      </c>
    </row>
    <row r="309" s="14" customFormat="1">
      <c r="A309" s="14"/>
      <c r="B309" s="243"/>
      <c r="C309" s="244"/>
      <c r="D309" s="233" t="s">
        <v>155</v>
      </c>
      <c r="E309" s="245" t="s">
        <v>1</v>
      </c>
      <c r="F309" s="246" t="s">
        <v>157</v>
      </c>
      <c r="G309" s="244"/>
      <c r="H309" s="247">
        <v>13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155</v>
      </c>
      <c r="AU309" s="253" t="s">
        <v>83</v>
      </c>
      <c r="AV309" s="14" t="s">
        <v>154</v>
      </c>
      <c r="AW309" s="14" t="s">
        <v>30</v>
      </c>
      <c r="AX309" s="14" t="s">
        <v>81</v>
      </c>
      <c r="AY309" s="253" t="s">
        <v>147</v>
      </c>
    </row>
    <row r="310" s="2" customFormat="1" ht="16.5" customHeight="1">
      <c r="A310" s="38"/>
      <c r="B310" s="39"/>
      <c r="C310" s="218" t="s">
        <v>318</v>
      </c>
      <c r="D310" s="218" t="s">
        <v>149</v>
      </c>
      <c r="E310" s="219" t="s">
        <v>451</v>
      </c>
      <c r="F310" s="220" t="s">
        <v>452</v>
      </c>
      <c r="G310" s="221" t="s">
        <v>152</v>
      </c>
      <c r="H310" s="222">
        <v>231.80000000000001</v>
      </c>
      <c r="I310" s="223"/>
      <c r="J310" s="224">
        <f>ROUND(I310*H310,2)</f>
        <v>0</v>
      </c>
      <c r="K310" s="220" t="s">
        <v>1</v>
      </c>
      <c r="L310" s="44"/>
      <c r="M310" s="225" t="s">
        <v>1</v>
      </c>
      <c r="N310" s="226" t="s">
        <v>38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154</v>
      </c>
      <c r="AT310" s="229" t="s">
        <v>149</v>
      </c>
      <c r="AU310" s="229" t="s">
        <v>83</v>
      </c>
      <c r="AY310" s="17" t="s">
        <v>147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81</v>
      </c>
      <c r="BK310" s="230">
        <f>ROUND(I310*H310,2)</f>
        <v>0</v>
      </c>
      <c r="BL310" s="17" t="s">
        <v>154</v>
      </c>
      <c r="BM310" s="229" t="s">
        <v>453</v>
      </c>
    </row>
    <row r="311" s="13" customFormat="1">
      <c r="A311" s="13"/>
      <c r="B311" s="231"/>
      <c r="C311" s="232"/>
      <c r="D311" s="233" t="s">
        <v>155</v>
      </c>
      <c r="E311" s="234" t="s">
        <v>1</v>
      </c>
      <c r="F311" s="235" t="s">
        <v>454</v>
      </c>
      <c r="G311" s="232"/>
      <c r="H311" s="236">
        <v>231.80000000000001</v>
      </c>
      <c r="I311" s="237"/>
      <c r="J311" s="232"/>
      <c r="K311" s="232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155</v>
      </c>
      <c r="AU311" s="242" t="s">
        <v>83</v>
      </c>
      <c r="AV311" s="13" t="s">
        <v>83</v>
      </c>
      <c r="AW311" s="13" t="s">
        <v>30</v>
      </c>
      <c r="AX311" s="13" t="s">
        <v>73</v>
      </c>
      <c r="AY311" s="242" t="s">
        <v>147</v>
      </c>
    </row>
    <row r="312" s="14" customFormat="1">
      <c r="A312" s="14"/>
      <c r="B312" s="243"/>
      <c r="C312" s="244"/>
      <c r="D312" s="233" t="s">
        <v>155</v>
      </c>
      <c r="E312" s="245" t="s">
        <v>1</v>
      </c>
      <c r="F312" s="246" t="s">
        <v>157</v>
      </c>
      <c r="G312" s="244"/>
      <c r="H312" s="247">
        <v>231.80000000000001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155</v>
      </c>
      <c r="AU312" s="253" t="s">
        <v>83</v>
      </c>
      <c r="AV312" s="14" t="s">
        <v>154</v>
      </c>
      <c r="AW312" s="14" t="s">
        <v>30</v>
      </c>
      <c r="AX312" s="14" t="s">
        <v>81</v>
      </c>
      <c r="AY312" s="253" t="s">
        <v>147</v>
      </c>
    </row>
    <row r="313" s="2" customFormat="1" ht="24.15" customHeight="1">
      <c r="A313" s="38"/>
      <c r="B313" s="39"/>
      <c r="C313" s="218" t="s">
        <v>455</v>
      </c>
      <c r="D313" s="218" t="s">
        <v>149</v>
      </c>
      <c r="E313" s="219" t="s">
        <v>456</v>
      </c>
      <c r="F313" s="220" t="s">
        <v>457</v>
      </c>
      <c r="G313" s="221" t="s">
        <v>152</v>
      </c>
      <c r="H313" s="222">
        <v>210.69999999999999</v>
      </c>
      <c r="I313" s="223"/>
      <c r="J313" s="224">
        <f>ROUND(I313*H313,2)</f>
        <v>0</v>
      </c>
      <c r="K313" s="220" t="s">
        <v>153</v>
      </c>
      <c r="L313" s="44"/>
      <c r="M313" s="225" t="s">
        <v>1</v>
      </c>
      <c r="N313" s="226" t="s">
        <v>38</v>
      </c>
      <c r="O313" s="91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154</v>
      </c>
      <c r="AT313" s="229" t="s">
        <v>149</v>
      </c>
      <c r="AU313" s="229" t="s">
        <v>83</v>
      </c>
      <c r="AY313" s="17" t="s">
        <v>147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81</v>
      </c>
      <c r="BK313" s="230">
        <f>ROUND(I313*H313,2)</f>
        <v>0</v>
      </c>
      <c r="BL313" s="17" t="s">
        <v>154</v>
      </c>
      <c r="BM313" s="229" t="s">
        <v>458</v>
      </c>
    </row>
    <row r="314" s="13" customFormat="1">
      <c r="A314" s="13"/>
      <c r="B314" s="231"/>
      <c r="C314" s="232"/>
      <c r="D314" s="233" t="s">
        <v>155</v>
      </c>
      <c r="E314" s="234" t="s">
        <v>1</v>
      </c>
      <c r="F314" s="235" t="s">
        <v>459</v>
      </c>
      <c r="G314" s="232"/>
      <c r="H314" s="236">
        <v>210.69999999999999</v>
      </c>
      <c r="I314" s="237"/>
      <c r="J314" s="232"/>
      <c r="K314" s="232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155</v>
      </c>
      <c r="AU314" s="242" t="s">
        <v>83</v>
      </c>
      <c r="AV314" s="13" t="s">
        <v>83</v>
      </c>
      <c r="AW314" s="13" t="s">
        <v>30</v>
      </c>
      <c r="AX314" s="13" t="s">
        <v>73</v>
      </c>
      <c r="AY314" s="242" t="s">
        <v>147</v>
      </c>
    </row>
    <row r="315" s="14" customFormat="1">
      <c r="A315" s="14"/>
      <c r="B315" s="243"/>
      <c r="C315" s="244"/>
      <c r="D315" s="233" t="s">
        <v>155</v>
      </c>
      <c r="E315" s="245" t="s">
        <v>1</v>
      </c>
      <c r="F315" s="246" t="s">
        <v>157</v>
      </c>
      <c r="G315" s="244"/>
      <c r="H315" s="247">
        <v>210.69999999999999</v>
      </c>
      <c r="I315" s="248"/>
      <c r="J315" s="244"/>
      <c r="K315" s="244"/>
      <c r="L315" s="249"/>
      <c r="M315" s="250"/>
      <c r="N315" s="251"/>
      <c r="O315" s="251"/>
      <c r="P315" s="251"/>
      <c r="Q315" s="251"/>
      <c r="R315" s="251"/>
      <c r="S315" s="251"/>
      <c r="T315" s="25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3" t="s">
        <v>155</v>
      </c>
      <c r="AU315" s="253" t="s">
        <v>83</v>
      </c>
      <c r="AV315" s="14" t="s">
        <v>154</v>
      </c>
      <c r="AW315" s="14" t="s">
        <v>30</v>
      </c>
      <c r="AX315" s="14" t="s">
        <v>81</v>
      </c>
      <c r="AY315" s="253" t="s">
        <v>147</v>
      </c>
    </row>
    <row r="316" s="2" customFormat="1" ht="16.5" customHeight="1">
      <c r="A316" s="38"/>
      <c r="B316" s="39"/>
      <c r="C316" s="218" t="s">
        <v>322</v>
      </c>
      <c r="D316" s="218" t="s">
        <v>149</v>
      </c>
      <c r="E316" s="219" t="s">
        <v>460</v>
      </c>
      <c r="F316" s="220" t="s">
        <v>461</v>
      </c>
      <c r="G316" s="221" t="s">
        <v>152</v>
      </c>
      <c r="H316" s="222">
        <v>231.80000000000001</v>
      </c>
      <c r="I316" s="223"/>
      <c r="J316" s="224">
        <f>ROUND(I316*H316,2)</f>
        <v>0</v>
      </c>
      <c r="K316" s="220" t="s">
        <v>1</v>
      </c>
      <c r="L316" s="44"/>
      <c r="M316" s="225" t="s">
        <v>1</v>
      </c>
      <c r="N316" s="226" t="s">
        <v>38</v>
      </c>
      <c r="O316" s="91"/>
      <c r="P316" s="227">
        <f>O316*H316</f>
        <v>0</v>
      </c>
      <c r="Q316" s="227">
        <v>0</v>
      </c>
      <c r="R316" s="227">
        <f>Q316*H316</f>
        <v>0</v>
      </c>
      <c r="S316" s="227">
        <v>0</v>
      </c>
      <c r="T316" s="22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9" t="s">
        <v>154</v>
      </c>
      <c r="AT316" s="229" t="s">
        <v>149</v>
      </c>
      <c r="AU316" s="229" t="s">
        <v>83</v>
      </c>
      <c r="AY316" s="17" t="s">
        <v>147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7" t="s">
        <v>81</v>
      </c>
      <c r="BK316" s="230">
        <f>ROUND(I316*H316,2)</f>
        <v>0</v>
      </c>
      <c r="BL316" s="17" t="s">
        <v>154</v>
      </c>
      <c r="BM316" s="229" t="s">
        <v>462</v>
      </c>
    </row>
    <row r="317" s="12" customFormat="1" ht="22.8" customHeight="1">
      <c r="A317" s="12"/>
      <c r="B317" s="202"/>
      <c r="C317" s="203"/>
      <c r="D317" s="204" t="s">
        <v>72</v>
      </c>
      <c r="E317" s="216" t="s">
        <v>463</v>
      </c>
      <c r="F317" s="216" t="s">
        <v>464</v>
      </c>
      <c r="G317" s="203"/>
      <c r="H317" s="203"/>
      <c r="I317" s="206"/>
      <c r="J317" s="217">
        <f>BK317</f>
        <v>0</v>
      </c>
      <c r="K317" s="203"/>
      <c r="L317" s="208"/>
      <c r="M317" s="209"/>
      <c r="N317" s="210"/>
      <c r="O317" s="210"/>
      <c r="P317" s="211">
        <f>SUM(P318:P323)</f>
        <v>0</v>
      </c>
      <c r="Q317" s="210"/>
      <c r="R317" s="211">
        <f>SUM(R318:R323)</f>
        <v>0</v>
      </c>
      <c r="S317" s="210"/>
      <c r="T317" s="212">
        <f>SUM(T318:T323)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3" t="s">
        <v>81</v>
      </c>
      <c r="AT317" s="214" t="s">
        <v>72</v>
      </c>
      <c r="AU317" s="214" t="s">
        <v>81</v>
      </c>
      <c r="AY317" s="213" t="s">
        <v>147</v>
      </c>
      <c r="BK317" s="215">
        <f>SUM(BK318:BK323)</f>
        <v>0</v>
      </c>
    </row>
    <row r="318" s="2" customFormat="1" ht="16.5" customHeight="1">
      <c r="A318" s="38"/>
      <c r="B318" s="39"/>
      <c r="C318" s="218" t="s">
        <v>465</v>
      </c>
      <c r="D318" s="218" t="s">
        <v>149</v>
      </c>
      <c r="E318" s="219" t="s">
        <v>466</v>
      </c>
      <c r="F318" s="220" t="s">
        <v>467</v>
      </c>
      <c r="G318" s="221" t="s">
        <v>251</v>
      </c>
      <c r="H318" s="222">
        <v>3</v>
      </c>
      <c r="I318" s="223"/>
      <c r="J318" s="224">
        <f>ROUND(I318*H318,2)</f>
        <v>0</v>
      </c>
      <c r="K318" s="220" t="s">
        <v>1</v>
      </c>
      <c r="L318" s="44"/>
      <c r="M318" s="225" t="s">
        <v>1</v>
      </c>
      <c r="N318" s="226" t="s">
        <v>38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154</v>
      </c>
      <c r="AT318" s="229" t="s">
        <v>149</v>
      </c>
      <c r="AU318" s="229" t="s">
        <v>83</v>
      </c>
      <c r="AY318" s="17" t="s">
        <v>147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81</v>
      </c>
      <c r="BK318" s="230">
        <f>ROUND(I318*H318,2)</f>
        <v>0</v>
      </c>
      <c r="BL318" s="17" t="s">
        <v>154</v>
      </c>
      <c r="BM318" s="229" t="s">
        <v>468</v>
      </c>
    </row>
    <row r="319" s="13" customFormat="1">
      <c r="A319" s="13"/>
      <c r="B319" s="231"/>
      <c r="C319" s="232"/>
      <c r="D319" s="233" t="s">
        <v>155</v>
      </c>
      <c r="E319" s="234" t="s">
        <v>1</v>
      </c>
      <c r="F319" s="235" t="s">
        <v>469</v>
      </c>
      <c r="G319" s="232"/>
      <c r="H319" s="236">
        <v>3</v>
      </c>
      <c r="I319" s="237"/>
      <c r="J319" s="232"/>
      <c r="K319" s="232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155</v>
      </c>
      <c r="AU319" s="242" t="s">
        <v>83</v>
      </c>
      <c r="AV319" s="13" t="s">
        <v>83</v>
      </c>
      <c r="AW319" s="13" t="s">
        <v>30</v>
      </c>
      <c r="AX319" s="13" t="s">
        <v>73</v>
      </c>
      <c r="AY319" s="242" t="s">
        <v>147</v>
      </c>
    </row>
    <row r="320" s="14" customFormat="1">
      <c r="A320" s="14"/>
      <c r="B320" s="243"/>
      <c r="C320" s="244"/>
      <c r="D320" s="233" t="s">
        <v>155</v>
      </c>
      <c r="E320" s="245" t="s">
        <v>1</v>
      </c>
      <c r="F320" s="246" t="s">
        <v>157</v>
      </c>
      <c r="G320" s="244"/>
      <c r="H320" s="247">
        <v>3</v>
      </c>
      <c r="I320" s="248"/>
      <c r="J320" s="244"/>
      <c r="K320" s="244"/>
      <c r="L320" s="249"/>
      <c r="M320" s="250"/>
      <c r="N320" s="251"/>
      <c r="O320" s="251"/>
      <c r="P320" s="251"/>
      <c r="Q320" s="251"/>
      <c r="R320" s="251"/>
      <c r="S320" s="251"/>
      <c r="T320" s="25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3" t="s">
        <v>155</v>
      </c>
      <c r="AU320" s="253" t="s">
        <v>83</v>
      </c>
      <c r="AV320" s="14" t="s">
        <v>154</v>
      </c>
      <c r="AW320" s="14" t="s">
        <v>30</v>
      </c>
      <c r="AX320" s="14" t="s">
        <v>81</v>
      </c>
      <c r="AY320" s="253" t="s">
        <v>147</v>
      </c>
    </row>
    <row r="321" s="2" customFormat="1" ht="16.5" customHeight="1">
      <c r="A321" s="38"/>
      <c r="B321" s="39"/>
      <c r="C321" s="218" t="s">
        <v>326</v>
      </c>
      <c r="D321" s="218" t="s">
        <v>149</v>
      </c>
      <c r="E321" s="219" t="s">
        <v>470</v>
      </c>
      <c r="F321" s="220" t="s">
        <v>471</v>
      </c>
      <c r="G321" s="221" t="s">
        <v>251</v>
      </c>
      <c r="H321" s="222">
        <v>10</v>
      </c>
      <c r="I321" s="223"/>
      <c r="J321" s="224">
        <f>ROUND(I321*H321,2)</f>
        <v>0</v>
      </c>
      <c r="K321" s="220" t="s">
        <v>1</v>
      </c>
      <c r="L321" s="44"/>
      <c r="M321" s="225" t="s">
        <v>1</v>
      </c>
      <c r="N321" s="226" t="s">
        <v>38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154</v>
      </c>
      <c r="AT321" s="229" t="s">
        <v>149</v>
      </c>
      <c r="AU321" s="229" t="s">
        <v>83</v>
      </c>
      <c r="AY321" s="17" t="s">
        <v>147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81</v>
      </c>
      <c r="BK321" s="230">
        <f>ROUND(I321*H321,2)</f>
        <v>0</v>
      </c>
      <c r="BL321" s="17" t="s">
        <v>154</v>
      </c>
      <c r="BM321" s="229" t="s">
        <v>472</v>
      </c>
    </row>
    <row r="322" s="13" customFormat="1">
      <c r="A322" s="13"/>
      <c r="B322" s="231"/>
      <c r="C322" s="232"/>
      <c r="D322" s="233" t="s">
        <v>155</v>
      </c>
      <c r="E322" s="234" t="s">
        <v>1</v>
      </c>
      <c r="F322" s="235" t="s">
        <v>473</v>
      </c>
      <c r="G322" s="232"/>
      <c r="H322" s="236">
        <v>10</v>
      </c>
      <c r="I322" s="237"/>
      <c r="J322" s="232"/>
      <c r="K322" s="232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155</v>
      </c>
      <c r="AU322" s="242" t="s">
        <v>83</v>
      </c>
      <c r="AV322" s="13" t="s">
        <v>83</v>
      </c>
      <c r="AW322" s="13" t="s">
        <v>30</v>
      </c>
      <c r="AX322" s="13" t="s">
        <v>73</v>
      </c>
      <c r="AY322" s="242" t="s">
        <v>147</v>
      </c>
    </row>
    <row r="323" s="14" customFormat="1">
      <c r="A323" s="14"/>
      <c r="B323" s="243"/>
      <c r="C323" s="244"/>
      <c r="D323" s="233" t="s">
        <v>155</v>
      </c>
      <c r="E323" s="245" t="s">
        <v>1</v>
      </c>
      <c r="F323" s="246" t="s">
        <v>157</v>
      </c>
      <c r="G323" s="244"/>
      <c r="H323" s="247">
        <v>10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155</v>
      </c>
      <c r="AU323" s="253" t="s">
        <v>83</v>
      </c>
      <c r="AV323" s="14" t="s">
        <v>154</v>
      </c>
      <c r="AW323" s="14" t="s">
        <v>30</v>
      </c>
      <c r="AX323" s="14" t="s">
        <v>81</v>
      </c>
      <c r="AY323" s="253" t="s">
        <v>147</v>
      </c>
    </row>
    <row r="324" s="12" customFormat="1" ht="22.8" customHeight="1">
      <c r="A324" s="12"/>
      <c r="B324" s="202"/>
      <c r="C324" s="203"/>
      <c r="D324" s="204" t="s">
        <v>72</v>
      </c>
      <c r="E324" s="216" t="s">
        <v>474</v>
      </c>
      <c r="F324" s="216" t="s">
        <v>475</v>
      </c>
      <c r="G324" s="203"/>
      <c r="H324" s="203"/>
      <c r="I324" s="206"/>
      <c r="J324" s="217">
        <f>BK324</f>
        <v>0</v>
      </c>
      <c r="K324" s="203"/>
      <c r="L324" s="208"/>
      <c r="M324" s="209"/>
      <c r="N324" s="210"/>
      <c r="O324" s="210"/>
      <c r="P324" s="211">
        <f>SUM(P325:P331)</f>
        <v>0</v>
      </c>
      <c r="Q324" s="210"/>
      <c r="R324" s="211">
        <f>SUM(R325:R331)</f>
        <v>0</v>
      </c>
      <c r="S324" s="210"/>
      <c r="T324" s="212">
        <f>SUM(T325:T331)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3" t="s">
        <v>81</v>
      </c>
      <c r="AT324" s="214" t="s">
        <v>72</v>
      </c>
      <c r="AU324" s="214" t="s">
        <v>81</v>
      </c>
      <c r="AY324" s="213" t="s">
        <v>147</v>
      </c>
      <c r="BK324" s="215">
        <f>SUM(BK325:BK331)</f>
        <v>0</v>
      </c>
    </row>
    <row r="325" s="2" customFormat="1" ht="21.75" customHeight="1">
      <c r="A325" s="38"/>
      <c r="B325" s="39"/>
      <c r="C325" s="218" t="s">
        <v>476</v>
      </c>
      <c r="D325" s="218" t="s">
        <v>149</v>
      </c>
      <c r="E325" s="219" t="s">
        <v>477</v>
      </c>
      <c r="F325" s="220" t="s">
        <v>478</v>
      </c>
      <c r="G325" s="221" t="s">
        <v>206</v>
      </c>
      <c r="H325" s="222">
        <v>8.7119999999999997</v>
      </c>
      <c r="I325" s="223"/>
      <c r="J325" s="224">
        <f>ROUND(I325*H325,2)</f>
        <v>0</v>
      </c>
      <c r="K325" s="220" t="s">
        <v>153</v>
      </c>
      <c r="L325" s="44"/>
      <c r="M325" s="225" t="s">
        <v>1</v>
      </c>
      <c r="N325" s="226" t="s">
        <v>38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154</v>
      </c>
      <c r="AT325" s="229" t="s">
        <v>149</v>
      </c>
      <c r="AU325" s="229" t="s">
        <v>83</v>
      </c>
      <c r="AY325" s="17" t="s">
        <v>147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81</v>
      </c>
      <c r="BK325" s="230">
        <f>ROUND(I325*H325,2)</f>
        <v>0</v>
      </c>
      <c r="BL325" s="17" t="s">
        <v>154</v>
      </c>
      <c r="BM325" s="229" t="s">
        <v>479</v>
      </c>
    </row>
    <row r="326" s="13" customFormat="1">
      <c r="A326" s="13"/>
      <c r="B326" s="231"/>
      <c r="C326" s="232"/>
      <c r="D326" s="233" t="s">
        <v>155</v>
      </c>
      <c r="E326" s="234" t="s">
        <v>1</v>
      </c>
      <c r="F326" s="235" t="s">
        <v>480</v>
      </c>
      <c r="G326" s="232"/>
      <c r="H326" s="236">
        <v>8.7119999999999997</v>
      </c>
      <c r="I326" s="237"/>
      <c r="J326" s="232"/>
      <c r="K326" s="232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155</v>
      </c>
      <c r="AU326" s="242" t="s">
        <v>83</v>
      </c>
      <c r="AV326" s="13" t="s">
        <v>83</v>
      </c>
      <c r="AW326" s="13" t="s">
        <v>30</v>
      </c>
      <c r="AX326" s="13" t="s">
        <v>73</v>
      </c>
      <c r="AY326" s="242" t="s">
        <v>147</v>
      </c>
    </row>
    <row r="327" s="14" customFormat="1">
      <c r="A327" s="14"/>
      <c r="B327" s="243"/>
      <c r="C327" s="244"/>
      <c r="D327" s="233" t="s">
        <v>155</v>
      </c>
      <c r="E327" s="245" t="s">
        <v>1</v>
      </c>
      <c r="F327" s="246" t="s">
        <v>157</v>
      </c>
      <c r="G327" s="244"/>
      <c r="H327" s="247">
        <v>8.7119999999999997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155</v>
      </c>
      <c r="AU327" s="253" t="s">
        <v>83</v>
      </c>
      <c r="AV327" s="14" t="s">
        <v>154</v>
      </c>
      <c r="AW327" s="14" t="s">
        <v>30</v>
      </c>
      <c r="AX327" s="14" t="s">
        <v>81</v>
      </c>
      <c r="AY327" s="253" t="s">
        <v>147</v>
      </c>
    </row>
    <row r="328" s="2" customFormat="1" ht="24.15" customHeight="1">
      <c r="A328" s="38"/>
      <c r="B328" s="39"/>
      <c r="C328" s="218" t="s">
        <v>330</v>
      </c>
      <c r="D328" s="218" t="s">
        <v>149</v>
      </c>
      <c r="E328" s="219" t="s">
        <v>481</v>
      </c>
      <c r="F328" s="220" t="s">
        <v>482</v>
      </c>
      <c r="G328" s="221" t="s">
        <v>206</v>
      </c>
      <c r="H328" s="222">
        <v>95.831999999999994</v>
      </c>
      <c r="I328" s="223"/>
      <c r="J328" s="224">
        <f>ROUND(I328*H328,2)</f>
        <v>0</v>
      </c>
      <c r="K328" s="220" t="s">
        <v>153</v>
      </c>
      <c r="L328" s="44"/>
      <c r="M328" s="225" t="s">
        <v>1</v>
      </c>
      <c r="N328" s="226" t="s">
        <v>38</v>
      </c>
      <c r="O328" s="91"/>
      <c r="P328" s="227">
        <f>O328*H328</f>
        <v>0</v>
      </c>
      <c r="Q328" s="227">
        <v>0</v>
      </c>
      <c r="R328" s="227">
        <f>Q328*H328</f>
        <v>0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154</v>
      </c>
      <c r="AT328" s="229" t="s">
        <v>149</v>
      </c>
      <c r="AU328" s="229" t="s">
        <v>83</v>
      </c>
      <c r="AY328" s="17" t="s">
        <v>147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81</v>
      </c>
      <c r="BK328" s="230">
        <f>ROUND(I328*H328,2)</f>
        <v>0</v>
      </c>
      <c r="BL328" s="17" t="s">
        <v>154</v>
      </c>
      <c r="BM328" s="229" t="s">
        <v>483</v>
      </c>
    </row>
    <row r="329" s="13" customFormat="1">
      <c r="A329" s="13"/>
      <c r="B329" s="231"/>
      <c r="C329" s="232"/>
      <c r="D329" s="233" t="s">
        <v>155</v>
      </c>
      <c r="E329" s="234" t="s">
        <v>1</v>
      </c>
      <c r="F329" s="235" t="s">
        <v>484</v>
      </c>
      <c r="G329" s="232"/>
      <c r="H329" s="236">
        <v>95.831999999999994</v>
      </c>
      <c r="I329" s="237"/>
      <c r="J329" s="232"/>
      <c r="K329" s="232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155</v>
      </c>
      <c r="AU329" s="242" t="s">
        <v>83</v>
      </c>
      <c r="AV329" s="13" t="s">
        <v>83</v>
      </c>
      <c r="AW329" s="13" t="s">
        <v>30</v>
      </c>
      <c r="AX329" s="13" t="s">
        <v>73</v>
      </c>
      <c r="AY329" s="242" t="s">
        <v>147</v>
      </c>
    </row>
    <row r="330" s="14" customFormat="1">
      <c r="A330" s="14"/>
      <c r="B330" s="243"/>
      <c r="C330" s="244"/>
      <c r="D330" s="233" t="s">
        <v>155</v>
      </c>
      <c r="E330" s="245" t="s">
        <v>1</v>
      </c>
      <c r="F330" s="246" t="s">
        <v>157</v>
      </c>
      <c r="G330" s="244"/>
      <c r="H330" s="247">
        <v>95.831999999999994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155</v>
      </c>
      <c r="AU330" s="253" t="s">
        <v>83</v>
      </c>
      <c r="AV330" s="14" t="s">
        <v>154</v>
      </c>
      <c r="AW330" s="14" t="s">
        <v>30</v>
      </c>
      <c r="AX330" s="14" t="s">
        <v>81</v>
      </c>
      <c r="AY330" s="253" t="s">
        <v>147</v>
      </c>
    </row>
    <row r="331" s="2" customFormat="1" ht="16.5" customHeight="1">
      <c r="A331" s="38"/>
      <c r="B331" s="39"/>
      <c r="C331" s="218" t="s">
        <v>485</v>
      </c>
      <c r="D331" s="218" t="s">
        <v>149</v>
      </c>
      <c r="E331" s="219" t="s">
        <v>486</v>
      </c>
      <c r="F331" s="220" t="s">
        <v>487</v>
      </c>
      <c r="G331" s="221" t="s">
        <v>206</v>
      </c>
      <c r="H331" s="222">
        <v>8.7119999999999997</v>
      </c>
      <c r="I331" s="223"/>
      <c r="J331" s="224">
        <f>ROUND(I331*H331,2)</f>
        <v>0</v>
      </c>
      <c r="K331" s="220" t="s">
        <v>1</v>
      </c>
      <c r="L331" s="44"/>
      <c r="M331" s="225" t="s">
        <v>1</v>
      </c>
      <c r="N331" s="226" t="s">
        <v>38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154</v>
      </c>
      <c r="AT331" s="229" t="s">
        <v>149</v>
      </c>
      <c r="AU331" s="229" t="s">
        <v>83</v>
      </c>
      <c r="AY331" s="17" t="s">
        <v>147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81</v>
      </c>
      <c r="BK331" s="230">
        <f>ROUND(I331*H331,2)</f>
        <v>0</v>
      </c>
      <c r="BL331" s="17" t="s">
        <v>154</v>
      </c>
      <c r="BM331" s="229" t="s">
        <v>488</v>
      </c>
    </row>
    <row r="332" s="12" customFormat="1" ht="22.8" customHeight="1">
      <c r="A332" s="12"/>
      <c r="B332" s="202"/>
      <c r="C332" s="203"/>
      <c r="D332" s="204" t="s">
        <v>72</v>
      </c>
      <c r="E332" s="216" t="s">
        <v>489</v>
      </c>
      <c r="F332" s="216" t="s">
        <v>490</v>
      </c>
      <c r="G332" s="203"/>
      <c r="H332" s="203"/>
      <c r="I332" s="206"/>
      <c r="J332" s="217">
        <f>BK332</f>
        <v>0</v>
      </c>
      <c r="K332" s="203"/>
      <c r="L332" s="208"/>
      <c r="M332" s="209"/>
      <c r="N332" s="210"/>
      <c r="O332" s="210"/>
      <c r="P332" s="211">
        <f>P333</f>
        <v>0</v>
      </c>
      <c r="Q332" s="210"/>
      <c r="R332" s="211">
        <f>R333</f>
        <v>0</v>
      </c>
      <c r="S332" s="210"/>
      <c r="T332" s="212">
        <f>T333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3" t="s">
        <v>81</v>
      </c>
      <c r="AT332" s="214" t="s">
        <v>72</v>
      </c>
      <c r="AU332" s="214" t="s">
        <v>81</v>
      </c>
      <c r="AY332" s="213" t="s">
        <v>147</v>
      </c>
      <c r="BK332" s="215">
        <f>BK333</f>
        <v>0</v>
      </c>
    </row>
    <row r="333" s="2" customFormat="1" ht="24.15" customHeight="1">
      <c r="A333" s="38"/>
      <c r="B333" s="39"/>
      <c r="C333" s="218" t="s">
        <v>334</v>
      </c>
      <c r="D333" s="218" t="s">
        <v>149</v>
      </c>
      <c r="E333" s="219" t="s">
        <v>491</v>
      </c>
      <c r="F333" s="220" t="s">
        <v>492</v>
      </c>
      <c r="G333" s="221" t="s">
        <v>206</v>
      </c>
      <c r="H333" s="222">
        <v>2.9940000000000002</v>
      </c>
      <c r="I333" s="223"/>
      <c r="J333" s="224">
        <f>ROUND(I333*H333,2)</f>
        <v>0</v>
      </c>
      <c r="K333" s="220" t="s">
        <v>153</v>
      </c>
      <c r="L333" s="44"/>
      <c r="M333" s="274" t="s">
        <v>1</v>
      </c>
      <c r="N333" s="275" t="s">
        <v>38</v>
      </c>
      <c r="O333" s="276"/>
      <c r="P333" s="277">
        <f>O333*H333</f>
        <v>0</v>
      </c>
      <c r="Q333" s="277">
        <v>0</v>
      </c>
      <c r="R333" s="277">
        <f>Q333*H333</f>
        <v>0</v>
      </c>
      <c r="S333" s="277">
        <v>0</v>
      </c>
      <c r="T333" s="27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154</v>
      </c>
      <c r="AT333" s="229" t="s">
        <v>149</v>
      </c>
      <c r="AU333" s="229" t="s">
        <v>83</v>
      </c>
      <c r="AY333" s="17" t="s">
        <v>147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81</v>
      </c>
      <c r="BK333" s="230">
        <f>ROUND(I333*H333,2)</f>
        <v>0</v>
      </c>
      <c r="BL333" s="17" t="s">
        <v>154</v>
      </c>
      <c r="BM333" s="229" t="s">
        <v>493</v>
      </c>
    </row>
    <row r="334" s="2" customFormat="1" ht="6.96" customHeight="1">
      <c r="A334" s="38"/>
      <c r="B334" s="66"/>
      <c r="C334" s="67"/>
      <c r="D334" s="67"/>
      <c r="E334" s="67"/>
      <c r="F334" s="67"/>
      <c r="G334" s="67"/>
      <c r="H334" s="67"/>
      <c r="I334" s="67"/>
      <c r="J334" s="67"/>
      <c r="K334" s="67"/>
      <c r="L334" s="44"/>
      <c r="M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</row>
  </sheetData>
  <sheetProtection sheet="1" autoFilter="0" formatColumns="0" formatRows="0" objects="1" scenarios="1" spinCount="100000" saltValue="039ZLwofNmEVYLECqx2NSj8W9fKpfrsabjrOy/YIQzpzPNBsCu4FSRi/LLijg84OA/0/bBJg8lwrlG8v0xKN/Q==" hashValue="vX+Tq1UxrW/dOfvNv/dwhfMb758InTooZIwLKWlSsKlLSr56UdtGjkekpP6uy/8qxtCzols93xmiPN9P3xpthw==" algorithmName="SHA-512" password="CC35"/>
  <autoFilter ref="C122:K33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ROUND((SUM(BE122:BE184)),  2)</f>
        <v>0</v>
      </c>
      <c r="G33" s="38"/>
      <c r="H33" s="38"/>
      <c r="I33" s="155">
        <v>0.20999999999999999</v>
      </c>
      <c r="J33" s="154">
        <f>ROUND(((SUM(BE122:BE184))*I33),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ROUND((SUM(BF122:BF184)),  2)</f>
        <v>0</v>
      </c>
      <c r="G34" s="38"/>
      <c r="H34" s="38"/>
      <c r="I34" s="155">
        <v>0.12</v>
      </c>
      <c r="J34" s="154">
        <f>ROUND(((SUM(BF122:BF184))*I34),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ROUND((SUM(BG122:BG184)),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ROUND((SUM(BH122:BH184)),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ROUND((SUM(BI122:BI184)),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01.2 - Oprava MK po překopech vodovodu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495</v>
      </c>
      <c r="E99" s="188"/>
      <c r="F99" s="188"/>
      <c r="G99" s="188"/>
      <c r="H99" s="188"/>
      <c r="I99" s="188"/>
      <c r="J99" s="189">
        <f>J139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496</v>
      </c>
      <c r="E100" s="188"/>
      <c r="F100" s="188"/>
      <c r="G100" s="188"/>
      <c r="H100" s="188"/>
      <c r="I100" s="188"/>
      <c r="J100" s="189">
        <f>J165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130</v>
      </c>
      <c r="E101" s="188"/>
      <c r="F101" s="188"/>
      <c r="G101" s="188"/>
      <c r="H101" s="188"/>
      <c r="I101" s="188"/>
      <c r="J101" s="189">
        <f>J170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131</v>
      </c>
      <c r="E102" s="188"/>
      <c r="F102" s="188"/>
      <c r="G102" s="188"/>
      <c r="H102" s="188"/>
      <c r="I102" s="188"/>
      <c r="J102" s="189">
        <f>J183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Tábor, Mostecká - Rekonstrukce vodovodu a kanalizace_poznamky pro upravu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 01.2 - Oprava MK po překopech vodovodu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10. 12. 2025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31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133</v>
      </c>
      <c r="D121" s="194" t="s">
        <v>58</v>
      </c>
      <c r="E121" s="194" t="s">
        <v>54</v>
      </c>
      <c r="F121" s="194" t="s">
        <v>55</v>
      </c>
      <c r="G121" s="194" t="s">
        <v>134</v>
      </c>
      <c r="H121" s="194" t="s">
        <v>135</v>
      </c>
      <c r="I121" s="194" t="s">
        <v>136</v>
      </c>
      <c r="J121" s="194" t="s">
        <v>122</v>
      </c>
      <c r="K121" s="195" t="s">
        <v>137</v>
      </c>
      <c r="L121" s="196"/>
      <c r="M121" s="100" t="s">
        <v>1</v>
      </c>
      <c r="N121" s="101" t="s">
        <v>37</v>
      </c>
      <c r="O121" s="101" t="s">
        <v>138</v>
      </c>
      <c r="P121" s="101" t="s">
        <v>139</v>
      </c>
      <c r="Q121" s="101" t="s">
        <v>140</v>
      </c>
      <c r="R121" s="101" t="s">
        <v>141</v>
      </c>
      <c r="S121" s="101" t="s">
        <v>142</v>
      </c>
      <c r="T121" s="102" t="s">
        <v>143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144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124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72</v>
      </c>
      <c r="E123" s="205" t="s">
        <v>145</v>
      </c>
      <c r="F123" s="205" t="s">
        <v>146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P124+P139+P165+P170+P183</f>
        <v>0</v>
      </c>
      <c r="Q123" s="210"/>
      <c r="R123" s="211">
        <f>R124+R139+R165+R170+R183</f>
        <v>0</v>
      </c>
      <c r="S123" s="210"/>
      <c r="T123" s="212">
        <f>T124+T139+T165+T170+T183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72</v>
      </c>
      <c r="AU123" s="214" t="s">
        <v>73</v>
      </c>
      <c r="AY123" s="213" t="s">
        <v>147</v>
      </c>
      <c r="BK123" s="215">
        <f>BK124+BK139+BK165+BK170+BK183</f>
        <v>0</v>
      </c>
    </row>
    <row r="124" s="12" customFormat="1" ht="22.8" customHeight="1">
      <c r="A124" s="12"/>
      <c r="B124" s="202"/>
      <c r="C124" s="203"/>
      <c r="D124" s="204" t="s">
        <v>72</v>
      </c>
      <c r="E124" s="216" t="s">
        <v>81</v>
      </c>
      <c r="F124" s="216" t="s">
        <v>148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SUM(P125:P138)</f>
        <v>0</v>
      </c>
      <c r="Q124" s="210"/>
      <c r="R124" s="211">
        <f>SUM(R125:R138)</f>
        <v>0</v>
      </c>
      <c r="S124" s="210"/>
      <c r="T124" s="212">
        <f>SUM(T125:T138)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81</v>
      </c>
      <c r="AY124" s="213" t="s">
        <v>147</v>
      </c>
      <c r="BK124" s="215">
        <f>SUM(BK125:BK138)</f>
        <v>0</v>
      </c>
    </row>
    <row r="125" s="2" customFormat="1" ht="33" customHeight="1">
      <c r="A125" s="38"/>
      <c r="B125" s="39"/>
      <c r="C125" s="218" t="s">
        <v>81</v>
      </c>
      <c r="D125" s="218" t="s">
        <v>149</v>
      </c>
      <c r="E125" s="219" t="s">
        <v>497</v>
      </c>
      <c r="F125" s="220" t="s">
        <v>498</v>
      </c>
      <c r="G125" s="221" t="s">
        <v>185</v>
      </c>
      <c r="H125" s="222">
        <v>174.43000000000001</v>
      </c>
      <c r="I125" s="223"/>
      <c r="J125" s="224">
        <f>ROUND(I125*H125,2)</f>
        <v>0</v>
      </c>
      <c r="K125" s="220" t="s">
        <v>153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154</v>
      </c>
      <c r="AT125" s="229" t="s">
        <v>149</v>
      </c>
      <c r="AU125" s="229" t="s">
        <v>83</v>
      </c>
      <c r="AY125" s="17" t="s">
        <v>147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154</v>
      </c>
      <c r="BM125" s="229" t="s">
        <v>83</v>
      </c>
    </row>
    <row r="126" s="13" customFormat="1">
      <c r="A126" s="13"/>
      <c r="B126" s="231"/>
      <c r="C126" s="232"/>
      <c r="D126" s="233" t="s">
        <v>155</v>
      </c>
      <c r="E126" s="234" t="s">
        <v>1</v>
      </c>
      <c r="F126" s="235" t="s">
        <v>499</v>
      </c>
      <c r="G126" s="232"/>
      <c r="H126" s="236">
        <v>174.43000000000001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155</v>
      </c>
      <c r="AU126" s="242" t="s">
        <v>83</v>
      </c>
      <c r="AV126" s="13" t="s">
        <v>83</v>
      </c>
      <c r="AW126" s="13" t="s">
        <v>30</v>
      </c>
      <c r="AX126" s="13" t="s">
        <v>73</v>
      </c>
      <c r="AY126" s="242" t="s">
        <v>147</v>
      </c>
    </row>
    <row r="127" s="14" customFormat="1">
      <c r="A127" s="14"/>
      <c r="B127" s="243"/>
      <c r="C127" s="244"/>
      <c r="D127" s="233" t="s">
        <v>155</v>
      </c>
      <c r="E127" s="245" t="s">
        <v>1</v>
      </c>
      <c r="F127" s="246" t="s">
        <v>157</v>
      </c>
      <c r="G127" s="244"/>
      <c r="H127" s="247">
        <v>174.43000000000001</v>
      </c>
      <c r="I127" s="248"/>
      <c r="J127" s="244"/>
      <c r="K127" s="244"/>
      <c r="L127" s="249"/>
      <c r="M127" s="250"/>
      <c r="N127" s="251"/>
      <c r="O127" s="251"/>
      <c r="P127" s="251"/>
      <c r="Q127" s="251"/>
      <c r="R127" s="251"/>
      <c r="S127" s="251"/>
      <c r="T127" s="25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3" t="s">
        <v>155</v>
      </c>
      <c r="AU127" s="253" t="s">
        <v>83</v>
      </c>
      <c r="AV127" s="14" t="s">
        <v>154</v>
      </c>
      <c r="AW127" s="14" t="s">
        <v>30</v>
      </c>
      <c r="AX127" s="14" t="s">
        <v>81</v>
      </c>
      <c r="AY127" s="253" t="s">
        <v>147</v>
      </c>
    </row>
    <row r="128" s="2" customFormat="1" ht="24.15" customHeight="1">
      <c r="A128" s="38"/>
      <c r="B128" s="39"/>
      <c r="C128" s="218" t="s">
        <v>83</v>
      </c>
      <c r="D128" s="218" t="s">
        <v>149</v>
      </c>
      <c r="E128" s="219" t="s">
        <v>500</v>
      </c>
      <c r="F128" s="220" t="s">
        <v>501</v>
      </c>
      <c r="G128" s="221" t="s">
        <v>185</v>
      </c>
      <c r="H128" s="222">
        <v>5.9299999999999997</v>
      </c>
      <c r="I128" s="223"/>
      <c r="J128" s="224">
        <f>ROUND(I128*H128,2)</f>
        <v>0</v>
      </c>
      <c r="K128" s="220" t="s">
        <v>153</v>
      </c>
      <c r="L128" s="44"/>
      <c r="M128" s="225" t="s">
        <v>1</v>
      </c>
      <c r="N128" s="226" t="s">
        <v>38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154</v>
      </c>
      <c r="AT128" s="229" t="s">
        <v>149</v>
      </c>
      <c r="AU128" s="229" t="s">
        <v>83</v>
      </c>
      <c r="AY128" s="17" t="s">
        <v>147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81</v>
      </c>
      <c r="BK128" s="230">
        <f>ROUND(I128*H128,2)</f>
        <v>0</v>
      </c>
      <c r="BL128" s="17" t="s">
        <v>154</v>
      </c>
      <c r="BM128" s="229" t="s">
        <v>154</v>
      </c>
    </row>
    <row r="129" s="13" customFormat="1">
      <c r="A129" s="13"/>
      <c r="B129" s="231"/>
      <c r="C129" s="232"/>
      <c r="D129" s="233" t="s">
        <v>155</v>
      </c>
      <c r="E129" s="234" t="s">
        <v>1</v>
      </c>
      <c r="F129" s="235" t="s">
        <v>502</v>
      </c>
      <c r="G129" s="232"/>
      <c r="H129" s="236">
        <v>5.9299999999999997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155</v>
      </c>
      <c r="AU129" s="242" t="s">
        <v>83</v>
      </c>
      <c r="AV129" s="13" t="s">
        <v>83</v>
      </c>
      <c r="AW129" s="13" t="s">
        <v>30</v>
      </c>
      <c r="AX129" s="13" t="s">
        <v>73</v>
      </c>
      <c r="AY129" s="242" t="s">
        <v>147</v>
      </c>
    </row>
    <row r="130" s="14" customFormat="1">
      <c r="A130" s="14"/>
      <c r="B130" s="243"/>
      <c r="C130" s="244"/>
      <c r="D130" s="233" t="s">
        <v>155</v>
      </c>
      <c r="E130" s="245" t="s">
        <v>1</v>
      </c>
      <c r="F130" s="246" t="s">
        <v>157</v>
      </c>
      <c r="G130" s="244"/>
      <c r="H130" s="247">
        <v>5.9299999999999997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155</v>
      </c>
      <c r="AU130" s="253" t="s">
        <v>83</v>
      </c>
      <c r="AV130" s="14" t="s">
        <v>154</v>
      </c>
      <c r="AW130" s="14" t="s">
        <v>30</v>
      </c>
      <c r="AX130" s="14" t="s">
        <v>81</v>
      </c>
      <c r="AY130" s="253" t="s">
        <v>147</v>
      </c>
    </row>
    <row r="131" s="2" customFormat="1" ht="24.15" customHeight="1">
      <c r="A131" s="38"/>
      <c r="B131" s="39"/>
      <c r="C131" s="218" t="s">
        <v>165</v>
      </c>
      <c r="D131" s="218" t="s">
        <v>149</v>
      </c>
      <c r="E131" s="219" t="s">
        <v>503</v>
      </c>
      <c r="F131" s="220" t="s">
        <v>504</v>
      </c>
      <c r="G131" s="221" t="s">
        <v>185</v>
      </c>
      <c r="H131" s="222">
        <v>252.80000000000001</v>
      </c>
      <c r="I131" s="223"/>
      <c r="J131" s="224">
        <f>ROUND(I131*H131,2)</f>
        <v>0</v>
      </c>
      <c r="K131" s="220" t="s">
        <v>153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154</v>
      </c>
      <c r="AT131" s="229" t="s">
        <v>149</v>
      </c>
      <c r="AU131" s="229" t="s">
        <v>83</v>
      </c>
      <c r="AY131" s="17" t="s">
        <v>147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154</v>
      </c>
      <c r="BM131" s="229" t="s">
        <v>169</v>
      </c>
    </row>
    <row r="132" s="15" customFormat="1">
      <c r="A132" s="15"/>
      <c r="B132" s="254"/>
      <c r="C132" s="255"/>
      <c r="D132" s="233" t="s">
        <v>155</v>
      </c>
      <c r="E132" s="256" t="s">
        <v>1</v>
      </c>
      <c r="F132" s="257" t="s">
        <v>505</v>
      </c>
      <c r="G132" s="255"/>
      <c r="H132" s="256" t="s">
        <v>1</v>
      </c>
      <c r="I132" s="258"/>
      <c r="J132" s="255"/>
      <c r="K132" s="255"/>
      <c r="L132" s="259"/>
      <c r="M132" s="260"/>
      <c r="N132" s="261"/>
      <c r="O132" s="261"/>
      <c r="P132" s="261"/>
      <c r="Q132" s="261"/>
      <c r="R132" s="261"/>
      <c r="S132" s="261"/>
      <c r="T132" s="26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3" t="s">
        <v>155</v>
      </c>
      <c r="AU132" s="263" t="s">
        <v>83</v>
      </c>
      <c r="AV132" s="15" t="s">
        <v>81</v>
      </c>
      <c r="AW132" s="15" t="s">
        <v>30</v>
      </c>
      <c r="AX132" s="15" t="s">
        <v>73</v>
      </c>
      <c r="AY132" s="263" t="s">
        <v>147</v>
      </c>
    </row>
    <row r="133" s="15" customFormat="1">
      <c r="A133" s="15"/>
      <c r="B133" s="254"/>
      <c r="C133" s="255"/>
      <c r="D133" s="233" t="s">
        <v>155</v>
      </c>
      <c r="E133" s="256" t="s">
        <v>1</v>
      </c>
      <c r="F133" s="257" t="s">
        <v>506</v>
      </c>
      <c r="G133" s="255"/>
      <c r="H133" s="256" t="s">
        <v>1</v>
      </c>
      <c r="I133" s="258"/>
      <c r="J133" s="255"/>
      <c r="K133" s="255"/>
      <c r="L133" s="259"/>
      <c r="M133" s="260"/>
      <c r="N133" s="261"/>
      <c r="O133" s="261"/>
      <c r="P133" s="261"/>
      <c r="Q133" s="261"/>
      <c r="R133" s="261"/>
      <c r="S133" s="261"/>
      <c r="T133" s="262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3" t="s">
        <v>155</v>
      </c>
      <c r="AU133" s="263" t="s">
        <v>83</v>
      </c>
      <c r="AV133" s="15" t="s">
        <v>81</v>
      </c>
      <c r="AW133" s="15" t="s">
        <v>30</v>
      </c>
      <c r="AX133" s="15" t="s">
        <v>73</v>
      </c>
      <c r="AY133" s="263" t="s">
        <v>147</v>
      </c>
    </row>
    <row r="134" s="13" customFormat="1">
      <c r="A134" s="13"/>
      <c r="B134" s="231"/>
      <c r="C134" s="232"/>
      <c r="D134" s="233" t="s">
        <v>155</v>
      </c>
      <c r="E134" s="234" t="s">
        <v>1</v>
      </c>
      <c r="F134" s="235" t="s">
        <v>507</v>
      </c>
      <c r="G134" s="232"/>
      <c r="H134" s="236">
        <v>252.80000000000001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155</v>
      </c>
      <c r="AU134" s="242" t="s">
        <v>83</v>
      </c>
      <c r="AV134" s="13" t="s">
        <v>83</v>
      </c>
      <c r="AW134" s="13" t="s">
        <v>30</v>
      </c>
      <c r="AX134" s="13" t="s">
        <v>73</v>
      </c>
      <c r="AY134" s="242" t="s">
        <v>147</v>
      </c>
    </row>
    <row r="135" s="14" customFormat="1">
      <c r="A135" s="14"/>
      <c r="B135" s="243"/>
      <c r="C135" s="244"/>
      <c r="D135" s="233" t="s">
        <v>155</v>
      </c>
      <c r="E135" s="245" t="s">
        <v>1</v>
      </c>
      <c r="F135" s="246" t="s">
        <v>157</v>
      </c>
      <c r="G135" s="244"/>
      <c r="H135" s="247">
        <v>252.80000000000001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155</v>
      </c>
      <c r="AU135" s="253" t="s">
        <v>83</v>
      </c>
      <c r="AV135" s="14" t="s">
        <v>154</v>
      </c>
      <c r="AW135" s="14" t="s">
        <v>30</v>
      </c>
      <c r="AX135" s="14" t="s">
        <v>81</v>
      </c>
      <c r="AY135" s="253" t="s">
        <v>147</v>
      </c>
    </row>
    <row r="136" s="2" customFormat="1" ht="24.15" customHeight="1">
      <c r="A136" s="38"/>
      <c r="B136" s="39"/>
      <c r="C136" s="218" t="s">
        <v>154</v>
      </c>
      <c r="D136" s="218" t="s">
        <v>149</v>
      </c>
      <c r="E136" s="219" t="s">
        <v>508</v>
      </c>
      <c r="F136" s="220" t="s">
        <v>509</v>
      </c>
      <c r="G136" s="221" t="s">
        <v>185</v>
      </c>
      <c r="H136" s="222">
        <v>505.60000000000002</v>
      </c>
      <c r="I136" s="223"/>
      <c r="J136" s="224">
        <f>ROUND(I136*H136,2)</f>
        <v>0</v>
      </c>
      <c r="K136" s="220" t="s">
        <v>153</v>
      </c>
      <c r="L136" s="44"/>
      <c r="M136" s="225" t="s">
        <v>1</v>
      </c>
      <c r="N136" s="226" t="s">
        <v>38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154</v>
      </c>
      <c r="AT136" s="229" t="s">
        <v>149</v>
      </c>
      <c r="AU136" s="229" t="s">
        <v>83</v>
      </c>
      <c r="AY136" s="17" t="s">
        <v>147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81</v>
      </c>
      <c r="BK136" s="230">
        <f>ROUND(I136*H136,2)</f>
        <v>0</v>
      </c>
      <c r="BL136" s="17" t="s">
        <v>154</v>
      </c>
      <c r="BM136" s="229" t="s">
        <v>174</v>
      </c>
    </row>
    <row r="137" s="13" customFormat="1">
      <c r="A137" s="13"/>
      <c r="B137" s="231"/>
      <c r="C137" s="232"/>
      <c r="D137" s="233" t="s">
        <v>155</v>
      </c>
      <c r="E137" s="234" t="s">
        <v>1</v>
      </c>
      <c r="F137" s="235" t="s">
        <v>510</v>
      </c>
      <c r="G137" s="232"/>
      <c r="H137" s="236">
        <v>505.60000000000002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155</v>
      </c>
      <c r="AU137" s="242" t="s">
        <v>83</v>
      </c>
      <c r="AV137" s="13" t="s">
        <v>83</v>
      </c>
      <c r="AW137" s="13" t="s">
        <v>30</v>
      </c>
      <c r="AX137" s="13" t="s">
        <v>73</v>
      </c>
      <c r="AY137" s="242" t="s">
        <v>147</v>
      </c>
    </row>
    <row r="138" s="14" customFormat="1">
      <c r="A138" s="14"/>
      <c r="B138" s="243"/>
      <c r="C138" s="244"/>
      <c r="D138" s="233" t="s">
        <v>155</v>
      </c>
      <c r="E138" s="245" t="s">
        <v>1</v>
      </c>
      <c r="F138" s="246" t="s">
        <v>157</v>
      </c>
      <c r="G138" s="244"/>
      <c r="H138" s="247">
        <v>505.60000000000002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155</v>
      </c>
      <c r="AU138" s="253" t="s">
        <v>83</v>
      </c>
      <c r="AV138" s="14" t="s">
        <v>154</v>
      </c>
      <c r="AW138" s="14" t="s">
        <v>30</v>
      </c>
      <c r="AX138" s="14" t="s">
        <v>81</v>
      </c>
      <c r="AY138" s="253" t="s">
        <v>147</v>
      </c>
    </row>
    <row r="139" s="12" customFormat="1" ht="22.8" customHeight="1">
      <c r="A139" s="12"/>
      <c r="B139" s="202"/>
      <c r="C139" s="203"/>
      <c r="D139" s="204" t="s">
        <v>72</v>
      </c>
      <c r="E139" s="216" t="s">
        <v>182</v>
      </c>
      <c r="F139" s="216" t="s">
        <v>511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SUM(P140:P164)</f>
        <v>0</v>
      </c>
      <c r="Q139" s="210"/>
      <c r="R139" s="211">
        <f>SUM(R140:R164)</f>
        <v>0</v>
      </c>
      <c r="S139" s="210"/>
      <c r="T139" s="212">
        <f>SUM(T140:T164)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81</v>
      </c>
      <c r="AT139" s="214" t="s">
        <v>72</v>
      </c>
      <c r="AU139" s="214" t="s">
        <v>81</v>
      </c>
      <c r="AY139" s="213" t="s">
        <v>147</v>
      </c>
      <c r="BK139" s="215">
        <f>SUM(BK140:BK164)</f>
        <v>0</v>
      </c>
    </row>
    <row r="140" s="2" customFormat="1" ht="24.15" customHeight="1">
      <c r="A140" s="38"/>
      <c r="B140" s="39"/>
      <c r="C140" s="218" t="s">
        <v>182</v>
      </c>
      <c r="D140" s="218" t="s">
        <v>149</v>
      </c>
      <c r="E140" s="219" t="s">
        <v>512</v>
      </c>
      <c r="F140" s="220" t="s">
        <v>513</v>
      </c>
      <c r="G140" s="221" t="s">
        <v>185</v>
      </c>
      <c r="H140" s="222">
        <v>180.36000000000001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154</v>
      </c>
      <c r="AT140" s="229" t="s">
        <v>149</v>
      </c>
      <c r="AU140" s="229" t="s">
        <v>83</v>
      </c>
      <c r="AY140" s="17" t="s">
        <v>147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154</v>
      </c>
      <c r="BM140" s="229" t="s">
        <v>186</v>
      </c>
    </row>
    <row r="141" s="13" customFormat="1">
      <c r="A141" s="13"/>
      <c r="B141" s="231"/>
      <c r="C141" s="232"/>
      <c r="D141" s="233" t="s">
        <v>155</v>
      </c>
      <c r="E141" s="234" t="s">
        <v>1</v>
      </c>
      <c r="F141" s="235" t="s">
        <v>514</v>
      </c>
      <c r="G141" s="232"/>
      <c r="H141" s="236">
        <v>174.43000000000001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155</v>
      </c>
      <c r="AU141" s="242" t="s">
        <v>83</v>
      </c>
      <c r="AV141" s="13" t="s">
        <v>83</v>
      </c>
      <c r="AW141" s="13" t="s">
        <v>30</v>
      </c>
      <c r="AX141" s="13" t="s">
        <v>73</v>
      </c>
      <c r="AY141" s="242" t="s">
        <v>147</v>
      </c>
    </row>
    <row r="142" s="13" customFormat="1">
      <c r="A142" s="13"/>
      <c r="B142" s="231"/>
      <c r="C142" s="232"/>
      <c r="D142" s="233" t="s">
        <v>155</v>
      </c>
      <c r="E142" s="234" t="s">
        <v>1</v>
      </c>
      <c r="F142" s="235" t="s">
        <v>502</v>
      </c>
      <c r="G142" s="232"/>
      <c r="H142" s="236">
        <v>5.9299999999999997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155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147</v>
      </c>
    </row>
    <row r="143" s="14" customFormat="1">
      <c r="A143" s="14"/>
      <c r="B143" s="243"/>
      <c r="C143" s="244"/>
      <c r="D143" s="233" t="s">
        <v>155</v>
      </c>
      <c r="E143" s="245" t="s">
        <v>1</v>
      </c>
      <c r="F143" s="246" t="s">
        <v>157</v>
      </c>
      <c r="G143" s="244"/>
      <c r="H143" s="247">
        <v>180.36000000000001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155</v>
      </c>
      <c r="AU143" s="253" t="s">
        <v>83</v>
      </c>
      <c r="AV143" s="14" t="s">
        <v>154</v>
      </c>
      <c r="AW143" s="14" t="s">
        <v>30</v>
      </c>
      <c r="AX143" s="14" t="s">
        <v>81</v>
      </c>
      <c r="AY143" s="253" t="s">
        <v>147</v>
      </c>
    </row>
    <row r="144" s="2" customFormat="1" ht="24.15" customHeight="1">
      <c r="A144" s="38"/>
      <c r="B144" s="39"/>
      <c r="C144" s="218" t="s">
        <v>169</v>
      </c>
      <c r="D144" s="218" t="s">
        <v>149</v>
      </c>
      <c r="E144" s="219" t="s">
        <v>515</v>
      </c>
      <c r="F144" s="220" t="s">
        <v>516</v>
      </c>
      <c r="G144" s="221" t="s">
        <v>185</v>
      </c>
      <c r="H144" s="222">
        <v>174.43000000000001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38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154</v>
      </c>
      <c r="AT144" s="229" t="s">
        <v>149</v>
      </c>
      <c r="AU144" s="229" t="s">
        <v>83</v>
      </c>
      <c r="AY144" s="17" t="s">
        <v>147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81</v>
      </c>
      <c r="BK144" s="230">
        <f>ROUND(I144*H144,2)</f>
        <v>0</v>
      </c>
      <c r="BL144" s="17" t="s">
        <v>154</v>
      </c>
      <c r="BM144" s="229" t="s">
        <v>8</v>
      </c>
    </row>
    <row r="145" s="13" customFormat="1">
      <c r="A145" s="13"/>
      <c r="B145" s="231"/>
      <c r="C145" s="232"/>
      <c r="D145" s="233" t="s">
        <v>155</v>
      </c>
      <c r="E145" s="234" t="s">
        <v>1</v>
      </c>
      <c r="F145" s="235" t="s">
        <v>514</v>
      </c>
      <c r="G145" s="232"/>
      <c r="H145" s="236">
        <v>174.43000000000001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155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147</v>
      </c>
    </row>
    <row r="146" s="14" customFormat="1">
      <c r="A146" s="14"/>
      <c r="B146" s="243"/>
      <c r="C146" s="244"/>
      <c r="D146" s="233" t="s">
        <v>155</v>
      </c>
      <c r="E146" s="245" t="s">
        <v>1</v>
      </c>
      <c r="F146" s="246" t="s">
        <v>157</v>
      </c>
      <c r="G146" s="244"/>
      <c r="H146" s="247">
        <v>174.43000000000001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155</v>
      </c>
      <c r="AU146" s="253" t="s">
        <v>83</v>
      </c>
      <c r="AV146" s="14" t="s">
        <v>154</v>
      </c>
      <c r="AW146" s="14" t="s">
        <v>30</v>
      </c>
      <c r="AX146" s="14" t="s">
        <v>81</v>
      </c>
      <c r="AY146" s="253" t="s">
        <v>147</v>
      </c>
    </row>
    <row r="147" s="2" customFormat="1" ht="24.15" customHeight="1">
      <c r="A147" s="38"/>
      <c r="B147" s="39"/>
      <c r="C147" s="218" t="s">
        <v>191</v>
      </c>
      <c r="D147" s="218" t="s">
        <v>149</v>
      </c>
      <c r="E147" s="219" t="s">
        <v>517</v>
      </c>
      <c r="F147" s="220" t="s">
        <v>518</v>
      </c>
      <c r="G147" s="221" t="s">
        <v>185</v>
      </c>
      <c r="H147" s="222">
        <v>250.32499999999999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154</v>
      </c>
      <c r="AT147" s="229" t="s">
        <v>149</v>
      </c>
      <c r="AU147" s="229" t="s">
        <v>83</v>
      </c>
      <c r="AY147" s="17" t="s">
        <v>147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154</v>
      </c>
      <c r="BM147" s="229" t="s">
        <v>194</v>
      </c>
    </row>
    <row r="148" s="13" customFormat="1">
      <c r="A148" s="13"/>
      <c r="B148" s="231"/>
      <c r="C148" s="232"/>
      <c r="D148" s="233" t="s">
        <v>155</v>
      </c>
      <c r="E148" s="234" t="s">
        <v>1</v>
      </c>
      <c r="F148" s="235" t="s">
        <v>519</v>
      </c>
      <c r="G148" s="232"/>
      <c r="H148" s="236">
        <v>250.32499999999999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155</v>
      </c>
      <c r="AU148" s="242" t="s">
        <v>83</v>
      </c>
      <c r="AV148" s="13" t="s">
        <v>83</v>
      </c>
      <c r="AW148" s="13" t="s">
        <v>30</v>
      </c>
      <c r="AX148" s="13" t="s">
        <v>73</v>
      </c>
      <c r="AY148" s="242" t="s">
        <v>147</v>
      </c>
    </row>
    <row r="149" s="14" customFormat="1">
      <c r="A149" s="14"/>
      <c r="B149" s="243"/>
      <c r="C149" s="244"/>
      <c r="D149" s="233" t="s">
        <v>155</v>
      </c>
      <c r="E149" s="245" t="s">
        <v>1</v>
      </c>
      <c r="F149" s="246" t="s">
        <v>157</v>
      </c>
      <c r="G149" s="244"/>
      <c r="H149" s="247">
        <v>250.32499999999999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155</v>
      </c>
      <c r="AU149" s="253" t="s">
        <v>83</v>
      </c>
      <c r="AV149" s="14" t="s">
        <v>154</v>
      </c>
      <c r="AW149" s="14" t="s">
        <v>30</v>
      </c>
      <c r="AX149" s="14" t="s">
        <v>81</v>
      </c>
      <c r="AY149" s="253" t="s">
        <v>147</v>
      </c>
    </row>
    <row r="150" s="2" customFormat="1" ht="24.15" customHeight="1">
      <c r="A150" s="38"/>
      <c r="B150" s="39"/>
      <c r="C150" s="218" t="s">
        <v>174</v>
      </c>
      <c r="D150" s="218" t="s">
        <v>149</v>
      </c>
      <c r="E150" s="219" t="s">
        <v>520</v>
      </c>
      <c r="F150" s="220" t="s">
        <v>521</v>
      </c>
      <c r="G150" s="221" t="s">
        <v>185</v>
      </c>
      <c r="H150" s="222">
        <v>250.32499999999999</v>
      </c>
      <c r="I150" s="223"/>
      <c r="J150" s="224">
        <f>ROUND(I150*H150,2)</f>
        <v>0</v>
      </c>
      <c r="K150" s="220" t="s">
        <v>153</v>
      </c>
      <c r="L150" s="44"/>
      <c r="M150" s="225" t="s">
        <v>1</v>
      </c>
      <c r="N150" s="226" t="s">
        <v>38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154</v>
      </c>
      <c r="AT150" s="229" t="s">
        <v>149</v>
      </c>
      <c r="AU150" s="229" t="s">
        <v>83</v>
      </c>
      <c r="AY150" s="17" t="s">
        <v>147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81</v>
      </c>
      <c r="BK150" s="230">
        <f>ROUND(I150*H150,2)</f>
        <v>0</v>
      </c>
      <c r="BL150" s="17" t="s">
        <v>154</v>
      </c>
      <c r="BM150" s="229" t="s">
        <v>198</v>
      </c>
    </row>
    <row r="151" s="13" customFormat="1">
      <c r="A151" s="13"/>
      <c r="B151" s="231"/>
      <c r="C151" s="232"/>
      <c r="D151" s="233" t="s">
        <v>155</v>
      </c>
      <c r="E151" s="234" t="s">
        <v>1</v>
      </c>
      <c r="F151" s="235" t="s">
        <v>519</v>
      </c>
      <c r="G151" s="232"/>
      <c r="H151" s="236">
        <v>250.32499999999999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155</v>
      </c>
      <c r="AU151" s="242" t="s">
        <v>83</v>
      </c>
      <c r="AV151" s="13" t="s">
        <v>83</v>
      </c>
      <c r="AW151" s="13" t="s">
        <v>30</v>
      </c>
      <c r="AX151" s="13" t="s">
        <v>73</v>
      </c>
      <c r="AY151" s="242" t="s">
        <v>147</v>
      </c>
    </row>
    <row r="152" s="14" customFormat="1">
      <c r="A152" s="14"/>
      <c r="B152" s="243"/>
      <c r="C152" s="244"/>
      <c r="D152" s="233" t="s">
        <v>155</v>
      </c>
      <c r="E152" s="245" t="s">
        <v>1</v>
      </c>
      <c r="F152" s="246" t="s">
        <v>157</v>
      </c>
      <c r="G152" s="244"/>
      <c r="H152" s="247">
        <v>250.32499999999999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155</v>
      </c>
      <c r="AU152" s="253" t="s">
        <v>83</v>
      </c>
      <c r="AV152" s="14" t="s">
        <v>154</v>
      </c>
      <c r="AW152" s="14" t="s">
        <v>30</v>
      </c>
      <c r="AX152" s="14" t="s">
        <v>81</v>
      </c>
      <c r="AY152" s="253" t="s">
        <v>147</v>
      </c>
    </row>
    <row r="153" s="2" customFormat="1" ht="24.15" customHeight="1">
      <c r="A153" s="38"/>
      <c r="B153" s="39"/>
      <c r="C153" s="218" t="s">
        <v>203</v>
      </c>
      <c r="D153" s="218" t="s">
        <v>149</v>
      </c>
      <c r="E153" s="219" t="s">
        <v>522</v>
      </c>
      <c r="F153" s="220" t="s">
        <v>523</v>
      </c>
      <c r="G153" s="221" t="s">
        <v>185</v>
      </c>
      <c r="H153" s="222">
        <v>250.32499999999999</v>
      </c>
      <c r="I153" s="223"/>
      <c r="J153" s="224">
        <f>ROUND(I153*H153,2)</f>
        <v>0</v>
      </c>
      <c r="K153" s="220" t="s">
        <v>153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154</v>
      </c>
      <c r="AT153" s="229" t="s">
        <v>149</v>
      </c>
      <c r="AU153" s="229" t="s">
        <v>83</v>
      </c>
      <c r="AY153" s="17" t="s">
        <v>147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154</v>
      </c>
      <c r="BM153" s="229" t="s">
        <v>202</v>
      </c>
    </row>
    <row r="154" s="13" customFormat="1">
      <c r="A154" s="13"/>
      <c r="B154" s="231"/>
      <c r="C154" s="232"/>
      <c r="D154" s="233" t="s">
        <v>155</v>
      </c>
      <c r="E154" s="234" t="s">
        <v>1</v>
      </c>
      <c r="F154" s="235" t="s">
        <v>519</v>
      </c>
      <c r="G154" s="232"/>
      <c r="H154" s="236">
        <v>250.32499999999999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155</v>
      </c>
      <c r="AU154" s="242" t="s">
        <v>83</v>
      </c>
      <c r="AV154" s="13" t="s">
        <v>83</v>
      </c>
      <c r="AW154" s="13" t="s">
        <v>30</v>
      </c>
      <c r="AX154" s="13" t="s">
        <v>73</v>
      </c>
      <c r="AY154" s="242" t="s">
        <v>147</v>
      </c>
    </row>
    <row r="155" s="14" customFormat="1">
      <c r="A155" s="14"/>
      <c r="B155" s="243"/>
      <c r="C155" s="244"/>
      <c r="D155" s="233" t="s">
        <v>155</v>
      </c>
      <c r="E155" s="245" t="s">
        <v>1</v>
      </c>
      <c r="F155" s="246" t="s">
        <v>157</v>
      </c>
      <c r="G155" s="244"/>
      <c r="H155" s="247">
        <v>250.32499999999999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155</v>
      </c>
      <c r="AU155" s="253" t="s">
        <v>83</v>
      </c>
      <c r="AV155" s="14" t="s">
        <v>154</v>
      </c>
      <c r="AW155" s="14" t="s">
        <v>30</v>
      </c>
      <c r="AX155" s="14" t="s">
        <v>81</v>
      </c>
      <c r="AY155" s="253" t="s">
        <v>147</v>
      </c>
    </row>
    <row r="156" s="2" customFormat="1" ht="24.15" customHeight="1">
      <c r="A156" s="38"/>
      <c r="B156" s="39"/>
      <c r="C156" s="218" t="s">
        <v>186</v>
      </c>
      <c r="D156" s="218" t="s">
        <v>149</v>
      </c>
      <c r="E156" s="219" t="s">
        <v>524</v>
      </c>
      <c r="F156" s="220" t="s">
        <v>525</v>
      </c>
      <c r="G156" s="221" t="s">
        <v>185</v>
      </c>
      <c r="H156" s="222">
        <v>250.32499999999999</v>
      </c>
      <c r="I156" s="223"/>
      <c r="J156" s="224">
        <f>ROUND(I156*H156,2)</f>
        <v>0</v>
      </c>
      <c r="K156" s="220" t="s">
        <v>153</v>
      </c>
      <c r="L156" s="44"/>
      <c r="M156" s="225" t="s">
        <v>1</v>
      </c>
      <c r="N156" s="226" t="s">
        <v>38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154</v>
      </c>
      <c r="AT156" s="229" t="s">
        <v>149</v>
      </c>
      <c r="AU156" s="229" t="s">
        <v>83</v>
      </c>
      <c r="AY156" s="17" t="s">
        <v>147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81</v>
      </c>
      <c r="BK156" s="230">
        <f>ROUND(I156*H156,2)</f>
        <v>0</v>
      </c>
      <c r="BL156" s="17" t="s">
        <v>154</v>
      </c>
      <c r="BM156" s="229" t="s">
        <v>207</v>
      </c>
    </row>
    <row r="157" s="13" customFormat="1">
      <c r="A157" s="13"/>
      <c r="B157" s="231"/>
      <c r="C157" s="232"/>
      <c r="D157" s="233" t="s">
        <v>155</v>
      </c>
      <c r="E157" s="234" t="s">
        <v>1</v>
      </c>
      <c r="F157" s="235" t="s">
        <v>519</v>
      </c>
      <c r="G157" s="232"/>
      <c r="H157" s="236">
        <v>250.32499999999999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155</v>
      </c>
      <c r="AU157" s="242" t="s">
        <v>83</v>
      </c>
      <c r="AV157" s="13" t="s">
        <v>83</v>
      </c>
      <c r="AW157" s="13" t="s">
        <v>30</v>
      </c>
      <c r="AX157" s="13" t="s">
        <v>73</v>
      </c>
      <c r="AY157" s="242" t="s">
        <v>147</v>
      </c>
    </row>
    <row r="158" s="14" customFormat="1">
      <c r="A158" s="14"/>
      <c r="B158" s="243"/>
      <c r="C158" s="244"/>
      <c r="D158" s="233" t="s">
        <v>155</v>
      </c>
      <c r="E158" s="245" t="s">
        <v>1</v>
      </c>
      <c r="F158" s="246" t="s">
        <v>157</v>
      </c>
      <c r="G158" s="244"/>
      <c r="H158" s="247">
        <v>250.32499999999999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155</v>
      </c>
      <c r="AU158" s="253" t="s">
        <v>83</v>
      </c>
      <c r="AV158" s="14" t="s">
        <v>154</v>
      </c>
      <c r="AW158" s="14" t="s">
        <v>30</v>
      </c>
      <c r="AX158" s="14" t="s">
        <v>81</v>
      </c>
      <c r="AY158" s="253" t="s">
        <v>147</v>
      </c>
    </row>
    <row r="159" s="2" customFormat="1" ht="24.15" customHeight="1">
      <c r="A159" s="38"/>
      <c r="B159" s="39"/>
      <c r="C159" s="218" t="s">
        <v>209</v>
      </c>
      <c r="D159" s="218" t="s">
        <v>149</v>
      </c>
      <c r="E159" s="219" t="s">
        <v>526</v>
      </c>
      <c r="F159" s="220" t="s">
        <v>527</v>
      </c>
      <c r="G159" s="221" t="s">
        <v>185</v>
      </c>
      <c r="H159" s="222">
        <v>9.7599999999999998</v>
      </c>
      <c r="I159" s="223"/>
      <c r="J159" s="224">
        <f>ROUND(I159*H159,2)</f>
        <v>0</v>
      </c>
      <c r="K159" s="220" t="s">
        <v>153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154</v>
      </c>
      <c r="AT159" s="229" t="s">
        <v>149</v>
      </c>
      <c r="AU159" s="229" t="s">
        <v>83</v>
      </c>
      <c r="AY159" s="17" t="s">
        <v>147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154</v>
      </c>
      <c r="BM159" s="229" t="s">
        <v>212</v>
      </c>
    </row>
    <row r="160" s="13" customFormat="1">
      <c r="A160" s="13"/>
      <c r="B160" s="231"/>
      <c r="C160" s="232"/>
      <c r="D160" s="233" t="s">
        <v>155</v>
      </c>
      <c r="E160" s="234" t="s">
        <v>1</v>
      </c>
      <c r="F160" s="235" t="s">
        <v>528</v>
      </c>
      <c r="G160" s="232"/>
      <c r="H160" s="236">
        <v>9.7599999999999998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155</v>
      </c>
      <c r="AU160" s="242" t="s">
        <v>83</v>
      </c>
      <c r="AV160" s="13" t="s">
        <v>83</v>
      </c>
      <c r="AW160" s="13" t="s">
        <v>30</v>
      </c>
      <c r="AX160" s="13" t="s">
        <v>73</v>
      </c>
      <c r="AY160" s="242" t="s">
        <v>147</v>
      </c>
    </row>
    <row r="161" s="14" customFormat="1">
      <c r="A161" s="14"/>
      <c r="B161" s="243"/>
      <c r="C161" s="244"/>
      <c r="D161" s="233" t="s">
        <v>155</v>
      </c>
      <c r="E161" s="245" t="s">
        <v>1</v>
      </c>
      <c r="F161" s="246" t="s">
        <v>157</v>
      </c>
      <c r="G161" s="244"/>
      <c r="H161" s="247">
        <v>9.7599999999999998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155</v>
      </c>
      <c r="AU161" s="253" t="s">
        <v>83</v>
      </c>
      <c r="AV161" s="14" t="s">
        <v>154</v>
      </c>
      <c r="AW161" s="14" t="s">
        <v>30</v>
      </c>
      <c r="AX161" s="14" t="s">
        <v>81</v>
      </c>
      <c r="AY161" s="253" t="s">
        <v>147</v>
      </c>
    </row>
    <row r="162" s="2" customFormat="1" ht="24.15" customHeight="1">
      <c r="A162" s="38"/>
      <c r="B162" s="39"/>
      <c r="C162" s="264" t="s">
        <v>8</v>
      </c>
      <c r="D162" s="264" t="s">
        <v>217</v>
      </c>
      <c r="E162" s="265" t="s">
        <v>529</v>
      </c>
      <c r="F162" s="266" t="s">
        <v>530</v>
      </c>
      <c r="G162" s="267" t="s">
        <v>185</v>
      </c>
      <c r="H162" s="268">
        <v>10.053000000000001</v>
      </c>
      <c r="I162" s="269"/>
      <c r="J162" s="270">
        <f>ROUND(I162*H162,2)</f>
        <v>0</v>
      </c>
      <c r="K162" s="266" t="s">
        <v>153</v>
      </c>
      <c r="L162" s="271"/>
      <c r="M162" s="272" t="s">
        <v>1</v>
      </c>
      <c r="N162" s="273" t="s">
        <v>38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174</v>
      </c>
      <c r="AT162" s="229" t="s">
        <v>217</v>
      </c>
      <c r="AU162" s="229" t="s">
        <v>83</v>
      </c>
      <c r="AY162" s="17" t="s">
        <v>147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81</v>
      </c>
      <c r="BK162" s="230">
        <f>ROUND(I162*H162,2)</f>
        <v>0</v>
      </c>
      <c r="BL162" s="17" t="s">
        <v>154</v>
      </c>
      <c r="BM162" s="229" t="s">
        <v>220</v>
      </c>
    </row>
    <row r="163" s="13" customFormat="1">
      <c r="A163" s="13"/>
      <c r="B163" s="231"/>
      <c r="C163" s="232"/>
      <c r="D163" s="233" t="s">
        <v>155</v>
      </c>
      <c r="E163" s="234" t="s">
        <v>1</v>
      </c>
      <c r="F163" s="235" t="s">
        <v>531</v>
      </c>
      <c r="G163" s="232"/>
      <c r="H163" s="236">
        <v>10.053000000000001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155</v>
      </c>
      <c r="AU163" s="242" t="s">
        <v>83</v>
      </c>
      <c r="AV163" s="13" t="s">
        <v>83</v>
      </c>
      <c r="AW163" s="13" t="s">
        <v>30</v>
      </c>
      <c r="AX163" s="13" t="s">
        <v>73</v>
      </c>
      <c r="AY163" s="242" t="s">
        <v>147</v>
      </c>
    </row>
    <row r="164" s="14" customFormat="1">
      <c r="A164" s="14"/>
      <c r="B164" s="243"/>
      <c r="C164" s="244"/>
      <c r="D164" s="233" t="s">
        <v>155</v>
      </c>
      <c r="E164" s="245" t="s">
        <v>1</v>
      </c>
      <c r="F164" s="246" t="s">
        <v>157</v>
      </c>
      <c r="G164" s="244"/>
      <c r="H164" s="247">
        <v>10.053000000000001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155</v>
      </c>
      <c r="AU164" s="253" t="s">
        <v>83</v>
      </c>
      <c r="AV164" s="14" t="s">
        <v>154</v>
      </c>
      <c r="AW164" s="14" t="s">
        <v>30</v>
      </c>
      <c r="AX164" s="14" t="s">
        <v>81</v>
      </c>
      <c r="AY164" s="253" t="s">
        <v>147</v>
      </c>
    </row>
    <row r="165" s="12" customFormat="1" ht="22.8" customHeight="1">
      <c r="A165" s="12"/>
      <c r="B165" s="202"/>
      <c r="C165" s="203"/>
      <c r="D165" s="204" t="s">
        <v>72</v>
      </c>
      <c r="E165" s="216" t="s">
        <v>203</v>
      </c>
      <c r="F165" s="216" t="s">
        <v>532</v>
      </c>
      <c r="G165" s="203"/>
      <c r="H165" s="203"/>
      <c r="I165" s="206"/>
      <c r="J165" s="217">
        <f>BK165</f>
        <v>0</v>
      </c>
      <c r="K165" s="203"/>
      <c r="L165" s="208"/>
      <c r="M165" s="209"/>
      <c r="N165" s="210"/>
      <c r="O165" s="210"/>
      <c r="P165" s="211">
        <f>SUM(P166:P169)</f>
        <v>0</v>
      </c>
      <c r="Q165" s="210"/>
      <c r="R165" s="211">
        <f>SUM(R166:R169)</f>
        <v>0</v>
      </c>
      <c r="S165" s="210"/>
      <c r="T165" s="212">
        <f>SUM(T166:T169)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81</v>
      </c>
      <c r="AT165" s="214" t="s">
        <v>72</v>
      </c>
      <c r="AU165" s="214" t="s">
        <v>81</v>
      </c>
      <c r="AY165" s="213" t="s">
        <v>147</v>
      </c>
      <c r="BK165" s="215">
        <f>SUM(BK166:BK169)</f>
        <v>0</v>
      </c>
    </row>
    <row r="166" s="2" customFormat="1" ht="33" customHeight="1">
      <c r="A166" s="38"/>
      <c r="B166" s="39"/>
      <c r="C166" s="218" t="s">
        <v>222</v>
      </c>
      <c r="D166" s="218" t="s">
        <v>149</v>
      </c>
      <c r="E166" s="219" t="s">
        <v>533</v>
      </c>
      <c r="F166" s="220" t="s">
        <v>534</v>
      </c>
      <c r="G166" s="221" t="s">
        <v>152</v>
      </c>
      <c r="H166" s="222">
        <v>8.5600000000000005</v>
      </c>
      <c r="I166" s="223"/>
      <c r="J166" s="224">
        <f>ROUND(I166*H166,2)</f>
        <v>0</v>
      </c>
      <c r="K166" s="220" t="s">
        <v>153</v>
      </c>
      <c r="L166" s="44"/>
      <c r="M166" s="225" t="s">
        <v>1</v>
      </c>
      <c r="N166" s="226" t="s">
        <v>38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154</v>
      </c>
      <c r="AT166" s="229" t="s">
        <v>149</v>
      </c>
      <c r="AU166" s="229" t="s">
        <v>83</v>
      </c>
      <c r="AY166" s="17" t="s">
        <v>147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154</v>
      </c>
      <c r="BM166" s="229" t="s">
        <v>225</v>
      </c>
    </row>
    <row r="167" s="13" customFormat="1">
      <c r="A167" s="13"/>
      <c r="B167" s="231"/>
      <c r="C167" s="232"/>
      <c r="D167" s="233" t="s">
        <v>155</v>
      </c>
      <c r="E167" s="234" t="s">
        <v>1</v>
      </c>
      <c r="F167" s="235" t="s">
        <v>535</v>
      </c>
      <c r="G167" s="232"/>
      <c r="H167" s="236">
        <v>8.5600000000000005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155</v>
      </c>
      <c r="AU167" s="242" t="s">
        <v>83</v>
      </c>
      <c r="AV167" s="13" t="s">
        <v>83</v>
      </c>
      <c r="AW167" s="13" t="s">
        <v>30</v>
      </c>
      <c r="AX167" s="13" t="s">
        <v>73</v>
      </c>
      <c r="AY167" s="242" t="s">
        <v>147</v>
      </c>
    </row>
    <row r="168" s="14" customFormat="1">
      <c r="A168" s="14"/>
      <c r="B168" s="243"/>
      <c r="C168" s="244"/>
      <c r="D168" s="233" t="s">
        <v>155</v>
      </c>
      <c r="E168" s="245" t="s">
        <v>1</v>
      </c>
      <c r="F168" s="246" t="s">
        <v>157</v>
      </c>
      <c r="G168" s="244"/>
      <c r="H168" s="247">
        <v>8.5600000000000005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155</v>
      </c>
      <c r="AU168" s="253" t="s">
        <v>83</v>
      </c>
      <c r="AV168" s="14" t="s">
        <v>154</v>
      </c>
      <c r="AW168" s="14" t="s">
        <v>30</v>
      </c>
      <c r="AX168" s="14" t="s">
        <v>81</v>
      </c>
      <c r="AY168" s="253" t="s">
        <v>147</v>
      </c>
    </row>
    <row r="169" s="2" customFormat="1" ht="24.15" customHeight="1">
      <c r="A169" s="38"/>
      <c r="B169" s="39"/>
      <c r="C169" s="218" t="s">
        <v>194</v>
      </c>
      <c r="D169" s="218" t="s">
        <v>149</v>
      </c>
      <c r="E169" s="219" t="s">
        <v>536</v>
      </c>
      <c r="F169" s="220" t="s">
        <v>537</v>
      </c>
      <c r="G169" s="221" t="s">
        <v>152</v>
      </c>
      <c r="H169" s="222">
        <v>10</v>
      </c>
      <c r="I169" s="223"/>
      <c r="J169" s="224">
        <f>ROUND(I169*H169,2)</f>
        <v>0</v>
      </c>
      <c r="K169" s="220" t="s">
        <v>153</v>
      </c>
      <c r="L169" s="44"/>
      <c r="M169" s="225" t="s">
        <v>1</v>
      </c>
      <c r="N169" s="226" t="s">
        <v>38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154</v>
      </c>
      <c r="AT169" s="229" t="s">
        <v>149</v>
      </c>
      <c r="AU169" s="229" t="s">
        <v>83</v>
      </c>
      <c r="AY169" s="17" t="s">
        <v>147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81</v>
      </c>
      <c r="BK169" s="230">
        <f>ROUND(I169*H169,2)</f>
        <v>0</v>
      </c>
      <c r="BL169" s="17" t="s">
        <v>154</v>
      </c>
      <c r="BM169" s="229" t="s">
        <v>231</v>
      </c>
    </row>
    <row r="170" s="12" customFormat="1" ht="22.8" customHeight="1">
      <c r="A170" s="12"/>
      <c r="B170" s="202"/>
      <c r="C170" s="203"/>
      <c r="D170" s="204" t="s">
        <v>72</v>
      </c>
      <c r="E170" s="216" t="s">
        <v>474</v>
      </c>
      <c r="F170" s="216" t="s">
        <v>475</v>
      </c>
      <c r="G170" s="203"/>
      <c r="H170" s="203"/>
      <c r="I170" s="206"/>
      <c r="J170" s="217">
        <f>BK170</f>
        <v>0</v>
      </c>
      <c r="K170" s="203"/>
      <c r="L170" s="208"/>
      <c r="M170" s="209"/>
      <c r="N170" s="210"/>
      <c r="O170" s="210"/>
      <c r="P170" s="211">
        <f>SUM(P171:P182)</f>
        <v>0</v>
      </c>
      <c r="Q170" s="210"/>
      <c r="R170" s="211">
        <f>SUM(R171:R182)</f>
        <v>0</v>
      </c>
      <c r="S170" s="210"/>
      <c r="T170" s="212">
        <f>SUM(T171:T182)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81</v>
      </c>
      <c r="AT170" s="214" t="s">
        <v>72</v>
      </c>
      <c r="AU170" s="214" t="s">
        <v>81</v>
      </c>
      <c r="AY170" s="213" t="s">
        <v>147</v>
      </c>
      <c r="BK170" s="215">
        <f>SUM(BK171:BK182)</f>
        <v>0</v>
      </c>
    </row>
    <row r="171" s="2" customFormat="1" ht="21.75" customHeight="1">
      <c r="A171" s="38"/>
      <c r="B171" s="39"/>
      <c r="C171" s="218" t="s">
        <v>234</v>
      </c>
      <c r="D171" s="218" t="s">
        <v>149</v>
      </c>
      <c r="E171" s="219" t="s">
        <v>538</v>
      </c>
      <c r="F171" s="220" t="s">
        <v>539</v>
      </c>
      <c r="G171" s="221" t="s">
        <v>206</v>
      </c>
      <c r="H171" s="222">
        <v>102.889</v>
      </c>
      <c r="I171" s="223"/>
      <c r="J171" s="224">
        <f>ROUND(I171*H171,2)</f>
        <v>0</v>
      </c>
      <c r="K171" s="220" t="s">
        <v>153</v>
      </c>
      <c r="L171" s="44"/>
      <c r="M171" s="225" t="s">
        <v>1</v>
      </c>
      <c r="N171" s="226" t="s">
        <v>38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154</v>
      </c>
      <c r="AT171" s="229" t="s">
        <v>149</v>
      </c>
      <c r="AU171" s="229" t="s">
        <v>83</v>
      </c>
      <c r="AY171" s="17" t="s">
        <v>147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81</v>
      </c>
      <c r="BK171" s="230">
        <f>ROUND(I171*H171,2)</f>
        <v>0</v>
      </c>
      <c r="BL171" s="17" t="s">
        <v>154</v>
      </c>
      <c r="BM171" s="229" t="s">
        <v>237</v>
      </c>
    </row>
    <row r="172" s="13" customFormat="1">
      <c r="A172" s="13"/>
      <c r="B172" s="231"/>
      <c r="C172" s="232"/>
      <c r="D172" s="233" t="s">
        <v>155</v>
      </c>
      <c r="E172" s="234" t="s">
        <v>1</v>
      </c>
      <c r="F172" s="235" t="s">
        <v>540</v>
      </c>
      <c r="G172" s="232"/>
      <c r="H172" s="236">
        <v>102.889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155</v>
      </c>
      <c r="AU172" s="242" t="s">
        <v>83</v>
      </c>
      <c r="AV172" s="13" t="s">
        <v>83</v>
      </c>
      <c r="AW172" s="13" t="s">
        <v>30</v>
      </c>
      <c r="AX172" s="13" t="s">
        <v>73</v>
      </c>
      <c r="AY172" s="242" t="s">
        <v>147</v>
      </c>
    </row>
    <row r="173" s="14" customFormat="1">
      <c r="A173" s="14"/>
      <c r="B173" s="243"/>
      <c r="C173" s="244"/>
      <c r="D173" s="233" t="s">
        <v>155</v>
      </c>
      <c r="E173" s="245" t="s">
        <v>1</v>
      </c>
      <c r="F173" s="246" t="s">
        <v>157</v>
      </c>
      <c r="G173" s="244"/>
      <c r="H173" s="247">
        <v>102.889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155</v>
      </c>
      <c r="AU173" s="253" t="s">
        <v>83</v>
      </c>
      <c r="AV173" s="14" t="s">
        <v>154</v>
      </c>
      <c r="AW173" s="14" t="s">
        <v>30</v>
      </c>
      <c r="AX173" s="14" t="s">
        <v>81</v>
      </c>
      <c r="AY173" s="253" t="s">
        <v>147</v>
      </c>
    </row>
    <row r="174" s="2" customFormat="1" ht="24.15" customHeight="1">
      <c r="A174" s="38"/>
      <c r="B174" s="39"/>
      <c r="C174" s="218" t="s">
        <v>198</v>
      </c>
      <c r="D174" s="218" t="s">
        <v>149</v>
      </c>
      <c r="E174" s="219" t="s">
        <v>541</v>
      </c>
      <c r="F174" s="220" t="s">
        <v>542</v>
      </c>
      <c r="G174" s="221" t="s">
        <v>206</v>
      </c>
      <c r="H174" s="222">
        <v>1131.779</v>
      </c>
      <c r="I174" s="223"/>
      <c r="J174" s="224">
        <f>ROUND(I174*H174,2)</f>
        <v>0</v>
      </c>
      <c r="K174" s="220" t="s">
        <v>153</v>
      </c>
      <c r="L174" s="44"/>
      <c r="M174" s="225" t="s">
        <v>1</v>
      </c>
      <c r="N174" s="226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154</v>
      </c>
      <c r="AT174" s="229" t="s">
        <v>149</v>
      </c>
      <c r="AU174" s="229" t="s">
        <v>83</v>
      </c>
      <c r="AY174" s="17" t="s">
        <v>147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154</v>
      </c>
      <c r="BM174" s="229" t="s">
        <v>245</v>
      </c>
    </row>
    <row r="175" s="13" customFormat="1">
      <c r="A175" s="13"/>
      <c r="B175" s="231"/>
      <c r="C175" s="232"/>
      <c r="D175" s="233" t="s">
        <v>155</v>
      </c>
      <c r="E175" s="234" t="s">
        <v>1</v>
      </c>
      <c r="F175" s="235" t="s">
        <v>543</v>
      </c>
      <c r="G175" s="232"/>
      <c r="H175" s="236">
        <v>1131.779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155</v>
      </c>
      <c r="AU175" s="242" t="s">
        <v>83</v>
      </c>
      <c r="AV175" s="13" t="s">
        <v>83</v>
      </c>
      <c r="AW175" s="13" t="s">
        <v>30</v>
      </c>
      <c r="AX175" s="13" t="s">
        <v>73</v>
      </c>
      <c r="AY175" s="242" t="s">
        <v>147</v>
      </c>
    </row>
    <row r="176" s="14" customFormat="1">
      <c r="A176" s="14"/>
      <c r="B176" s="243"/>
      <c r="C176" s="244"/>
      <c r="D176" s="233" t="s">
        <v>155</v>
      </c>
      <c r="E176" s="245" t="s">
        <v>1</v>
      </c>
      <c r="F176" s="246" t="s">
        <v>157</v>
      </c>
      <c r="G176" s="244"/>
      <c r="H176" s="247">
        <v>1131.779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155</v>
      </c>
      <c r="AU176" s="253" t="s">
        <v>83</v>
      </c>
      <c r="AV176" s="14" t="s">
        <v>154</v>
      </c>
      <c r="AW176" s="14" t="s">
        <v>30</v>
      </c>
      <c r="AX176" s="14" t="s">
        <v>81</v>
      </c>
      <c r="AY176" s="253" t="s">
        <v>147</v>
      </c>
    </row>
    <row r="177" s="2" customFormat="1" ht="44.25" customHeight="1">
      <c r="A177" s="38"/>
      <c r="B177" s="39"/>
      <c r="C177" s="218" t="s">
        <v>248</v>
      </c>
      <c r="D177" s="218" t="s">
        <v>149</v>
      </c>
      <c r="E177" s="219" t="s">
        <v>544</v>
      </c>
      <c r="F177" s="220" t="s">
        <v>545</v>
      </c>
      <c r="G177" s="221" t="s">
        <v>206</v>
      </c>
      <c r="H177" s="222">
        <v>102.889</v>
      </c>
      <c r="I177" s="223"/>
      <c r="J177" s="224">
        <f>ROUND(I177*H177,2)</f>
        <v>0</v>
      </c>
      <c r="K177" s="220" t="s">
        <v>153</v>
      </c>
      <c r="L177" s="44"/>
      <c r="M177" s="225" t="s">
        <v>1</v>
      </c>
      <c r="N177" s="226" t="s">
        <v>38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154</v>
      </c>
      <c r="AT177" s="229" t="s">
        <v>149</v>
      </c>
      <c r="AU177" s="229" t="s">
        <v>83</v>
      </c>
      <c r="AY177" s="17" t="s">
        <v>147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81</v>
      </c>
      <c r="BK177" s="230">
        <f>ROUND(I177*H177,2)</f>
        <v>0</v>
      </c>
      <c r="BL177" s="17" t="s">
        <v>154</v>
      </c>
      <c r="BM177" s="229" t="s">
        <v>252</v>
      </c>
    </row>
    <row r="178" s="13" customFormat="1">
      <c r="A178" s="13"/>
      <c r="B178" s="231"/>
      <c r="C178" s="232"/>
      <c r="D178" s="233" t="s">
        <v>155</v>
      </c>
      <c r="E178" s="234" t="s">
        <v>1</v>
      </c>
      <c r="F178" s="235" t="s">
        <v>546</v>
      </c>
      <c r="G178" s="232"/>
      <c r="H178" s="236">
        <v>102.889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155</v>
      </c>
      <c r="AU178" s="242" t="s">
        <v>83</v>
      </c>
      <c r="AV178" s="13" t="s">
        <v>83</v>
      </c>
      <c r="AW178" s="13" t="s">
        <v>30</v>
      </c>
      <c r="AX178" s="13" t="s">
        <v>73</v>
      </c>
      <c r="AY178" s="242" t="s">
        <v>147</v>
      </c>
    </row>
    <row r="179" s="14" customFormat="1">
      <c r="A179" s="14"/>
      <c r="B179" s="243"/>
      <c r="C179" s="244"/>
      <c r="D179" s="233" t="s">
        <v>155</v>
      </c>
      <c r="E179" s="245" t="s">
        <v>1</v>
      </c>
      <c r="F179" s="246" t="s">
        <v>157</v>
      </c>
      <c r="G179" s="244"/>
      <c r="H179" s="247">
        <v>102.889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155</v>
      </c>
      <c r="AU179" s="253" t="s">
        <v>83</v>
      </c>
      <c r="AV179" s="14" t="s">
        <v>154</v>
      </c>
      <c r="AW179" s="14" t="s">
        <v>30</v>
      </c>
      <c r="AX179" s="14" t="s">
        <v>81</v>
      </c>
      <c r="AY179" s="253" t="s">
        <v>147</v>
      </c>
    </row>
    <row r="180" s="2" customFormat="1" ht="21.75" customHeight="1">
      <c r="A180" s="38"/>
      <c r="B180" s="39"/>
      <c r="C180" s="218" t="s">
        <v>202</v>
      </c>
      <c r="D180" s="218" t="s">
        <v>149</v>
      </c>
      <c r="E180" s="219" t="s">
        <v>547</v>
      </c>
      <c r="F180" s="220" t="s">
        <v>548</v>
      </c>
      <c r="G180" s="221" t="s">
        <v>206</v>
      </c>
      <c r="H180" s="222">
        <v>73.447999999999993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38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154</v>
      </c>
      <c r="AT180" s="229" t="s">
        <v>149</v>
      </c>
      <c r="AU180" s="229" t="s">
        <v>83</v>
      </c>
      <c r="AY180" s="17" t="s">
        <v>147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81</v>
      </c>
      <c r="BK180" s="230">
        <f>ROUND(I180*H180,2)</f>
        <v>0</v>
      </c>
      <c r="BL180" s="17" t="s">
        <v>154</v>
      </c>
      <c r="BM180" s="229" t="s">
        <v>255</v>
      </c>
    </row>
    <row r="181" s="13" customFormat="1">
      <c r="A181" s="13"/>
      <c r="B181" s="231"/>
      <c r="C181" s="232"/>
      <c r="D181" s="233" t="s">
        <v>155</v>
      </c>
      <c r="E181" s="234" t="s">
        <v>1</v>
      </c>
      <c r="F181" s="235" t="s">
        <v>549</v>
      </c>
      <c r="G181" s="232"/>
      <c r="H181" s="236">
        <v>73.447999999999993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155</v>
      </c>
      <c r="AU181" s="242" t="s">
        <v>83</v>
      </c>
      <c r="AV181" s="13" t="s">
        <v>83</v>
      </c>
      <c r="AW181" s="13" t="s">
        <v>30</v>
      </c>
      <c r="AX181" s="13" t="s">
        <v>73</v>
      </c>
      <c r="AY181" s="242" t="s">
        <v>147</v>
      </c>
    </row>
    <row r="182" s="14" customFormat="1">
      <c r="A182" s="14"/>
      <c r="B182" s="243"/>
      <c r="C182" s="244"/>
      <c r="D182" s="233" t="s">
        <v>155</v>
      </c>
      <c r="E182" s="245" t="s">
        <v>1</v>
      </c>
      <c r="F182" s="246" t="s">
        <v>157</v>
      </c>
      <c r="G182" s="244"/>
      <c r="H182" s="247">
        <v>73.447999999999993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155</v>
      </c>
      <c r="AU182" s="253" t="s">
        <v>83</v>
      </c>
      <c r="AV182" s="14" t="s">
        <v>154</v>
      </c>
      <c r="AW182" s="14" t="s">
        <v>30</v>
      </c>
      <c r="AX182" s="14" t="s">
        <v>81</v>
      </c>
      <c r="AY182" s="253" t="s">
        <v>147</v>
      </c>
    </row>
    <row r="183" s="12" customFormat="1" ht="22.8" customHeight="1">
      <c r="A183" s="12"/>
      <c r="B183" s="202"/>
      <c r="C183" s="203"/>
      <c r="D183" s="204" t="s">
        <v>72</v>
      </c>
      <c r="E183" s="216" t="s">
        <v>489</v>
      </c>
      <c r="F183" s="216" t="s">
        <v>490</v>
      </c>
      <c r="G183" s="203"/>
      <c r="H183" s="203"/>
      <c r="I183" s="206"/>
      <c r="J183" s="217">
        <f>BK183</f>
        <v>0</v>
      </c>
      <c r="K183" s="203"/>
      <c r="L183" s="208"/>
      <c r="M183" s="209"/>
      <c r="N183" s="210"/>
      <c r="O183" s="210"/>
      <c r="P183" s="211">
        <f>P184</f>
        <v>0</v>
      </c>
      <c r="Q183" s="210"/>
      <c r="R183" s="211">
        <f>R184</f>
        <v>0</v>
      </c>
      <c r="S183" s="210"/>
      <c r="T183" s="212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3" t="s">
        <v>81</v>
      </c>
      <c r="AT183" s="214" t="s">
        <v>72</v>
      </c>
      <c r="AU183" s="214" t="s">
        <v>81</v>
      </c>
      <c r="AY183" s="213" t="s">
        <v>147</v>
      </c>
      <c r="BK183" s="215">
        <f>BK184</f>
        <v>0</v>
      </c>
    </row>
    <row r="184" s="2" customFormat="1" ht="33" customHeight="1">
      <c r="A184" s="38"/>
      <c r="B184" s="39"/>
      <c r="C184" s="218" t="s">
        <v>257</v>
      </c>
      <c r="D184" s="218" t="s">
        <v>149</v>
      </c>
      <c r="E184" s="219" t="s">
        <v>550</v>
      </c>
      <c r="F184" s="220" t="s">
        <v>551</v>
      </c>
      <c r="G184" s="221" t="s">
        <v>206</v>
      </c>
      <c r="H184" s="222">
        <v>2.2109999999999999</v>
      </c>
      <c r="I184" s="223"/>
      <c r="J184" s="224">
        <f>ROUND(I184*H184,2)</f>
        <v>0</v>
      </c>
      <c r="K184" s="220" t="s">
        <v>153</v>
      </c>
      <c r="L184" s="44"/>
      <c r="M184" s="274" t="s">
        <v>1</v>
      </c>
      <c r="N184" s="275" t="s">
        <v>38</v>
      </c>
      <c r="O184" s="276"/>
      <c r="P184" s="277">
        <f>O184*H184</f>
        <v>0</v>
      </c>
      <c r="Q184" s="277">
        <v>0</v>
      </c>
      <c r="R184" s="277">
        <f>Q184*H184</f>
        <v>0</v>
      </c>
      <c r="S184" s="277">
        <v>0</v>
      </c>
      <c r="T184" s="27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154</v>
      </c>
      <c r="AT184" s="229" t="s">
        <v>149</v>
      </c>
      <c r="AU184" s="229" t="s">
        <v>83</v>
      </c>
      <c r="AY184" s="17" t="s">
        <v>147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81</v>
      </c>
      <c r="BK184" s="230">
        <f>ROUND(I184*H184,2)</f>
        <v>0</v>
      </c>
      <c r="BL184" s="17" t="s">
        <v>154</v>
      </c>
      <c r="BM184" s="229" t="s">
        <v>260</v>
      </c>
    </row>
    <row r="185" s="2" customFormat="1" ht="6.96" customHeight="1">
      <c r="A185" s="38"/>
      <c r="B185" s="66"/>
      <c r="C185" s="67"/>
      <c r="D185" s="67"/>
      <c r="E185" s="67"/>
      <c r="F185" s="67"/>
      <c r="G185" s="67"/>
      <c r="H185" s="67"/>
      <c r="I185" s="67"/>
      <c r="J185" s="67"/>
      <c r="K185" s="67"/>
      <c r="L185" s="44"/>
      <c r="M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</row>
  </sheetData>
  <sheetProtection sheet="1" autoFilter="0" formatColumns="0" formatRows="0" objects="1" scenarios="1" spinCount="100000" saltValue="PiGiNZ7u6NZ+bj25BarW6htdy5TKnddvrDga/G3uUEbK42I/n5UiGB6IIbwRnSvQUBRFX/RNUCwp/JZ1Wy7uSg==" hashValue="S/zoACrr7TaQTfl6zXJt8hPXowLkNCM+FczVrdubFBxtGIbWG0Rh6x9X9yEQLr0fk1h5Rb6MRyO+wvxp1nxQ2A==" algorithmName="SHA-512" password="CC35"/>
  <autoFilter ref="C121:K18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552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ROUND((SUM(BE122:BE234)),  2)</f>
        <v>0</v>
      </c>
      <c r="G33" s="38"/>
      <c r="H33" s="38"/>
      <c r="I33" s="155">
        <v>0.20999999999999999</v>
      </c>
      <c r="J33" s="154">
        <f>ROUND(((SUM(BE122:BE234))*I33),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ROUND((SUM(BF122:BF234)),  2)</f>
        <v>0</v>
      </c>
      <c r="G34" s="38"/>
      <c r="H34" s="38"/>
      <c r="I34" s="155">
        <v>0.12</v>
      </c>
      <c r="J34" s="154">
        <f>ROUND(((SUM(BF122:BF234))*I34),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ROUND((SUM(BG122:BG234)),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ROUND((SUM(BH122:BH234)),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ROUND((SUM(BI122:BI234)),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02.1 - Vodovodní přípojky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127</v>
      </c>
      <c r="E99" s="188"/>
      <c r="F99" s="188"/>
      <c r="G99" s="188"/>
      <c r="H99" s="188"/>
      <c r="I99" s="188"/>
      <c r="J99" s="189">
        <f>J189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128</v>
      </c>
      <c r="E100" s="188"/>
      <c r="F100" s="188"/>
      <c r="G100" s="188"/>
      <c r="H100" s="188"/>
      <c r="I100" s="188"/>
      <c r="J100" s="189">
        <f>J202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553</v>
      </c>
      <c r="E101" s="188"/>
      <c r="F101" s="188"/>
      <c r="G101" s="188"/>
      <c r="H101" s="188"/>
      <c r="I101" s="188"/>
      <c r="J101" s="189">
        <f>J224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131</v>
      </c>
      <c r="E102" s="188"/>
      <c r="F102" s="188"/>
      <c r="G102" s="188"/>
      <c r="H102" s="188"/>
      <c r="I102" s="188"/>
      <c r="J102" s="189">
        <f>J233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Tábor, Mostecká - Rekonstrukce vodovodu a kanalizace_poznamky pro upravu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 02.1 - Vodovodní přípojky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10. 12. 2025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31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133</v>
      </c>
      <c r="D121" s="194" t="s">
        <v>58</v>
      </c>
      <c r="E121" s="194" t="s">
        <v>54</v>
      </c>
      <c r="F121" s="194" t="s">
        <v>55</v>
      </c>
      <c r="G121" s="194" t="s">
        <v>134</v>
      </c>
      <c r="H121" s="194" t="s">
        <v>135</v>
      </c>
      <c r="I121" s="194" t="s">
        <v>136</v>
      </c>
      <c r="J121" s="194" t="s">
        <v>122</v>
      </c>
      <c r="K121" s="195" t="s">
        <v>137</v>
      </c>
      <c r="L121" s="196"/>
      <c r="M121" s="100" t="s">
        <v>1</v>
      </c>
      <c r="N121" s="101" t="s">
        <v>37</v>
      </c>
      <c r="O121" s="101" t="s">
        <v>138</v>
      </c>
      <c r="P121" s="101" t="s">
        <v>139</v>
      </c>
      <c r="Q121" s="101" t="s">
        <v>140</v>
      </c>
      <c r="R121" s="101" t="s">
        <v>141</v>
      </c>
      <c r="S121" s="101" t="s">
        <v>142</v>
      </c>
      <c r="T121" s="102" t="s">
        <v>143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144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124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72</v>
      </c>
      <c r="E123" s="205" t="s">
        <v>145</v>
      </c>
      <c r="F123" s="205" t="s">
        <v>146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P124+P189+P202+P224+P233</f>
        <v>0</v>
      </c>
      <c r="Q123" s="210"/>
      <c r="R123" s="211">
        <f>R124+R189+R202+R224+R233</f>
        <v>0</v>
      </c>
      <c r="S123" s="210"/>
      <c r="T123" s="212">
        <f>T124+T189+T202+T224+T233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72</v>
      </c>
      <c r="AU123" s="214" t="s">
        <v>73</v>
      </c>
      <c r="AY123" s="213" t="s">
        <v>147</v>
      </c>
      <c r="BK123" s="215">
        <f>BK124+BK189+BK202+BK224+BK233</f>
        <v>0</v>
      </c>
    </row>
    <row r="124" s="12" customFormat="1" ht="22.8" customHeight="1">
      <c r="A124" s="12"/>
      <c r="B124" s="202"/>
      <c r="C124" s="203"/>
      <c r="D124" s="204" t="s">
        <v>72</v>
      </c>
      <c r="E124" s="216" t="s">
        <v>81</v>
      </c>
      <c r="F124" s="216" t="s">
        <v>148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SUM(P125:P188)</f>
        <v>0</v>
      </c>
      <c r="Q124" s="210"/>
      <c r="R124" s="211">
        <f>SUM(R125:R188)</f>
        <v>0</v>
      </c>
      <c r="S124" s="210"/>
      <c r="T124" s="212">
        <f>SUM(T125:T188)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81</v>
      </c>
      <c r="AY124" s="213" t="s">
        <v>147</v>
      </c>
      <c r="BK124" s="215">
        <f>SUM(BK125:BK188)</f>
        <v>0</v>
      </c>
    </row>
    <row r="125" s="2" customFormat="1" ht="24.15" customHeight="1">
      <c r="A125" s="38"/>
      <c r="B125" s="39"/>
      <c r="C125" s="218" t="s">
        <v>81</v>
      </c>
      <c r="D125" s="218" t="s">
        <v>149</v>
      </c>
      <c r="E125" s="219" t="s">
        <v>158</v>
      </c>
      <c r="F125" s="220" t="s">
        <v>159</v>
      </c>
      <c r="G125" s="221" t="s">
        <v>152</v>
      </c>
      <c r="H125" s="222">
        <v>21.600000000000001</v>
      </c>
      <c r="I125" s="223"/>
      <c r="J125" s="224">
        <f>ROUND(I125*H125,2)</f>
        <v>0</v>
      </c>
      <c r="K125" s="220" t="s">
        <v>153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154</v>
      </c>
      <c r="AT125" s="229" t="s">
        <v>149</v>
      </c>
      <c r="AU125" s="229" t="s">
        <v>83</v>
      </c>
      <c r="AY125" s="17" t="s">
        <v>147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154</v>
      </c>
      <c r="BM125" s="229" t="s">
        <v>83</v>
      </c>
    </row>
    <row r="126" s="13" customFormat="1">
      <c r="A126" s="13"/>
      <c r="B126" s="231"/>
      <c r="C126" s="232"/>
      <c r="D126" s="233" t="s">
        <v>155</v>
      </c>
      <c r="E126" s="234" t="s">
        <v>1</v>
      </c>
      <c r="F126" s="235" t="s">
        <v>554</v>
      </c>
      <c r="G126" s="232"/>
      <c r="H126" s="236">
        <v>10.800000000000001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155</v>
      </c>
      <c r="AU126" s="242" t="s">
        <v>83</v>
      </c>
      <c r="AV126" s="13" t="s">
        <v>83</v>
      </c>
      <c r="AW126" s="13" t="s">
        <v>30</v>
      </c>
      <c r="AX126" s="13" t="s">
        <v>73</v>
      </c>
      <c r="AY126" s="242" t="s">
        <v>147</v>
      </c>
    </row>
    <row r="127" s="13" customFormat="1">
      <c r="A127" s="13"/>
      <c r="B127" s="231"/>
      <c r="C127" s="232"/>
      <c r="D127" s="233" t="s">
        <v>155</v>
      </c>
      <c r="E127" s="234" t="s">
        <v>1</v>
      </c>
      <c r="F127" s="235" t="s">
        <v>555</v>
      </c>
      <c r="G127" s="232"/>
      <c r="H127" s="236">
        <v>10.800000000000001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155</v>
      </c>
      <c r="AU127" s="242" t="s">
        <v>83</v>
      </c>
      <c r="AV127" s="13" t="s">
        <v>83</v>
      </c>
      <c r="AW127" s="13" t="s">
        <v>30</v>
      </c>
      <c r="AX127" s="13" t="s">
        <v>73</v>
      </c>
      <c r="AY127" s="242" t="s">
        <v>147</v>
      </c>
    </row>
    <row r="128" s="14" customFormat="1">
      <c r="A128" s="14"/>
      <c r="B128" s="243"/>
      <c r="C128" s="244"/>
      <c r="D128" s="233" t="s">
        <v>155</v>
      </c>
      <c r="E128" s="245" t="s">
        <v>1</v>
      </c>
      <c r="F128" s="246" t="s">
        <v>157</v>
      </c>
      <c r="G128" s="244"/>
      <c r="H128" s="247">
        <v>21.600000000000001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155</v>
      </c>
      <c r="AU128" s="253" t="s">
        <v>83</v>
      </c>
      <c r="AV128" s="14" t="s">
        <v>154</v>
      </c>
      <c r="AW128" s="14" t="s">
        <v>30</v>
      </c>
      <c r="AX128" s="14" t="s">
        <v>81</v>
      </c>
      <c r="AY128" s="253" t="s">
        <v>147</v>
      </c>
    </row>
    <row r="129" s="2" customFormat="1" ht="33" customHeight="1">
      <c r="A129" s="38"/>
      <c r="B129" s="39"/>
      <c r="C129" s="218" t="s">
        <v>83</v>
      </c>
      <c r="D129" s="218" t="s">
        <v>149</v>
      </c>
      <c r="E129" s="219" t="s">
        <v>556</v>
      </c>
      <c r="F129" s="220" t="s">
        <v>557</v>
      </c>
      <c r="G129" s="221" t="s">
        <v>168</v>
      </c>
      <c r="H129" s="222">
        <v>40.713999999999999</v>
      </c>
      <c r="I129" s="223"/>
      <c r="J129" s="224">
        <f>ROUND(I129*H129,2)</f>
        <v>0</v>
      </c>
      <c r="K129" s="220" t="s">
        <v>153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154</v>
      </c>
      <c r="AT129" s="229" t="s">
        <v>149</v>
      </c>
      <c r="AU129" s="229" t="s">
        <v>83</v>
      </c>
      <c r="AY129" s="17" t="s">
        <v>147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154</v>
      </c>
      <c r="BM129" s="229" t="s">
        <v>154</v>
      </c>
    </row>
    <row r="130" s="13" customFormat="1">
      <c r="A130" s="13"/>
      <c r="B130" s="231"/>
      <c r="C130" s="232"/>
      <c r="D130" s="233" t="s">
        <v>155</v>
      </c>
      <c r="E130" s="234" t="s">
        <v>1</v>
      </c>
      <c r="F130" s="235" t="s">
        <v>558</v>
      </c>
      <c r="G130" s="232"/>
      <c r="H130" s="236">
        <v>4.3200000000000003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155</v>
      </c>
      <c r="AU130" s="242" t="s">
        <v>83</v>
      </c>
      <c r="AV130" s="13" t="s">
        <v>83</v>
      </c>
      <c r="AW130" s="13" t="s">
        <v>30</v>
      </c>
      <c r="AX130" s="13" t="s">
        <v>73</v>
      </c>
      <c r="AY130" s="242" t="s">
        <v>147</v>
      </c>
    </row>
    <row r="131" s="13" customFormat="1">
      <c r="A131" s="13"/>
      <c r="B131" s="231"/>
      <c r="C131" s="232"/>
      <c r="D131" s="233" t="s">
        <v>155</v>
      </c>
      <c r="E131" s="234" t="s">
        <v>1</v>
      </c>
      <c r="F131" s="235" t="s">
        <v>559</v>
      </c>
      <c r="G131" s="232"/>
      <c r="H131" s="236">
        <v>4.6440000000000001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155</v>
      </c>
      <c r="AU131" s="242" t="s">
        <v>83</v>
      </c>
      <c r="AV131" s="13" t="s">
        <v>83</v>
      </c>
      <c r="AW131" s="13" t="s">
        <v>30</v>
      </c>
      <c r="AX131" s="13" t="s">
        <v>73</v>
      </c>
      <c r="AY131" s="242" t="s">
        <v>147</v>
      </c>
    </row>
    <row r="132" s="13" customFormat="1">
      <c r="A132" s="13"/>
      <c r="B132" s="231"/>
      <c r="C132" s="232"/>
      <c r="D132" s="233" t="s">
        <v>155</v>
      </c>
      <c r="E132" s="234" t="s">
        <v>1</v>
      </c>
      <c r="F132" s="235" t="s">
        <v>560</v>
      </c>
      <c r="G132" s="232"/>
      <c r="H132" s="236">
        <v>4.8339999999999996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155</v>
      </c>
      <c r="AU132" s="242" t="s">
        <v>83</v>
      </c>
      <c r="AV132" s="13" t="s">
        <v>83</v>
      </c>
      <c r="AW132" s="13" t="s">
        <v>30</v>
      </c>
      <c r="AX132" s="13" t="s">
        <v>73</v>
      </c>
      <c r="AY132" s="242" t="s">
        <v>147</v>
      </c>
    </row>
    <row r="133" s="13" customFormat="1">
      <c r="A133" s="13"/>
      <c r="B133" s="231"/>
      <c r="C133" s="232"/>
      <c r="D133" s="233" t="s">
        <v>155</v>
      </c>
      <c r="E133" s="234" t="s">
        <v>1</v>
      </c>
      <c r="F133" s="235" t="s">
        <v>561</v>
      </c>
      <c r="G133" s="232"/>
      <c r="H133" s="236">
        <v>4.4450000000000003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155</v>
      </c>
      <c r="AU133" s="242" t="s">
        <v>83</v>
      </c>
      <c r="AV133" s="13" t="s">
        <v>83</v>
      </c>
      <c r="AW133" s="13" t="s">
        <v>30</v>
      </c>
      <c r="AX133" s="13" t="s">
        <v>73</v>
      </c>
      <c r="AY133" s="242" t="s">
        <v>147</v>
      </c>
    </row>
    <row r="134" s="13" customFormat="1">
      <c r="A134" s="13"/>
      <c r="B134" s="231"/>
      <c r="C134" s="232"/>
      <c r="D134" s="233" t="s">
        <v>155</v>
      </c>
      <c r="E134" s="234" t="s">
        <v>1</v>
      </c>
      <c r="F134" s="235" t="s">
        <v>562</v>
      </c>
      <c r="G134" s="232"/>
      <c r="H134" s="236">
        <v>4.5019999999999998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155</v>
      </c>
      <c r="AU134" s="242" t="s">
        <v>83</v>
      </c>
      <c r="AV134" s="13" t="s">
        <v>83</v>
      </c>
      <c r="AW134" s="13" t="s">
        <v>30</v>
      </c>
      <c r="AX134" s="13" t="s">
        <v>73</v>
      </c>
      <c r="AY134" s="242" t="s">
        <v>147</v>
      </c>
    </row>
    <row r="135" s="13" customFormat="1">
      <c r="A135" s="13"/>
      <c r="B135" s="231"/>
      <c r="C135" s="232"/>
      <c r="D135" s="233" t="s">
        <v>155</v>
      </c>
      <c r="E135" s="234" t="s">
        <v>1</v>
      </c>
      <c r="F135" s="235" t="s">
        <v>563</v>
      </c>
      <c r="G135" s="232"/>
      <c r="H135" s="236">
        <v>4.46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155</v>
      </c>
      <c r="AU135" s="242" t="s">
        <v>83</v>
      </c>
      <c r="AV135" s="13" t="s">
        <v>83</v>
      </c>
      <c r="AW135" s="13" t="s">
        <v>30</v>
      </c>
      <c r="AX135" s="13" t="s">
        <v>73</v>
      </c>
      <c r="AY135" s="242" t="s">
        <v>147</v>
      </c>
    </row>
    <row r="136" s="13" customFormat="1">
      <c r="A136" s="13"/>
      <c r="B136" s="231"/>
      <c r="C136" s="232"/>
      <c r="D136" s="233" t="s">
        <v>155</v>
      </c>
      <c r="E136" s="234" t="s">
        <v>1</v>
      </c>
      <c r="F136" s="235" t="s">
        <v>564</v>
      </c>
      <c r="G136" s="232"/>
      <c r="H136" s="236">
        <v>3.2919999999999998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155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147</v>
      </c>
    </row>
    <row r="137" s="13" customFormat="1">
      <c r="A137" s="13"/>
      <c r="B137" s="231"/>
      <c r="C137" s="232"/>
      <c r="D137" s="233" t="s">
        <v>155</v>
      </c>
      <c r="E137" s="234" t="s">
        <v>1</v>
      </c>
      <c r="F137" s="235" t="s">
        <v>565</v>
      </c>
      <c r="G137" s="232"/>
      <c r="H137" s="236">
        <v>3.629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155</v>
      </c>
      <c r="AU137" s="242" t="s">
        <v>83</v>
      </c>
      <c r="AV137" s="13" t="s">
        <v>83</v>
      </c>
      <c r="AW137" s="13" t="s">
        <v>30</v>
      </c>
      <c r="AX137" s="13" t="s">
        <v>73</v>
      </c>
      <c r="AY137" s="242" t="s">
        <v>147</v>
      </c>
    </row>
    <row r="138" s="13" customFormat="1">
      <c r="A138" s="13"/>
      <c r="B138" s="231"/>
      <c r="C138" s="232"/>
      <c r="D138" s="233" t="s">
        <v>155</v>
      </c>
      <c r="E138" s="234" t="s">
        <v>1</v>
      </c>
      <c r="F138" s="235" t="s">
        <v>566</v>
      </c>
      <c r="G138" s="232"/>
      <c r="H138" s="236">
        <v>3.294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155</v>
      </c>
      <c r="AU138" s="242" t="s">
        <v>83</v>
      </c>
      <c r="AV138" s="13" t="s">
        <v>83</v>
      </c>
      <c r="AW138" s="13" t="s">
        <v>30</v>
      </c>
      <c r="AX138" s="13" t="s">
        <v>73</v>
      </c>
      <c r="AY138" s="242" t="s">
        <v>147</v>
      </c>
    </row>
    <row r="139" s="13" customFormat="1">
      <c r="A139" s="13"/>
      <c r="B139" s="231"/>
      <c r="C139" s="232"/>
      <c r="D139" s="233" t="s">
        <v>155</v>
      </c>
      <c r="E139" s="234" t="s">
        <v>1</v>
      </c>
      <c r="F139" s="235" t="s">
        <v>567</v>
      </c>
      <c r="G139" s="232"/>
      <c r="H139" s="236">
        <v>3.294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155</v>
      </c>
      <c r="AU139" s="242" t="s">
        <v>83</v>
      </c>
      <c r="AV139" s="13" t="s">
        <v>83</v>
      </c>
      <c r="AW139" s="13" t="s">
        <v>30</v>
      </c>
      <c r="AX139" s="13" t="s">
        <v>73</v>
      </c>
      <c r="AY139" s="242" t="s">
        <v>147</v>
      </c>
    </row>
    <row r="140" s="14" customFormat="1">
      <c r="A140" s="14"/>
      <c r="B140" s="243"/>
      <c r="C140" s="244"/>
      <c r="D140" s="233" t="s">
        <v>155</v>
      </c>
      <c r="E140" s="245" t="s">
        <v>1</v>
      </c>
      <c r="F140" s="246" t="s">
        <v>157</v>
      </c>
      <c r="G140" s="244"/>
      <c r="H140" s="247">
        <v>40.713999999999992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155</v>
      </c>
      <c r="AU140" s="253" t="s">
        <v>83</v>
      </c>
      <c r="AV140" s="14" t="s">
        <v>154</v>
      </c>
      <c r="AW140" s="14" t="s">
        <v>30</v>
      </c>
      <c r="AX140" s="14" t="s">
        <v>81</v>
      </c>
      <c r="AY140" s="253" t="s">
        <v>147</v>
      </c>
    </row>
    <row r="141" s="2" customFormat="1" ht="24.15" customHeight="1">
      <c r="A141" s="38"/>
      <c r="B141" s="39"/>
      <c r="C141" s="218" t="s">
        <v>165</v>
      </c>
      <c r="D141" s="218" t="s">
        <v>149</v>
      </c>
      <c r="E141" s="219" t="s">
        <v>172</v>
      </c>
      <c r="F141" s="220" t="s">
        <v>173</v>
      </c>
      <c r="G141" s="221" t="s">
        <v>168</v>
      </c>
      <c r="H141" s="222">
        <v>11.16</v>
      </c>
      <c r="I141" s="223"/>
      <c r="J141" s="224">
        <f>ROUND(I141*H141,2)</f>
        <v>0</v>
      </c>
      <c r="K141" s="220" t="s">
        <v>153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154</v>
      </c>
      <c r="AT141" s="229" t="s">
        <v>149</v>
      </c>
      <c r="AU141" s="229" t="s">
        <v>83</v>
      </c>
      <c r="AY141" s="17" t="s">
        <v>147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154</v>
      </c>
      <c r="BM141" s="229" t="s">
        <v>169</v>
      </c>
    </row>
    <row r="142" s="13" customFormat="1">
      <c r="A142" s="13"/>
      <c r="B142" s="231"/>
      <c r="C142" s="232"/>
      <c r="D142" s="233" t="s">
        <v>155</v>
      </c>
      <c r="E142" s="234" t="s">
        <v>1</v>
      </c>
      <c r="F142" s="235" t="s">
        <v>568</v>
      </c>
      <c r="G142" s="232"/>
      <c r="H142" s="236">
        <v>5.4000000000000004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155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147</v>
      </c>
    </row>
    <row r="143" s="13" customFormat="1">
      <c r="A143" s="13"/>
      <c r="B143" s="231"/>
      <c r="C143" s="232"/>
      <c r="D143" s="233" t="s">
        <v>155</v>
      </c>
      <c r="E143" s="234" t="s">
        <v>1</v>
      </c>
      <c r="F143" s="235" t="s">
        <v>569</v>
      </c>
      <c r="G143" s="232"/>
      <c r="H143" s="236">
        <v>5.7599999999999998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155</v>
      </c>
      <c r="AU143" s="242" t="s">
        <v>83</v>
      </c>
      <c r="AV143" s="13" t="s">
        <v>83</v>
      </c>
      <c r="AW143" s="13" t="s">
        <v>30</v>
      </c>
      <c r="AX143" s="13" t="s">
        <v>73</v>
      </c>
      <c r="AY143" s="242" t="s">
        <v>147</v>
      </c>
    </row>
    <row r="144" s="14" customFormat="1">
      <c r="A144" s="14"/>
      <c r="B144" s="243"/>
      <c r="C144" s="244"/>
      <c r="D144" s="233" t="s">
        <v>155</v>
      </c>
      <c r="E144" s="245" t="s">
        <v>1</v>
      </c>
      <c r="F144" s="246" t="s">
        <v>157</v>
      </c>
      <c r="G144" s="244"/>
      <c r="H144" s="247">
        <v>11.16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155</v>
      </c>
      <c r="AU144" s="253" t="s">
        <v>83</v>
      </c>
      <c r="AV144" s="14" t="s">
        <v>154</v>
      </c>
      <c r="AW144" s="14" t="s">
        <v>30</v>
      </c>
      <c r="AX144" s="14" t="s">
        <v>81</v>
      </c>
      <c r="AY144" s="253" t="s">
        <v>147</v>
      </c>
    </row>
    <row r="145" s="2" customFormat="1" ht="21.75" customHeight="1">
      <c r="A145" s="38"/>
      <c r="B145" s="39"/>
      <c r="C145" s="218" t="s">
        <v>154</v>
      </c>
      <c r="D145" s="218" t="s">
        <v>149</v>
      </c>
      <c r="E145" s="219" t="s">
        <v>183</v>
      </c>
      <c r="F145" s="220" t="s">
        <v>184</v>
      </c>
      <c r="G145" s="221" t="s">
        <v>185</v>
      </c>
      <c r="H145" s="222">
        <v>129.05500000000001</v>
      </c>
      <c r="I145" s="223"/>
      <c r="J145" s="224">
        <f>ROUND(I145*H145,2)</f>
        <v>0</v>
      </c>
      <c r="K145" s="220" t="s">
        <v>153</v>
      </c>
      <c r="L145" s="44"/>
      <c r="M145" s="225" t="s">
        <v>1</v>
      </c>
      <c r="N145" s="226" t="s">
        <v>38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154</v>
      </c>
      <c r="AT145" s="229" t="s">
        <v>149</v>
      </c>
      <c r="AU145" s="229" t="s">
        <v>83</v>
      </c>
      <c r="AY145" s="17" t="s">
        <v>147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81</v>
      </c>
      <c r="BK145" s="230">
        <f>ROUND(I145*H145,2)</f>
        <v>0</v>
      </c>
      <c r="BL145" s="17" t="s">
        <v>154</v>
      </c>
      <c r="BM145" s="229" t="s">
        <v>174</v>
      </c>
    </row>
    <row r="146" s="13" customFormat="1">
      <c r="A146" s="13"/>
      <c r="B146" s="231"/>
      <c r="C146" s="232"/>
      <c r="D146" s="233" t="s">
        <v>155</v>
      </c>
      <c r="E146" s="234" t="s">
        <v>1</v>
      </c>
      <c r="F146" s="235" t="s">
        <v>570</v>
      </c>
      <c r="G146" s="232"/>
      <c r="H146" s="236">
        <v>13.76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155</v>
      </c>
      <c r="AU146" s="242" t="s">
        <v>83</v>
      </c>
      <c r="AV146" s="13" t="s">
        <v>83</v>
      </c>
      <c r="AW146" s="13" t="s">
        <v>30</v>
      </c>
      <c r="AX146" s="13" t="s">
        <v>73</v>
      </c>
      <c r="AY146" s="242" t="s">
        <v>147</v>
      </c>
    </row>
    <row r="147" s="13" customFormat="1">
      <c r="A147" s="13"/>
      <c r="B147" s="231"/>
      <c r="C147" s="232"/>
      <c r="D147" s="233" t="s">
        <v>155</v>
      </c>
      <c r="E147" s="234" t="s">
        <v>1</v>
      </c>
      <c r="F147" s="235" t="s">
        <v>571</v>
      </c>
      <c r="G147" s="232"/>
      <c r="H147" s="236">
        <v>14.48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155</v>
      </c>
      <c r="AU147" s="242" t="s">
        <v>83</v>
      </c>
      <c r="AV147" s="13" t="s">
        <v>83</v>
      </c>
      <c r="AW147" s="13" t="s">
        <v>30</v>
      </c>
      <c r="AX147" s="13" t="s">
        <v>73</v>
      </c>
      <c r="AY147" s="242" t="s">
        <v>147</v>
      </c>
    </row>
    <row r="148" s="13" customFormat="1">
      <c r="A148" s="13"/>
      <c r="B148" s="231"/>
      <c r="C148" s="232"/>
      <c r="D148" s="233" t="s">
        <v>155</v>
      </c>
      <c r="E148" s="234" t="s">
        <v>1</v>
      </c>
      <c r="F148" s="235" t="s">
        <v>572</v>
      </c>
      <c r="G148" s="232"/>
      <c r="H148" s="236">
        <v>15.006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155</v>
      </c>
      <c r="AU148" s="242" t="s">
        <v>83</v>
      </c>
      <c r="AV148" s="13" t="s">
        <v>83</v>
      </c>
      <c r="AW148" s="13" t="s">
        <v>30</v>
      </c>
      <c r="AX148" s="13" t="s">
        <v>73</v>
      </c>
      <c r="AY148" s="242" t="s">
        <v>147</v>
      </c>
    </row>
    <row r="149" s="13" customFormat="1">
      <c r="A149" s="13"/>
      <c r="B149" s="231"/>
      <c r="C149" s="232"/>
      <c r="D149" s="233" t="s">
        <v>155</v>
      </c>
      <c r="E149" s="234" t="s">
        <v>1</v>
      </c>
      <c r="F149" s="235" t="s">
        <v>573</v>
      </c>
      <c r="G149" s="232"/>
      <c r="H149" s="236">
        <v>14.193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155</v>
      </c>
      <c r="AU149" s="242" t="s">
        <v>83</v>
      </c>
      <c r="AV149" s="13" t="s">
        <v>83</v>
      </c>
      <c r="AW149" s="13" t="s">
        <v>30</v>
      </c>
      <c r="AX149" s="13" t="s">
        <v>73</v>
      </c>
      <c r="AY149" s="242" t="s">
        <v>147</v>
      </c>
    </row>
    <row r="150" s="13" customFormat="1">
      <c r="A150" s="13"/>
      <c r="B150" s="231"/>
      <c r="C150" s="232"/>
      <c r="D150" s="233" t="s">
        <v>155</v>
      </c>
      <c r="E150" s="234" t="s">
        <v>1</v>
      </c>
      <c r="F150" s="235" t="s">
        <v>574</v>
      </c>
      <c r="G150" s="232"/>
      <c r="H150" s="236">
        <v>14.022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155</v>
      </c>
      <c r="AU150" s="242" t="s">
        <v>83</v>
      </c>
      <c r="AV150" s="13" t="s">
        <v>83</v>
      </c>
      <c r="AW150" s="13" t="s">
        <v>30</v>
      </c>
      <c r="AX150" s="13" t="s">
        <v>73</v>
      </c>
      <c r="AY150" s="242" t="s">
        <v>147</v>
      </c>
    </row>
    <row r="151" s="13" customFormat="1">
      <c r="A151" s="13"/>
      <c r="B151" s="231"/>
      <c r="C151" s="232"/>
      <c r="D151" s="233" t="s">
        <v>155</v>
      </c>
      <c r="E151" s="234" t="s">
        <v>1</v>
      </c>
      <c r="F151" s="235" t="s">
        <v>575</v>
      </c>
      <c r="G151" s="232"/>
      <c r="H151" s="236">
        <v>14.616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155</v>
      </c>
      <c r="AU151" s="242" t="s">
        <v>83</v>
      </c>
      <c r="AV151" s="13" t="s">
        <v>83</v>
      </c>
      <c r="AW151" s="13" t="s">
        <v>30</v>
      </c>
      <c r="AX151" s="13" t="s">
        <v>73</v>
      </c>
      <c r="AY151" s="242" t="s">
        <v>147</v>
      </c>
    </row>
    <row r="152" s="13" customFormat="1">
      <c r="A152" s="13"/>
      <c r="B152" s="231"/>
      <c r="C152" s="232"/>
      <c r="D152" s="233" t="s">
        <v>155</v>
      </c>
      <c r="E152" s="234" t="s">
        <v>1</v>
      </c>
      <c r="F152" s="235" t="s">
        <v>576</v>
      </c>
      <c r="G152" s="232"/>
      <c r="H152" s="236">
        <v>10.539999999999999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155</v>
      </c>
      <c r="AU152" s="242" t="s">
        <v>83</v>
      </c>
      <c r="AV152" s="13" t="s">
        <v>83</v>
      </c>
      <c r="AW152" s="13" t="s">
        <v>30</v>
      </c>
      <c r="AX152" s="13" t="s">
        <v>73</v>
      </c>
      <c r="AY152" s="242" t="s">
        <v>147</v>
      </c>
    </row>
    <row r="153" s="13" customFormat="1">
      <c r="A153" s="13"/>
      <c r="B153" s="231"/>
      <c r="C153" s="232"/>
      <c r="D153" s="233" t="s">
        <v>155</v>
      </c>
      <c r="E153" s="234" t="s">
        <v>1</v>
      </c>
      <c r="F153" s="235" t="s">
        <v>577</v>
      </c>
      <c r="G153" s="232"/>
      <c r="H153" s="236">
        <v>11.558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155</v>
      </c>
      <c r="AU153" s="242" t="s">
        <v>83</v>
      </c>
      <c r="AV153" s="13" t="s">
        <v>83</v>
      </c>
      <c r="AW153" s="13" t="s">
        <v>30</v>
      </c>
      <c r="AX153" s="13" t="s">
        <v>73</v>
      </c>
      <c r="AY153" s="242" t="s">
        <v>147</v>
      </c>
    </row>
    <row r="154" s="13" customFormat="1">
      <c r="A154" s="13"/>
      <c r="B154" s="231"/>
      <c r="C154" s="232"/>
      <c r="D154" s="233" t="s">
        <v>155</v>
      </c>
      <c r="E154" s="234" t="s">
        <v>1</v>
      </c>
      <c r="F154" s="235" t="s">
        <v>578</v>
      </c>
      <c r="G154" s="232"/>
      <c r="H154" s="236">
        <v>10.44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155</v>
      </c>
      <c r="AU154" s="242" t="s">
        <v>83</v>
      </c>
      <c r="AV154" s="13" t="s">
        <v>83</v>
      </c>
      <c r="AW154" s="13" t="s">
        <v>30</v>
      </c>
      <c r="AX154" s="13" t="s">
        <v>73</v>
      </c>
      <c r="AY154" s="242" t="s">
        <v>147</v>
      </c>
    </row>
    <row r="155" s="13" customFormat="1">
      <c r="A155" s="13"/>
      <c r="B155" s="231"/>
      <c r="C155" s="232"/>
      <c r="D155" s="233" t="s">
        <v>155</v>
      </c>
      <c r="E155" s="234" t="s">
        <v>1</v>
      </c>
      <c r="F155" s="235" t="s">
        <v>579</v>
      </c>
      <c r="G155" s="232"/>
      <c r="H155" s="236">
        <v>10.44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155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147</v>
      </c>
    </row>
    <row r="156" s="14" customFormat="1">
      <c r="A156" s="14"/>
      <c r="B156" s="243"/>
      <c r="C156" s="244"/>
      <c r="D156" s="233" t="s">
        <v>155</v>
      </c>
      <c r="E156" s="245" t="s">
        <v>1</v>
      </c>
      <c r="F156" s="246" t="s">
        <v>157</v>
      </c>
      <c r="G156" s="244"/>
      <c r="H156" s="247">
        <v>129.05499999999998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155</v>
      </c>
      <c r="AU156" s="253" t="s">
        <v>83</v>
      </c>
      <c r="AV156" s="14" t="s">
        <v>154</v>
      </c>
      <c r="AW156" s="14" t="s">
        <v>30</v>
      </c>
      <c r="AX156" s="14" t="s">
        <v>81</v>
      </c>
      <c r="AY156" s="253" t="s">
        <v>147</v>
      </c>
    </row>
    <row r="157" s="2" customFormat="1" ht="24.15" customHeight="1">
      <c r="A157" s="38"/>
      <c r="B157" s="39"/>
      <c r="C157" s="218" t="s">
        <v>182</v>
      </c>
      <c r="D157" s="218" t="s">
        <v>149</v>
      </c>
      <c r="E157" s="219" t="s">
        <v>189</v>
      </c>
      <c r="F157" s="220" t="s">
        <v>190</v>
      </c>
      <c r="G157" s="221" t="s">
        <v>185</v>
      </c>
      <c r="H157" s="222">
        <v>129.05500000000001</v>
      </c>
      <c r="I157" s="223"/>
      <c r="J157" s="224">
        <f>ROUND(I157*H157,2)</f>
        <v>0</v>
      </c>
      <c r="K157" s="220" t="s">
        <v>153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154</v>
      </c>
      <c r="AT157" s="229" t="s">
        <v>149</v>
      </c>
      <c r="AU157" s="229" t="s">
        <v>83</v>
      </c>
      <c r="AY157" s="17" t="s">
        <v>147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154</v>
      </c>
      <c r="BM157" s="229" t="s">
        <v>186</v>
      </c>
    </row>
    <row r="158" s="2" customFormat="1" ht="37.8" customHeight="1">
      <c r="A158" s="38"/>
      <c r="B158" s="39"/>
      <c r="C158" s="218" t="s">
        <v>169</v>
      </c>
      <c r="D158" s="218" t="s">
        <v>149</v>
      </c>
      <c r="E158" s="219" t="s">
        <v>580</v>
      </c>
      <c r="F158" s="220" t="s">
        <v>581</v>
      </c>
      <c r="G158" s="221" t="s">
        <v>168</v>
      </c>
      <c r="H158" s="222">
        <v>40.713999999999999</v>
      </c>
      <c r="I158" s="223"/>
      <c r="J158" s="224">
        <f>ROUND(I158*H158,2)</f>
        <v>0</v>
      </c>
      <c r="K158" s="220" t="s">
        <v>153</v>
      </c>
      <c r="L158" s="44"/>
      <c r="M158" s="225" t="s">
        <v>1</v>
      </c>
      <c r="N158" s="226" t="s">
        <v>38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154</v>
      </c>
      <c r="AT158" s="229" t="s">
        <v>149</v>
      </c>
      <c r="AU158" s="229" t="s">
        <v>83</v>
      </c>
      <c r="AY158" s="17" t="s">
        <v>147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81</v>
      </c>
      <c r="BK158" s="230">
        <f>ROUND(I158*H158,2)</f>
        <v>0</v>
      </c>
      <c r="BL158" s="17" t="s">
        <v>154</v>
      </c>
      <c r="BM158" s="229" t="s">
        <v>8</v>
      </c>
    </row>
    <row r="159" s="13" customFormat="1">
      <c r="A159" s="13"/>
      <c r="B159" s="231"/>
      <c r="C159" s="232"/>
      <c r="D159" s="233" t="s">
        <v>155</v>
      </c>
      <c r="E159" s="234" t="s">
        <v>1</v>
      </c>
      <c r="F159" s="235" t="s">
        <v>582</v>
      </c>
      <c r="G159" s="232"/>
      <c r="H159" s="236">
        <v>40.713999999999999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155</v>
      </c>
      <c r="AU159" s="242" t="s">
        <v>83</v>
      </c>
      <c r="AV159" s="13" t="s">
        <v>83</v>
      </c>
      <c r="AW159" s="13" t="s">
        <v>30</v>
      </c>
      <c r="AX159" s="13" t="s">
        <v>73</v>
      </c>
      <c r="AY159" s="242" t="s">
        <v>147</v>
      </c>
    </row>
    <row r="160" s="14" customFormat="1">
      <c r="A160" s="14"/>
      <c r="B160" s="243"/>
      <c r="C160" s="244"/>
      <c r="D160" s="233" t="s">
        <v>155</v>
      </c>
      <c r="E160" s="245" t="s">
        <v>1</v>
      </c>
      <c r="F160" s="246" t="s">
        <v>157</v>
      </c>
      <c r="G160" s="244"/>
      <c r="H160" s="247">
        <v>40.713999999999999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155</v>
      </c>
      <c r="AU160" s="253" t="s">
        <v>83</v>
      </c>
      <c r="AV160" s="14" t="s">
        <v>154</v>
      </c>
      <c r="AW160" s="14" t="s">
        <v>30</v>
      </c>
      <c r="AX160" s="14" t="s">
        <v>81</v>
      </c>
      <c r="AY160" s="253" t="s">
        <v>147</v>
      </c>
    </row>
    <row r="161" s="2" customFormat="1" ht="16.5" customHeight="1">
      <c r="A161" s="38"/>
      <c r="B161" s="39"/>
      <c r="C161" s="218" t="s">
        <v>174</v>
      </c>
      <c r="D161" s="218" t="s">
        <v>149</v>
      </c>
      <c r="E161" s="219" t="s">
        <v>200</v>
      </c>
      <c r="F161" s="220" t="s">
        <v>201</v>
      </c>
      <c r="G161" s="221" t="s">
        <v>168</v>
      </c>
      <c r="H161" s="222">
        <v>40.713999999999999</v>
      </c>
      <c r="I161" s="223"/>
      <c r="J161" s="224">
        <f>ROUND(I161*H161,2)</f>
        <v>0</v>
      </c>
      <c r="K161" s="220" t="s">
        <v>153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154</v>
      </c>
      <c r="AT161" s="229" t="s">
        <v>149</v>
      </c>
      <c r="AU161" s="229" t="s">
        <v>83</v>
      </c>
      <c r="AY161" s="17" t="s">
        <v>147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154</v>
      </c>
      <c r="BM161" s="229" t="s">
        <v>194</v>
      </c>
    </row>
    <row r="162" s="2" customFormat="1" ht="33" customHeight="1">
      <c r="A162" s="38"/>
      <c r="B162" s="39"/>
      <c r="C162" s="218" t="s">
        <v>191</v>
      </c>
      <c r="D162" s="218" t="s">
        <v>149</v>
      </c>
      <c r="E162" s="219" t="s">
        <v>204</v>
      </c>
      <c r="F162" s="220" t="s">
        <v>205</v>
      </c>
      <c r="G162" s="221" t="s">
        <v>206</v>
      </c>
      <c r="H162" s="222">
        <v>77.356999999999999</v>
      </c>
      <c r="I162" s="223"/>
      <c r="J162" s="224">
        <f>ROUND(I162*H162,2)</f>
        <v>0</v>
      </c>
      <c r="K162" s="220" t="s">
        <v>153</v>
      </c>
      <c r="L162" s="44"/>
      <c r="M162" s="225" t="s">
        <v>1</v>
      </c>
      <c r="N162" s="226" t="s">
        <v>38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154</v>
      </c>
      <c r="AT162" s="229" t="s">
        <v>149</v>
      </c>
      <c r="AU162" s="229" t="s">
        <v>83</v>
      </c>
      <c r="AY162" s="17" t="s">
        <v>147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81</v>
      </c>
      <c r="BK162" s="230">
        <f>ROUND(I162*H162,2)</f>
        <v>0</v>
      </c>
      <c r="BL162" s="17" t="s">
        <v>154</v>
      </c>
      <c r="BM162" s="229" t="s">
        <v>198</v>
      </c>
    </row>
    <row r="163" s="13" customFormat="1">
      <c r="A163" s="13"/>
      <c r="B163" s="231"/>
      <c r="C163" s="232"/>
      <c r="D163" s="233" t="s">
        <v>155</v>
      </c>
      <c r="E163" s="234" t="s">
        <v>1</v>
      </c>
      <c r="F163" s="235" t="s">
        <v>583</v>
      </c>
      <c r="G163" s="232"/>
      <c r="H163" s="236">
        <v>77.356999999999999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155</v>
      </c>
      <c r="AU163" s="242" t="s">
        <v>83</v>
      </c>
      <c r="AV163" s="13" t="s">
        <v>83</v>
      </c>
      <c r="AW163" s="13" t="s">
        <v>30</v>
      </c>
      <c r="AX163" s="13" t="s">
        <v>73</v>
      </c>
      <c r="AY163" s="242" t="s">
        <v>147</v>
      </c>
    </row>
    <row r="164" s="14" customFormat="1">
      <c r="A164" s="14"/>
      <c r="B164" s="243"/>
      <c r="C164" s="244"/>
      <c r="D164" s="233" t="s">
        <v>155</v>
      </c>
      <c r="E164" s="245" t="s">
        <v>1</v>
      </c>
      <c r="F164" s="246" t="s">
        <v>157</v>
      </c>
      <c r="G164" s="244"/>
      <c r="H164" s="247">
        <v>77.356999999999999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155</v>
      </c>
      <c r="AU164" s="253" t="s">
        <v>83</v>
      </c>
      <c r="AV164" s="14" t="s">
        <v>154</v>
      </c>
      <c r="AW164" s="14" t="s">
        <v>30</v>
      </c>
      <c r="AX164" s="14" t="s">
        <v>81</v>
      </c>
      <c r="AY164" s="253" t="s">
        <v>147</v>
      </c>
    </row>
    <row r="165" s="2" customFormat="1" ht="24.15" customHeight="1">
      <c r="A165" s="38"/>
      <c r="B165" s="39"/>
      <c r="C165" s="218" t="s">
        <v>203</v>
      </c>
      <c r="D165" s="218" t="s">
        <v>149</v>
      </c>
      <c r="E165" s="219" t="s">
        <v>210</v>
      </c>
      <c r="F165" s="220" t="s">
        <v>211</v>
      </c>
      <c r="G165" s="221" t="s">
        <v>168</v>
      </c>
      <c r="H165" s="222">
        <v>26.326000000000001</v>
      </c>
      <c r="I165" s="223"/>
      <c r="J165" s="224">
        <f>ROUND(I165*H165,2)</f>
        <v>0</v>
      </c>
      <c r="K165" s="220" t="s">
        <v>153</v>
      </c>
      <c r="L165" s="44"/>
      <c r="M165" s="225" t="s">
        <v>1</v>
      </c>
      <c r="N165" s="226" t="s">
        <v>38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154</v>
      </c>
      <c r="AT165" s="229" t="s">
        <v>149</v>
      </c>
      <c r="AU165" s="229" t="s">
        <v>83</v>
      </c>
      <c r="AY165" s="17" t="s">
        <v>147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154</v>
      </c>
      <c r="BM165" s="229" t="s">
        <v>202</v>
      </c>
    </row>
    <row r="166" s="13" customFormat="1">
      <c r="A166" s="13"/>
      <c r="B166" s="231"/>
      <c r="C166" s="232"/>
      <c r="D166" s="233" t="s">
        <v>155</v>
      </c>
      <c r="E166" s="234" t="s">
        <v>1</v>
      </c>
      <c r="F166" s="235" t="s">
        <v>584</v>
      </c>
      <c r="G166" s="232"/>
      <c r="H166" s="236">
        <v>40.713999999999999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155</v>
      </c>
      <c r="AU166" s="242" t="s">
        <v>83</v>
      </c>
      <c r="AV166" s="13" t="s">
        <v>83</v>
      </c>
      <c r="AW166" s="13" t="s">
        <v>30</v>
      </c>
      <c r="AX166" s="13" t="s">
        <v>73</v>
      </c>
      <c r="AY166" s="242" t="s">
        <v>147</v>
      </c>
    </row>
    <row r="167" s="15" customFormat="1">
      <c r="A167" s="15"/>
      <c r="B167" s="254"/>
      <c r="C167" s="255"/>
      <c r="D167" s="233" t="s">
        <v>155</v>
      </c>
      <c r="E167" s="256" t="s">
        <v>1</v>
      </c>
      <c r="F167" s="257" t="s">
        <v>585</v>
      </c>
      <c r="G167" s="255"/>
      <c r="H167" s="256" t="s">
        <v>1</v>
      </c>
      <c r="I167" s="258"/>
      <c r="J167" s="255"/>
      <c r="K167" s="255"/>
      <c r="L167" s="259"/>
      <c r="M167" s="260"/>
      <c r="N167" s="261"/>
      <c r="O167" s="261"/>
      <c r="P167" s="261"/>
      <c r="Q167" s="261"/>
      <c r="R167" s="261"/>
      <c r="S167" s="261"/>
      <c r="T167" s="26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3" t="s">
        <v>155</v>
      </c>
      <c r="AU167" s="263" t="s">
        <v>83</v>
      </c>
      <c r="AV167" s="15" t="s">
        <v>81</v>
      </c>
      <c r="AW167" s="15" t="s">
        <v>30</v>
      </c>
      <c r="AX167" s="15" t="s">
        <v>73</v>
      </c>
      <c r="AY167" s="263" t="s">
        <v>147</v>
      </c>
    </row>
    <row r="168" s="13" customFormat="1">
      <c r="A168" s="13"/>
      <c r="B168" s="231"/>
      <c r="C168" s="232"/>
      <c r="D168" s="233" t="s">
        <v>155</v>
      </c>
      <c r="E168" s="234" t="s">
        <v>1</v>
      </c>
      <c r="F168" s="235" t="s">
        <v>586</v>
      </c>
      <c r="G168" s="232"/>
      <c r="H168" s="236">
        <v>-3.331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155</v>
      </c>
      <c r="AU168" s="242" t="s">
        <v>83</v>
      </c>
      <c r="AV168" s="13" t="s">
        <v>83</v>
      </c>
      <c r="AW168" s="13" t="s">
        <v>30</v>
      </c>
      <c r="AX168" s="13" t="s">
        <v>73</v>
      </c>
      <c r="AY168" s="242" t="s">
        <v>147</v>
      </c>
    </row>
    <row r="169" s="13" customFormat="1">
      <c r="A169" s="13"/>
      <c r="B169" s="231"/>
      <c r="C169" s="232"/>
      <c r="D169" s="233" t="s">
        <v>155</v>
      </c>
      <c r="E169" s="234" t="s">
        <v>1</v>
      </c>
      <c r="F169" s="235" t="s">
        <v>587</v>
      </c>
      <c r="G169" s="232"/>
      <c r="H169" s="236">
        <v>-11.057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155</v>
      </c>
      <c r="AU169" s="242" t="s">
        <v>83</v>
      </c>
      <c r="AV169" s="13" t="s">
        <v>83</v>
      </c>
      <c r="AW169" s="13" t="s">
        <v>30</v>
      </c>
      <c r="AX169" s="13" t="s">
        <v>73</v>
      </c>
      <c r="AY169" s="242" t="s">
        <v>147</v>
      </c>
    </row>
    <row r="170" s="14" customFormat="1">
      <c r="A170" s="14"/>
      <c r="B170" s="243"/>
      <c r="C170" s="244"/>
      <c r="D170" s="233" t="s">
        <v>155</v>
      </c>
      <c r="E170" s="245" t="s">
        <v>1</v>
      </c>
      <c r="F170" s="246" t="s">
        <v>157</v>
      </c>
      <c r="G170" s="244"/>
      <c r="H170" s="247">
        <v>26.325999999999993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155</v>
      </c>
      <c r="AU170" s="253" t="s">
        <v>83</v>
      </c>
      <c r="AV170" s="14" t="s">
        <v>154</v>
      </c>
      <c r="AW170" s="14" t="s">
        <v>30</v>
      </c>
      <c r="AX170" s="14" t="s">
        <v>81</v>
      </c>
      <c r="AY170" s="253" t="s">
        <v>147</v>
      </c>
    </row>
    <row r="171" s="2" customFormat="1" ht="16.5" customHeight="1">
      <c r="A171" s="38"/>
      <c r="B171" s="39"/>
      <c r="C171" s="264" t="s">
        <v>186</v>
      </c>
      <c r="D171" s="264" t="s">
        <v>217</v>
      </c>
      <c r="E171" s="265" t="s">
        <v>218</v>
      </c>
      <c r="F171" s="266" t="s">
        <v>219</v>
      </c>
      <c r="G171" s="267" t="s">
        <v>206</v>
      </c>
      <c r="H171" s="268">
        <v>53.573</v>
      </c>
      <c r="I171" s="269"/>
      <c r="J171" s="270">
        <f>ROUND(I171*H171,2)</f>
        <v>0</v>
      </c>
      <c r="K171" s="266" t="s">
        <v>153</v>
      </c>
      <c r="L171" s="271"/>
      <c r="M171" s="272" t="s">
        <v>1</v>
      </c>
      <c r="N171" s="273" t="s">
        <v>38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174</v>
      </c>
      <c r="AT171" s="229" t="s">
        <v>217</v>
      </c>
      <c r="AU171" s="229" t="s">
        <v>83</v>
      </c>
      <c r="AY171" s="17" t="s">
        <v>147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81</v>
      </c>
      <c r="BK171" s="230">
        <f>ROUND(I171*H171,2)</f>
        <v>0</v>
      </c>
      <c r="BL171" s="17" t="s">
        <v>154</v>
      </c>
      <c r="BM171" s="229" t="s">
        <v>207</v>
      </c>
    </row>
    <row r="172" s="13" customFormat="1">
      <c r="A172" s="13"/>
      <c r="B172" s="231"/>
      <c r="C172" s="232"/>
      <c r="D172" s="233" t="s">
        <v>155</v>
      </c>
      <c r="E172" s="234" t="s">
        <v>1</v>
      </c>
      <c r="F172" s="235" t="s">
        <v>588</v>
      </c>
      <c r="G172" s="232"/>
      <c r="H172" s="236">
        <v>53.573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155</v>
      </c>
      <c r="AU172" s="242" t="s">
        <v>83</v>
      </c>
      <c r="AV172" s="13" t="s">
        <v>83</v>
      </c>
      <c r="AW172" s="13" t="s">
        <v>30</v>
      </c>
      <c r="AX172" s="13" t="s">
        <v>73</v>
      </c>
      <c r="AY172" s="242" t="s">
        <v>147</v>
      </c>
    </row>
    <row r="173" s="14" customFormat="1">
      <c r="A173" s="14"/>
      <c r="B173" s="243"/>
      <c r="C173" s="244"/>
      <c r="D173" s="233" t="s">
        <v>155</v>
      </c>
      <c r="E173" s="245" t="s">
        <v>1</v>
      </c>
      <c r="F173" s="246" t="s">
        <v>157</v>
      </c>
      <c r="G173" s="244"/>
      <c r="H173" s="247">
        <v>53.573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155</v>
      </c>
      <c r="AU173" s="253" t="s">
        <v>83</v>
      </c>
      <c r="AV173" s="14" t="s">
        <v>154</v>
      </c>
      <c r="AW173" s="14" t="s">
        <v>30</v>
      </c>
      <c r="AX173" s="14" t="s">
        <v>81</v>
      </c>
      <c r="AY173" s="253" t="s">
        <v>147</v>
      </c>
    </row>
    <row r="174" s="2" customFormat="1" ht="24.15" customHeight="1">
      <c r="A174" s="38"/>
      <c r="B174" s="39"/>
      <c r="C174" s="218" t="s">
        <v>209</v>
      </c>
      <c r="D174" s="218" t="s">
        <v>149</v>
      </c>
      <c r="E174" s="219" t="s">
        <v>223</v>
      </c>
      <c r="F174" s="220" t="s">
        <v>224</v>
      </c>
      <c r="G174" s="221" t="s">
        <v>168</v>
      </c>
      <c r="H174" s="222">
        <v>11.057</v>
      </c>
      <c r="I174" s="223"/>
      <c r="J174" s="224">
        <f>ROUND(I174*H174,2)</f>
        <v>0</v>
      </c>
      <c r="K174" s="220" t="s">
        <v>153</v>
      </c>
      <c r="L174" s="44"/>
      <c r="M174" s="225" t="s">
        <v>1</v>
      </c>
      <c r="N174" s="226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154</v>
      </c>
      <c r="AT174" s="229" t="s">
        <v>149</v>
      </c>
      <c r="AU174" s="229" t="s">
        <v>83</v>
      </c>
      <c r="AY174" s="17" t="s">
        <v>147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154</v>
      </c>
      <c r="BM174" s="229" t="s">
        <v>212</v>
      </c>
    </row>
    <row r="175" s="13" customFormat="1">
      <c r="A175" s="13"/>
      <c r="B175" s="231"/>
      <c r="C175" s="232"/>
      <c r="D175" s="233" t="s">
        <v>155</v>
      </c>
      <c r="E175" s="234" t="s">
        <v>1</v>
      </c>
      <c r="F175" s="235" t="s">
        <v>589</v>
      </c>
      <c r="G175" s="232"/>
      <c r="H175" s="236">
        <v>1.1950000000000001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155</v>
      </c>
      <c r="AU175" s="242" t="s">
        <v>83</v>
      </c>
      <c r="AV175" s="13" t="s">
        <v>83</v>
      </c>
      <c r="AW175" s="13" t="s">
        <v>30</v>
      </c>
      <c r="AX175" s="13" t="s">
        <v>73</v>
      </c>
      <c r="AY175" s="242" t="s">
        <v>147</v>
      </c>
    </row>
    <row r="176" s="13" customFormat="1">
      <c r="A176" s="13"/>
      <c r="B176" s="231"/>
      <c r="C176" s="232"/>
      <c r="D176" s="233" t="s">
        <v>155</v>
      </c>
      <c r="E176" s="234" t="s">
        <v>1</v>
      </c>
      <c r="F176" s="235" t="s">
        <v>590</v>
      </c>
      <c r="G176" s="232"/>
      <c r="H176" s="236">
        <v>1.1950000000000001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155</v>
      </c>
      <c r="AU176" s="242" t="s">
        <v>83</v>
      </c>
      <c r="AV176" s="13" t="s">
        <v>83</v>
      </c>
      <c r="AW176" s="13" t="s">
        <v>30</v>
      </c>
      <c r="AX176" s="13" t="s">
        <v>73</v>
      </c>
      <c r="AY176" s="242" t="s">
        <v>147</v>
      </c>
    </row>
    <row r="177" s="13" customFormat="1">
      <c r="A177" s="13"/>
      <c r="B177" s="231"/>
      <c r="C177" s="232"/>
      <c r="D177" s="233" t="s">
        <v>155</v>
      </c>
      <c r="E177" s="234" t="s">
        <v>1</v>
      </c>
      <c r="F177" s="235" t="s">
        <v>591</v>
      </c>
      <c r="G177" s="232"/>
      <c r="H177" s="236">
        <v>1.2250000000000001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155</v>
      </c>
      <c r="AU177" s="242" t="s">
        <v>83</v>
      </c>
      <c r="AV177" s="13" t="s">
        <v>83</v>
      </c>
      <c r="AW177" s="13" t="s">
        <v>30</v>
      </c>
      <c r="AX177" s="13" t="s">
        <v>73</v>
      </c>
      <c r="AY177" s="242" t="s">
        <v>147</v>
      </c>
    </row>
    <row r="178" s="13" customFormat="1">
      <c r="A178" s="13"/>
      <c r="B178" s="231"/>
      <c r="C178" s="232"/>
      <c r="D178" s="233" t="s">
        <v>155</v>
      </c>
      <c r="E178" s="234" t="s">
        <v>1</v>
      </c>
      <c r="F178" s="235" t="s">
        <v>592</v>
      </c>
      <c r="G178" s="232"/>
      <c r="H178" s="236">
        <v>1.24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155</v>
      </c>
      <c r="AU178" s="242" t="s">
        <v>83</v>
      </c>
      <c r="AV178" s="13" t="s">
        <v>83</v>
      </c>
      <c r="AW178" s="13" t="s">
        <v>30</v>
      </c>
      <c r="AX178" s="13" t="s">
        <v>73</v>
      </c>
      <c r="AY178" s="242" t="s">
        <v>147</v>
      </c>
    </row>
    <row r="179" s="13" customFormat="1">
      <c r="A179" s="13"/>
      <c r="B179" s="231"/>
      <c r="C179" s="232"/>
      <c r="D179" s="233" t="s">
        <v>155</v>
      </c>
      <c r="E179" s="234" t="s">
        <v>1</v>
      </c>
      <c r="F179" s="235" t="s">
        <v>593</v>
      </c>
      <c r="G179" s="232"/>
      <c r="H179" s="236">
        <v>1.2250000000000001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155</v>
      </c>
      <c r="AU179" s="242" t="s">
        <v>83</v>
      </c>
      <c r="AV179" s="13" t="s">
        <v>83</v>
      </c>
      <c r="AW179" s="13" t="s">
        <v>30</v>
      </c>
      <c r="AX179" s="13" t="s">
        <v>73</v>
      </c>
      <c r="AY179" s="242" t="s">
        <v>147</v>
      </c>
    </row>
    <row r="180" s="13" customFormat="1">
      <c r="A180" s="13"/>
      <c r="B180" s="231"/>
      <c r="C180" s="232"/>
      <c r="D180" s="233" t="s">
        <v>155</v>
      </c>
      <c r="E180" s="234" t="s">
        <v>1</v>
      </c>
      <c r="F180" s="235" t="s">
        <v>594</v>
      </c>
      <c r="G180" s="232"/>
      <c r="H180" s="236">
        <v>1.2549999999999999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155</v>
      </c>
      <c r="AU180" s="242" t="s">
        <v>83</v>
      </c>
      <c r="AV180" s="13" t="s">
        <v>83</v>
      </c>
      <c r="AW180" s="13" t="s">
        <v>30</v>
      </c>
      <c r="AX180" s="13" t="s">
        <v>73</v>
      </c>
      <c r="AY180" s="242" t="s">
        <v>147</v>
      </c>
    </row>
    <row r="181" s="13" customFormat="1">
      <c r="A181" s="13"/>
      <c r="B181" s="231"/>
      <c r="C181" s="232"/>
      <c r="D181" s="233" t="s">
        <v>155</v>
      </c>
      <c r="E181" s="234" t="s">
        <v>1</v>
      </c>
      <c r="F181" s="235" t="s">
        <v>595</v>
      </c>
      <c r="G181" s="232"/>
      <c r="H181" s="236">
        <v>0.92600000000000005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155</v>
      </c>
      <c r="AU181" s="242" t="s">
        <v>83</v>
      </c>
      <c r="AV181" s="13" t="s">
        <v>83</v>
      </c>
      <c r="AW181" s="13" t="s">
        <v>30</v>
      </c>
      <c r="AX181" s="13" t="s">
        <v>73</v>
      </c>
      <c r="AY181" s="242" t="s">
        <v>147</v>
      </c>
    </row>
    <row r="182" s="13" customFormat="1">
      <c r="A182" s="13"/>
      <c r="B182" s="231"/>
      <c r="C182" s="232"/>
      <c r="D182" s="233" t="s">
        <v>155</v>
      </c>
      <c r="E182" s="234" t="s">
        <v>1</v>
      </c>
      <c r="F182" s="235" t="s">
        <v>596</v>
      </c>
      <c r="G182" s="232"/>
      <c r="H182" s="236">
        <v>1.004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155</v>
      </c>
      <c r="AU182" s="242" t="s">
        <v>83</v>
      </c>
      <c r="AV182" s="13" t="s">
        <v>83</v>
      </c>
      <c r="AW182" s="13" t="s">
        <v>30</v>
      </c>
      <c r="AX182" s="13" t="s">
        <v>73</v>
      </c>
      <c r="AY182" s="242" t="s">
        <v>147</v>
      </c>
    </row>
    <row r="183" s="13" customFormat="1">
      <c r="A183" s="13"/>
      <c r="B183" s="231"/>
      <c r="C183" s="232"/>
      <c r="D183" s="233" t="s">
        <v>155</v>
      </c>
      <c r="E183" s="234" t="s">
        <v>1</v>
      </c>
      <c r="F183" s="235" t="s">
        <v>597</v>
      </c>
      <c r="G183" s="232"/>
      <c r="H183" s="236">
        <v>0.89600000000000002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155</v>
      </c>
      <c r="AU183" s="242" t="s">
        <v>83</v>
      </c>
      <c r="AV183" s="13" t="s">
        <v>83</v>
      </c>
      <c r="AW183" s="13" t="s">
        <v>30</v>
      </c>
      <c r="AX183" s="13" t="s">
        <v>73</v>
      </c>
      <c r="AY183" s="242" t="s">
        <v>147</v>
      </c>
    </row>
    <row r="184" s="13" customFormat="1">
      <c r="A184" s="13"/>
      <c r="B184" s="231"/>
      <c r="C184" s="232"/>
      <c r="D184" s="233" t="s">
        <v>155</v>
      </c>
      <c r="E184" s="234" t="s">
        <v>1</v>
      </c>
      <c r="F184" s="235" t="s">
        <v>598</v>
      </c>
      <c r="G184" s="232"/>
      <c r="H184" s="236">
        <v>0.89600000000000002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155</v>
      </c>
      <c r="AU184" s="242" t="s">
        <v>83</v>
      </c>
      <c r="AV184" s="13" t="s">
        <v>83</v>
      </c>
      <c r="AW184" s="13" t="s">
        <v>30</v>
      </c>
      <c r="AX184" s="13" t="s">
        <v>73</v>
      </c>
      <c r="AY184" s="242" t="s">
        <v>147</v>
      </c>
    </row>
    <row r="185" s="14" customFormat="1">
      <c r="A185" s="14"/>
      <c r="B185" s="243"/>
      <c r="C185" s="244"/>
      <c r="D185" s="233" t="s">
        <v>155</v>
      </c>
      <c r="E185" s="245" t="s">
        <v>1</v>
      </c>
      <c r="F185" s="246" t="s">
        <v>157</v>
      </c>
      <c r="G185" s="244"/>
      <c r="H185" s="247">
        <v>11.057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155</v>
      </c>
      <c r="AU185" s="253" t="s">
        <v>83</v>
      </c>
      <c r="AV185" s="14" t="s">
        <v>154</v>
      </c>
      <c r="AW185" s="14" t="s">
        <v>30</v>
      </c>
      <c r="AX185" s="14" t="s">
        <v>81</v>
      </c>
      <c r="AY185" s="253" t="s">
        <v>147</v>
      </c>
    </row>
    <row r="186" s="2" customFormat="1" ht="16.5" customHeight="1">
      <c r="A186" s="38"/>
      <c r="B186" s="39"/>
      <c r="C186" s="264" t="s">
        <v>8</v>
      </c>
      <c r="D186" s="264" t="s">
        <v>217</v>
      </c>
      <c r="E186" s="265" t="s">
        <v>229</v>
      </c>
      <c r="F186" s="266" t="s">
        <v>230</v>
      </c>
      <c r="G186" s="267" t="s">
        <v>206</v>
      </c>
      <c r="H186" s="268">
        <v>22.501000000000001</v>
      </c>
      <c r="I186" s="269"/>
      <c r="J186" s="270">
        <f>ROUND(I186*H186,2)</f>
        <v>0</v>
      </c>
      <c r="K186" s="266" t="s">
        <v>153</v>
      </c>
      <c r="L186" s="271"/>
      <c r="M186" s="272" t="s">
        <v>1</v>
      </c>
      <c r="N186" s="273" t="s">
        <v>38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174</v>
      </c>
      <c r="AT186" s="229" t="s">
        <v>217</v>
      </c>
      <c r="AU186" s="229" t="s">
        <v>83</v>
      </c>
      <c r="AY186" s="17" t="s">
        <v>147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81</v>
      </c>
      <c r="BK186" s="230">
        <f>ROUND(I186*H186,2)</f>
        <v>0</v>
      </c>
      <c r="BL186" s="17" t="s">
        <v>154</v>
      </c>
      <c r="BM186" s="229" t="s">
        <v>220</v>
      </c>
    </row>
    <row r="187" s="13" customFormat="1">
      <c r="A187" s="13"/>
      <c r="B187" s="231"/>
      <c r="C187" s="232"/>
      <c r="D187" s="233" t="s">
        <v>155</v>
      </c>
      <c r="E187" s="234" t="s">
        <v>1</v>
      </c>
      <c r="F187" s="235" t="s">
        <v>599</v>
      </c>
      <c r="G187" s="232"/>
      <c r="H187" s="236">
        <v>22.501000000000001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155</v>
      </c>
      <c r="AU187" s="242" t="s">
        <v>83</v>
      </c>
      <c r="AV187" s="13" t="s">
        <v>83</v>
      </c>
      <c r="AW187" s="13" t="s">
        <v>30</v>
      </c>
      <c r="AX187" s="13" t="s">
        <v>73</v>
      </c>
      <c r="AY187" s="242" t="s">
        <v>147</v>
      </c>
    </row>
    <row r="188" s="14" customFormat="1">
      <c r="A188" s="14"/>
      <c r="B188" s="243"/>
      <c r="C188" s="244"/>
      <c r="D188" s="233" t="s">
        <v>155</v>
      </c>
      <c r="E188" s="245" t="s">
        <v>1</v>
      </c>
      <c r="F188" s="246" t="s">
        <v>157</v>
      </c>
      <c r="G188" s="244"/>
      <c r="H188" s="247">
        <v>22.501000000000001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155</v>
      </c>
      <c r="AU188" s="253" t="s">
        <v>83</v>
      </c>
      <c r="AV188" s="14" t="s">
        <v>154</v>
      </c>
      <c r="AW188" s="14" t="s">
        <v>30</v>
      </c>
      <c r="AX188" s="14" t="s">
        <v>81</v>
      </c>
      <c r="AY188" s="253" t="s">
        <v>147</v>
      </c>
    </row>
    <row r="189" s="12" customFormat="1" ht="22.8" customHeight="1">
      <c r="A189" s="12"/>
      <c r="B189" s="202"/>
      <c r="C189" s="203"/>
      <c r="D189" s="204" t="s">
        <v>72</v>
      </c>
      <c r="E189" s="216" t="s">
        <v>154</v>
      </c>
      <c r="F189" s="216" t="s">
        <v>233</v>
      </c>
      <c r="G189" s="203"/>
      <c r="H189" s="203"/>
      <c r="I189" s="206"/>
      <c r="J189" s="217">
        <f>BK189</f>
        <v>0</v>
      </c>
      <c r="K189" s="203"/>
      <c r="L189" s="208"/>
      <c r="M189" s="209"/>
      <c r="N189" s="210"/>
      <c r="O189" s="210"/>
      <c r="P189" s="211">
        <f>SUM(P190:P201)</f>
        <v>0</v>
      </c>
      <c r="Q189" s="210"/>
      <c r="R189" s="211">
        <f>SUM(R190:R201)</f>
        <v>0</v>
      </c>
      <c r="S189" s="210"/>
      <c r="T189" s="212">
        <f>SUM(T190:T201)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3" t="s">
        <v>81</v>
      </c>
      <c r="AT189" s="214" t="s">
        <v>72</v>
      </c>
      <c r="AU189" s="214" t="s">
        <v>81</v>
      </c>
      <c r="AY189" s="213" t="s">
        <v>147</v>
      </c>
      <c r="BK189" s="215">
        <f>SUM(BK190:BK201)</f>
        <v>0</v>
      </c>
    </row>
    <row r="190" s="2" customFormat="1" ht="24.15" customHeight="1">
      <c r="A190" s="38"/>
      <c r="B190" s="39"/>
      <c r="C190" s="218" t="s">
        <v>231</v>
      </c>
      <c r="D190" s="218" t="s">
        <v>149</v>
      </c>
      <c r="E190" s="219" t="s">
        <v>235</v>
      </c>
      <c r="F190" s="220" t="s">
        <v>236</v>
      </c>
      <c r="G190" s="221" t="s">
        <v>168</v>
      </c>
      <c r="H190" s="222">
        <v>3.331</v>
      </c>
      <c r="I190" s="223"/>
      <c r="J190" s="224">
        <f>ROUND(I190*H190,2)</f>
        <v>0</v>
      </c>
      <c r="K190" s="220" t="s">
        <v>153</v>
      </c>
      <c r="L190" s="44"/>
      <c r="M190" s="225" t="s">
        <v>1</v>
      </c>
      <c r="N190" s="226" t="s">
        <v>38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154</v>
      </c>
      <c r="AT190" s="229" t="s">
        <v>149</v>
      </c>
      <c r="AU190" s="229" t="s">
        <v>83</v>
      </c>
      <c r="AY190" s="17" t="s">
        <v>147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81</v>
      </c>
      <c r="BK190" s="230">
        <f>ROUND(I190*H190,2)</f>
        <v>0</v>
      </c>
      <c r="BL190" s="17" t="s">
        <v>154</v>
      </c>
      <c r="BM190" s="229" t="s">
        <v>225</v>
      </c>
    </row>
    <row r="191" s="13" customFormat="1">
      <c r="A191" s="13"/>
      <c r="B191" s="231"/>
      <c r="C191" s="232"/>
      <c r="D191" s="233" t="s">
        <v>155</v>
      </c>
      <c r="E191" s="234" t="s">
        <v>1</v>
      </c>
      <c r="F191" s="235" t="s">
        <v>600</v>
      </c>
      <c r="G191" s="232"/>
      <c r="H191" s="236">
        <v>0.35999999999999999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155</v>
      </c>
      <c r="AU191" s="242" t="s">
        <v>83</v>
      </c>
      <c r="AV191" s="13" t="s">
        <v>83</v>
      </c>
      <c r="AW191" s="13" t="s">
        <v>30</v>
      </c>
      <c r="AX191" s="13" t="s">
        <v>73</v>
      </c>
      <c r="AY191" s="242" t="s">
        <v>147</v>
      </c>
    </row>
    <row r="192" s="13" customFormat="1">
      <c r="A192" s="13"/>
      <c r="B192" s="231"/>
      <c r="C192" s="232"/>
      <c r="D192" s="233" t="s">
        <v>155</v>
      </c>
      <c r="E192" s="234" t="s">
        <v>1</v>
      </c>
      <c r="F192" s="235" t="s">
        <v>601</v>
      </c>
      <c r="G192" s="232"/>
      <c r="H192" s="236">
        <v>0.35999999999999999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155</v>
      </c>
      <c r="AU192" s="242" t="s">
        <v>83</v>
      </c>
      <c r="AV192" s="13" t="s">
        <v>83</v>
      </c>
      <c r="AW192" s="13" t="s">
        <v>30</v>
      </c>
      <c r="AX192" s="13" t="s">
        <v>73</v>
      </c>
      <c r="AY192" s="242" t="s">
        <v>147</v>
      </c>
    </row>
    <row r="193" s="13" customFormat="1">
      <c r="A193" s="13"/>
      <c r="B193" s="231"/>
      <c r="C193" s="232"/>
      <c r="D193" s="233" t="s">
        <v>155</v>
      </c>
      <c r="E193" s="234" t="s">
        <v>1</v>
      </c>
      <c r="F193" s="235" t="s">
        <v>602</v>
      </c>
      <c r="G193" s="232"/>
      <c r="H193" s="236">
        <v>0.36899999999999999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155</v>
      </c>
      <c r="AU193" s="242" t="s">
        <v>83</v>
      </c>
      <c r="AV193" s="13" t="s">
        <v>83</v>
      </c>
      <c r="AW193" s="13" t="s">
        <v>30</v>
      </c>
      <c r="AX193" s="13" t="s">
        <v>73</v>
      </c>
      <c r="AY193" s="242" t="s">
        <v>147</v>
      </c>
    </row>
    <row r="194" s="13" customFormat="1">
      <c r="A194" s="13"/>
      <c r="B194" s="231"/>
      <c r="C194" s="232"/>
      <c r="D194" s="233" t="s">
        <v>155</v>
      </c>
      <c r="E194" s="234" t="s">
        <v>1</v>
      </c>
      <c r="F194" s="235" t="s">
        <v>603</v>
      </c>
      <c r="G194" s="232"/>
      <c r="H194" s="236">
        <v>0.374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155</v>
      </c>
      <c r="AU194" s="242" t="s">
        <v>83</v>
      </c>
      <c r="AV194" s="13" t="s">
        <v>83</v>
      </c>
      <c r="AW194" s="13" t="s">
        <v>30</v>
      </c>
      <c r="AX194" s="13" t="s">
        <v>73</v>
      </c>
      <c r="AY194" s="242" t="s">
        <v>147</v>
      </c>
    </row>
    <row r="195" s="13" customFormat="1">
      <c r="A195" s="13"/>
      <c r="B195" s="231"/>
      <c r="C195" s="232"/>
      <c r="D195" s="233" t="s">
        <v>155</v>
      </c>
      <c r="E195" s="234" t="s">
        <v>1</v>
      </c>
      <c r="F195" s="235" t="s">
        <v>604</v>
      </c>
      <c r="G195" s="232"/>
      <c r="H195" s="236">
        <v>0.36899999999999999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155</v>
      </c>
      <c r="AU195" s="242" t="s">
        <v>83</v>
      </c>
      <c r="AV195" s="13" t="s">
        <v>83</v>
      </c>
      <c r="AW195" s="13" t="s">
        <v>30</v>
      </c>
      <c r="AX195" s="13" t="s">
        <v>73</v>
      </c>
      <c r="AY195" s="242" t="s">
        <v>147</v>
      </c>
    </row>
    <row r="196" s="13" customFormat="1">
      <c r="A196" s="13"/>
      <c r="B196" s="231"/>
      <c r="C196" s="232"/>
      <c r="D196" s="233" t="s">
        <v>155</v>
      </c>
      <c r="E196" s="234" t="s">
        <v>1</v>
      </c>
      <c r="F196" s="235" t="s">
        <v>605</v>
      </c>
      <c r="G196" s="232"/>
      <c r="H196" s="236">
        <v>0.378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155</v>
      </c>
      <c r="AU196" s="242" t="s">
        <v>83</v>
      </c>
      <c r="AV196" s="13" t="s">
        <v>83</v>
      </c>
      <c r="AW196" s="13" t="s">
        <v>30</v>
      </c>
      <c r="AX196" s="13" t="s">
        <v>73</v>
      </c>
      <c r="AY196" s="242" t="s">
        <v>147</v>
      </c>
    </row>
    <row r="197" s="13" customFormat="1">
      <c r="A197" s="13"/>
      <c r="B197" s="231"/>
      <c r="C197" s="232"/>
      <c r="D197" s="233" t="s">
        <v>155</v>
      </c>
      <c r="E197" s="234" t="s">
        <v>1</v>
      </c>
      <c r="F197" s="235" t="s">
        <v>606</v>
      </c>
      <c r="G197" s="232"/>
      <c r="H197" s="236">
        <v>0.27900000000000003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155</v>
      </c>
      <c r="AU197" s="242" t="s">
        <v>83</v>
      </c>
      <c r="AV197" s="13" t="s">
        <v>83</v>
      </c>
      <c r="AW197" s="13" t="s">
        <v>30</v>
      </c>
      <c r="AX197" s="13" t="s">
        <v>73</v>
      </c>
      <c r="AY197" s="242" t="s">
        <v>147</v>
      </c>
    </row>
    <row r="198" s="13" customFormat="1">
      <c r="A198" s="13"/>
      <c r="B198" s="231"/>
      <c r="C198" s="232"/>
      <c r="D198" s="233" t="s">
        <v>155</v>
      </c>
      <c r="E198" s="234" t="s">
        <v>1</v>
      </c>
      <c r="F198" s="235" t="s">
        <v>607</v>
      </c>
      <c r="G198" s="232"/>
      <c r="H198" s="236">
        <v>0.30199999999999999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155</v>
      </c>
      <c r="AU198" s="242" t="s">
        <v>83</v>
      </c>
      <c r="AV198" s="13" t="s">
        <v>83</v>
      </c>
      <c r="AW198" s="13" t="s">
        <v>30</v>
      </c>
      <c r="AX198" s="13" t="s">
        <v>73</v>
      </c>
      <c r="AY198" s="242" t="s">
        <v>147</v>
      </c>
    </row>
    <row r="199" s="13" customFormat="1">
      <c r="A199" s="13"/>
      <c r="B199" s="231"/>
      <c r="C199" s="232"/>
      <c r="D199" s="233" t="s">
        <v>155</v>
      </c>
      <c r="E199" s="234" t="s">
        <v>1</v>
      </c>
      <c r="F199" s="235" t="s">
        <v>608</v>
      </c>
      <c r="G199" s="232"/>
      <c r="H199" s="236">
        <v>0.27000000000000002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155</v>
      </c>
      <c r="AU199" s="242" t="s">
        <v>83</v>
      </c>
      <c r="AV199" s="13" t="s">
        <v>83</v>
      </c>
      <c r="AW199" s="13" t="s">
        <v>30</v>
      </c>
      <c r="AX199" s="13" t="s">
        <v>73</v>
      </c>
      <c r="AY199" s="242" t="s">
        <v>147</v>
      </c>
    </row>
    <row r="200" s="13" customFormat="1">
      <c r="A200" s="13"/>
      <c r="B200" s="231"/>
      <c r="C200" s="232"/>
      <c r="D200" s="233" t="s">
        <v>155</v>
      </c>
      <c r="E200" s="234" t="s">
        <v>1</v>
      </c>
      <c r="F200" s="235" t="s">
        <v>609</v>
      </c>
      <c r="G200" s="232"/>
      <c r="H200" s="236">
        <v>0.27000000000000002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155</v>
      </c>
      <c r="AU200" s="242" t="s">
        <v>83</v>
      </c>
      <c r="AV200" s="13" t="s">
        <v>83</v>
      </c>
      <c r="AW200" s="13" t="s">
        <v>30</v>
      </c>
      <c r="AX200" s="13" t="s">
        <v>73</v>
      </c>
      <c r="AY200" s="242" t="s">
        <v>147</v>
      </c>
    </row>
    <row r="201" s="14" customFormat="1">
      <c r="A201" s="14"/>
      <c r="B201" s="243"/>
      <c r="C201" s="244"/>
      <c r="D201" s="233" t="s">
        <v>155</v>
      </c>
      <c r="E201" s="245" t="s">
        <v>1</v>
      </c>
      <c r="F201" s="246" t="s">
        <v>157</v>
      </c>
      <c r="G201" s="244"/>
      <c r="H201" s="247">
        <v>3.331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155</v>
      </c>
      <c r="AU201" s="253" t="s">
        <v>83</v>
      </c>
      <c r="AV201" s="14" t="s">
        <v>154</v>
      </c>
      <c r="AW201" s="14" t="s">
        <v>30</v>
      </c>
      <c r="AX201" s="14" t="s">
        <v>81</v>
      </c>
      <c r="AY201" s="253" t="s">
        <v>147</v>
      </c>
    </row>
    <row r="202" s="12" customFormat="1" ht="22.8" customHeight="1">
      <c r="A202" s="12"/>
      <c r="B202" s="202"/>
      <c r="C202" s="203"/>
      <c r="D202" s="204" t="s">
        <v>72</v>
      </c>
      <c r="E202" s="216" t="s">
        <v>174</v>
      </c>
      <c r="F202" s="216" t="s">
        <v>242</v>
      </c>
      <c r="G202" s="203"/>
      <c r="H202" s="203"/>
      <c r="I202" s="206"/>
      <c r="J202" s="217">
        <f>BK202</f>
        <v>0</v>
      </c>
      <c r="K202" s="203"/>
      <c r="L202" s="208"/>
      <c r="M202" s="209"/>
      <c r="N202" s="210"/>
      <c r="O202" s="210"/>
      <c r="P202" s="211">
        <f>SUM(P203:P223)</f>
        <v>0</v>
      </c>
      <c r="Q202" s="210"/>
      <c r="R202" s="211">
        <f>SUM(R203:R223)</f>
        <v>0</v>
      </c>
      <c r="S202" s="210"/>
      <c r="T202" s="212">
        <f>SUM(T203:T223)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3" t="s">
        <v>81</v>
      </c>
      <c r="AT202" s="214" t="s">
        <v>72</v>
      </c>
      <c r="AU202" s="214" t="s">
        <v>81</v>
      </c>
      <c r="AY202" s="213" t="s">
        <v>147</v>
      </c>
      <c r="BK202" s="215">
        <f>SUM(BK203:BK223)</f>
        <v>0</v>
      </c>
    </row>
    <row r="203" s="2" customFormat="1" ht="21.75" customHeight="1">
      <c r="A203" s="38"/>
      <c r="B203" s="39"/>
      <c r="C203" s="218" t="s">
        <v>194</v>
      </c>
      <c r="D203" s="218" t="s">
        <v>149</v>
      </c>
      <c r="E203" s="219" t="s">
        <v>610</v>
      </c>
      <c r="F203" s="220" t="s">
        <v>611</v>
      </c>
      <c r="G203" s="221" t="s">
        <v>251</v>
      </c>
      <c r="H203" s="222">
        <v>10</v>
      </c>
      <c r="I203" s="223"/>
      <c r="J203" s="224">
        <f>ROUND(I203*H203,2)</f>
        <v>0</v>
      </c>
      <c r="K203" s="220" t="s">
        <v>1</v>
      </c>
      <c r="L203" s="44"/>
      <c r="M203" s="225" t="s">
        <v>1</v>
      </c>
      <c r="N203" s="226" t="s">
        <v>38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154</v>
      </c>
      <c r="AT203" s="229" t="s">
        <v>149</v>
      </c>
      <c r="AU203" s="229" t="s">
        <v>83</v>
      </c>
      <c r="AY203" s="17" t="s">
        <v>147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81</v>
      </c>
      <c r="BK203" s="230">
        <f>ROUND(I203*H203,2)</f>
        <v>0</v>
      </c>
      <c r="BL203" s="17" t="s">
        <v>154</v>
      </c>
      <c r="BM203" s="229" t="s">
        <v>231</v>
      </c>
    </row>
    <row r="204" s="2" customFormat="1" ht="24.15" customHeight="1">
      <c r="A204" s="38"/>
      <c r="B204" s="39"/>
      <c r="C204" s="264" t="s">
        <v>234</v>
      </c>
      <c r="D204" s="264" t="s">
        <v>217</v>
      </c>
      <c r="E204" s="265" t="s">
        <v>612</v>
      </c>
      <c r="F204" s="266" t="s">
        <v>613</v>
      </c>
      <c r="G204" s="267" t="s">
        <v>251</v>
      </c>
      <c r="H204" s="268">
        <v>10</v>
      </c>
      <c r="I204" s="269"/>
      <c r="J204" s="270">
        <f>ROUND(I204*H204,2)</f>
        <v>0</v>
      </c>
      <c r="K204" s="266" t="s">
        <v>1</v>
      </c>
      <c r="L204" s="271"/>
      <c r="M204" s="272" t="s">
        <v>1</v>
      </c>
      <c r="N204" s="273" t="s">
        <v>38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174</v>
      </c>
      <c r="AT204" s="229" t="s">
        <v>217</v>
      </c>
      <c r="AU204" s="229" t="s">
        <v>83</v>
      </c>
      <c r="AY204" s="17" t="s">
        <v>147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81</v>
      </c>
      <c r="BK204" s="230">
        <f>ROUND(I204*H204,2)</f>
        <v>0</v>
      </c>
      <c r="BL204" s="17" t="s">
        <v>154</v>
      </c>
      <c r="BM204" s="229" t="s">
        <v>237</v>
      </c>
    </row>
    <row r="205" s="13" customFormat="1">
      <c r="A205" s="13"/>
      <c r="B205" s="231"/>
      <c r="C205" s="232"/>
      <c r="D205" s="233" t="s">
        <v>155</v>
      </c>
      <c r="E205" s="234" t="s">
        <v>1</v>
      </c>
      <c r="F205" s="235" t="s">
        <v>614</v>
      </c>
      <c r="G205" s="232"/>
      <c r="H205" s="236">
        <v>10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155</v>
      </c>
      <c r="AU205" s="242" t="s">
        <v>83</v>
      </c>
      <c r="AV205" s="13" t="s">
        <v>83</v>
      </c>
      <c r="AW205" s="13" t="s">
        <v>30</v>
      </c>
      <c r="AX205" s="13" t="s">
        <v>73</v>
      </c>
      <c r="AY205" s="242" t="s">
        <v>147</v>
      </c>
    </row>
    <row r="206" s="14" customFormat="1">
      <c r="A206" s="14"/>
      <c r="B206" s="243"/>
      <c r="C206" s="244"/>
      <c r="D206" s="233" t="s">
        <v>155</v>
      </c>
      <c r="E206" s="245" t="s">
        <v>1</v>
      </c>
      <c r="F206" s="246" t="s">
        <v>157</v>
      </c>
      <c r="G206" s="244"/>
      <c r="H206" s="247">
        <v>10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155</v>
      </c>
      <c r="AU206" s="253" t="s">
        <v>83</v>
      </c>
      <c r="AV206" s="14" t="s">
        <v>154</v>
      </c>
      <c r="AW206" s="14" t="s">
        <v>30</v>
      </c>
      <c r="AX206" s="14" t="s">
        <v>81</v>
      </c>
      <c r="AY206" s="253" t="s">
        <v>147</v>
      </c>
    </row>
    <row r="207" s="2" customFormat="1" ht="24.15" customHeight="1">
      <c r="A207" s="38"/>
      <c r="B207" s="39"/>
      <c r="C207" s="264" t="s">
        <v>198</v>
      </c>
      <c r="D207" s="264" t="s">
        <v>217</v>
      </c>
      <c r="E207" s="265" t="s">
        <v>615</v>
      </c>
      <c r="F207" s="266" t="s">
        <v>616</v>
      </c>
      <c r="G207" s="267" t="s">
        <v>251</v>
      </c>
      <c r="H207" s="268">
        <v>10</v>
      </c>
      <c r="I207" s="269"/>
      <c r="J207" s="270">
        <f>ROUND(I207*H207,2)</f>
        <v>0</v>
      </c>
      <c r="K207" s="266" t="s">
        <v>1</v>
      </c>
      <c r="L207" s="271"/>
      <c r="M207" s="272" t="s">
        <v>1</v>
      </c>
      <c r="N207" s="273" t="s">
        <v>38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174</v>
      </c>
      <c r="AT207" s="229" t="s">
        <v>217</v>
      </c>
      <c r="AU207" s="229" t="s">
        <v>83</v>
      </c>
      <c r="AY207" s="17" t="s">
        <v>147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81</v>
      </c>
      <c r="BK207" s="230">
        <f>ROUND(I207*H207,2)</f>
        <v>0</v>
      </c>
      <c r="BL207" s="17" t="s">
        <v>154</v>
      </c>
      <c r="BM207" s="229" t="s">
        <v>245</v>
      </c>
    </row>
    <row r="208" s="13" customFormat="1">
      <c r="A208" s="13"/>
      <c r="B208" s="231"/>
      <c r="C208" s="232"/>
      <c r="D208" s="233" t="s">
        <v>155</v>
      </c>
      <c r="E208" s="234" t="s">
        <v>1</v>
      </c>
      <c r="F208" s="235" t="s">
        <v>617</v>
      </c>
      <c r="G208" s="232"/>
      <c r="H208" s="236">
        <v>10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155</v>
      </c>
      <c r="AU208" s="242" t="s">
        <v>83</v>
      </c>
      <c r="AV208" s="13" t="s">
        <v>83</v>
      </c>
      <c r="AW208" s="13" t="s">
        <v>30</v>
      </c>
      <c r="AX208" s="13" t="s">
        <v>73</v>
      </c>
      <c r="AY208" s="242" t="s">
        <v>147</v>
      </c>
    </row>
    <row r="209" s="14" customFormat="1">
      <c r="A209" s="14"/>
      <c r="B209" s="243"/>
      <c r="C209" s="244"/>
      <c r="D209" s="233" t="s">
        <v>155</v>
      </c>
      <c r="E209" s="245" t="s">
        <v>1</v>
      </c>
      <c r="F209" s="246" t="s">
        <v>157</v>
      </c>
      <c r="G209" s="244"/>
      <c r="H209" s="247">
        <v>10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155</v>
      </c>
      <c r="AU209" s="253" t="s">
        <v>83</v>
      </c>
      <c r="AV209" s="14" t="s">
        <v>154</v>
      </c>
      <c r="AW209" s="14" t="s">
        <v>30</v>
      </c>
      <c r="AX209" s="14" t="s">
        <v>81</v>
      </c>
      <c r="AY209" s="253" t="s">
        <v>147</v>
      </c>
    </row>
    <row r="210" s="2" customFormat="1" ht="24.15" customHeight="1">
      <c r="A210" s="38"/>
      <c r="B210" s="39"/>
      <c r="C210" s="218" t="s">
        <v>248</v>
      </c>
      <c r="D210" s="218" t="s">
        <v>149</v>
      </c>
      <c r="E210" s="219" t="s">
        <v>618</v>
      </c>
      <c r="F210" s="220" t="s">
        <v>619</v>
      </c>
      <c r="G210" s="221" t="s">
        <v>251</v>
      </c>
      <c r="H210" s="222">
        <v>10</v>
      </c>
      <c r="I210" s="223"/>
      <c r="J210" s="224">
        <f>ROUND(I210*H210,2)</f>
        <v>0</v>
      </c>
      <c r="K210" s="220" t="s">
        <v>153</v>
      </c>
      <c r="L210" s="44"/>
      <c r="M210" s="225" t="s">
        <v>1</v>
      </c>
      <c r="N210" s="226" t="s">
        <v>38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154</v>
      </c>
      <c r="AT210" s="229" t="s">
        <v>149</v>
      </c>
      <c r="AU210" s="229" t="s">
        <v>83</v>
      </c>
      <c r="AY210" s="17" t="s">
        <v>147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81</v>
      </c>
      <c r="BK210" s="230">
        <f>ROUND(I210*H210,2)</f>
        <v>0</v>
      </c>
      <c r="BL210" s="17" t="s">
        <v>154</v>
      </c>
      <c r="BM210" s="229" t="s">
        <v>252</v>
      </c>
    </row>
    <row r="211" s="2" customFormat="1" ht="24.15" customHeight="1">
      <c r="A211" s="38"/>
      <c r="B211" s="39"/>
      <c r="C211" s="264" t="s">
        <v>202</v>
      </c>
      <c r="D211" s="264" t="s">
        <v>217</v>
      </c>
      <c r="E211" s="265" t="s">
        <v>620</v>
      </c>
      <c r="F211" s="266" t="s">
        <v>621</v>
      </c>
      <c r="G211" s="267" t="s">
        <v>251</v>
      </c>
      <c r="H211" s="268">
        <v>10</v>
      </c>
      <c r="I211" s="269"/>
      <c r="J211" s="270">
        <f>ROUND(I211*H211,2)</f>
        <v>0</v>
      </c>
      <c r="K211" s="266" t="s">
        <v>1</v>
      </c>
      <c r="L211" s="271"/>
      <c r="M211" s="272" t="s">
        <v>1</v>
      </c>
      <c r="N211" s="273" t="s">
        <v>38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174</v>
      </c>
      <c r="AT211" s="229" t="s">
        <v>217</v>
      </c>
      <c r="AU211" s="229" t="s">
        <v>83</v>
      </c>
      <c r="AY211" s="17" t="s">
        <v>147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81</v>
      </c>
      <c r="BK211" s="230">
        <f>ROUND(I211*H211,2)</f>
        <v>0</v>
      </c>
      <c r="BL211" s="17" t="s">
        <v>154</v>
      </c>
      <c r="BM211" s="229" t="s">
        <v>255</v>
      </c>
    </row>
    <row r="212" s="13" customFormat="1">
      <c r="A212" s="13"/>
      <c r="B212" s="231"/>
      <c r="C212" s="232"/>
      <c r="D212" s="233" t="s">
        <v>155</v>
      </c>
      <c r="E212" s="234" t="s">
        <v>1</v>
      </c>
      <c r="F212" s="235" t="s">
        <v>622</v>
      </c>
      <c r="G212" s="232"/>
      <c r="H212" s="236">
        <v>10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155</v>
      </c>
      <c r="AU212" s="242" t="s">
        <v>83</v>
      </c>
      <c r="AV212" s="13" t="s">
        <v>83</v>
      </c>
      <c r="AW212" s="13" t="s">
        <v>30</v>
      </c>
      <c r="AX212" s="13" t="s">
        <v>73</v>
      </c>
      <c r="AY212" s="242" t="s">
        <v>147</v>
      </c>
    </row>
    <row r="213" s="14" customFormat="1">
      <c r="A213" s="14"/>
      <c r="B213" s="243"/>
      <c r="C213" s="244"/>
      <c r="D213" s="233" t="s">
        <v>155</v>
      </c>
      <c r="E213" s="245" t="s">
        <v>1</v>
      </c>
      <c r="F213" s="246" t="s">
        <v>157</v>
      </c>
      <c r="G213" s="244"/>
      <c r="H213" s="247">
        <v>10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155</v>
      </c>
      <c r="AU213" s="253" t="s">
        <v>83</v>
      </c>
      <c r="AV213" s="14" t="s">
        <v>154</v>
      </c>
      <c r="AW213" s="14" t="s">
        <v>30</v>
      </c>
      <c r="AX213" s="14" t="s">
        <v>81</v>
      </c>
      <c r="AY213" s="253" t="s">
        <v>147</v>
      </c>
    </row>
    <row r="214" s="2" customFormat="1" ht="16.5" customHeight="1">
      <c r="A214" s="38"/>
      <c r="B214" s="39"/>
      <c r="C214" s="218" t="s">
        <v>257</v>
      </c>
      <c r="D214" s="218" t="s">
        <v>149</v>
      </c>
      <c r="E214" s="219" t="s">
        <v>623</v>
      </c>
      <c r="F214" s="220" t="s">
        <v>624</v>
      </c>
      <c r="G214" s="221" t="s">
        <v>251</v>
      </c>
      <c r="H214" s="222">
        <v>10</v>
      </c>
      <c r="I214" s="223"/>
      <c r="J214" s="224">
        <f>ROUND(I214*H214,2)</f>
        <v>0</v>
      </c>
      <c r="K214" s="220" t="s">
        <v>153</v>
      </c>
      <c r="L214" s="44"/>
      <c r="M214" s="225" t="s">
        <v>1</v>
      </c>
      <c r="N214" s="226" t="s">
        <v>38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154</v>
      </c>
      <c r="AT214" s="229" t="s">
        <v>149</v>
      </c>
      <c r="AU214" s="229" t="s">
        <v>83</v>
      </c>
      <c r="AY214" s="17" t="s">
        <v>147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81</v>
      </c>
      <c r="BK214" s="230">
        <f>ROUND(I214*H214,2)</f>
        <v>0</v>
      </c>
      <c r="BL214" s="17" t="s">
        <v>154</v>
      </c>
      <c r="BM214" s="229" t="s">
        <v>260</v>
      </c>
    </row>
    <row r="215" s="2" customFormat="1" ht="16.5" customHeight="1">
      <c r="A215" s="38"/>
      <c r="B215" s="39"/>
      <c r="C215" s="264" t="s">
        <v>207</v>
      </c>
      <c r="D215" s="264" t="s">
        <v>217</v>
      </c>
      <c r="E215" s="265" t="s">
        <v>625</v>
      </c>
      <c r="F215" s="266" t="s">
        <v>626</v>
      </c>
      <c r="G215" s="267" t="s">
        <v>251</v>
      </c>
      <c r="H215" s="268">
        <v>10</v>
      </c>
      <c r="I215" s="269"/>
      <c r="J215" s="270">
        <f>ROUND(I215*H215,2)</f>
        <v>0</v>
      </c>
      <c r="K215" s="266" t="s">
        <v>153</v>
      </c>
      <c r="L215" s="271"/>
      <c r="M215" s="272" t="s">
        <v>1</v>
      </c>
      <c r="N215" s="273" t="s">
        <v>38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174</v>
      </c>
      <c r="AT215" s="229" t="s">
        <v>217</v>
      </c>
      <c r="AU215" s="229" t="s">
        <v>83</v>
      </c>
      <c r="AY215" s="17" t="s">
        <v>147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81</v>
      </c>
      <c r="BK215" s="230">
        <f>ROUND(I215*H215,2)</f>
        <v>0</v>
      </c>
      <c r="BL215" s="17" t="s">
        <v>154</v>
      </c>
      <c r="BM215" s="229" t="s">
        <v>264</v>
      </c>
    </row>
    <row r="216" s="13" customFormat="1">
      <c r="A216" s="13"/>
      <c r="B216" s="231"/>
      <c r="C216" s="232"/>
      <c r="D216" s="233" t="s">
        <v>155</v>
      </c>
      <c r="E216" s="234" t="s">
        <v>1</v>
      </c>
      <c r="F216" s="235" t="s">
        <v>627</v>
      </c>
      <c r="G216" s="232"/>
      <c r="H216" s="236">
        <v>10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155</v>
      </c>
      <c r="AU216" s="242" t="s">
        <v>83</v>
      </c>
      <c r="AV216" s="13" t="s">
        <v>83</v>
      </c>
      <c r="AW216" s="13" t="s">
        <v>30</v>
      </c>
      <c r="AX216" s="13" t="s">
        <v>73</v>
      </c>
      <c r="AY216" s="242" t="s">
        <v>147</v>
      </c>
    </row>
    <row r="217" s="14" customFormat="1">
      <c r="A217" s="14"/>
      <c r="B217" s="243"/>
      <c r="C217" s="244"/>
      <c r="D217" s="233" t="s">
        <v>155</v>
      </c>
      <c r="E217" s="245" t="s">
        <v>1</v>
      </c>
      <c r="F217" s="246" t="s">
        <v>157</v>
      </c>
      <c r="G217" s="244"/>
      <c r="H217" s="247">
        <v>10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155</v>
      </c>
      <c r="AU217" s="253" t="s">
        <v>83</v>
      </c>
      <c r="AV217" s="14" t="s">
        <v>154</v>
      </c>
      <c r="AW217" s="14" t="s">
        <v>30</v>
      </c>
      <c r="AX217" s="14" t="s">
        <v>81</v>
      </c>
      <c r="AY217" s="253" t="s">
        <v>147</v>
      </c>
    </row>
    <row r="218" s="2" customFormat="1" ht="16.5" customHeight="1">
      <c r="A218" s="38"/>
      <c r="B218" s="39"/>
      <c r="C218" s="218" t="s">
        <v>7</v>
      </c>
      <c r="D218" s="218" t="s">
        <v>149</v>
      </c>
      <c r="E218" s="219" t="s">
        <v>446</v>
      </c>
      <c r="F218" s="220" t="s">
        <v>447</v>
      </c>
      <c r="G218" s="221" t="s">
        <v>251</v>
      </c>
      <c r="H218" s="222">
        <v>10</v>
      </c>
      <c r="I218" s="223"/>
      <c r="J218" s="224">
        <f>ROUND(I218*H218,2)</f>
        <v>0</v>
      </c>
      <c r="K218" s="220" t="s">
        <v>153</v>
      </c>
      <c r="L218" s="44"/>
      <c r="M218" s="225" t="s">
        <v>1</v>
      </c>
      <c r="N218" s="226" t="s">
        <v>38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154</v>
      </c>
      <c r="AT218" s="229" t="s">
        <v>149</v>
      </c>
      <c r="AU218" s="229" t="s">
        <v>83</v>
      </c>
      <c r="AY218" s="17" t="s">
        <v>147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81</v>
      </c>
      <c r="BK218" s="230">
        <f>ROUND(I218*H218,2)</f>
        <v>0</v>
      </c>
      <c r="BL218" s="17" t="s">
        <v>154</v>
      </c>
      <c r="BM218" s="229" t="s">
        <v>268</v>
      </c>
    </row>
    <row r="219" s="13" customFormat="1">
      <c r="A219" s="13"/>
      <c r="B219" s="231"/>
      <c r="C219" s="232"/>
      <c r="D219" s="233" t="s">
        <v>155</v>
      </c>
      <c r="E219" s="234" t="s">
        <v>1</v>
      </c>
      <c r="F219" s="235" t="s">
        <v>628</v>
      </c>
      <c r="G219" s="232"/>
      <c r="H219" s="236">
        <v>10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155</v>
      </c>
      <c r="AU219" s="242" t="s">
        <v>83</v>
      </c>
      <c r="AV219" s="13" t="s">
        <v>83</v>
      </c>
      <c r="AW219" s="13" t="s">
        <v>30</v>
      </c>
      <c r="AX219" s="13" t="s">
        <v>73</v>
      </c>
      <c r="AY219" s="242" t="s">
        <v>147</v>
      </c>
    </row>
    <row r="220" s="14" customFormat="1">
      <c r="A220" s="14"/>
      <c r="B220" s="243"/>
      <c r="C220" s="244"/>
      <c r="D220" s="233" t="s">
        <v>155</v>
      </c>
      <c r="E220" s="245" t="s">
        <v>1</v>
      </c>
      <c r="F220" s="246" t="s">
        <v>157</v>
      </c>
      <c r="G220" s="244"/>
      <c r="H220" s="247">
        <v>10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155</v>
      </c>
      <c r="AU220" s="253" t="s">
        <v>83</v>
      </c>
      <c r="AV220" s="14" t="s">
        <v>154</v>
      </c>
      <c r="AW220" s="14" t="s">
        <v>30</v>
      </c>
      <c r="AX220" s="14" t="s">
        <v>81</v>
      </c>
      <c r="AY220" s="253" t="s">
        <v>147</v>
      </c>
    </row>
    <row r="221" s="2" customFormat="1" ht="24.15" customHeight="1">
      <c r="A221" s="38"/>
      <c r="B221" s="39"/>
      <c r="C221" s="218" t="s">
        <v>212</v>
      </c>
      <c r="D221" s="218" t="s">
        <v>149</v>
      </c>
      <c r="E221" s="219" t="s">
        <v>456</v>
      </c>
      <c r="F221" s="220" t="s">
        <v>457</v>
      </c>
      <c r="G221" s="221" t="s">
        <v>152</v>
      </c>
      <c r="H221" s="222">
        <v>42.799999999999997</v>
      </c>
      <c r="I221" s="223"/>
      <c r="J221" s="224">
        <f>ROUND(I221*H221,2)</f>
        <v>0</v>
      </c>
      <c r="K221" s="220" t="s">
        <v>153</v>
      </c>
      <c r="L221" s="44"/>
      <c r="M221" s="225" t="s">
        <v>1</v>
      </c>
      <c r="N221" s="226" t="s">
        <v>38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154</v>
      </c>
      <c r="AT221" s="229" t="s">
        <v>149</v>
      </c>
      <c r="AU221" s="229" t="s">
        <v>83</v>
      </c>
      <c r="AY221" s="17" t="s">
        <v>147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81</v>
      </c>
      <c r="BK221" s="230">
        <f>ROUND(I221*H221,2)</f>
        <v>0</v>
      </c>
      <c r="BL221" s="17" t="s">
        <v>154</v>
      </c>
      <c r="BM221" s="229" t="s">
        <v>272</v>
      </c>
    </row>
    <row r="222" s="13" customFormat="1">
      <c r="A222" s="13"/>
      <c r="B222" s="231"/>
      <c r="C222" s="232"/>
      <c r="D222" s="233" t="s">
        <v>155</v>
      </c>
      <c r="E222" s="234" t="s">
        <v>1</v>
      </c>
      <c r="F222" s="235" t="s">
        <v>629</v>
      </c>
      <c r="G222" s="232"/>
      <c r="H222" s="236">
        <v>42.799999999999997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155</v>
      </c>
      <c r="AU222" s="242" t="s">
        <v>83</v>
      </c>
      <c r="AV222" s="13" t="s">
        <v>83</v>
      </c>
      <c r="AW222" s="13" t="s">
        <v>30</v>
      </c>
      <c r="AX222" s="13" t="s">
        <v>73</v>
      </c>
      <c r="AY222" s="242" t="s">
        <v>147</v>
      </c>
    </row>
    <row r="223" s="14" customFormat="1">
      <c r="A223" s="14"/>
      <c r="B223" s="243"/>
      <c r="C223" s="244"/>
      <c r="D223" s="233" t="s">
        <v>155</v>
      </c>
      <c r="E223" s="245" t="s">
        <v>1</v>
      </c>
      <c r="F223" s="246" t="s">
        <v>157</v>
      </c>
      <c r="G223" s="244"/>
      <c r="H223" s="247">
        <v>42.799999999999997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155</v>
      </c>
      <c r="AU223" s="253" t="s">
        <v>83</v>
      </c>
      <c r="AV223" s="14" t="s">
        <v>154</v>
      </c>
      <c r="AW223" s="14" t="s">
        <v>30</v>
      </c>
      <c r="AX223" s="14" t="s">
        <v>81</v>
      </c>
      <c r="AY223" s="253" t="s">
        <v>147</v>
      </c>
    </row>
    <row r="224" s="12" customFormat="1" ht="22.8" customHeight="1">
      <c r="A224" s="12"/>
      <c r="B224" s="202"/>
      <c r="C224" s="203"/>
      <c r="D224" s="204" t="s">
        <v>72</v>
      </c>
      <c r="E224" s="216" t="s">
        <v>630</v>
      </c>
      <c r="F224" s="216" t="s">
        <v>631</v>
      </c>
      <c r="G224" s="203"/>
      <c r="H224" s="203"/>
      <c r="I224" s="206"/>
      <c r="J224" s="217">
        <f>BK224</f>
        <v>0</v>
      </c>
      <c r="K224" s="203"/>
      <c r="L224" s="208"/>
      <c r="M224" s="209"/>
      <c r="N224" s="210"/>
      <c r="O224" s="210"/>
      <c r="P224" s="211">
        <f>SUM(P225:P232)</f>
        <v>0</v>
      </c>
      <c r="Q224" s="210"/>
      <c r="R224" s="211">
        <f>SUM(R225:R232)</f>
        <v>0</v>
      </c>
      <c r="S224" s="210"/>
      <c r="T224" s="212">
        <f>SUM(T225:T232)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3" t="s">
        <v>81</v>
      </c>
      <c r="AT224" s="214" t="s">
        <v>72</v>
      </c>
      <c r="AU224" s="214" t="s">
        <v>81</v>
      </c>
      <c r="AY224" s="213" t="s">
        <v>147</v>
      </c>
      <c r="BK224" s="215">
        <f>SUM(BK225:BK232)</f>
        <v>0</v>
      </c>
    </row>
    <row r="225" s="2" customFormat="1" ht="24.15" customHeight="1">
      <c r="A225" s="38"/>
      <c r="B225" s="39"/>
      <c r="C225" s="218" t="s">
        <v>274</v>
      </c>
      <c r="D225" s="218" t="s">
        <v>149</v>
      </c>
      <c r="E225" s="219" t="s">
        <v>632</v>
      </c>
      <c r="F225" s="220" t="s">
        <v>633</v>
      </c>
      <c r="G225" s="221" t="s">
        <v>152</v>
      </c>
      <c r="H225" s="222">
        <v>42.799999999999997</v>
      </c>
      <c r="I225" s="223"/>
      <c r="J225" s="224">
        <f>ROUND(I225*H225,2)</f>
        <v>0</v>
      </c>
      <c r="K225" s="220" t="s">
        <v>153</v>
      </c>
      <c r="L225" s="44"/>
      <c r="M225" s="225" t="s">
        <v>1</v>
      </c>
      <c r="N225" s="226" t="s">
        <v>38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154</v>
      </c>
      <c r="AT225" s="229" t="s">
        <v>149</v>
      </c>
      <c r="AU225" s="229" t="s">
        <v>83</v>
      </c>
      <c r="AY225" s="17" t="s">
        <v>147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81</v>
      </c>
      <c r="BK225" s="230">
        <f>ROUND(I225*H225,2)</f>
        <v>0</v>
      </c>
      <c r="BL225" s="17" t="s">
        <v>154</v>
      </c>
      <c r="BM225" s="229" t="s">
        <v>277</v>
      </c>
    </row>
    <row r="226" s="2" customFormat="1" ht="24.15" customHeight="1">
      <c r="A226" s="38"/>
      <c r="B226" s="39"/>
      <c r="C226" s="264" t="s">
        <v>220</v>
      </c>
      <c r="D226" s="264" t="s">
        <v>217</v>
      </c>
      <c r="E226" s="265" t="s">
        <v>634</v>
      </c>
      <c r="F226" s="266" t="s">
        <v>635</v>
      </c>
      <c r="G226" s="267" t="s">
        <v>152</v>
      </c>
      <c r="H226" s="268">
        <v>42.799999999999997</v>
      </c>
      <c r="I226" s="269"/>
      <c r="J226" s="270">
        <f>ROUND(I226*H226,2)</f>
        <v>0</v>
      </c>
      <c r="K226" s="266" t="s">
        <v>153</v>
      </c>
      <c r="L226" s="271"/>
      <c r="M226" s="272" t="s">
        <v>1</v>
      </c>
      <c r="N226" s="273" t="s">
        <v>38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174</v>
      </c>
      <c r="AT226" s="229" t="s">
        <v>217</v>
      </c>
      <c r="AU226" s="229" t="s">
        <v>83</v>
      </c>
      <c r="AY226" s="17" t="s">
        <v>147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81</v>
      </c>
      <c r="BK226" s="230">
        <f>ROUND(I226*H226,2)</f>
        <v>0</v>
      </c>
      <c r="BL226" s="17" t="s">
        <v>154</v>
      </c>
      <c r="BM226" s="229" t="s">
        <v>281</v>
      </c>
    </row>
    <row r="227" s="13" customFormat="1">
      <c r="A227" s="13"/>
      <c r="B227" s="231"/>
      <c r="C227" s="232"/>
      <c r="D227" s="233" t="s">
        <v>155</v>
      </c>
      <c r="E227" s="234" t="s">
        <v>1</v>
      </c>
      <c r="F227" s="235" t="s">
        <v>636</v>
      </c>
      <c r="G227" s="232"/>
      <c r="H227" s="236">
        <v>42.799999999999997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155</v>
      </c>
      <c r="AU227" s="242" t="s">
        <v>83</v>
      </c>
      <c r="AV227" s="13" t="s">
        <v>83</v>
      </c>
      <c r="AW227" s="13" t="s">
        <v>30</v>
      </c>
      <c r="AX227" s="13" t="s">
        <v>73</v>
      </c>
      <c r="AY227" s="242" t="s">
        <v>147</v>
      </c>
    </row>
    <row r="228" s="14" customFormat="1">
      <c r="A228" s="14"/>
      <c r="B228" s="243"/>
      <c r="C228" s="244"/>
      <c r="D228" s="233" t="s">
        <v>155</v>
      </c>
      <c r="E228" s="245" t="s">
        <v>1</v>
      </c>
      <c r="F228" s="246" t="s">
        <v>157</v>
      </c>
      <c r="G228" s="244"/>
      <c r="H228" s="247">
        <v>42.799999999999997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155</v>
      </c>
      <c r="AU228" s="253" t="s">
        <v>83</v>
      </c>
      <c r="AV228" s="14" t="s">
        <v>154</v>
      </c>
      <c r="AW228" s="14" t="s">
        <v>30</v>
      </c>
      <c r="AX228" s="14" t="s">
        <v>81</v>
      </c>
      <c r="AY228" s="253" t="s">
        <v>147</v>
      </c>
    </row>
    <row r="229" s="2" customFormat="1" ht="24.15" customHeight="1">
      <c r="A229" s="38"/>
      <c r="B229" s="39"/>
      <c r="C229" s="218" t="s">
        <v>282</v>
      </c>
      <c r="D229" s="218" t="s">
        <v>149</v>
      </c>
      <c r="E229" s="219" t="s">
        <v>637</v>
      </c>
      <c r="F229" s="220" t="s">
        <v>638</v>
      </c>
      <c r="G229" s="221" t="s">
        <v>251</v>
      </c>
      <c r="H229" s="222">
        <v>10</v>
      </c>
      <c r="I229" s="223"/>
      <c r="J229" s="224">
        <f>ROUND(I229*H229,2)</f>
        <v>0</v>
      </c>
      <c r="K229" s="220" t="s">
        <v>1</v>
      </c>
      <c r="L229" s="44"/>
      <c r="M229" s="225" t="s">
        <v>1</v>
      </c>
      <c r="N229" s="226" t="s">
        <v>38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154</v>
      </c>
      <c r="AT229" s="229" t="s">
        <v>149</v>
      </c>
      <c r="AU229" s="229" t="s">
        <v>83</v>
      </c>
      <c r="AY229" s="17" t="s">
        <v>147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81</v>
      </c>
      <c r="BK229" s="230">
        <f>ROUND(I229*H229,2)</f>
        <v>0</v>
      </c>
      <c r="BL229" s="17" t="s">
        <v>154</v>
      </c>
      <c r="BM229" s="229" t="s">
        <v>285</v>
      </c>
    </row>
    <row r="230" s="2" customFormat="1" ht="24.15" customHeight="1">
      <c r="A230" s="38"/>
      <c r="B230" s="39"/>
      <c r="C230" s="264" t="s">
        <v>225</v>
      </c>
      <c r="D230" s="264" t="s">
        <v>217</v>
      </c>
      <c r="E230" s="265" t="s">
        <v>639</v>
      </c>
      <c r="F230" s="266" t="s">
        <v>640</v>
      </c>
      <c r="G230" s="267" t="s">
        <v>251</v>
      </c>
      <c r="H230" s="268">
        <v>10</v>
      </c>
      <c r="I230" s="269"/>
      <c r="J230" s="270">
        <f>ROUND(I230*H230,2)</f>
        <v>0</v>
      </c>
      <c r="K230" s="266" t="s">
        <v>1</v>
      </c>
      <c r="L230" s="271"/>
      <c r="M230" s="272" t="s">
        <v>1</v>
      </c>
      <c r="N230" s="273" t="s">
        <v>38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174</v>
      </c>
      <c r="AT230" s="229" t="s">
        <v>217</v>
      </c>
      <c r="AU230" s="229" t="s">
        <v>83</v>
      </c>
      <c r="AY230" s="17" t="s">
        <v>147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81</v>
      </c>
      <c r="BK230" s="230">
        <f>ROUND(I230*H230,2)</f>
        <v>0</v>
      </c>
      <c r="BL230" s="17" t="s">
        <v>154</v>
      </c>
      <c r="BM230" s="229" t="s">
        <v>289</v>
      </c>
    </row>
    <row r="231" s="13" customFormat="1">
      <c r="A231" s="13"/>
      <c r="B231" s="231"/>
      <c r="C231" s="232"/>
      <c r="D231" s="233" t="s">
        <v>155</v>
      </c>
      <c r="E231" s="234" t="s">
        <v>1</v>
      </c>
      <c r="F231" s="235" t="s">
        <v>641</v>
      </c>
      <c r="G231" s="232"/>
      <c r="H231" s="236">
        <v>10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155</v>
      </c>
      <c r="AU231" s="242" t="s">
        <v>83</v>
      </c>
      <c r="AV231" s="13" t="s">
        <v>83</v>
      </c>
      <c r="AW231" s="13" t="s">
        <v>30</v>
      </c>
      <c r="AX231" s="13" t="s">
        <v>73</v>
      </c>
      <c r="AY231" s="242" t="s">
        <v>147</v>
      </c>
    </row>
    <row r="232" s="14" customFormat="1">
      <c r="A232" s="14"/>
      <c r="B232" s="243"/>
      <c r="C232" s="244"/>
      <c r="D232" s="233" t="s">
        <v>155</v>
      </c>
      <c r="E232" s="245" t="s">
        <v>1</v>
      </c>
      <c r="F232" s="246" t="s">
        <v>157</v>
      </c>
      <c r="G232" s="244"/>
      <c r="H232" s="247">
        <v>10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155</v>
      </c>
      <c r="AU232" s="253" t="s">
        <v>83</v>
      </c>
      <c r="AV232" s="14" t="s">
        <v>154</v>
      </c>
      <c r="AW232" s="14" t="s">
        <v>30</v>
      </c>
      <c r="AX232" s="14" t="s">
        <v>81</v>
      </c>
      <c r="AY232" s="253" t="s">
        <v>147</v>
      </c>
    </row>
    <row r="233" s="12" customFormat="1" ht="22.8" customHeight="1">
      <c r="A233" s="12"/>
      <c r="B233" s="202"/>
      <c r="C233" s="203"/>
      <c r="D233" s="204" t="s">
        <v>72</v>
      </c>
      <c r="E233" s="216" t="s">
        <v>489</v>
      </c>
      <c r="F233" s="216" t="s">
        <v>490</v>
      </c>
      <c r="G233" s="203"/>
      <c r="H233" s="203"/>
      <c r="I233" s="206"/>
      <c r="J233" s="217">
        <f>BK233</f>
        <v>0</v>
      </c>
      <c r="K233" s="203"/>
      <c r="L233" s="208"/>
      <c r="M233" s="209"/>
      <c r="N233" s="210"/>
      <c r="O233" s="210"/>
      <c r="P233" s="211">
        <f>P234</f>
        <v>0</v>
      </c>
      <c r="Q233" s="210"/>
      <c r="R233" s="211">
        <f>R234</f>
        <v>0</v>
      </c>
      <c r="S233" s="210"/>
      <c r="T233" s="212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3" t="s">
        <v>81</v>
      </c>
      <c r="AT233" s="214" t="s">
        <v>72</v>
      </c>
      <c r="AU233" s="214" t="s">
        <v>81</v>
      </c>
      <c r="AY233" s="213" t="s">
        <v>147</v>
      </c>
      <c r="BK233" s="215">
        <f>BK234</f>
        <v>0</v>
      </c>
    </row>
    <row r="234" s="2" customFormat="1" ht="24.15" customHeight="1">
      <c r="A234" s="38"/>
      <c r="B234" s="39"/>
      <c r="C234" s="218" t="s">
        <v>290</v>
      </c>
      <c r="D234" s="218" t="s">
        <v>149</v>
      </c>
      <c r="E234" s="219" t="s">
        <v>491</v>
      </c>
      <c r="F234" s="220" t="s">
        <v>492</v>
      </c>
      <c r="G234" s="221" t="s">
        <v>206</v>
      </c>
      <c r="H234" s="222">
        <v>1.538</v>
      </c>
      <c r="I234" s="223"/>
      <c r="J234" s="224">
        <f>ROUND(I234*H234,2)</f>
        <v>0</v>
      </c>
      <c r="K234" s="220" t="s">
        <v>153</v>
      </c>
      <c r="L234" s="44"/>
      <c r="M234" s="274" t="s">
        <v>1</v>
      </c>
      <c r="N234" s="275" t="s">
        <v>38</v>
      </c>
      <c r="O234" s="276"/>
      <c r="P234" s="277">
        <f>O234*H234</f>
        <v>0</v>
      </c>
      <c r="Q234" s="277">
        <v>0</v>
      </c>
      <c r="R234" s="277">
        <f>Q234*H234</f>
        <v>0</v>
      </c>
      <c r="S234" s="277">
        <v>0</v>
      </c>
      <c r="T234" s="27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154</v>
      </c>
      <c r="AT234" s="229" t="s">
        <v>149</v>
      </c>
      <c r="AU234" s="229" t="s">
        <v>83</v>
      </c>
      <c r="AY234" s="17" t="s">
        <v>147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81</v>
      </c>
      <c r="BK234" s="230">
        <f>ROUND(I234*H234,2)</f>
        <v>0</v>
      </c>
      <c r="BL234" s="17" t="s">
        <v>154</v>
      </c>
      <c r="BM234" s="229" t="s">
        <v>293</v>
      </c>
    </row>
    <row r="235" s="2" customFormat="1" ht="6.96" customHeight="1">
      <c r="A235" s="38"/>
      <c r="B235" s="66"/>
      <c r="C235" s="67"/>
      <c r="D235" s="67"/>
      <c r="E235" s="67"/>
      <c r="F235" s="67"/>
      <c r="G235" s="67"/>
      <c r="H235" s="67"/>
      <c r="I235" s="67"/>
      <c r="J235" s="67"/>
      <c r="K235" s="67"/>
      <c r="L235" s="44"/>
      <c r="M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</row>
  </sheetData>
  <sheetProtection sheet="1" autoFilter="0" formatColumns="0" formatRows="0" objects="1" scenarios="1" spinCount="100000" saltValue="v5db0N++hzD+llh5A5iBjk1P9psCY2OP8rd4Bv8h4tzm5HhvIofu0pcF2Lm1vS1o4UjOjaIqOOGimVBpPZtDOw==" hashValue="DWLuoLvQ4hpXhpdkwwgdYng+nWLXYgK0tyt5RbZPVfvdg5qo55XxDDLenLU1nFt6fJzFk8mCt4t037FsSgzv+Q==" algorithmName="SHA-512" password="CC35"/>
  <autoFilter ref="C121:K23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642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ROUND((SUM(BE122:BE217)),  2)</f>
        <v>0</v>
      </c>
      <c r="G33" s="38"/>
      <c r="H33" s="38"/>
      <c r="I33" s="155">
        <v>0.20999999999999999</v>
      </c>
      <c r="J33" s="154">
        <f>ROUND(((SUM(BE122:BE217))*I33),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ROUND((SUM(BF122:BF217)),  2)</f>
        <v>0</v>
      </c>
      <c r="G34" s="38"/>
      <c r="H34" s="38"/>
      <c r="I34" s="155">
        <v>0.12</v>
      </c>
      <c r="J34" s="154">
        <f>ROUND(((SUM(BF122:BF217))*I34),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ROUND((SUM(BG122:BG217)),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ROUND((SUM(BH122:BH217)),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ROUND((SUM(BI122:BI217)),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02.2 - Oprava MK po překopech vodovodních přípojek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495</v>
      </c>
      <c r="E99" s="188"/>
      <c r="F99" s="188"/>
      <c r="G99" s="188"/>
      <c r="H99" s="188"/>
      <c r="I99" s="188"/>
      <c r="J99" s="189">
        <f>J145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496</v>
      </c>
      <c r="E100" s="188"/>
      <c r="F100" s="188"/>
      <c r="G100" s="188"/>
      <c r="H100" s="188"/>
      <c r="I100" s="188"/>
      <c r="J100" s="189">
        <f>J181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130</v>
      </c>
      <c r="E101" s="188"/>
      <c r="F101" s="188"/>
      <c r="G101" s="188"/>
      <c r="H101" s="188"/>
      <c r="I101" s="188"/>
      <c r="J101" s="189">
        <f>J191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131</v>
      </c>
      <c r="E102" s="188"/>
      <c r="F102" s="188"/>
      <c r="G102" s="188"/>
      <c r="H102" s="188"/>
      <c r="I102" s="188"/>
      <c r="J102" s="189">
        <f>J216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Tábor, Mostecká - Rekonstrukce vodovodu a kanalizace_poznamky pro upravu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 02.2 - Oprava MK po překopech vodovodních přípojek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10. 12. 2025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31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133</v>
      </c>
      <c r="D121" s="194" t="s">
        <v>58</v>
      </c>
      <c r="E121" s="194" t="s">
        <v>54</v>
      </c>
      <c r="F121" s="194" t="s">
        <v>55</v>
      </c>
      <c r="G121" s="194" t="s">
        <v>134</v>
      </c>
      <c r="H121" s="194" t="s">
        <v>135</v>
      </c>
      <c r="I121" s="194" t="s">
        <v>136</v>
      </c>
      <c r="J121" s="194" t="s">
        <v>122</v>
      </c>
      <c r="K121" s="195" t="s">
        <v>137</v>
      </c>
      <c r="L121" s="196"/>
      <c r="M121" s="100" t="s">
        <v>1</v>
      </c>
      <c r="N121" s="101" t="s">
        <v>37</v>
      </c>
      <c r="O121" s="101" t="s">
        <v>138</v>
      </c>
      <c r="P121" s="101" t="s">
        <v>139</v>
      </c>
      <c r="Q121" s="101" t="s">
        <v>140</v>
      </c>
      <c r="R121" s="101" t="s">
        <v>141</v>
      </c>
      <c r="S121" s="101" t="s">
        <v>142</v>
      </c>
      <c r="T121" s="102" t="s">
        <v>143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144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124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72</v>
      </c>
      <c r="E123" s="205" t="s">
        <v>145</v>
      </c>
      <c r="F123" s="205" t="s">
        <v>146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P124+P145+P181+P191+P216</f>
        <v>0</v>
      </c>
      <c r="Q123" s="210"/>
      <c r="R123" s="211">
        <f>R124+R145+R181+R191+R216</f>
        <v>0</v>
      </c>
      <c r="S123" s="210"/>
      <c r="T123" s="212">
        <f>T124+T145+T181+T191+T216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72</v>
      </c>
      <c r="AU123" s="214" t="s">
        <v>73</v>
      </c>
      <c r="AY123" s="213" t="s">
        <v>147</v>
      </c>
      <c r="BK123" s="215">
        <f>BK124+BK145+BK181+BK191+BK216</f>
        <v>0</v>
      </c>
    </row>
    <row r="124" s="12" customFormat="1" ht="22.8" customHeight="1">
      <c r="A124" s="12"/>
      <c r="B124" s="202"/>
      <c r="C124" s="203"/>
      <c r="D124" s="204" t="s">
        <v>72</v>
      </c>
      <c r="E124" s="216" t="s">
        <v>81</v>
      </c>
      <c r="F124" s="216" t="s">
        <v>148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SUM(P125:P144)</f>
        <v>0</v>
      </c>
      <c r="Q124" s="210"/>
      <c r="R124" s="211">
        <f>SUM(R125:R144)</f>
        <v>0</v>
      </c>
      <c r="S124" s="210"/>
      <c r="T124" s="212">
        <f>SUM(T125:T144)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81</v>
      </c>
      <c r="AY124" s="213" t="s">
        <v>147</v>
      </c>
      <c r="BK124" s="215">
        <f>SUM(BK125:BK144)</f>
        <v>0</v>
      </c>
    </row>
    <row r="125" s="2" customFormat="1" ht="24.15" customHeight="1">
      <c r="A125" s="38"/>
      <c r="B125" s="39"/>
      <c r="C125" s="218" t="s">
        <v>81</v>
      </c>
      <c r="D125" s="218" t="s">
        <v>149</v>
      </c>
      <c r="E125" s="219" t="s">
        <v>643</v>
      </c>
      <c r="F125" s="220" t="s">
        <v>644</v>
      </c>
      <c r="G125" s="221" t="s">
        <v>185</v>
      </c>
      <c r="H125" s="222">
        <v>9.0899999999999999</v>
      </c>
      <c r="I125" s="223"/>
      <c r="J125" s="224">
        <f>ROUND(I125*H125,2)</f>
        <v>0</v>
      </c>
      <c r="K125" s="220" t="s">
        <v>153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154</v>
      </c>
      <c r="AT125" s="229" t="s">
        <v>149</v>
      </c>
      <c r="AU125" s="229" t="s">
        <v>83</v>
      </c>
      <c r="AY125" s="17" t="s">
        <v>147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154</v>
      </c>
      <c r="BM125" s="229" t="s">
        <v>83</v>
      </c>
    </row>
    <row r="126" s="13" customFormat="1">
      <c r="A126" s="13"/>
      <c r="B126" s="231"/>
      <c r="C126" s="232"/>
      <c r="D126" s="233" t="s">
        <v>155</v>
      </c>
      <c r="E126" s="234" t="s">
        <v>1</v>
      </c>
      <c r="F126" s="235" t="s">
        <v>645</v>
      </c>
      <c r="G126" s="232"/>
      <c r="H126" s="236">
        <v>9.0899999999999999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155</v>
      </c>
      <c r="AU126" s="242" t="s">
        <v>83</v>
      </c>
      <c r="AV126" s="13" t="s">
        <v>83</v>
      </c>
      <c r="AW126" s="13" t="s">
        <v>30</v>
      </c>
      <c r="AX126" s="13" t="s">
        <v>73</v>
      </c>
      <c r="AY126" s="242" t="s">
        <v>147</v>
      </c>
    </row>
    <row r="127" s="14" customFormat="1">
      <c r="A127" s="14"/>
      <c r="B127" s="243"/>
      <c r="C127" s="244"/>
      <c r="D127" s="233" t="s">
        <v>155</v>
      </c>
      <c r="E127" s="245" t="s">
        <v>1</v>
      </c>
      <c r="F127" s="246" t="s">
        <v>157</v>
      </c>
      <c r="G127" s="244"/>
      <c r="H127" s="247">
        <v>9.0899999999999999</v>
      </c>
      <c r="I127" s="248"/>
      <c r="J127" s="244"/>
      <c r="K127" s="244"/>
      <c r="L127" s="249"/>
      <c r="M127" s="250"/>
      <c r="N127" s="251"/>
      <c r="O127" s="251"/>
      <c r="P127" s="251"/>
      <c r="Q127" s="251"/>
      <c r="R127" s="251"/>
      <c r="S127" s="251"/>
      <c r="T127" s="25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3" t="s">
        <v>155</v>
      </c>
      <c r="AU127" s="253" t="s">
        <v>83</v>
      </c>
      <c r="AV127" s="14" t="s">
        <v>154</v>
      </c>
      <c r="AW127" s="14" t="s">
        <v>30</v>
      </c>
      <c r="AX127" s="14" t="s">
        <v>81</v>
      </c>
      <c r="AY127" s="253" t="s">
        <v>147</v>
      </c>
    </row>
    <row r="128" s="2" customFormat="1" ht="33" customHeight="1">
      <c r="A128" s="38"/>
      <c r="B128" s="39"/>
      <c r="C128" s="218" t="s">
        <v>83</v>
      </c>
      <c r="D128" s="218" t="s">
        <v>149</v>
      </c>
      <c r="E128" s="219" t="s">
        <v>497</v>
      </c>
      <c r="F128" s="220" t="s">
        <v>498</v>
      </c>
      <c r="G128" s="221" t="s">
        <v>185</v>
      </c>
      <c r="H128" s="222">
        <v>0.64000000000000001</v>
      </c>
      <c r="I128" s="223"/>
      <c r="J128" s="224">
        <f>ROUND(I128*H128,2)</f>
        <v>0</v>
      </c>
      <c r="K128" s="220" t="s">
        <v>153</v>
      </c>
      <c r="L128" s="44"/>
      <c r="M128" s="225" t="s">
        <v>1</v>
      </c>
      <c r="N128" s="226" t="s">
        <v>38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154</v>
      </c>
      <c r="AT128" s="229" t="s">
        <v>149</v>
      </c>
      <c r="AU128" s="229" t="s">
        <v>83</v>
      </c>
      <c r="AY128" s="17" t="s">
        <v>147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81</v>
      </c>
      <c r="BK128" s="230">
        <f>ROUND(I128*H128,2)</f>
        <v>0</v>
      </c>
      <c r="BL128" s="17" t="s">
        <v>154</v>
      </c>
      <c r="BM128" s="229" t="s">
        <v>154</v>
      </c>
    </row>
    <row r="129" s="13" customFormat="1">
      <c r="A129" s="13"/>
      <c r="B129" s="231"/>
      <c r="C129" s="232"/>
      <c r="D129" s="233" t="s">
        <v>155</v>
      </c>
      <c r="E129" s="234" t="s">
        <v>1</v>
      </c>
      <c r="F129" s="235" t="s">
        <v>646</v>
      </c>
      <c r="G129" s="232"/>
      <c r="H129" s="236">
        <v>0.64000000000000001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155</v>
      </c>
      <c r="AU129" s="242" t="s">
        <v>83</v>
      </c>
      <c r="AV129" s="13" t="s">
        <v>83</v>
      </c>
      <c r="AW129" s="13" t="s">
        <v>30</v>
      </c>
      <c r="AX129" s="13" t="s">
        <v>73</v>
      </c>
      <c r="AY129" s="242" t="s">
        <v>147</v>
      </c>
    </row>
    <row r="130" s="14" customFormat="1">
      <c r="A130" s="14"/>
      <c r="B130" s="243"/>
      <c r="C130" s="244"/>
      <c r="D130" s="233" t="s">
        <v>155</v>
      </c>
      <c r="E130" s="245" t="s">
        <v>1</v>
      </c>
      <c r="F130" s="246" t="s">
        <v>157</v>
      </c>
      <c r="G130" s="244"/>
      <c r="H130" s="247">
        <v>0.64000000000000001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155</v>
      </c>
      <c r="AU130" s="253" t="s">
        <v>83</v>
      </c>
      <c r="AV130" s="14" t="s">
        <v>154</v>
      </c>
      <c r="AW130" s="14" t="s">
        <v>30</v>
      </c>
      <c r="AX130" s="14" t="s">
        <v>81</v>
      </c>
      <c r="AY130" s="253" t="s">
        <v>147</v>
      </c>
    </row>
    <row r="131" s="2" customFormat="1" ht="24.15" customHeight="1">
      <c r="A131" s="38"/>
      <c r="B131" s="39"/>
      <c r="C131" s="218" t="s">
        <v>165</v>
      </c>
      <c r="D131" s="218" t="s">
        <v>149</v>
      </c>
      <c r="E131" s="219" t="s">
        <v>500</v>
      </c>
      <c r="F131" s="220" t="s">
        <v>501</v>
      </c>
      <c r="G131" s="221" t="s">
        <v>185</v>
      </c>
      <c r="H131" s="222">
        <v>8.9499999999999993</v>
      </c>
      <c r="I131" s="223"/>
      <c r="J131" s="224">
        <f>ROUND(I131*H131,2)</f>
        <v>0</v>
      </c>
      <c r="K131" s="220" t="s">
        <v>153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154</v>
      </c>
      <c r="AT131" s="229" t="s">
        <v>149</v>
      </c>
      <c r="AU131" s="229" t="s">
        <v>83</v>
      </c>
      <c r="AY131" s="17" t="s">
        <v>147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154</v>
      </c>
      <c r="BM131" s="229" t="s">
        <v>169</v>
      </c>
    </row>
    <row r="132" s="13" customFormat="1">
      <c r="A132" s="13"/>
      <c r="B132" s="231"/>
      <c r="C132" s="232"/>
      <c r="D132" s="233" t="s">
        <v>155</v>
      </c>
      <c r="E132" s="234" t="s">
        <v>1</v>
      </c>
      <c r="F132" s="235" t="s">
        <v>647</v>
      </c>
      <c r="G132" s="232"/>
      <c r="H132" s="236">
        <v>8.6999999999999993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155</v>
      </c>
      <c r="AU132" s="242" t="s">
        <v>83</v>
      </c>
      <c r="AV132" s="13" t="s">
        <v>83</v>
      </c>
      <c r="AW132" s="13" t="s">
        <v>30</v>
      </c>
      <c r="AX132" s="13" t="s">
        <v>73</v>
      </c>
      <c r="AY132" s="242" t="s">
        <v>147</v>
      </c>
    </row>
    <row r="133" s="13" customFormat="1">
      <c r="A133" s="13"/>
      <c r="B133" s="231"/>
      <c r="C133" s="232"/>
      <c r="D133" s="233" t="s">
        <v>155</v>
      </c>
      <c r="E133" s="234" t="s">
        <v>1</v>
      </c>
      <c r="F133" s="235" t="s">
        <v>648</v>
      </c>
      <c r="G133" s="232"/>
      <c r="H133" s="236">
        <v>0.25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155</v>
      </c>
      <c r="AU133" s="242" t="s">
        <v>83</v>
      </c>
      <c r="AV133" s="13" t="s">
        <v>83</v>
      </c>
      <c r="AW133" s="13" t="s">
        <v>30</v>
      </c>
      <c r="AX133" s="13" t="s">
        <v>73</v>
      </c>
      <c r="AY133" s="242" t="s">
        <v>147</v>
      </c>
    </row>
    <row r="134" s="14" customFormat="1">
      <c r="A134" s="14"/>
      <c r="B134" s="243"/>
      <c r="C134" s="244"/>
      <c r="D134" s="233" t="s">
        <v>155</v>
      </c>
      <c r="E134" s="245" t="s">
        <v>1</v>
      </c>
      <c r="F134" s="246" t="s">
        <v>157</v>
      </c>
      <c r="G134" s="244"/>
      <c r="H134" s="247">
        <v>8.9499999999999993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155</v>
      </c>
      <c r="AU134" s="253" t="s">
        <v>83</v>
      </c>
      <c r="AV134" s="14" t="s">
        <v>154</v>
      </c>
      <c r="AW134" s="14" t="s">
        <v>30</v>
      </c>
      <c r="AX134" s="14" t="s">
        <v>81</v>
      </c>
      <c r="AY134" s="253" t="s">
        <v>147</v>
      </c>
    </row>
    <row r="135" s="2" customFormat="1" ht="24.15" customHeight="1">
      <c r="A135" s="38"/>
      <c r="B135" s="39"/>
      <c r="C135" s="218" t="s">
        <v>154</v>
      </c>
      <c r="D135" s="218" t="s">
        <v>149</v>
      </c>
      <c r="E135" s="219" t="s">
        <v>649</v>
      </c>
      <c r="F135" s="220" t="s">
        <v>650</v>
      </c>
      <c r="G135" s="221" t="s">
        <v>185</v>
      </c>
      <c r="H135" s="222">
        <v>0.25</v>
      </c>
      <c r="I135" s="223"/>
      <c r="J135" s="224">
        <f>ROUND(I135*H135,2)</f>
        <v>0</v>
      </c>
      <c r="K135" s="220" t="s">
        <v>153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154</v>
      </c>
      <c r="AT135" s="229" t="s">
        <v>149</v>
      </c>
      <c r="AU135" s="229" t="s">
        <v>83</v>
      </c>
      <c r="AY135" s="17" t="s">
        <v>147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154</v>
      </c>
      <c r="BM135" s="229" t="s">
        <v>174</v>
      </c>
    </row>
    <row r="136" s="13" customFormat="1">
      <c r="A136" s="13"/>
      <c r="B136" s="231"/>
      <c r="C136" s="232"/>
      <c r="D136" s="233" t="s">
        <v>155</v>
      </c>
      <c r="E136" s="234" t="s">
        <v>1</v>
      </c>
      <c r="F136" s="235" t="s">
        <v>651</v>
      </c>
      <c r="G136" s="232"/>
      <c r="H136" s="236">
        <v>0.25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155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147</v>
      </c>
    </row>
    <row r="137" s="14" customFormat="1">
      <c r="A137" s="14"/>
      <c r="B137" s="243"/>
      <c r="C137" s="244"/>
      <c r="D137" s="233" t="s">
        <v>155</v>
      </c>
      <c r="E137" s="245" t="s">
        <v>1</v>
      </c>
      <c r="F137" s="246" t="s">
        <v>157</v>
      </c>
      <c r="G137" s="244"/>
      <c r="H137" s="247">
        <v>0.25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155</v>
      </c>
      <c r="AU137" s="253" t="s">
        <v>83</v>
      </c>
      <c r="AV137" s="14" t="s">
        <v>154</v>
      </c>
      <c r="AW137" s="14" t="s">
        <v>30</v>
      </c>
      <c r="AX137" s="14" t="s">
        <v>81</v>
      </c>
      <c r="AY137" s="253" t="s">
        <v>147</v>
      </c>
    </row>
    <row r="138" s="2" customFormat="1" ht="24.15" customHeight="1">
      <c r="A138" s="38"/>
      <c r="B138" s="39"/>
      <c r="C138" s="218" t="s">
        <v>182</v>
      </c>
      <c r="D138" s="218" t="s">
        <v>149</v>
      </c>
      <c r="E138" s="219" t="s">
        <v>652</v>
      </c>
      <c r="F138" s="220" t="s">
        <v>653</v>
      </c>
      <c r="G138" s="221" t="s">
        <v>185</v>
      </c>
      <c r="H138" s="222">
        <v>3.3500000000000001</v>
      </c>
      <c r="I138" s="223"/>
      <c r="J138" s="224">
        <f>ROUND(I138*H138,2)</f>
        <v>0</v>
      </c>
      <c r="K138" s="220" t="s">
        <v>153</v>
      </c>
      <c r="L138" s="44"/>
      <c r="M138" s="225" t="s">
        <v>1</v>
      </c>
      <c r="N138" s="226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154</v>
      </c>
      <c r="AT138" s="229" t="s">
        <v>149</v>
      </c>
      <c r="AU138" s="229" t="s">
        <v>83</v>
      </c>
      <c r="AY138" s="17" t="s">
        <v>147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154</v>
      </c>
      <c r="BM138" s="229" t="s">
        <v>186</v>
      </c>
    </row>
    <row r="139" s="13" customFormat="1">
      <c r="A139" s="13"/>
      <c r="B139" s="231"/>
      <c r="C139" s="232"/>
      <c r="D139" s="233" t="s">
        <v>155</v>
      </c>
      <c r="E139" s="234" t="s">
        <v>1</v>
      </c>
      <c r="F139" s="235" t="s">
        <v>654</v>
      </c>
      <c r="G139" s="232"/>
      <c r="H139" s="236">
        <v>3.3500000000000001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155</v>
      </c>
      <c r="AU139" s="242" t="s">
        <v>83</v>
      </c>
      <c r="AV139" s="13" t="s">
        <v>83</v>
      </c>
      <c r="AW139" s="13" t="s">
        <v>30</v>
      </c>
      <c r="AX139" s="13" t="s">
        <v>73</v>
      </c>
      <c r="AY139" s="242" t="s">
        <v>147</v>
      </c>
    </row>
    <row r="140" s="14" customFormat="1">
      <c r="A140" s="14"/>
      <c r="B140" s="243"/>
      <c r="C140" s="244"/>
      <c r="D140" s="233" t="s">
        <v>155</v>
      </c>
      <c r="E140" s="245" t="s">
        <v>1</v>
      </c>
      <c r="F140" s="246" t="s">
        <v>157</v>
      </c>
      <c r="G140" s="244"/>
      <c r="H140" s="247">
        <v>3.3500000000000001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155</v>
      </c>
      <c r="AU140" s="253" t="s">
        <v>83</v>
      </c>
      <c r="AV140" s="14" t="s">
        <v>154</v>
      </c>
      <c r="AW140" s="14" t="s">
        <v>30</v>
      </c>
      <c r="AX140" s="14" t="s">
        <v>81</v>
      </c>
      <c r="AY140" s="253" t="s">
        <v>147</v>
      </c>
    </row>
    <row r="141" s="2" customFormat="1" ht="24.15" customHeight="1">
      <c r="A141" s="38"/>
      <c r="B141" s="39"/>
      <c r="C141" s="218" t="s">
        <v>169</v>
      </c>
      <c r="D141" s="218" t="s">
        <v>149</v>
      </c>
      <c r="E141" s="219" t="s">
        <v>655</v>
      </c>
      <c r="F141" s="220" t="s">
        <v>656</v>
      </c>
      <c r="G141" s="221" t="s">
        <v>185</v>
      </c>
      <c r="H141" s="222">
        <v>0.16</v>
      </c>
      <c r="I141" s="223"/>
      <c r="J141" s="224">
        <f>ROUND(I141*H141,2)</f>
        <v>0</v>
      </c>
      <c r="K141" s="220" t="s">
        <v>153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154</v>
      </c>
      <c r="AT141" s="229" t="s">
        <v>149</v>
      </c>
      <c r="AU141" s="229" t="s">
        <v>83</v>
      </c>
      <c r="AY141" s="17" t="s">
        <v>147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154</v>
      </c>
      <c r="BM141" s="229" t="s">
        <v>8</v>
      </c>
    </row>
    <row r="142" s="13" customFormat="1">
      <c r="A142" s="13"/>
      <c r="B142" s="231"/>
      <c r="C142" s="232"/>
      <c r="D142" s="233" t="s">
        <v>155</v>
      </c>
      <c r="E142" s="234" t="s">
        <v>1</v>
      </c>
      <c r="F142" s="235" t="s">
        <v>657</v>
      </c>
      <c r="G142" s="232"/>
      <c r="H142" s="236">
        <v>0.16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155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147</v>
      </c>
    </row>
    <row r="143" s="14" customFormat="1">
      <c r="A143" s="14"/>
      <c r="B143" s="243"/>
      <c r="C143" s="244"/>
      <c r="D143" s="233" t="s">
        <v>155</v>
      </c>
      <c r="E143" s="245" t="s">
        <v>1</v>
      </c>
      <c r="F143" s="246" t="s">
        <v>157</v>
      </c>
      <c r="G143" s="244"/>
      <c r="H143" s="247">
        <v>0.16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155</v>
      </c>
      <c r="AU143" s="253" t="s">
        <v>83</v>
      </c>
      <c r="AV143" s="14" t="s">
        <v>154</v>
      </c>
      <c r="AW143" s="14" t="s">
        <v>30</v>
      </c>
      <c r="AX143" s="14" t="s">
        <v>81</v>
      </c>
      <c r="AY143" s="253" t="s">
        <v>147</v>
      </c>
    </row>
    <row r="144" s="2" customFormat="1" ht="16.5" customHeight="1">
      <c r="A144" s="38"/>
      <c r="B144" s="39"/>
      <c r="C144" s="218" t="s">
        <v>191</v>
      </c>
      <c r="D144" s="218" t="s">
        <v>149</v>
      </c>
      <c r="E144" s="219" t="s">
        <v>658</v>
      </c>
      <c r="F144" s="220" t="s">
        <v>659</v>
      </c>
      <c r="G144" s="221" t="s">
        <v>152</v>
      </c>
      <c r="H144" s="222">
        <v>11</v>
      </c>
      <c r="I144" s="223"/>
      <c r="J144" s="224">
        <f>ROUND(I144*H144,2)</f>
        <v>0</v>
      </c>
      <c r="K144" s="220" t="s">
        <v>153</v>
      </c>
      <c r="L144" s="44"/>
      <c r="M144" s="225" t="s">
        <v>1</v>
      </c>
      <c r="N144" s="226" t="s">
        <v>38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154</v>
      </c>
      <c r="AT144" s="229" t="s">
        <v>149</v>
      </c>
      <c r="AU144" s="229" t="s">
        <v>83</v>
      </c>
      <c r="AY144" s="17" t="s">
        <v>147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81</v>
      </c>
      <c r="BK144" s="230">
        <f>ROUND(I144*H144,2)</f>
        <v>0</v>
      </c>
      <c r="BL144" s="17" t="s">
        <v>154</v>
      </c>
      <c r="BM144" s="229" t="s">
        <v>194</v>
      </c>
    </row>
    <row r="145" s="12" customFormat="1" ht="22.8" customHeight="1">
      <c r="A145" s="12"/>
      <c r="B145" s="202"/>
      <c r="C145" s="203"/>
      <c r="D145" s="204" t="s">
        <v>72</v>
      </c>
      <c r="E145" s="216" t="s">
        <v>182</v>
      </c>
      <c r="F145" s="216" t="s">
        <v>511</v>
      </c>
      <c r="G145" s="203"/>
      <c r="H145" s="203"/>
      <c r="I145" s="206"/>
      <c r="J145" s="217">
        <f>BK145</f>
        <v>0</v>
      </c>
      <c r="K145" s="203"/>
      <c r="L145" s="208"/>
      <c r="M145" s="209"/>
      <c r="N145" s="210"/>
      <c r="O145" s="210"/>
      <c r="P145" s="211">
        <f>SUM(P146:P180)</f>
        <v>0</v>
      </c>
      <c r="Q145" s="210"/>
      <c r="R145" s="211">
        <f>SUM(R146:R180)</f>
        <v>0</v>
      </c>
      <c r="S145" s="210"/>
      <c r="T145" s="212">
        <f>SUM(T146:T180)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81</v>
      </c>
      <c r="AT145" s="214" t="s">
        <v>72</v>
      </c>
      <c r="AU145" s="214" t="s">
        <v>81</v>
      </c>
      <c r="AY145" s="213" t="s">
        <v>147</v>
      </c>
      <c r="BK145" s="215">
        <f>SUM(BK146:BK180)</f>
        <v>0</v>
      </c>
    </row>
    <row r="146" s="2" customFormat="1" ht="24.15" customHeight="1">
      <c r="A146" s="38"/>
      <c r="B146" s="39"/>
      <c r="C146" s="218" t="s">
        <v>174</v>
      </c>
      <c r="D146" s="218" t="s">
        <v>149</v>
      </c>
      <c r="E146" s="219" t="s">
        <v>660</v>
      </c>
      <c r="F146" s="220" t="s">
        <v>661</v>
      </c>
      <c r="G146" s="221" t="s">
        <v>185</v>
      </c>
      <c r="H146" s="222">
        <v>9.5899999999999999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38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154</v>
      </c>
      <c r="AT146" s="229" t="s">
        <v>149</v>
      </c>
      <c r="AU146" s="229" t="s">
        <v>83</v>
      </c>
      <c r="AY146" s="17" t="s">
        <v>147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81</v>
      </c>
      <c r="BK146" s="230">
        <f>ROUND(I146*H146,2)</f>
        <v>0</v>
      </c>
      <c r="BL146" s="17" t="s">
        <v>154</v>
      </c>
      <c r="BM146" s="229" t="s">
        <v>198</v>
      </c>
    </row>
    <row r="147" s="13" customFormat="1">
      <c r="A147" s="13"/>
      <c r="B147" s="231"/>
      <c r="C147" s="232"/>
      <c r="D147" s="233" t="s">
        <v>155</v>
      </c>
      <c r="E147" s="234" t="s">
        <v>1</v>
      </c>
      <c r="F147" s="235" t="s">
        <v>662</v>
      </c>
      <c r="G147" s="232"/>
      <c r="H147" s="236">
        <v>0.64000000000000001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155</v>
      </c>
      <c r="AU147" s="242" t="s">
        <v>83</v>
      </c>
      <c r="AV147" s="13" t="s">
        <v>83</v>
      </c>
      <c r="AW147" s="13" t="s">
        <v>30</v>
      </c>
      <c r="AX147" s="13" t="s">
        <v>73</v>
      </c>
      <c r="AY147" s="242" t="s">
        <v>147</v>
      </c>
    </row>
    <row r="148" s="13" customFormat="1">
      <c r="A148" s="13"/>
      <c r="B148" s="231"/>
      <c r="C148" s="232"/>
      <c r="D148" s="233" t="s">
        <v>155</v>
      </c>
      <c r="E148" s="234" t="s">
        <v>1</v>
      </c>
      <c r="F148" s="235" t="s">
        <v>647</v>
      </c>
      <c r="G148" s="232"/>
      <c r="H148" s="236">
        <v>8.6999999999999993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155</v>
      </c>
      <c r="AU148" s="242" t="s">
        <v>83</v>
      </c>
      <c r="AV148" s="13" t="s">
        <v>83</v>
      </c>
      <c r="AW148" s="13" t="s">
        <v>30</v>
      </c>
      <c r="AX148" s="13" t="s">
        <v>73</v>
      </c>
      <c r="AY148" s="242" t="s">
        <v>147</v>
      </c>
    </row>
    <row r="149" s="13" customFormat="1">
      <c r="A149" s="13"/>
      <c r="B149" s="231"/>
      <c r="C149" s="232"/>
      <c r="D149" s="233" t="s">
        <v>155</v>
      </c>
      <c r="E149" s="234" t="s">
        <v>1</v>
      </c>
      <c r="F149" s="235" t="s">
        <v>648</v>
      </c>
      <c r="G149" s="232"/>
      <c r="H149" s="236">
        <v>0.25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155</v>
      </c>
      <c r="AU149" s="242" t="s">
        <v>83</v>
      </c>
      <c r="AV149" s="13" t="s">
        <v>83</v>
      </c>
      <c r="AW149" s="13" t="s">
        <v>30</v>
      </c>
      <c r="AX149" s="13" t="s">
        <v>73</v>
      </c>
      <c r="AY149" s="242" t="s">
        <v>147</v>
      </c>
    </row>
    <row r="150" s="14" customFormat="1">
      <c r="A150" s="14"/>
      <c r="B150" s="243"/>
      <c r="C150" s="244"/>
      <c r="D150" s="233" t="s">
        <v>155</v>
      </c>
      <c r="E150" s="245" t="s">
        <v>1</v>
      </c>
      <c r="F150" s="246" t="s">
        <v>157</v>
      </c>
      <c r="G150" s="244"/>
      <c r="H150" s="247">
        <v>9.5899999999999999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155</v>
      </c>
      <c r="AU150" s="253" t="s">
        <v>83</v>
      </c>
      <c r="AV150" s="14" t="s">
        <v>154</v>
      </c>
      <c r="AW150" s="14" t="s">
        <v>30</v>
      </c>
      <c r="AX150" s="14" t="s">
        <v>81</v>
      </c>
      <c r="AY150" s="253" t="s">
        <v>147</v>
      </c>
    </row>
    <row r="151" s="2" customFormat="1" ht="24.15" customHeight="1">
      <c r="A151" s="38"/>
      <c r="B151" s="39"/>
      <c r="C151" s="218" t="s">
        <v>203</v>
      </c>
      <c r="D151" s="218" t="s">
        <v>149</v>
      </c>
      <c r="E151" s="219" t="s">
        <v>663</v>
      </c>
      <c r="F151" s="220" t="s">
        <v>664</v>
      </c>
      <c r="G151" s="221" t="s">
        <v>185</v>
      </c>
      <c r="H151" s="222">
        <v>0.64000000000000001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154</v>
      </c>
      <c r="AT151" s="229" t="s">
        <v>149</v>
      </c>
      <c r="AU151" s="229" t="s">
        <v>83</v>
      </c>
      <c r="AY151" s="17" t="s">
        <v>147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154</v>
      </c>
      <c r="BM151" s="229" t="s">
        <v>202</v>
      </c>
    </row>
    <row r="152" s="13" customFormat="1">
      <c r="A152" s="13"/>
      <c r="B152" s="231"/>
      <c r="C152" s="232"/>
      <c r="D152" s="233" t="s">
        <v>155</v>
      </c>
      <c r="E152" s="234" t="s">
        <v>1</v>
      </c>
      <c r="F152" s="235" t="s">
        <v>662</v>
      </c>
      <c r="G152" s="232"/>
      <c r="H152" s="236">
        <v>0.64000000000000001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155</v>
      </c>
      <c r="AU152" s="242" t="s">
        <v>83</v>
      </c>
      <c r="AV152" s="13" t="s">
        <v>83</v>
      </c>
      <c r="AW152" s="13" t="s">
        <v>30</v>
      </c>
      <c r="AX152" s="13" t="s">
        <v>73</v>
      </c>
      <c r="AY152" s="242" t="s">
        <v>147</v>
      </c>
    </row>
    <row r="153" s="14" customFormat="1">
      <c r="A153" s="14"/>
      <c r="B153" s="243"/>
      <c r="C153" s="244"/>
      <c r="D153" s="233" t="s">
        <v>155</v>
      </c>
      <c r="E153" s="245" t="s">
        <v>1</v>
      </c>
      <c r="F153" s="246" t="s">
        <v>157</v>
      </c>
      <c r="G153" s="244"/>
      <c r="H153" s="247">
        <v>0.64000000000000001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155</v>
      </c>
      <c r="AU153" s="253" t="s">
        <v>83</v>
      </c>
      <c r="AV153" s="14" t="s">
        <v>154</v>
      </c>
      <c r="AW153" s="14" t="s">
        <v>30</v>
      </c>
      <c r="AX153" s="14" t="s">
        <v>81</v>
      </c>
      <c r="AY153" s="253" t="s">
        <v>147</v>
      </c>
    </row>
    <row r="154" s="2" customFormat="1" ht="24.15" customHeight="1">
      <c r="A154" s="38"/>
      <c r="B154" s="39"/>
      <c r="C154" s="218" t="s">
        <v>186</v>
      </c>
      <c r="D154" s="218" t="s">
        <v>149</v>
      </c>
      <c r="E154" s="219" t="s">
        <v>665</v>
      </c>
      <c r="F154" s="220" t="s">
        <v>666</v>
      </c>
      <c r="G154" s="221" t="s">
        <v>185</v>
      </c>
      <c r="H154" s="222">
        <v>0.25</v>
      </c>
      <c r="I154" s="223"/>
      <c r="J154" s="224">
        <f>ROUND(I154*H154,2)</f>
        <v>0</v>
      </c>
      <c r="K154" s="220" t="s">
        <v>153</v>
      </c>
      <c r="L154" s="44"/>
      <c r="M154" s="225" t="s">
        <v>1</v>
      </c>
      <c r="N154" s="226" t="s">
        <v>38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154</v>
      </c>
      <c r="AT154" s="229" t="s">
        <v>149</v>
      </c>
      <c r="AU154" s="229" t="s">
        <v>83</v>
      </c>
      <c r="AY154" s="17" t="s">
        <v>147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81</v>
      </c>
      <c r="BK154" s="230">
        <f>ROUND(I154*H154,2)</f>
        <v>0</v>
      </c>
      <c r="BL154" s="17" t="s">
        <v>154</v>
      </c>
      <c r="BM154" s="229" t="s">
        <v>207</v>
      </c>
    </row>
    <row r="155" s="13" customFormat="1">
      <c r="A155" s="13"/>
      <c r="B155" s="231"/>
      <c r="C155" s="232"/>
      <c r="D155" s="233" t="s">
        <v>155</v>
      </c>
      <c r="E155" s="234" t="s">
        <v>1</v>
      </c>
      <c r="F155" s="235" t="s">
        <v>648</v>
      </c>
      <c r="G155" s="232"/>
      <c r="H155" s="236">
        <v>0.25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155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147</v>
      </c>
    </row>
    <row r="156" s="14" customFormat="1">
      <c r="A156" s="14"/>
      <c r="B156" s="243"/>
      <c r="C156" s="244"/>
      <c r="D156" s="233" t="s">
        <v>155</v>
      </c>
      <c r="E156" s="245" t="s">
        <v>1</v>
      </c>
      <c r="F156" s="246" t="s">
        <v>157</v>
      </c>
      <c r="G156" s="244"/>
      <c r="H156" s="247">
        <v>0.25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155</v>
      </c>
      <c r="AU156" s="253" t="s">
        <v>83</v>
      </c>
      <c r="AV156" s="14" t="s">
        <v>154</v>
      </c>
      <c r="AW156" s="14" t="s">
        <v>30</v>
      </c>
      <c r="AX156" s="14" t="s">
        <v>81</v>
      </c>
      <c r="AY156" s="253" t="s">
        <v>147</v>
      </c>
    </row>
    <row r="157" s="2" customFormat="1" ht="24.15" customHeight="1">
      <c r="A157" s="38"/>
      <c r="B157" s="39"/>
      <c r="C157" s="218" t="s">
        <v>209</v>
      </c>
      <c r="D157" s="218" t="s">
        <v>149</v>
      </c>
      <c r="E157" s="219" t="s">
        <v>517</v>
      </c>
      <c r="F157" s="220" t="s">
        <v>518</v>
      </c>
      <c r="G157" s="221" t="s">
        <v>185</v>
      </c>
      <c r="H157" s="222">
        <v>0.16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154</v>
      </c>
      <c r="AT157" s="229" t="s">
        <v>149</v>
      </c>
      <c r="AU157" s="229" t="s">
        <v>83</v>
      </c>
      <c r="AY157" s="17" t="s">
        <v>147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154</v>
      </c>
      <c r="BM157" s="229" t="s">
        <v>212</v>
      </c>
    </row>
    <row r="158" s="13" customFormat="1">
      <c r="A158" s="13"/>
      <c r="B158" s="231"/>
      <c r="C158" s="232"/>
      <c r="D158" s="233" t="s">
        <v>155</v>
      </c>
      <c r="E158" s="234" t="s">
        <v>1</v>
      </c>
      <c r="F158" s="235" t="s">
        <v>667</v>
      </c>
      <c r="G158" s="232"/>
      <c r="H158" s="236">
        <v>0.16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155</v>
      </c>
      <c r="AU158" s="242" t="s">
        <v>83</v>
      </c>
      <c r="AV158" s="13" t="s">
        <v>83</v>
      </c>
      <c r="AW158" s="13" t="s">
        <v>30</v>
      </c>
      <c r="AX158" s="13" t="s">
        <v>73</v>
      </c>
      <c r="AY158" s="242" t="s">
        <v>147</v>
      </c>
    </row>
    <row r="159" s="14" customFormat="1">
      <c r="A159" s="14"/>
      <c r="B159" s="243"/>
      <c r="C159" s="244"/>
      <c r="D159" s="233" t="s">
        <v>155</v>
      </c>
      <c r="E159" s="245" t="s">
        <v>1</v>
      </c>
      <c r="F159" s="246" t="s">
        <v>157</v>
      </c>
      <c r="G159" s="244"/>
      <c r="H159" s="247">
        <v>0.16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155</v>
      </c>
      <c r="AU159" s="253" t="s">
        <v>83</v>
      </c>
      <c r="AV159" s="14" t="s">
        <v>154</v>
      </c>
      <c r="AW159" s="14" t="s">
        <v>30</v>
      </c>
      <c r="AX159" s="14" t="s">
        <v>81</v>
      </c>
      <c r="AY159" s="253" t="s">
        <v>147</v>
      </c>
    </row>
    <row r="160" s="2" customFormat="1" ht="24.15" customHeight="1">
      <c r="A160" s="38"/>
      <c r="B160" s="39"/>
      <c r="C160" s="218" t="s">
        <v>8</v>
      </c>
      <c r="D160" s="218" t="s">
        <v>149</v>
      </c>
      <c r="E160" s="219" t="s">
        <v>520</v>
      </c>
      <c r="F160" s="220" t="s">
        <v>521</v>
      </c>
      <c r="G160" s="221" t="s">
        <v>185</v>
      </c>
      <c r="H160" s="222">
        <v>0.16</v>
      </c>
      <c r="I160" s="223"/>
      <c r="J160" s="224">
        <f>ROUND(I160*H160,2)</f>
        <v>0</v>
      </c>
      <c r="K160" s="220" t="s">
        <v>153</v>
      </c>
      <c r="L160" s="44"/>
      <c r="M160" s="225" t="s">
        <v>1</v>
      </c>
      <c r="N160" s="226" t="s">
        <v>38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154</v>
      </c>
      <c r="AT160" s="229" t="s">
        <v>149</v>
      </c>
      <c r="AU160" s="229" t="s">
        <v>83</v>
      </c>
      <c r="AY160" s="17" t="s">
        <v>147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81</v>
      </c>
      <c r="BK160" s="230">
        <f>ROUND(I160*H160,2)</f>
        <v>0</v>
      </c>
      <c r="BL160" s="17" t="s">
        <v>154</v>
      </c>
      <c r="BM160" s="229" t="s">
        <v>220</v>
      </c>
    </row>
    <row r="161" s="13" customFormat="1">
      <c r="A161" s="13"/>
      <c r="B161" s="231"/>
      <c r="C161" s="232"/>
      <c r="D161" s="233" t="s">
        <v>155</v>
      </c>
      <c r="E161" s="234" t="s">
        <v>1</v>
      </c>
      <c r="F161" s="235" t="s">
        <v>667</v>
      </c>
      <c r="G161" s="232"/>
      <c r="H161" s="236">
        <v>0.16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155</v>
      </c>
      <c r="AU161" s="242" t="s">
        <v>83</v>
      </c>
      <c r="AV161" s="13" t="s">
        <v>83</v>
      </c>
      <c r="AW161" s="13" t="s">
        <v>30</v>
      </c>
      <c r="AX161" s="13" t="s">
        <v>73</v>
      </c>
      <c r="AY161" s="242" t="s">
        <v>147</v>
      </c>
    </row>
    <row r="162" s="14" customFormat="1">
      <c r="A162" s="14"/>
      <c r="B162" s="243"/>
      <c r="C162" s="244"/>
      <c r="D162" s="233" t="s">
        <v>155</v>
      </c>
      <c r="E162" s="245" t="s">
        <v>1</v>
      </c>
      <c r="F162" s="246" t="s">
        <v>157</v>
      </c>
      <c r="G162" s="244"/>
      <c r="H162" s="247">
        <v>0.16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155</v>
      </c>
      <c r="AU162" s="253" t="s">
        <v>83</v>
      </c>
      <c r="AV162" s="14" t="s">
        <v>154</v>
      </c>
      <c r="AW162" s="14" t="s">
        <v>30</v>
      </c>
      <c r="AX162" s="14" t="s">
        <v>81</v>
      </c>
      <c r="AY162" s="253" t="s">
        <v>147</v>
      </c>
    </row>
    <row r="163" s="2" customFormat="1" ht="24.15" customHeight="1">
      <c r="A163" s="38"/>
      <c r="B163" s="39"/>
      <c r="C163" s="218" t="s">
        <v>222</v>
      </c>
      <c r="D163" s="218" t="s">
        <v>149</v>
      </c>
      <c r="E163" s="219" t="s">
        <v>522</v>
      </c>
      <c r="F163" s="220" t="s">
        <v>523</v>
      </c>
      <c r="G163" s="221" t="s">
        <v>185</v>
      </c>
      <c r="H163" s="222">
        <v>0.16</v>
      </c>
      <c r="I163" s="223"/>
      <c r="J163" s="224">
        <f>ROUND(I163*H163,2)</f>
        <v>0</v>
      </c>
      <c r="K163" s="220" t="s">
        <v>153</v>
      </c>
      <c r="L163" s="44"/>
      <c r="M163" s="225" t="s">
        <v>1</v>
      </c>
      <c r="N163" s="226" t="s">
        <v>38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154</v>
      </c>
      <c r="AT163" s="229" t="s">
        <v>149</v>
      </c>
      <c r="AU163" s="229" t="s">
        <v>83</v>
      </c>
      <c r="AY163" s="17" t="s">
        <v>147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81</v>
      </c>
      <c r="BK163" s="230">
        <f>ROUND(I163*H163,2)</f>
        <v>0</v>
      </c>
      <c r="BL163" s="17" t="s">
        <v>154</v>
      </c>
      <c r="BM163" s="229" t="s">
        <v>225</v>
      </c>
    </row>
    <row r="164" s="13" customFormat="1">
      <c r="A164" s="13"/>
      <c r="B164" s="231"/>
      <c r="C164" s="232"/>
      <c r="D164" s="233" t="s">
        <v>155</v>
      </c>
      <c r="E164" s="234" t="s">
        <v>1</v>
      </c>
      <c r="F164" s="235" t="s">
        <v>667</v>
      </c>
      <c r="G164" s="232"/>
      <c r="H164" s="236">
        <v>0.16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155</v>
      </c>
      <c r="AU164" s="242" t="s">
        <v>83</v>
      </c>
      <c r="AV164" s="13" t="s">
        <v>83</v>
      </c>
      <c r="AW164" s="13" t="s">
        <v>30</v>
      </c>
      <c r="AX164" s="13" t="s">
        <v>73</v>
      </c>
      <c r="AY164" s="242" t="s">
        <v>147</v>
      </c>
    </row>
    <row r="165" s="14" customFormat="1">
      <c r="A165" s="14"/>
      <c r="B165" s="243"/>
      <c r="C165" s="244"/>
      <c r="D165" s="233" t="s">
        <v>155</v>
      </c>
      <c r="E165" s="245" t="s">
        <v>1</v>
      </c>
      <c r="F165" s="246" t="s">
        <v>157</v>
      </c>
      <c r="G165" s="244"/>
      <c r="H165" s="247">
        <v>0.16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155</v>
      </c>
      <c r="AU165" s="253" t="s">
        <v>83</v>
      </c>
      <c r="AV165" s="14" t="s">
        <v>154</v>
      </c>
      <c r="AW165" s="14" t="s">
        <v>30</v>
      </c>
      <c r="AX165" s="14" t="s">
        <v>81</v>
      </c>
      <c r="AY165" s="253" t="s">
        <v>147</v>
      </c>
    </row>
    <row r="166" s="2" customFormat="1" ht="24.15" customHeight="1">
      <c r="A166" s="38"/>
      <c r="B166" s="39"/>
      <c r="C166" s="218" t="s">
        <v>194</v>
      </c>
      <c r="D166" s="218" t="s">
        <v>149</v>
      </c>
      <c r="E166" s="219" t="s">
        <v>524</v>
      </c>
      <c r="F166" s="220" t="s">
        <v>525</v>
      </c>
      <c r="G166" s="221" t="s">
        <v>185</v>
      </c>
      <c r="H166" s="222">
        <v>0.16</v>
      </c>
      <c r="I166" s="223"/>
      <c r="J166" s="224">
        <f>ROUND(I166*H166,2)</f>
        <v>0</v>
      </c>
      <c r="K166" s="220" t="s">
        <v>153</v>
      </c>
      <c r="L166" s="44"/>
      <c r="M166" s="225" t="s">
        <v>1</v>
      </c>
      <c r="N166" s="226" t="s">
        <v>38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154</v>
      </c>
      <c r="AT166" s="229" t="s">
        <v>149</v>
      </c>
      <c r="AU166" s="229" t="s">
        <v>83</v>
      </c>
      <c r="AY166" s="17" t="s">
        <v>147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154</v>
      </c>
      <c r="BM166" s="229" t="s">
        <v>231</v>
      </c>
    </row>
    <row r="167" s="13" customFormat="1">
      <c r="A167" s="13"/>
      <c r="B167" s="231"/>
      <c r="C167" s="232"/>
      <c r="D167" s="233" t="s">
        <v>155</v>
      </c>
      <c r="E167" s="234" t="s">
        <v>1</v>
      </c>
      <c r="F167" s="235" t="s">
        <v>667</v>
      </c>
      <c r="G167" s="232"/>
      <c r="H167" s="236">
        <v>0.16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155</v>
      </c>
      <c r="AU167" s="242" t="s">
        <v>83</v>
      </c>
      <c r="AV167" s="13" t="s">
        <v>83</v>
      </c>
      <c r="AW167" s="13" t="s">
        <v>30</v>
      </c>
      <c r="AX167" s="13" t="s">
        <v>73</v>
      </c>
      <c r="AY167" s="242" t="s">
        <v>147</v>
      </c>
    </row>
    <row r="168" s="14" customFormat="1">
      <c r="A168" s="14"/>
      <c r="B168" s="243"/>
      <c r="C168" s="244"/>
      <c r="D168" s="233" t="s">
        <v>155</v>
      </c>
      <c r="E168" s="245" t="s">
        <v>1</v>
      </c>
      <c r="F168" s="246" t="s">
        <v>157</v>
      </c>
      <c r="G168" s="244"/>
      <c r="H168" s="247">
        <v>0.16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155</v>
      </c>
      <c r="AU168" s="253" t="s">
        <v>83</v>
      </c>
      <c r="AV168" s="14" t="s">
        <v>154</v>
      </c>
      <c r="AW168" s="14" t="s">
        <v>30</v>
      </c>
      <c r="AX168" s="14" t="s">
        <v>81</v>
      </c>
      <c r="AY168" s="253" t="s">
        <v>147</v>
      </c>
    </row>
    <row r="169" s="2" customFormat="1" ht="24.15" customHeight="1">
      <c r="A169" s="38"/>
      <c r="B169" s="39"/>
      <c r="C169" s="218" t="s">
        <v>234</v>
      </c>
      <c r="D169" s="218" t="s">
        <v>149</v>
      </c>
      <c r="E169" s="219" t="s">
        <v>526</v>
      </c>
      <c r="F169" s="220" t="s">
        <v>527</v>
      </c>
      <c r="G169" s="221" t="s">
        <v>185</v>
      </c>
      <c r="H169" s="222">
        <v>11.74</v>
      </c>
      <c r="I169" s="223"/>
      <c r="J169" s="224">
        <f>ROUND(I169*H169,2)</f>
        <v>0</v>
      </c>
      <c r="K169" s="220" t="s">
        <v>153</v>
      </c>
      <c r="L169" s="44"/>
      <c r="M169" s="225" t="s">
        <v>1</v>
      </c>
      <c r="N169" s="226" t="s">
        <v>38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154</v>
      </c>
      <c r="AT169" s="229" t="s">
        <v>149</v>
      </c>
      <c r="AU169" s="229" t="s">
        <v>83</v>
      </c>
      <c r="AY169" s="17" t="s">
        <v>147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81</v>
      </c>
      <c r="BK169" s="230">
        <f>ROUND(I169*H169,2)</f>
        <v>0</v>
      </c>
      <c r="BL169" s="17" t="s">
        <v>154</v>
      </c>
      <c r="BM169" s="229" t="s">
        <v>237</v>
      </c>
    </row>
    <row r="170" s="13" customFormat="1">
      <c r="A170" s="13"/>
      <c r="B170" s="231"/>
      <c r="C170" s="232"/>
      <c r="D170" s="233" t="s">
        <v>155</v>
      </c>
      <c r="E170" s="234" t="s">
        <v>1</v>
      </c>
      <c r="F170" s="235" t="s">
        <v>668</v>
      </c>
      <c r="G170" s="232"/>
      <c r="H170" s="236">
        <v>11.74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155</v>
      </c>
      <c r="AU170" s="242" t="s">
        <v>83</v>
      </c>
      <c r="AV170" s="13" t="s">
        <v>83</v>
      </c>
      <c r="AW170" s="13" t="s">
        <v>30</v>
      </c>
      <c r="AX170" s="13" t="s">
        <v>73</v>
      </c>
      <c r="AY170" s="242" t="s">
        <v>147</v>
      </c>
    </row>
    <row r="171" s="14" customFormat="1">
      <c r="A171" s="14"/>
      <c r="B171" s="243"/>
      <c r="C171" s="244"/>
      <c r="D171" s="233" t="s">
        <v>155</v>
      </c>
      <c r="E171" s="245" t="s">
        <v>1</v>
      </c>
      <c r="F171" s="246" t="s">
        <v>157</v>
      </c>
      <c r="G171" s="244"/>
      <c r="H171" s="247">
        <v>11.74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155</v>
      </c>
      <c r="AU171" s="253" t="s">
        <v>83</v>
      </c>
      <c r="AV171" s="14" t="s">
        <v>154</v>
      </c>
      <c r="AW171" s="14" t="s">
        <v>30</v>
      </c>
      <c r="AX171" s="14" t="s">
        <v>81</v>
      </c>
      <c r="AY171" s="253" t="s">
        <v>147</v>
      </c>
    </row>
    <row r="172" s="2" customFormat="1" ht="24.15" customHeight="1">
      <c r="A172" s="38"/>
      <c r="B172" s="39"/>
      <c r="C172" s="264" t="s">
        <v>198</v>
      </c>
      <c r="D172" s="264" t="s">
        <v>217</v>
      </c>
      <c r="E172" s="265" t="s">
        <v>529</v>
      </c>
      <c r="F172" s="266" t="s">
        <v>530</v>
      </c>
      <c r="G172" s="267" t="s">
        <v>185</v>
      </c>
      <c r="H172" s="268">
        <v>12.092000000000001</v>
      </c>
      <c r="I172" s="269"/>
      <c r="J172" s="270">
        <f>ROUND(I172*H172,2)</f>
        <v>0</v>
      </c>
      <c r="K172" s="266" t="s">
        <v>153</v>
      </c>
      <c r="L172" s="271"/>
      <c r="M172" s="272" t="s">
        <v>1</v>
      </c>
      <c r="N172" s="273" t="s">
        <v>38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174</v>
      </c>
      <c r="AT172" s="229" t="s">
        <v>217</v>
      </c>
      <c r="AU172" s="229" t="s">
        <v>83</v>
      </c>
      <c r="AY172" s="17" t="s">
        <v>147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81</v>
      </c>
      <c r="BK172" s="230">
        <f>ROUND(I172*H172,2)</f>
        <v>0</v>
      </c>
      <c r="BL172" s="17" t="s">
        <v>154</v>
      </c>
      <c r="BM172" s="229" t="s">
        <v>245</v>
      </c>
    </row>
    <row r="173" s="13" customFormat="1">
      <c r="A173" s="13"/>
      <c r="B173" s="231"/>
      <c r="C173" s="232"/>
      <c r="D173" s="233" t="s">
        <v>155</v>
      </c>
      <c r="E173" s="234" t="s">
        <v>1</v>
      </c>
      <c r="F173" s="235" t="s">
        <v>669</v>
      </c>
      <c r="G173" s="232"/>
      <c r="H173" s="236">
        <v>12.092000000000001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155</v>
      </c>
      <c r="AU173" s="242" t="s">
        <v>83</v>
      </c>
      <c r="AV173" s="13" t="s">
        <v>83</v>
      </c>
      <c r="AW173" s="13" t="s">
        <v>30</v>
      </c>
      <c r="AX173" s="13" t="s">
        <v>73</v>
      </c>
      <c r="AY173" s="242" t="s">
        <v>147</v>
      </c>
    </row>
    <row r="174" s="14" customFormat="1">
      <c r="A174" s="14"/>
      <c r="B174" s="243"/>
      <c r="C174" s="244"/>
      <c r="D174" s="233" t="s">
        <v>155</v>
      </c>
      <c r="E174" s="245" t="s">
        <v>1</v>
      </c>
      <c r="F174" s="246" t="s">
        <v>157</v>
      </c>
      <c r="G174" s="244"/>
      <c r="H174" s="247">
        <v>12.092000000000001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155</v>
      </c>
      <c r="AU174" s="253" t="s">
        <v>83</v>
      </c>
      <c r="AV174" s="14" t="s">
        <v>154</v>
      </c>
      <c r="AW174" s="14" t="s">
        <v>30</v>
      </c>
      <c r="AX174" s="14" t="s">
        <v>81</v>
      </c>
      <c r="AY174" s="253" t="s">
        <v>147</v>
      </c>
    </row>
    <row r="175" s="2" customFormat="1" ht="24.15" customHeight="1">
      <c r="A175" s="38"/>
      <c r="B175" s="39"/>
      <c r="C175" s="218" t="s">
        <v>248</v>
      </c>
      <c r="D175" s="218" t="s">
        <v>149</v>
      </c>
      <c r="E175" s="219" t="s">
        <v>670</v>
      </c>
      <c r="F175" s="220" t="s">
        <v>671</v>
      </c>
      <c r="G175" s="221" t="s">
        <v>185</v>
      </c>
      <c r="H175" s="222">
        <v>0.69999999999999996</v>
      </c>
      <c r="I175" s="223"/>
      <c r="J175" s="224">
        <f>ROUND(I175*H175,2)</f>
        <v>0</v>
      </c>
      <c r="K175" s="220" t="s">
        <v>153</v>
      </c>
      <c r="L175" s="44"/>
      <c r="M175" s="225" t="s">
        <v>1</v>
      </c>
      <c r="N175" s="226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154</v>
      </c>
      <c r="AT175" s="229" t="s">
        <v>149</v>
      </c>
      <c r="AU175" s="229" t="s">
        <v>83</v>
      </c>
      <c r="AY175" s="17" t="s">
        <v>147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154</v>
      </c>
      <c r="BM175" s="229" t="s">
        <v>252</v>
      </c>
    </row>
    <row r="176" s="13" customFormat="1">
      <c r="A176" s="13"/>
      <c r="B176" s="231"/>
      <c r="C176" s="232"/>
      <c r="D176" s="233" t="s">
        <v>155</v>
      </c>
      <c r="E176" s="234" t="s">
        <v>1</v>
      </c>
      <c r="F176" s="235" t="s">
        <v>672</v>
      </c>
      <c r="G176" s="232"/>
      <c r="H176" s="236">
        <v>0.69999999999999996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155</v>
      </c>
      <c r="AU176" s="242" t="s">
        <v>83</v>
      </c>
      <c r="AV176" s="13" t="s">
        <v>83</v>
      </c>
      <c r="AW176" s="13" t="s">
        <v>30</v>
      </c>
      <c r="AX176" s="13" t="s">
        <v>73</v>
      </c>
      <c r="AY176" s="242" t="s">
        <v>147</v>
      </c>
    </row>
    <row r="177" s="14" customFormat="1">
      <c r="A177" s="14"/>
      <c r="B177" s="243"/>
      <c r="C177" s="244"/>
      <c r="D177" s="233" t="s">
        <v>155</v>
      </c>
      <c r="E177" s="245" t="s">
        <v>1</v>
      </c>
      <c r="F177" s="246" t="s">
        <v>157</v>
      </c>
      <c r="G177" s="244"/>
      <c r="H177" s="247">
        <v>0.69999999999999996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155</v>
      </c>
      <c r="AU177" s="253" t="s">
        <v>83</v>
      </c>
      <c r="AV177" s="14" t="s">
        <v>154</v>
      </c>
      <c r="AW177" s="14" t="s">
        <v>30</v>
      </c>
      <c r="AX177" s="14" t="s">
        <v>81</v>
      </c>
      <c r="AY177" s="253" t="s">
        <v>147</v>
      </c>
    </row>
    <row r="178" s="2" customFormat="1" ht="24.15" customHeight="1">
      <c r="A178" s="38"/>
      <c r="B178" s="39"/>
      <c r="C178" s="264" t="s">
        <v>202</v>
      </c>
      <c r="D178" s="264" t="s">
        <v>217</v>
      </c>
      <c r="E178" s="265" t="s">
        <v>673</v>
      </c>
      <c r="F178" s="266" t="s">
        <v>674</v>
      </c>
      <c r="G178" s="267" t="s">
        <v>185</v>
      </c>
      <c r="H178" s="268">
        <v>0.72099999999999997</v>
      </c>
      <c r="I178" s="269"/>
      <c r="J178" s="270">
        <f>ROUND(I178*H178,2)</f>
        <v>0</v>
      </c>
      <c r="K178" s="266" t="s">
        <v>153</v>
      </c>
      <c r="L178" s="271"/>
      <c r="M178" s="272" t="s">
        <v>1</v>
      </c>
      <c r="N178" s="273" t="s">
        <v>38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174</v>
      </c>
      <c r="AT178" s="229" t="s">
        <v>217</v>
      </c>
      <c r="AU178" s="229" t="s">
        <v>83</v>
      </c>
      <c r="AY178" s="17" t="s">
        <v>147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81</v>
      </c>
      <c r="BK178" s="230">
        <f>ROUND(I178*H178,2)</f>
        <v>0</v>
      </c>
      <c r="BL178" s="17" t="s">
        <v>154</v>
      </c>
      <c r="BM178" s="229" t="s">
        <v>255</v>
      </c>
    </row>
    <row r="179" s="13" customFormat="1">
      <c r="A179" s="13"/>
      <c r="B179" s="231"/>
      <c r="C179" s="232"/>
      <c r="D179" s="233" t="s">
        <v>155</v>
      </c>
      <c r="E179" s="234" t="s">
        <v>1</v>
      </c>
      <c r="F179" s="235" t="s">
        <v>675</v>
      </c>
      <c r="G179" s="232"/>
      <c r="H179" s="236">
        <v>0.72099999999999997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155</v>
      </c>
      <c r="AU179" s="242" t="s">
        <v>83</v>
      </c>
      <c r="AV179" s="13" t="s">
        <v>83</v>
      </c>
      <c r="AW179" s="13" t="s">
        <v>30</v>
      </c>
      <c r="AX179" s="13" t="s">
        <v>73</v>
      </c>
      <c r="AY179" s="242" t="s">
        <v>147</v>
      </c>
    </row>
    <row r="180" s="14" customFormat="1">
      <c r="A180" s="14"/>
      <c r="B180" s="243"/>
      <c r="C180" s="244"/>
      <c r="D180" s="233" t="s">
        <v>155</v>
      </c>
      <c r="E180" s="245" t="s">
        <v>1</v>
      </c>
      <c r="F180" s="246" t="s">
        <v>157</v>
      </c>
      <c r="G180" s="244"/>
      <c r="H180" s="247">
        <v>0.72099999999999997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155</v>
      </c>
      <c r="AU180" s="253" t="s">
        <v>83</v>
      </c>
      <c r="AV180" s="14" t="s">
        <v>154</v>
      </c>
      <c r="AW180" s="14" t="s">
        <v>30</v>
      </c>
      <c r="AX180" s="14" t="s">
        <v>81</v>
      </c>
      <c r="AY180" s="253" t="s">
        <v>147</v>
      </c>
    </row>
    <row r="181" s="12" customFormat="1" ht="22.8" customHeight="1">
      <c r="A181" s="12"/>
      <c r="B181" s="202"/>
      <c r="C181" s="203"/>
      <c r="D181" s="204" t="s">
        <v>72</v>
      </c>
      <c r="E181" s="216" t="s">
        <v>203</v>
      </c>
      <c r="F181" s="216" t="s">
        <v>532</v>
      </c>
      <c r="G181" s="203"/>
      <c r="H181" s="203"/>
      <c r="I181" s="206"/>
      <c r="J181" s="217">
        <f>BK181</f>
        <v>0</v>
      </c>
      <c r="K181" s="203"/>
      <c r="L181" s="208"/>
      <c r="M181" s="209"/>
      <c r="N181" s="210"/>
      <c r="O181" s="210"/>
      <c r="P181" s="211">
        <f>SUM(P182:P190)</f>
        <v>0</v>
      </c>
      <c r="Q181" s="210"/>
      <c r="R181" s="211">
        <f>SUM(R182:R190)</f>
        <v>0</v>
      </c>
      <c r="S181" s="210"/>
      <c r="T181" s="212">
        <f>SUM(T182:T190)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81</v>
      </c>
      <c r="AT181" s="214" t="s">
        <v>72</v>
      </c>
      <c r="AU181" s="214" t="s">
        <v>81</v>
      </c>
      <c r="AY181" s="213" t="s">
        <v>147</v>
      </c>
      <c r="BK181" s="215">
        <f>SUM(BK182:BK190)</f>
        <v>0</v>
      </c>
    </row>
    <row r="182" s="2" customFormat="1" ht="33" customHeight="1">
      <c r="A182" s="38"/>
      <c r="B182" s="39"/>
      <c r="C182" s="218" t="s">
        <v>257</v>
      </c>
      <c r="D182" s="218" t="s">
        <v>149</v>
      </c>
      <c r="E182" s="219" t="s">
        <v>676</v>
      </c>
      <c r="F182" s="220" t="s">
        <v>677</v>
      </c>
      <c r="G182" s="221" t="s">
        <v>152</v>
      </c>
      <c r="H182" s="222">
        <v>11</v>
      </c>
      <c r="I182" s="223"/>
      <c r="J182" s="224">
        <f>ROUND(I182*H182,2)</f>
        <v>0</v>
      </c>
      <c r="K182" s="220" t="s">
        <v>153</v>
      </c>
      <c r="L182" s="44"/>
      <c r="M182" s="225" t="s">
        <v>1</v>
      </c>
      <c r="N182" s="226" t="s">
        <v>38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154</v>
      </c>
      <c r="AT182" s="229" t="s">
        <v>149</v>
      </c>
      <c r="AU182" s="229" t="s">
        <v>83</v>
      </c>
      <c r="AY182" s="17" t="s">
        <v>147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81</v>
      </c>
      <c r="BK182" s="230">
        <f>ROUND(I182*H182,2)</f>
        <v>0</v>
      </c>
      <c r="BL182" s="17" t="s">
        <v>154</v>
      </c>
      <c r="BM182" s="229" t="s">
        <v>260</v>
      </c>
    </row>
    <row r="183" s="2" customFormat="1" ht="16.5" customHeight="1">
      <c r="A183" s="38"/>
      <c r="B183" s="39"/>
      <c r="C183" s="218" t="s">
        <v>207</v>
      </c>
      <c r="D183" s="218" t="s">
        <v>149</v>
      </c>
      <c r="E183" s="219" t="s">
        <v>678</v>
      </c>
      <c r="F183" s="220" t="s">
        <v>679</v>
      </c>
      <c r="G183" s="221" t="s">
        <v>152</v>
      </c>
      <c r="H183" s="222">
        <v>16</v>
      </c>
      <c r="I183" s="223"/>
      <c r="J183" s="224">
        <f>ROUND(I183*H183,2)</f>
        <v>0</v>
      </c>
      <c r="K183" s="220" t="s">
        <v>153</v>
      </c>
      <c r="L183" s="44"/>
      <c r="M183" s="225" t="s">
        <v>1</v>
      </c>
      <c r="N183" s="226" t="s">
        <v>38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154</v>
      </c>
      <c r="AT183" s="229" t="s">
        <v>149</v>
      </c>
      <c r="AU183" s="229" t="s">
        <v>83</v>
      </c>
      <c r="AY183" s="17" t="s">
        <v>147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81</v>
      </c>
      <c r="BK183" s="230">
        <f>ROUND(I183*H183,2)</f>
        <v>0</v>
      </c>
      <c r="BL183" s="17" t="s">
        <v>154</v>
      </c>
      <c r="BM183" s="229" t="s">
        <v>264</v>
      </c>
    </row>
    <row r="184" s="13" customFormat="1">
      <c r="A184" s="13"/>
      <c r="B184" s="231"/>
      <c r="C184" s="232"/>
      <c r="D184" s="233" t="s">
        <v>155</v>
      </c>
      <c r="E184" s="234" t="s">
        <v>1</v>
      </c>
      <c r="F184" s="235" t="s">
        <v>680</v>
      </c>
      <c r="G184" s="232"/>
      <c r="H184" s="236">
        <v>16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155</v>
      </c>
      <c r="AU184" s="242" t="s">
        <v>83</v>
      </c>
      <c r="AV184" s="13" t="s">
        <v>83</v>
      </c>
      <c r="AW184" s="13" t="s">
        <v>30</v>
      </c>
      <c r="AX184" s="13" t="s">
        <v>73</v>
      </c>
      <c r="AY184" s="242" t="s">
        <v>147</v>
      </c>
    </row>
    <row r="185" s="14" customFormat="1">
      <c r="A185" s="14"/>
      <c r="B185" s="243"/>
      <c r="C185" s="244"/>
      <c r="D185" s="233" t="s">
        <v>155</v>
      </c>
      <c r="E185" s="245" t="s">
        <v>1</v>
      </c>
      <c r="F185" s="246" t="s">
        <v>157</v>
      </c>
      <c r="G185" s="244"/>
      <c r="H185" s="247">
        <v>16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155</v>
      </c>
      <c r="AU185" s="253" t="s">
        <v>83</v>
      </c>
      <c r="AV185" s="14" t="s">
        <v>154</v>
      </c>
      <c r="AW185" s="14" t="s">
        <v>30</v>
      </c>
      <c r="AX185" s="14" t="s">
        <v>81</v>
      </c>
      <c r="AY185" s="253" t="s">
        <v>147</v>
      </c>
    </row>
    <row r="186" s="2" customFormat="1" ht="24.15" customHeight="1">
      <c r="A186" s="38"/>
      <c r="B186" s="39"/>
      <c r="C186" s="218" t="s">
        <v>7</v>
      </c>
      <c r="D186" s="218" t="s">
        <v>149</v>
      </c>
      <c r="E186" s="219" t="s">
        <v>536</v>
      </c>
      <c r="F186" s="220" t="s">
        <v>537</v>
      </c>
      <c r="G186" s="221" t="s">
        <v>152</v>
      </c>
      <c r="H186" s="222">
        <v>10</v>
      </c>
      <c r="I186" s="223"/>
      <c r="J186" s="224">
        <f>ROUND(I186*H186,2)</f>
        <v>0</v>
      </c>
      <c r="K186" s="220" t="s">
        <v>153</v>
      </c>
      <c r="L186" s="44"/>
      <c r="M186" s="225" t="s">
        <v>1</v>
      </c>
      <c r="N186" s="226" t="s">
        <v>38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154</v>
      </c>
      <c r="AT186" s="229" t="s">
        <v>149</v>
      </c>
      <c r="AU186" s="229" t="s">
        <v>83</v>
      </c>
      <c r="AY186" s="17" t="s">
        <v>147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81</v>
      </c>
      <c r="BK186" s="230">
        <f>ROUND(I186*H186,2)</f>
        <v>0</v>
      </c>
      <c r="BL186" s="17" t="s">
        <v>154</v>
      </c>
      <c r="BM186" s="229" t="s">
        <v>268</v>
      </c>
    </row>
    <row r="187" s="13" customFormat="1">
      <c r="A187" s="13"/>
      <c r="B187" s="231"/>
      <c r="C187" s="232"/>
      <c r="D187" s="233" t="s">
        <v>155</v>
      </c>
      <c r="E187" s="234" t="s">
        <v>1</v>
      </c>
      <c r="F187" s="235" t="s">
        <v>681</v>
      </c>
      <c r="G187" s="232"/>
      <c r="H187" s="236">
        <v>10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155</v>
      </c>
      <c r="AU187" s="242" t="s">
        <v>83</v>
      </c>
      <c r="AV187" s="13" t="s">
        <v>83</v>
      </c>
      <c r="AW187" s="13" t="s">
        <v>30</v>
      </c>
      <c r="AX187" s="13" t="s">
        <v>73</v>
      </c>
      <c r="AY187" s="242" t="s">
        <v>147</v>
      </c>
    </row>
    <row r="188" s="14" customFormat="1">
      <c r="A188" s="14"/>
      <c r="B188" s="243"/>
      <c r="C188" s="244"/>
      <c r="D188" s="233" t="s">
        <v>155</v>
      </c>
      <c r="E188" s="245" t="s">
        <v>1</v>
      </c>
      <c r="F188" s="246" t="s">
        <v>157</v>
      </c>
      <c r="G188" s="244"/>
      <c r="H188" s="247">
        <v>10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155</v>
      </c>
      <c r="AU188" s="253" t="s">
        <v>83</v>
      </c>
      <c r="AV188" s="14" t="s">
        <v>154</v>
      </c>
      <c r="AW188" s="14" t="s">
        <v>30</v>
      </c>
      <c r="AX188" s="14" t="s">
        <v>81</v>
      </c>
      <c r="AY188" s="253" t="s">
        <v>147</v>
      </c>
    </row>
    <row r="189" s="2" customFormat="1" ht="21.75" customHeight="1">
      <c r="A189" s="38"/>
      <c r="B189" s="39"/>
      <c r="C189" s="218" t="s">
        <v>212</v>
      </c>
      <c r="D189" s="218" t="s">
        <v>149</v>
      </c>
      <c r="E189" s="219" t="s">
        <v>682</v>
      </c>
      <c r="F189" s="220" t="s">
        <v>683</v>
      </c>
      <c r="G189" s="221" t="s">
        <v>152</v>
      </c>
      <c r="H189" s="222">
        <v>11</v>
      </c>
      <c r="I189" s="223"/>
      <c r="J189" s="224">
        <f>ROUND(I189*H189,2)</f>
        <v>0</v>
      </c>
      <c r="K189" s="220" t="s">
        <v>153</v>
      </c>
      <c r="L189" s="44"/>
      <c r="M189" s="225" t="s">
        <v>1</v>
      </c>
      <c r="N189" s="226" t="s">
        <v>38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154</v>
      </c>
      <c r="AT189" s="229" t="s">
        <v>149</v>
      </c>
      <c r="AU189" s="229" t="s">
        <v>83</v>
      </c>
      <c r="AY189" s="17" t="s">
        <v>147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154</v>
      </c>
      <c r="BM189" s="229" t="s">
        <v>272</v>
      </c>
    </row>
    <row r="190" s="2" customFormat="1" ht="24.15" customHeight="1">
      <c r="A190" s="38"/>
      <c r="B190" s="39"/>
      <c r="C190" s="218" t="s">
        <v>274</v>
      </c>
      <c r="D190" s="218" t="s">
        <v>149</v>
      </c>
      <c r="E190" s="219" t="s">
        <v>684</v>
      </c>
      <c r="F190" s="220" t="s">
        <v>685</v>
      </c>
      <c r="G190" s="221" t="s">
        <v>185</v>
      </c>
      <c r="H190" s="222">
        <v>9.0899999999999999</v>
      </c>
      <c r="I190" s="223"/>
      <c r="J190" s="224">
        <f>ROUND(I190*H190,2)</f>
        <v>0</v>
      </c>
      <c r="K190" s="220" t="s">
        <v>153</v>
      </c>
      <c r="L190" s="44"/>
      <c r="M190" s="225" t="s">
        <v>1</v>
      </c>
      <c r="N190" s="226" t="s">
        <v>38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154</v>
      </c>
      <c r="AT190" s="229" t="s">
        <v>149</v>
      </c>
      <c r="AU190" s="229" t="s">
        <v>83</v>
      </c>
      <c r="AY190" s="17" t="s">
        <v>147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81</v>
      </c>
      <c r="BK190" s="230">
        <f>ROUND(I190*H190,2)</f>
        <v>0</v>
      </c>
      <c r="BL190" s="17" t="s">
        <v>154</v>
      </c>
      <c r="BM190" s="229" t="s">
        <v>277</v>
      </c>
    </row>
    <row r="191" s="12" customFormat="1" ht="22.8" customHeight="1">
      <c r="A191" s="12"/>
      <c r="B191" s="202"/>
      <c r="C191" s="203"/>
      <c r="D191" s="204" t="s">
        <v>72</v>
      </c>
      <c r="E191" s="216" t="s">
        <v>474</v>
      </c>
      <c r="F191" s="216" t="s">
        <v>475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SUM(P192:P215)</f>
        <v>0</v>
      </c>
      <c r="Q191" s="210"/>
      <c r="R191" s="211">
        <f>SUM(R192:R215)</f>
        <v>0</v>
      </c>
      <c r="S191" s="210"/>
      <c r="T191" s="212">
        <f>SUM(T192:T215)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81</v>
      </c>
      <c r="AT191" s="214" t="s">
        <v>72</v>
      </c>
      <c r="AU191" s="214" t="s">
        <v>81</v>
      </c>
      <c r="AY191" s="213" t="s">
        <v>147</v>
      </c>
      <c r="BK191" s="215">
        <f>SUM(BK192:BK215)</f>
        <v>0</v>
      </c>
    </row>
    <row r="192" s="2" customFormat="1" ht="21.75" customHeight="1">
      <c r="A192" s="38"/>
      <c r="B192" s="39"/>
      <c r="C192" s="218" t="s">
        <v>220</v>
      </c>
      <c r="D192" s="218" t="s">
        <v>149</v>
      </c>
      <c r="E192" s="219" t="s">
        <v>538</v>
      </c>
      <c r="F192" s="220" t="s">
        <v>539</v>
      </c>
      <c r="G192" s="221" t="s">
        <v>206</v>
      </c>
      <c r="H192" s="222">
        <v>2.9670000000000001</v>
      </c>
      <c r="I192" s="223"/>
      <c r="J192" s="224">
        <f>ROUND(I192*H192,2)</f>
        <v>0</v>
      </c>
      <c r="K192" s="220" t="s">
        <v>153</v>
      </c>
      <c r="L192" s="44"/>
      <c r="M192" s="225" t="s">
        <v>1</v>
      </c>
      <c r="N192" s="226" t="s">
        <v>38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154</v>
      </c>
      <c r="AT192" s="229" t="s">
        <v>149</v>
      </c>
      <c r="AU192" s="229" t="s">
        <v>83</v>
      </c>
      <c r="AY192" s="17" t="s">
        <v>147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81</v>
      </c>
      <c r="BK192" s="230">
        <f>ROUND(I192*H192,2)</f>
        <v>0</v>
      </c>
      <c r="BL192" s="17" t="s">
        <v>154</v>
      </c>
      <c r="BM192" s="229" t="s">
        <v>281</v>
      </c>
    </row>
    <row r="193" s="13" customFormat="1">
      <c r="A193" s="13"/>
      <c r="B193" s="231"/>
      <c r="C193" s="232"/>
      <c r="D193" s="233" t="s">
        <v>155</v>
      </c>
      <c r="E193" s="234" t="s">
        <v>1</v>
      </c>
      <c r="F193" s="235" t="s">
        <v>686</v>
      </c>
      <c r="G193" s="232"/>
      <c r="H193" s="236">
        <v>2.9670000000000001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155</v>
      </c>
      <c r="AU193" s="242" t="s">
        <v>83</v>
      </c>
      <c r="AV193" s="13" t="s">
        <v>83</v>
      </c>
      <c r="AW193" s="13" t="s">
        <v>30</v>
      </c>
      <c r="AX193" s="13" t="s">
        <v>73</v>
      </c>
      <c r="AY193" s="242" t="s">
        <v>147</v>
      </c>
    </row>
    <row r="194" s="14" customFormat="1">
      <c r="A194" s="14"/>
      <c r="B194" s="243"/>
      <c r="C194" s="244"/>
      <c r="D194" s="233" t="s">
        <v>155</v>
      </c>
      <c r="E194" s="245" t="s">
        <v>1</v>
      </c>
      <c r="F194" s="246" t="s">
        <v>157</v>
      </c>
      <c r="G194" s="244"/>
      <c r="H194" s="247">
        <v>2.9670000000000001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155</v>
      </c>
      <c r="AU194" s="253" t="s">
        <v>83</v>
      </c>
      <c r="AV194" s="14" t="s">
        <v>154</v>
      </c>
      <c r="AW194" s="14" t="s">
        <v>30</v>
      </c>
      <c r="AX194" s="14" t="s">
        <v>81</v>
      </c>
      <c r="AY194" s="253" t="s">
        <v>147</v>
      </c>
    </row>
    <row r="195" s="2" customFormat="1" ht="24.15" customHeight="1">
      <c r="A195" s="38"/>
      <c r="B195" s="39"/>
      <c r="C195" s="218" t="s">
        <v>282</v>
      </c>
      <c r="D195" s="218" t="s">
        <v>149</v>
      </c>
      <c r="E195" s="219" t="s">
        <v>541</v>
      </c>
      <c r="F195" s="220" t="s">
        <v>542</v>
      </c>
      <c r="G195" s="221" t="s">
        <v>206</v>
      </c>
      <c r="H195" s="222">
        <v>32.637</v>
      </c>
      <c r="I195" s="223"/>
      <c r="J195" s="224">
        <f>ROUND(I195*H195,2)</f>
        <v>0</v>
      </c>
      <c r="K195" s="220" t="s">
        <v>153</v>
      </c>
      <c r="L195" s="44"/>
      <c r="M195" s="225" t="s">
        <v>1</v>
      </c>
      <c r="N195" s="226" t="s">
        <v>38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154</v>
      </c>
      <c r="AT195" s="229" t="s">
        <v>149</v>
      </c>
      <c r="AU195" s="229" t="s">
        <v>83</v>
      </c>
      <c r="AY195" s="17" t="s">
        <v>147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81</v>
      </c>
      <c r="BK195" s="230">
        <f>ROUND(I195*H195,2)</f>
        <v>0</v>
      </c>
      <c r="BL195" s="17" t="s">
        <v>154</v>
      </c>
      <c r="BM195" s="229" t="s">
        <v>285</v>
      </c>
    </row>
    <row r="196" s="13" customFormat="1">
      <c r="A196" s="13"/>
      <c r="B196" s="231"/>
      <c r="C196" s="232"/>
      <c r="D196" s="233" t="s">
        <v>155</v>
      </c>
      <c r="E196" s="234" t="s">
        <v>1</v>
      </c>
      <c r="F196" s="235" t="s">
        <v>687</v>
      </c>
      <c r="G196" s="232"/>
      <c r="H196" s="236">
        <v>32.637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155</v>
      </c>
      <c r="AU196" s="242" t="s">
        <v>83</v>
      </c>
      <c r="AV196" s="13" t="s">
        <v>83</v>
      </c>
      <c r="AW196" s="13" t="s">
        <v>30</v>
      </c>
      <c r="AX196" s="13" t="s">
        <v>73</v>
      </c>
      <c r="AY196" s="242" t="s">
        <v>147</v>
      </c>
    </row>
    <row r="197" s="14" customFormat="1">
      <c r="A197" s="14"/>
      <c r="B197" s="243"/>
      <c r="C197" s="244"/>
      <c r="D197" s="233" t="s">
        <v>155</v>
      </c>
      <c r="E197" s="245" t="s">
        <v>1</v>
      </c>
      <c r="F197" s="246" t="s">
        <v>157</v>
      </c>
      <c r="G197" s="244"/>
      <c r="H197" s="247">
        <v>32.637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155</v>
      </c>
      <c r="AU197" s="253" t="s">
        <v>83</v>
      </c>
      <c r="AV197" s="14" t="s">
        <v>154</v>
      </c>
      <c r="AW197" s="14" t="s">
        <v>30</v>
      </c>
      <c r="AX197" s="14" t="s">
        <v>81</v>
      </c>
      <c r="AY197" s="253" t="s">
        <v>147</v>
      </c>
    </row>
    <row r="198" s="2" customFormat="1" ht="21.75" customHeight="1">
      <c r="A198" s="38"/>
      <c r="B198" s="39"/>
      <c r="C198" s="218" t="s">
        <v>225</v>
      </c>
      <c r="D198" s="218" t="s">
        <v>149</v>
      </c>
      <c r="E198" s="219" t="s">
        <v>477</v>
      </c>
      <c r="F198" s="220" t="s">
        <v>478</v>
      </c>
      <c r="G198" s="221" t="s">
        <v>206</v>
      </c>
      <c r="H198" s="222">
        <v>0.98099999999999998</v>
      </c>
      <c r="I198" s="223"/>
      <c r="J198" s="224">
        <f>ROUND(I198*H198,2)</f>
        <v>0</v>
      </c>
      <c r="K198" s="220" t="s">
        <v>153</v>
      </c>
      <c r="L198" s="44"/>
      <c r="M198" s="225" t="s">
        <v>1</v>
      </c>
      <c r="N198" s="226" t="s">
        <v>38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154</v>
      </c>
      <c r="AT198" s="229" t="s">
        <v>149</v>
      </c>
      <c r="AU198" s="229" t="s">
        <v>83</v>
      </c>
      <c r="AY198" s="17" t="s">
        <v>147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81</v>
      </c>
      <c r="BK198" s="230">
        <f>ROUND(I198*H198,2)</f>
        <v>0</v>
      </c>
      <c r="BL198" s="17" t="s">
        <v>154</v>
      </c>
      <c r="BM198" s="229" t="s">
        <v>289</v>
      </c>
    </row>
    <row r="199" s="13" customFormat="1">
      <c r="A199" s="13"/>
      <c r="B199" s="231"/>
      <c r="C199" s="232"/>
      <c r="D199" s="233" t="s">
        <v>155</v>
      </c>
      <c r="E199" s="234" t="s">
        <v>1</v>
      </c>
      <c r="F199" s="235" t="s">
        <v>688</v>
      </c>
      <c r="G199" s="232"/>
      <c r="H199" s="236">
        <v>0.98099999999999998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155</v>
      </c>
      <c r="AU199" s="242" t="s">
        <v>83</v>
      </c>
      <c r="AV199" s="13" t="s">
        <v>83</v>
      </c>
      <c r="AW199" s="13" t="s">
        <v>30</v>
      </c>
      <c r="AX199" s="13" t="s">
        <v>73</v>
      </c>
      <c r="AY199" s="242" t="s">
        <v>147</v>
      </c>
    </row>
    <row r="200" s="14" customFormat="1">
      <c r="A200" s="14"/>
      <c r="B200" s="243"/>
      <c r="C200" s="244"/>
      <c r="D200" s="233" t="s">
        <v>155</v>
      </c>
      <c r="E200" s="245" t="s">
        <v>1</v>
      </c>
      <c r="F200" s="246" t="s">
        <v>157</v>
      </c>
      <c r="G200" s="244"/>
      <c r="H200" s="247">
        <v>0.98099999999999998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155</v>
      </c>
      <c r="AU200" s="253" t="s">
        <v>83</v>
      </c>
      <c r="AV200" s="14" t="s">
        <v>154</v>
      </c>
      <c r="AW200" s="14" t="s">
        <v>30</v>
      </c>
      <c r="AX200" s="14" t="s">
        <v>81</v>
      </c>
      <c r="AY200" s="253" t="s">
        <v>147</v>
      </c>
    </row>
    <row r="201" s="2" customFormat="1" ht="24.15" customHeight="1">
      <c r="A201" s="38"/>
      <c r="B201" s="39"/>
      <c r="C201" s="218" t="s">
        <v>290</v>
      </c>
      <c r="D201" s="218" t="s">
        <v>149</v>
      </c>
      <c r="E201" s="219" t="s">
        <v>481</v>
      </c>
      <c r="F201" s="220" t="s">
        <v>482</v>
      </c>
      <c r="G201" s="221" t="s">
        <v>206</v>
      </c>
      <c r="H201" s="222">
        <v>10.791</v>
      </c>
      <c r="I201" s="223"/>
      <c r="J201" s="224">
        <f>ROUND(I201*H201,2)</f>
        <v>0</v>
      </c>
      <c r="K201" s="220" t="s">
        <v>153</v>
      </c>
      <c r="L201" s="44"/>
      <c r="M201" s="225" t="s">
        <v>1</v>
      </c>
      <c r="N201" s="226" t="s">
        <v>38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154</v>
      </c>
      <c r="AT201" s="229" t="s">
        <v>149</v>
      </c>
      <c r="AU201" s="229" t="s">
        <v>83</v>
      </c>
      <c r="AY201" s="17" t="s">
        <v>147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81</v>
      </c>
      <c r="BK201" s="230">
        <f>ROUND(I201*H201,2)</f>
        <v>0</v>
      </c>
      <c r="BL201" s="17" t="s">
        <v>154</v>
      </c>
      <c r="BM201" s="229" t="s">
        <v>293</v>
      </c>
    </row>
    <row r="202" s="13" customFormat="1">
      <c r="A202" s="13"/>
      <c r="B202" s="231"/>
      <c r="C202" s="232"/>
      <c r="D202" s="233" t="s">
        <v>155</v>
      </c>
      <c r="E202" s="234" t="s">
        <v>1</v>
      </c>
      <c r="F202" s="235" t="s">
        <v>689</v>
      </c>
      <c r="G202" s="232"/>
      <c r="H202" s="236">
        <v>10.791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155</v>
      </c>
      <c r="AU202" s="242" t="s">
        <v>83</v>
      </c>
      <c r="AV202" s="13" t="s">
        <v>83</v>
      </c>
      <c r="AW202" s="13" t="s">
        <v>30</v>
      </c>
      <c r="AX202" s="13" t="s">
        <v>73</v>
      </c>
      <c r="AY202" s="242" t="s">
        <v>147</v>
      </c>
    </row>
    <row r="203" s="14" customFormat="1">
      <c r="A203" s="14"/>
      <c r="B203" s="243"/>
      <c r="C203" s="244"/>
      <c r="D203" s="233" t="s">
        <v>155</v>
      </c>
      <c r="E203" s="245" t="s">
        <v>1</v>
      </c>
      <c r="F203" s="246" t="s">
        <v>157</v>
      </c>
      <c r="G203" s="244"/>
      <c r="H203" s="247">
        <v>10.791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155</v>
      </c>
      <c r="AU203" s="253" t="s">
        <v>83</v>
      </c>
      <c r="AV203" s="14" t="s">
        <v>154</v>
      </c>
      <c r="AW203" s="14" t="s">
        <v>30</v>
      </c>
      <c r="AX203" s="14" t="s">
        <v>81</v>
      </c>
      <c r="AY203" s="253" t="s">
        <v>147</v>
      </c>
    </row>
    <row r="204" s="2" customFormat="1" ht="24.15" customHeight="1">
      <c r="A204" s="38"/>
      <c r="B204" s="39"/>
      <c r="C204" s="218" t="s">
        <v>231</v>
      </c>
      <c r="D204" s="218" t="s">
        <v>149</v>
      </c>
      <c r="E204" s="219" t="s">
        <v>690</v>
      </c>
      <c r="F204" s="220" t="s">
        <v>691</v>
      </c>
      <c r="G204" s="221" t="s">
        <v>185</v>
      </c>
      <c r="H204" s="222">
        <v>9.0899999999999999</v>
      </c>
      <c r="I204" s="223"/>
      <c r="J204" s="224">
        <f>ROUND(I204*H204,2)</f>
        <v>0</v>
      </c>
      <c r="K204" s="220" t="s">
        <v>1</v>
      </c>
      <c r="L204" s="44"/>
      <c r="M204" s="225" t="s">
        <v>1</v>
      </c>
      <c r="N204" s="226" t="s">
        <v>38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154</v>
      </c>
      <c r="AT204" s="229" t="s">
        <v>149</v>
      </c>
      <c r="AU204" s="229" t="s">
        <v>83</v>
      </c>
      <c r="AY204" s="17" t="s">
        <v>147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81</v>
      </c>
      <c r="BK204" s="230">
        <f>ROUND(I204*H204,2)</f>
        <v>0</v>
      </c>
      <c r="BL204" s="17" t="s">
        <v>154</v>
      </c>
      <c r="BM204" s="229" t="s">
        <v>297</v>
      </c>
    </row>
    <row r="205" s="2" customFormat="1" ht="24.15" customHeight="1">
      <c r="A205" s="38"/>
      <c r="B205" s="39"/>
      <c r="C205" s="218" t="s">
        <v>298</v>
      </c>
      <c r="D205" s="218" t="s">
        <v>149</v>
      </c>
      <c r="E205" s="219" t="s">
        <v>692</v>
      </c>
      <c r="F205" s="220" t="s">
        <v>693</v>
      </c>
      <c r="G205" s="221" t="s">
        <v>206</v>
      </c>
      <c r="H205" s="222">
        <v>0.98099999999999998</v>
      </c>
      <c r="I205" s="223"/>
      <c r="J205" s="224">
        <f>ROUND(I205*H205,2)</f>
        <v>0</v>
      </c>
      <c r="K205" s="220" t="s">
        <v>153</v>
      </c>
      <c r="L205" s="44"/>
      <c r="M205" s="225" t="s">
        <v>1</v>
      </c>
      <c r="N205" s="226" t="s">
        <v>38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154</v>
      </c>
      <c r="AT205" s="229" t="s">
        <v>149</v>
      </c>
      <c r="AU205" s="229" t="s">
        <v>83</v>
      </c>
      <c r="AY205" s="17" t="s">
        <v>147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81</v>
      </c>
      <c r="BK205" s="230">
        <f>ROUND(I205*H205,2)</f>
        <v>0</v>
      </c>
      <c r="BL205" s="17" t="s">
        <v>154</v>
      </c>
      <c r="BM205" s="229" t="s">
        <v>301</v>
      </c>
    </row>
    <row r="206" s="2" customFormat="1" ht="37.8" customHeight="1">
      <c r="A206" s="38"/>
      <c r="B206" s="39"/>
      <c r="C206" s="218" t="s">
        <v>237</v>
      </c>
      <c r="D206" s="218" t="s">
        <v>149</v>
      </c>
      <c r="E206" s="219" t="s">
        <v>694</v>
      </c>
      <c r="F206" s="220" t="s">
        <v>695</v>
      </c>
      <c r="G206" s="221" t="s">
        <v>206</v>
      </c>
      <c r="H206" s="222">
        <v>0.98099999999999998</v>
      </c>
      <c r="I206" s="223"/>
      <c r="J206" s="224">
        <f>ROUND(I206*H206,2)</f>
        <v>0</v>
      </c>
      <c r="K206" s="220" t="s">
        <v>153</v>
      </c>
      <c r="L206" s="44"/>
      <c r="M206" s="225" t="s">
        <v>1</v>
      </c>
      <c r="N206" s="226" t="s">
        <v>38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154</v>
      </c>
      <c r="AT206" s="229" t="s">
        <v>149</v>
      </c>
      <c r="AU206" s="229" t="s">
        <v>83</v>
      </c>
      <c r="AY206" s="17" t="s">
        <v>147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81</v>
      </c>
      <c r="BK206" s="230">
        <f>ROUND(I206*H206,2)</f>
        <v>0</v>
      </c>
      <c r="BL206" s="17" t="s">
        <v>154</v>
      </c>
      <c r="BM206" s="229" t="s">
        <v>305</v>
      </c>
    </row>
    <row r="207" s="13" customFormat="1">
      <c r="A207" s="13"/>
      <c r="B207" s="231"/>
      <c r="C207" s="232"/>
      <c r="D207" s="233" t="s">
        <v>155</v>
      </c>
      <c r="E207" s="234" t="s">
        <v>1</v>
      </c>
      <c r="F207" s="235" t="s">
        <v>696</v>
      </c>
      <c r="G207" s="232"/>
      <c r="H207" s="236">
        <v>0.156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155</v>
      </c>
      <c r="AU207" s="242" t="s">
        <v>83</v>
      </c>
      <c r="AV207" s="13" t="s">
        <v>83</v>
      </c>
      <c r="AW207" s="13" t="s">
        <v>30</v>
      </c>
      <c r="AX207" s="13" t="s">
        <v>73</v>
      </c>
      <c r="AY207" s="242" t="s">
        <v>147</v>
      </c>
    </row>
    <row r="208" s="13" customFormat="1">
      <c r="A208" s="13"/>
      <c r="B208" s="231"/>
      <c r="C208" s="232"/>
      <c r="D208" s="233" t="s">
        <v>155</v>
      </c>
      <c r="E208" s="234" t="s">
        <v>1</v>
      </c>
      <c r="F208" s="235" t="s">
        <v>697</v>
      </c>
      <c r="G208" s="232"/>
      <c r="H208" s="236">
        <v>0.82499999999999996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155</v>
      </c>
      <c r="AU208" s="242" t="s">
        <v>83</v>
      </c>
      <c r="AV208" s="13" t="s">
        <v>83</v>
      </c>
      <c r="AW208" s="13" t="s">
        <v>30</v>
      </c>
      <c r="AX208" s="13" t="s">
        <v>73</v>
      </c>
      <c r="AY208" s="242" t="s">
        <v>147</v>
      </c>
    </row>
    <row r="209" s="14" customFormat="1">
      <c r="A209" s="14"/>
      <c r="B209" s="243"/>
      <c r="C209" s="244"/>
      <c r="D209" s="233" t="s">
        <v>155</v>
      </c>
      <c r="E209" s="245" t="s">
        <v>1</v>
      </c>
      <c r="F209" s="246" t="s">
        <v>157</v>
      </c>
      <c r="G209" s="244"/>
      <c r="H209" s="247">
        <v>0.98099999999999998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155</v>
      </c>
      <c r="AU209" s="253" t="s">
        <v>83</v>
      </c>
      <c r="AV209" s="14" t="s">
        <v>154</v>
      </c>
      <c r="AW209" s="14" t="s">
        <v>30</v>
      </c>
      <c r="AX209" s="14" t="s">
        <v>81</v>
      </c>
      <c r="AY209" s="253" t="s">
        <v>147</v>
      </c>
    </row>
    <row r="210" s="2" customFormat="1" ht="44.25" customHeight="1">
      <c r="A210" s="38"/>
      <c r="B210" s="39"/>
      <c r="C210" s="218" t="s">
        <v>307</v>
      </c>
      <c r="D210" s="218" t="s">
        <v>149</v>
      </c>
      <c r="E210" s="219" t="s">
        <v>544</v>
      </c>
      <c r="F210" s="220" t="s">
        <v>545</v>
      </c>
      <c r="G210" s="221" t="s">
        <v>206</v>
      </c>
      <c r="H210" s="222">
        <v>2.9670000000000001</v>
      </c>
      <c r="I210" s="223"/>
      <c r="J210" s="224">
        <f>ROUND(I210*H210,2)</f>
        <v>0</v>
      </c>
      <c r="K210" s="220" t="s">
        <v>153</v>
      </c>
      <c r="L210" s="44"/>
      <c r="M210" s="225" t="s">
        <v>1</v>
      </c>
      <c r="N210" s="226" t="s">
        <v>38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154</v>
      </c>
      <c r="AT210" s="229" t="s">
        <v>149</v>
      </c>
      <c r="AU210" s="229" t="s">
        <v>83</v>
      </c>
      <c r="AY210" s="17" t="s">
        <v>147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81</v>
      </c>
      <c r="BK210" s="230">
        <f>ROUND(I210*H210,2)</f>
        <v>0</v>
      </c>
      <c r="BL210" s="17" t="s">
        <v>154</v>
      </c>
      <c r="BM210" s="229" t="s">
        <v>310</v>
      </c>
    </row>
    <row r="211" s="13" customFormat="1">
      <c r="A211" s="13"/>
      <c r="B211" s="231"/>
      <c r="C211" s="232"/>
      <c r="D211" s="233" t="s">
        <v>155</v>
      </c>
      <c r="E211" s="234" t="s">
        <v>1</v>
      </c>
      <c r="F211" s="235" t="s">
        <v>698</v>
      </c>
      <c r="G211" s="232"/>
      <c r="H211" s="236">
        <v>2.9670000000000001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155</v>
      </c>
      <c r="AU211" s="242" t="s">
        <v>83</v>
      </c>
      <c r="AV211" s="13" t="s">
        <v>83</v>
      </c>
      <c r="AW211" s="13" t="s">
        <v>30</v>
      </c>
      <c r="AX211" s="13" t="s">
        <v>73</v>
      </c>
      <c r="AY211" s="242" t="s">
        <v>147</v>
      </c>
    </row>
    <row r="212" s="14" customFormat="1">
      <c r="A212" s="14"/>
      <c r="B212" s="243"/>
      <c r="C212" s="244"/>
      <c r="D212" s="233" t="s">
        <v>155</v>
      </c>
      <c r="E212" s="245" t="s">
        <v>1</v>
      </c>
      <c r="F212" s="246" t="s">
        <v>157</v>
      </c>
      <c r="G212" s="244"/>
      <c r="H212" s="247">
        <v>2.9670000000000001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155</v>
      </c>
      <c r="AU212" s="253" t="s">
        <v>83</v>
      </c>
      <c r="AV212" s="14" t="s">
        <v>154</v>
      </c>
      <c r="AW212" s="14" t="s">
        <v>30</v>
      </c>
      <c r="AX212" s="14" t="s">
        <v>81</v>
      </c>
      <c r="AY212" s="253" t="s">
        <v>147</v>
      </c>
    </row>
    <row r="213" s="2" customFormat="1" ht="21.75" customHeight="1">
      <c r="A213" s="38"/>
      <c r="B213" s="39"/>
      <c r="C213" s="218" t="s">
        <v>245</v>
      </c>
      <c r="D213" s="218" t="s">
        <v>149</v>
      </c>
      <c r="E213" s="219" t="s">
        <v>547</v>
      </c>
      <c r="F213" s="220" t="s">
        <v>548</v>
      </c>
      <c r="G213" s="221" t="s">
        <v>206</v>
      </c>
      <c r="H213" s="222">
        <v>0.379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38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154</v>
      </c>
      <c r="AT213" s="229" t="s">
        <v>149</v>
      </c>
      <c r="AU213" s="229" t="s">
        <v>83</v>
      </c>
      <c r="AY213" s="17" t="s">
        <v>147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81</v>
      </c>
      <c r="BK213" s="230">
        <f>ROUND(I213*H213,2)</f>
        <v>0</v>
      </c>
      <c r="BL213" s="17" t="s">
        <v>154</v>
      </c>
      <c r="BM213" s="229" t="s">
        <v>314</v>
      </c>
    </row>
    <row r="214" s="13" customFormat="1">
      <c r="A214" s="13"/>
      <c r="B214" s="231"/>
      <c r="C214" s="232"/>
      <c r="D214" s="233" t="s">
        <v>155</v>
      </c>
      <c r="E214" s="234" t="s">
        <v>1</v>
      </c>
      <c r="F214" s="235" t="s">
        <v>699</v>
      </c>
      <c r="G214" s="232"/>
      <c r="H214" s="236">
        <v>0.379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155</v>
      </c>
      <c r="AU214" s="242" t="s">
        <v>83</v>
      </c>
      <c r="AV214" s="13" t="s">
        <v>83</v>
      </c>
      <c r="AW214" s="13" t="s">
        <v>30</v>
      </c>
      <c r="AX214" s="13" t="s">
        <v>73</v>
      </c>
      <c r="AY214" s="242" t="s">
        <v>147</v>
      </c>
    </row>
    <row r="215" s="14" customFormat="1">
      <c r="A215" s="14"/>
      <c r="B215" s="243"/>
      <c r="C215" s="244"/>
      <c r="D215" s="233" t="s">
        <v>155</v>
      </c>
      <c r="E215" s="245" t="s">
        <v>1</v>
      </c>
      <c r="F215" s="246" t="s">
        <v>157</v>
      </c>
      <c r="G215" s="244"/>
      <c r="H215" s="247">
        <v>0.379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155</v>
      </c>
      <c r="AU215" s="253" t="s">
        <v>83</v>
      </c>
      <c r="AV215" s="14" t="s">
        <v>154</v>
      </c>
      <c r="AW215" s="14" t="s">
        <v>30</v>
      </c>
      <c r="AX215" s="14" t="s">
        <v>81</v>
      </c>
      <c r="AY215" s="253" t="s">
        <v>147</v>
      </c>
    </row>
    <row r="216" s="12" customFormat="1" ht="22.8" customHeight="1">
      <c r="A216" s="12"/>
      <c r="B216" s="202"/>
      <c r="C216" s="203"/>
      <c r="D216" s="204" t="s">
        <v>72</v>
      </c>
      <c r="E216" s="216" t="s">
        <v>489</v>
      </c>
      <c r="F216" s="216" t="s">
        <v>490</v>
      </c>
      <c r="G216" s="203"/>
      <c r="H216" s="203"/>
      <c r="I216" s="206"/>
      <c r="J216" s="217">
        <f>BK216</f>
        <v>0</v>
      </c>
      <c r="K216" s="203"/>
      <c r="L216" s="208"/>
      <c r="M216" s="209"/>
      <c r="N216" s="210"/>
      <c r="O216" s="210"/>
      <c r="P216" s="211">
        <f>P217</f>
        <v>0</v>
      </c>
      <c r="Q216" s="210"/>
      <c r="R216" s="211">
        <f>R217</f>
        <v>0</v>
      </c>
      <c r="S216" s="210"/>
      <c r="T216" s="212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81</v>
      </c>
      <c r="AT216" s="214" t="s">
        <v>72</v>
      </c>
      <c r="AU216" s="214" t="s">
        <v>81</v>
      </c>
      <c r="AY216" s="213" t="s">
        <v>147</v>
      </c>
      <c r="BK216" s="215">
        <f>BK217</f>
        <v>0</v>
      </c>
    </row>
    <row r="217" s="2" customFormat="1" ht="33" customHeight="1">
      <c r="A217" s="38"/>
      <c r="B217" s="39"/>
      <c r="C217" s="218" t="s">
        <v>315</v>
      </c>
      <c r="D217" s="218" t="s">
        <v>149</v>
      </c>
      <c r="E217" s="219" t="s">
        <v>550</v>
      </c>
      <c r="F217" s="220" t="s">
        <v>551</v>
      </c>
      <c r="G217" s="221" t="s">
        <v>206</v>
      </c>
      <c r="H217" s="222">
        <v>4.702</v>
      </c>
      <c r="I217" s="223"/>
      <c r="J217" s="224">
        <f>ROUND(I217*H217,2)</f>
        <v>0</v>
      </c>
      <c r="K217" s="220" t="s">
        <v>153</v>
      </c>
      <c r="L217" s="44"/>
      <c r="M217" s="274" t="s">
        <v>1</v>
      </c>
      <c r="N217" s="275" t="s">
        <v>38</v>
      </c>
      <c r="O217" s="276"/>
      <c r="P217" s="277">
        <f>O217*H217</f>
        <v>0</v>
      </c>
      <c r="Q217" s="277">
        <v>0</v>
      </c>
      <c r="R217" s="277">
        <f>Q217*H217</f>
        <v>0</v>
      </c>
      <c r="S217" s="277">
        <v>0</v>
      </c>
      <c r="T217" s="27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154</v>
      </c>
      <c r="AT217" s="229" t="s">
        <v>149</v>
      </c>
      <c r="AU217" s="229" t="s">
        <v>83</v>
      </c>
      <c r="AY217" s="17" t="s">
        <v>147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81</v>
      </c>
      <c r="BK217" s="230">
        <f>ROUND(I217*H217,2)</f>
        <v>0</v>
      </c>
      <c r="BL217" s="17" t="s">
        <v>154</v>
      </c>
      <c r="BM217" s="229" t="s">
        <v>318</v>
      </c>
    </row>
    <row r="218" s="2" customFormat="1" ht="6.96" customHeight="1">
      <c r="A218" s="38"/>
      <c r="B218" s="66"/>
      <c r="C218" s="67"/>
      <c r="D218" s="67"/>
      <c r="E218" s="67"/>
      <c r="F218" s="67"/>
      <c r="G218" s="67"/>
      <c r="H218" s="67"/>
      <c r="I218" s="67"/>
      <c r="J218" s="67"/>
      <c r="K218" s="67"/>
      <c r="L218" s="44"/>
      <c r="M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</row>
  </sheetData>
  <sheetProtection sheet="1" autoFilter="0" formatColumns="0" formatRows="0" objects="1" scenarios="1" spinCount="100000" saltValue="RgKnRO2QisDy9JUrug6UPkY1oSIfcYxZ0yMDMRYnNcV62729MkhAY4Q+rM849cmULUftgdlmjBuu/YH2LapPtQ==" hashValue="42BJHTFX68fQBvtVwg014FnxmvKGFRJVgZhSZzCheLzOnEq23tGAn67cJrRodEAY6u4I9nZjjQkAw0Tt4EjjuQ==" algorithmName="SHA-512" password="CC35"/>
  <autoFilter ref="C121:K21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700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ROUND((SUM(BE124:BE363)),  2)</f>
        <v>0</v>
      </c>
      <c r="G33" s="38"/>
      <c r="H33" s="38"/>
      <c r="I33" s="155">
        <v>0.20999999999999999</v>
      </c>
      <c r="J33" s="154">
        <f>ROUND(((SUM(BE124:BE363))*I33),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ROUND((SUM(BF124:BF363)),  2)</f>
        <v>0</v>
      </c>
      <c r="G34" s="38"/>
      <c r="H34" s="38"/>
      <c r="I34" s="155">
        <v>0.12</v>
      </c>
      <c r="J34" s="154">
        <f>ROUND(((SUM(BF124:BF363))*I34),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ROUND((SUM(BG124:BG363)),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ROUND((SUM(BH124:BH363)),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ROUND((SUM(BI124:BI363)),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03.1 -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701</v>
      </c>
      <c r="E99" s="188"/>
      <c r="F99" s="188"/>
      <c r="G99" s="188"/>
      <c r="H99" s="188"/>
      <c r="I99" s="188"/>
      <c r="J99" s="189">
        <f>J231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702</v>
      </c>
      <c r="E100" s="188"/>
      <c r="F100" s="188"/>
      <c r="G100" s="188"/>
      <c r="H100" s="188"/>
      <c r="I100" s="188"/>
      <c r="J100" s="189">
        <f>J237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127</v>
      </c>
      <c r="E101" s="188"/>
      <c r="F101" s="188"/>
      <c r="G101" s="188"/>
      <c r="H101" s="188"/>
      <c r="I101" s="188"/>
      <c r="J101" s="189">
        <f>J248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128</v>
      </c>
      <c r="E102" s="188"/>
      <c r="F102" s="188"/>
      <c r="G102" s="188"/>
      <c r="H102" s="188"/>
      <c r="I102" s="188"/>
      <c r="J102" s="189">
        <f>J277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130</v>
      </c>
      <c r="E103" s="188"/>
      <c r="F103" s="188"/>
      <c r="G103" s="188"/>
      <c r="H103" s="188"/>
      <c r="I103" s="188"/>
      <c r="J103" s="189">
        <f>J352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131</v>
      </c>
      <c r="E104" s="188"/>
      <c r="F104" s="188"/>
      <c r="G104" s="188"/>
      <c r="H104" s="188"/>
      <c r="I104" s="188"/>
      <c r="J104" s="189">
        <f>J362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132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74" t="str">
        <f>E7</f>
        <v>Tábor, Mostecká - Rekonstrukce vodovodu a kanalizace_poznamky pro upravu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118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 03.1 - Kanalizace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10. 12. 2025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29</v>
      </c>
      <c r="J120" s="36" t="str">
        <f>E21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40"/>
      <c r="E121" s="40"/>
      <c r="F121" s="27" t="str">
        <f>IF(E18="","",E18)</f>
        <v>Vyplň údaj</v>
      </c>
      <c r="G121" s="40"/>
      <c r="H121" s="40"/>
      <c r="I121" s="32" t="s">
        <v>31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133</v>
      </c>
      <c r="D123" s="194" t="s">
        <v>58</v>
      </c>
      <c r="E123" s="194" t="s">
        <v>54</v>
      </c>
      <c r="F123" s="194" t="s">
        <v>55</v>
      </c>
      <c r="G123" s="194" t="s">
        <v>134</v>
      </c>
      <c r="H123" s="194" t="s">
        <v>135</v>
      </c>
      <c r="I123" s="194" t="s">
        <v>136</v>
      </c>
      <c r="J123" s="194" t="s">
        <v>122</v>
      </c>
      <c r="K123" s="195" t="s">
        <v>137</v>
      </c>
      <c r="L123" s="196"/>
      <c r="M123" s="100" t="s">
        <v>1</v>
      </c>
      <c r="N123" s="101" t="s">
        <v>37</v>
      </c>
      <c r="O123" s="101" t="s">
        <v>138</v>
      </c>
      <c r="P123" s="101" t="s">
        <v>139</v>
      </c>
      <c r="Q123" s="101" t="s">
        <v>140</v>
      </c>
      <c r="R123" s="101" t="s">
        <v>141</v>
      </c>
      <c r="S123" s="101" t="s">
        <v>142</v>
      </c>
      <c r="T123" s="102" t="s">
        <v>143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144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</f>
        <v>0</v>
      </c>
      <c r="Q124" s="104"/>
      <c r="R124" s="199">
        <f>R125</f>
        <v>0</v>
      </c>
      <c r="S124" s="104"/>
      <c r="T124" s="200">
        <f>T125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72</v>
      </c>
      <c r="AU124" s="17" t="s">
        <v>124</v>
      </c>
      <c r="BK124" s="201">
        <f>BK125</f>
        <v>0</v>
      </c>
    </row>
    <row r="125" s="12" customFormat="1" ht="25.92" customHeight="1">
      <c r="A125" s="12"/>
      <c r="B125" s="202"/>
      <c r="C125" s="203"/>
      <c r="D125" s="204" t="s">
        <v>72</v>
      </c>
      <c r="E125" s="205" t="s">
        <v>145</v>
      </c>
      <c r="F125" s="205" t="s">
        <v>146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P126+P231+P237+P248+P277+P352+P362</f>
        <v>0</v>
      </c>
      <c r="Q125" s="210"/>
      <c r="R125" s="211">
        <f>R126+R231+R237+R248+R277+R352+R362</f>
        <v>0</v>
      </c>
      <c r="S125" s="210"/>
      <c r="T125" s="212">
        <f>T126+T231+T237+T248+T277+T352+T362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81</v>
      </c>
      <c r="AT125" s="214" t="s">
        <v>72</v>
      </c>
      <c r="AU125" s="214" t="s">
        <v>73</v>
      </c>
      <c r="AY125" s="213" t="s">
        <v>147</v>
      </c>
      <c r="BK125" s="215">
        <f>BK126+BK231+BK237+BK248+BK277+BK352+BK362</f>
        <v>0</v>
      </c>
    </row>
    <row r="126" s="12" customFormat="1" ht="22.8" customHeight="1">
      <c r="A126" s="12"/>
      <c r="B126" s="202"/>
      <c r="C126" s="203"/>
      <c r="D126" s="204" t="s">
        <v>72</v>
      </c>
      <c r="E126" s="216" t="s">
        <v>81</v>
      </c>
      <c r="F126" s="216" t="s">
        <v>148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SUM(P127:P230)</f>
        <v>0</v>
      </c>
      <c r="Q126" s="210"/>
      <c r="R126" s="211">
        <f>SUM(R127:R230)</f>
        <v>0</v>
      </c>
      <c r="S126" s="210"/>
      <c r="T126" s="212">
        <f>SUM(T127:T230)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81</v>
      </c>
      <c r="AT126" s="214" t="s">
        <v>72</v>
      </c>
      <c r="AU126" s="214" t="s">
        <v>81</v>
      </c>
      <c r="AY126" s="213" t="s">
        <v>147</v>
      </c>
      <c r="BK126" s="215">
        <f>SUM(BK127:BK230)</f>
        <v>0</v>
      </c>
    </row>
    <row r="127" s="2" customFormat="1" ht="16.5" customHeight="1">
      <c r="A127" s="38"/>
      <c r="B127" s="39"/>
      <c r="C127" s="218" t="s">
        <v>81</v>
      </c>
      <c r="D127" s="218" t="s">
        <v>149</v>
      </c>
      <c r="E127" s="219" t="s">
        <v>703</v>
      </c>
      <c r="F127" s="220" t="s">
        <v>704</v>
      </c>
      <c r="G127" s="221" t="s">
        <v>411</v>
      </c>
      <c r="H127" s="222">
        <v>1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38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154</v>
      </c>
      <c r="AT127" s="229" t="s">
        <v>149</v>
      </c>
      <c r="AU127" s="229" t="s">
        <v>83</v>
      </c>
      <c r="AY127" s="17" t="s">
        <v>147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81</v>
      </c>
      <c r="BK127" s="230">
        <f>ROUND(I127*H127,2)</f>
        <v>0</v>
      </c>
      <c r="BL127" s="17" t="s">
        <v>154</v>
      </c>
      <c r="BM127" s="229" t="s">
        <v>83</v>
      </c>
    </row>
    <row r="128" s="15" customFormat="1">
      <c r="A128" s="15"/>
      <c r="B128" s="254"/>
      <c r="C128" s="255"/>
      <c r="D128" s="233" t="s">
        <v>155</v>
      </c>
      <c r="E128" s="256" t="s">
        <v>1</v>
      </c>
      <c r="F128" s="257" t="s">
        <v>705</v>
      </c>
      <c r="G128" s="255"/>
      <c r="H128" s="256" t="s">
        <v>1</v>
      </c>
      <c r="I128" s="258"/>
      <c r="J128" s="255"/>
      <c r="K128" s="255"/>
      <c r="L128" s="259"/>
      <c r="M128" s="260"/>
      <c r="N128" s="261"/>
      <c r="O128" s="261"/>
      <c r="P128" s="261"/>
      <c r="Q128" s="261"/>
      <c r="R128" s="261"/>
      <c r="S128" s="261"/>
      <c r="T128" s="262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3" t="s">
        <v>155</v>
      </c>
      <c r="AU128" s="263" t="s">
        <v>83</v>
      </c>
      <c r="AV128" s="15" t="s">
        <v>81</v>
      </c>
      <c r="AW128" s="15" t="s">
        <v>30</v>
      </c>
      <c r="AX128" s="15" t="s">
        <v>73</v>
      </c>
      <c r="AY128" s="263" t="s">
        <v>147</v>
      </c>
    </row>
    <row r="129" s="15" customFormat="1">
      <c r="A129" s="15"/>
      <c r="B129" s="254"/>
      <c r="C129" s="255"/>
      <c r="D129" s="233" t="s">
        <v>155</v>
      </c>
      <c r="E129" s="256" t="s">
        <v>1</v>
      </c>
      <c r="F129" s="257" t="s">
        <v>706</v>
      </c>
      <c r="G129" s="255"/>
      <c r="H129" s="256" t="s">
        <v>1</v>
      </c>
      <c r="I129" s="258"/>
      <c r="J129" s="255"/>
      <c r="K129" s="255"/>
      <c r="L129" s="259"/>
      <c r="M129" s="260"/>
      <c r="N129" s="261"/>
      <c r="O129" s="261"/>
      <c r="P129" s="261"/>
      <c r="Q129" s="261"/>
      <c r="R129" s="261"/>
      <c r="S129" s="261"/>
      <c r="T129" s="262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3" t="s">
        <v>155</v>
      </c>
      <c r="AU129" s="263" t="s">
        <v>83</v>
      </c>
      <c r="AV129" s="15" t="s">
        <v>81</v>
      </c>
      <c r="AW129" s="15" t="s">
        <v>30</v>
      </c>
      <c r="AX129" s="15" t="s">
        <v>73</v>
      </c>
      <c r="AY129" s="263" t="s">
        <v>147</v>
      </c>
    </row>
    <row r="130" s="13" customFormat="1">
      <c r="A130" s="13"/>
      <c r="B130" s="231"/>
      <c r="C130" s="232"/>
      <c r="D130" s="233" t="s">
        <v>155</v>
      </c>
      <c r="E130" s="234" t="s">
        <v>1</v>
      </c>
      <c r="F130" s="235" t="s">
        <v>81</v>
      </c>
      <c r="G130" s="232"/>
      <c r="H130" s="236">
        <v>1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155</v>
      </c>
      <c r="AU130" s="242" t="s">
        <v>83</v>
      </c>
      <c r="AV130" s="13" t="s">
        <v>83</v>
      </c>
      <c r="AW130" s="13" t="s">
        <v>30</v>
      </c>
      <c r="AX130" s="13" t="s">
        <v>73</v>
      </c>
      <c r="AY130" s="242" t="s">
        <v>147</v>
      </c>
    </row>
    <row r="131" s="14" customFormat="1">
      <c r="A131" s="14"/>
      <c r="B131" s="243"/>
      <c r="C131" s="244"/>
      <c r="D131" s="233" t="s">
        <v>155</v>
      </c>
      <c r="E131" s="245" t="s">
        <v>1</v>
      </c>
      <c r="F131" s="246" t="s">
        <v>157</v>
      </c>
      <c r="G131" s="244"/>
      <c r="H131" s="247">
        <v>1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155</v>
      </c>
      <c r="AU131" s="253" t="s">
        <v>83</v>
      </c>
      <c r="AV131" s="14" t="s">
        <v>154</v>
      </c>
      <c r="AW131" s="14" t="s">
        <v>30</v>
      </c>
      <c r="AX131" s="14" t="s">
        <v>81</v>
      </c>
      <c r="AY131" s="253" t="s">
        <v>147</v>
      </c>
    </row>
    <row r="132" s="2" customFormat="1" ht="24.15" customHeight="1">
      <c r="A132" s="38"/>
      <c r="B132" s="39"/>
      <c r="C132" s="218" t="s">
        <v>83</v>
      </c>
      <c r="D132" s="218" t="s">
        <v>149</v>
      </c>
      <c r="E132" s="219" t="s">
        <v>707</v>
      </c>
      <c r="F132" s="220" t="s">
        <v>708</v>
      </c>
      <c r="G132" s="221" t="s">
        <v>709</v>
      </c>
      <c r="H132" s="222">
        <v>350</v>
      </c>
      <c r="I132" s="223"/>
      <c r="J132" s="224">
        <f>ROUND(I132*H132,2)</f>
        <v>0</v>
      </c>
      <c r="K132" s="220" t="s">
        <v>153</v>
      </c>
      <c r="L132" s="44"/>
      <c r="M132" s="225" t="s">
        <v>1</v>
      </c>
      <c r="N132" s="226" t="s">
        <v>38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154</v>
      </c>
      <c r="AT132" s="229" t="s">
        <v>149</v>
      </c>
      <c r="AU132" s="229" t="s">
        <v>83</v>
      </c>
      <c r="AY132" s="17" t="s">
        <v>147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81</v>
      </c>
      <c r="BK132" s="230">
        <f>ROUND(I132*H132,2)</f>
        <v>0</v>
      </c>
      <c r="BL132" s="17" t="s">
        <v>154</v>
      </c>
      <c r="BM132" s="229" t="s">
        <v>154</v>
      </c>
    </row>
    <row r="133" s="15" customFormat="1">
      <c r="A133" s="15"/>
      <c r="B133" s="254"/>
      <c r="C133" s="255"/>
      <c r="D133" s="233" t="s">
        <v>155</v>
      </c>
      <c r="E133" s="256" t="s">
        <v>1</v>
      </c>
      <c r="F133" s="257" t="s">
        <v>710</v>
      </c>
      <c r="G133" s="255"/>
      <c r="H133" s="256" t="s">
        <v>1</v>
      </c>
      <c r="I133" s="258"/>
      <c r="J133" s="255"/>
      <c r="K133" s="255"/>
      <c r="L133" s="259"/>
      <c r="M133" s="260"/>
      <c r="N133" s="261"/>
      <c r="O133" s="261"/>
      <c r="P133" s="261"/>
      <c r="Q133" s="261"/>
      <c r="R133" s="261"/>
      <c r="S133" s="261"/>
      <c r="T133" s="262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3" t="s">
        <v>155</v>
      </c>
      <c r="AU133" s="263" t="s">
        <v>83</v>
      </c>
      <c r="AV133" s="15" t="s">
        <v>81</v>
      </c>
      <c r="AW133" s="15" t="s">
        <v>30</v>
      </c>
      <c r="AX133" s="15" t="s">
        <v>73</v>
      </c>
      <c r="AY133" s="263" t="s">
        <v>147</v>
      </c>
    </row>
    <row r="134" s="13" customFormat="1">
      <c r="A134" s="13"/>
      <c r="B134" s="231"/>
      <c r="C134" s="232"/>
      <c r="D134" s="233" t="s">
        <v>155</v>
      </c>
      <c r="E134" s="234" t="s">
        <v>1</v>
      </c>
      <c r="F134" s="235" t="s">
        <v>711</v>
      </c>
      <c r="G134" s="232"/>
      <c r="H134" s="236">
        <v>350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155</v>
      </c>
      <c r="AU134" s="242" t="s">
        <v>83</v>
      </c>
      <c r="AV134" s="13" t="s">
        <v>83</v>
      </c>
      <c r="AW134" s="13" t="s">
        <v>30</v>
      </c>
      <c r="AX134" s="13" t="s">
        <v>73</v>
      </c>
      <c r="AY134" s="242" t="s">
        <v>147</v>
      </c>
    </row>
    <row r="135" s="14" customFormat="1">
      <c r="A135" s="14"/>
      <c r="B135" s="243"/>
      <c r="C135" s="244"/>
      <c r="D135" s="233" t="s">
        <v>155</v>
      </c>
      <c r="E135" s="245" t="s">
        <v>1</v>
      </c>
      <c r="F135" s="246" t="s">
        <v>157</v>
      </c>
      <c r="G135" s="244"/>
      <c r="H135" s="247">
        <v>350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155</v>
      </c>
      <c r="AU135" s="253" t="s">
        <v>83</v>
      </c>
      <c r="AV135" s="14" t="s">
        <v>154</v>
      </c>
      <c r="AW135" s="14" t="s">
        <v>30</v>
      </c>
      <c r="AX135" s="14" t="s">
        <v>81</v>
      </c>
      <c r="AY135" s="253" t="s">
        <v>147</v>
      </c>
    </row>
    <row r="136" s="2" customFormat="1" ht="24.15" customHeight="1">
      <c r="A136" s="38"/>
      <c r="B136" s="39"/>
      <c r="C136" s="218" t="s">
        <v>165</v>
      </c>
      <c r="D136" s="218" t="s">
        <v>149</v>
      </c>
      <c r="E136" s="219" t="s">
        <v>712</v>
      </c>
      <c r="F136" s="220" t="s">
        <v>713</v>
      </c>
      <c r="G136" s="221" t="s">
        <v>714</v>
      </c>
      <c r="H136" s="222">
        <v>35</v>
      </c>
      <c r="I136" s="223"/>
      <c r="J136" s="224">
        <f>ROUND(I136*H136,2)</f>
        <v>0</v>
      </c>
      <c r="K136" s="220" t="s">
        <v>153</v>
      </c>
      <c r="L136" s="44"/>
      <c r="M136" s="225" t="s">
        <v>1</v>
      </c>
      <c r="N136" s="226" t="s">
        <v>38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154</v>
      </c>
      <c r="AT136" s="229" t="s">
        <v>149</v>
      </c>
      <c r="AU136" s="229" t="s">
        <v>83</v>
      </c>
      <c r="AY136" s="17" t="s">
        <v>147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81</v>
      </c>
      <c r="BK136" s="230">
        <f>ROUND(I136*H136,2)</f>
        <v>0</v>
      </c>
      <c r="BL136" s="17" t="s">
        <v>154</v>
      </c>
      <c r="BM136" s="229" t="s">
        <v>169</v>
      </c>
    </row>
    <row r="137" s="15" customFormat="1">
      <c r="A137" s="15"/>
      <c r="B137" s="254"/>
      <c r="C137" s="255"/>
      <c r="D137" s="233" t="s">
        <v>155</v>
      </c>
      <c r="E137" s="256" t="s">
        <v>1</v>
      </c>
      <c r="F137" s="257" t="s">
        <v>710</v>
      </c>
      <c r="G137" s="255"/>
      <c r="H137" s="256" t="s">
        <v>1</v>
      </c>
      <c r="I137" s="258"/>
      <c r="J137" s="255"/>
      <c r="K137" s="255"/>
      <c r="L137" s="259"/>
      <c r="M137" s="260"/>
      <c r="N137" s="261"/>
      <c r="O137" s="261"/>
      <c r="P137" s="261"/>
      <c r="Q137" s="261"/>
      <c r="R137" s="261"/>
      <c r="S137" s="261"/>
      <c r="T137" s="26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3" t="s">
        <v>155</v>
      </c>
      <c r="AU137" s="263" t="s">
        <v>83</v>
      </c>
      <c r="AV137" s="15" t="s">
        <v>81</v>
      </c>
      <c r="AW137" s="15" t="s">
        <v>30</v>
      </c>
      <c r="AX137" s="15" t="s">
        <v>73</v>
      </c>
      <c r="AY137" s="263" t="s">
        <v>147</v>
      </c>
    </row>
    <row r="138" s="13" customFormat="1">
      <c r="A138" s="13"/>
      <c r="B138" s="231"/>
      <c r="C138" s="232"/>
      <c r="D138" s="233" t="s">
        <v>155</v>
      </c>
      <c r="E138" s="234" t="s">
        <v>1</v>
      </c>
      <c r="F138" s="235" t="s">
        <v>323</v>
      </c>
      <c r="G138" s="232"/>
      <c r="H138" s="236">
        <v>35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155</v>
      </c>
      <c r="AU138" s="242" t="s">
        <v>83</v>
      </c>
      <c r="AV138" s="13" t="s">
        <v>83</v>
      </c>
      <c r="AW138" s="13" t="s">
        <v>30</v>
      </c>
      <c r="AX138" s="13" t="s">
        <v>73</v>
      </c>
      <c r="AY138" s="242" t="s">
        <v>147</v>
      </c>
    </row>
    <row r="139" s="14" customFormat="1">
      <c r="A139" s="14"/>
      <c r="B139" s="243"/>
      <c r="C139" s="244"/>
      <c r="D139" s="233" t="s">
        <v>155</v>
      </c>
      <c r="E139" s="245" t="s">
        <v>1</v>
      </c>
      <c r="F139" s="246" t="s">
        <v>157</v>
      </c>
      <c r="G139" s="244"/>
      <c r="H139" s="247">
        <v>35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155</v>
      </c>
      <c r="AU139" s="253" t="s">
        <v>83</v>
      </c>
      <c r="AV139" s="14" t="s">
        <v>154</v>
      </c>
      <c r="AW139" s="14" t="s">
        <v>30</v>
      </c>
      <c r="AX139" s="14" t="s">
        <v>81</v>
      </c>
      <c r="AY139" s="253" t="s">
        <v>147</v>
      </c>
    </row>
    <row r="140" s="2" customFormat="1" ht="16.5" customHeight="1">
      <c r="A140" s="38"/>
      <c r="B140" s="39"/>
      <c r="C140" s="218" t="s">
        <v>154</v>
      </c>
      <c r="D140" s="218" t="s">
        <v>149</v>
      </c>
      <c r="E140" s="219" t="s">
        <v>150</v>
      </c>
      <c r="F140" s="220" t="s">
        <v>151</v>
      </c>
      <c r="G140" s="221" t="s">
        <v>152</v>
      </c>
      <c r="H140" s="222">
        <v>18</v>
      </c>
      <c r="I140" s="223"/>
      <c r="J140" s="224">
        <f>ROUND(I140*H140,2)</f>
        <v>0</v>
      </c>
      <c r="K140" s="220" t="s">
        <v>153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154</v>
      </c>
      <c r="AT140" s="229" t="s">
        <v>149</v>
      </c>
      <c r="AU140" s="229" t="s">
        <v>83</v>
      </c>
      <c r="AY140" s="17" t="s">
        <v>147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154</v>
      </c>
      <c r="BM140" s="229" t="s">
        <v>174</v>
      </c>
    </row>
    <row r="141" s="13" customFormat="1">
      <c r="A141" s="13"/>
      <c r="B141" s="231"/>
      <c r="C141" s="232"/>
      <c r="D141" s="233" t="s">
        <v>155</v>
      </c>
      <c r="E141" s="234" t="s">
        <v>1</v>
      </c>
      <c r="F141" s="235" t="s">
        <v>715</v>
      </c>
      <c r="G141" s="232"/>
      <c r="H141" s="236">
        <v>1.2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155</v>
      </c>
      <c r="AU141" s="242" t="s">
        <v>83</v>
      </c>
      <c r="AV141" s="13" t="s">
        <v>83</v>
      </c>
      <c r="AW141" s="13" t="s">
        <v>30</v>
      </c>
      <c r="AX141" s="13" t="s">
        <v>73</v>
      </c>
      <c r="AY141" s="242" t="s">
        <v>147</v>
      </c>
    </row>
    <row r="142" s="13" customFormat="1">
      <c r="A142" s="13"/>
      <c r="B142" s="231"/>
      <c r="C142" s="232"/>
      <c r="D142" s="233" t="s">
        <v>155</v>
      </c>
      <c r="E142" s="234" t="s">
        <v>1</v>
      </c>
      <c r="F142" s="235" t="s">
        <v>716</v>
      </c>
      <c r="G142" s="232"/>
      <c r="H142" s="236">
        <v>2.3999999999999999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155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147</v>
      </c>
    </row>
    <row r="143" s="13" customFormat="1">
      <c r="A143" s="13"/>
      <c r="B143" s="231"/>
      <c r="C143" s="232"/>
      <c r="D143" s="233" t="s">
        <v>155</v>
      </c>
      <c r="E143" s="234" t="s">
        <v>1</v>
      </c>
      <c r="F143" s="235" t="s">
        <v>717</v>
      </c>
      <c r="G143" s="232"/>
      <c r="H143" s="236">
        <v>2.3999999999999999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155</v>
      </c>
      <c r="AU143" s="242" t="s">
        <v>83</v>
      </c>
      <c r="AV143" s="13" t="s">
        <v>83</v>
      </c>
      <c r="AW143" s="13" t="s">
        <v>30</v>
      </c>
      <c r="AX143" s="13" t="s">
        <v>73</v>
      </c>
      <c r="AY143" s="242" t="s">
        <v>147</v>
      </c>
    </row>
    <row r="144" s="13" customFormat="1">
      <c r="A144" s="13"/>
      <c r="B144" s="231"/>
      <c r="C144" s="232"/>
      <c r="D144" s="233" t="s">
        <v>155</v>
      </c>
      <c r="E144" s="234" t="s">
        <v>1</v>
      </c>
      <c r="F144" s="235" t="s">
        <v>718</v>
      </c>
      <c r="G144" s="232"/>
      <c r="H144" s="236">
        <v>9.5999999999999996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155</v>
      </c>
      <c r="AU144" s="242" t="s">
        <v>83</v>
      </c>
      <c r="AV144" s="13" t="s">
        <v>83</v>
      </c>
      <c r="AW144" s="13" t="s">
        <v>30</v>
      </c>
      <c r="AX144" s="13" t="s">
        <v>73</v>
      </c>
      <c r="AY144" s="242" t="s">
        <v>147</v>
      </c>
    </row>
    <row r="145" s="13" customFormat="1">
      <c r="A145" s="13"/>
      <c r="B145" s="231"/>
      <c r="C145" s="232"/>
      <c r="D145" s="233" t="s">
        <v>155</v>
      </c>
      <c r="E145" s="234" t="s">
        <v>1</v>
      </c>
      <c r="F145" s="235" t="s">
        <v>719</v>
      </c>
      <c r="G145" s="232"/>
      <c r="H145" s="236">
        <v>1.2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155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147</v>
      </c>
    </row>
    <row r="146" s="13" customFormat="1">
      <c r="A146" s="13"/>
      <c r="B146" s="231"/>
      <c r="C146" s="232"/>
      <c r="D146" s="233" t="s">
        <v>155</v>
      </c>
      <c r="E146" s="234" t="s">
        <v>1</v>
      </c>
      <c r="F146" s="235" t="s">
        <v>720</v>
      </c>
      <c r="G146" s="232"/>
      <c r="H146" s="236">
        <v>1.2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155</v>
      </c>
      <c r="AU146" s="242" t="s">
        <v>83</v>
      </c>
      <c r="AV146" s="13" t="s">
        <v>83</v>
      </c>
      <c r="AW146" s="13" t="s">
        <v>30</v>
      </c>
      <c r="AX146" s="13" t="s">
        <v>73</v>
      </c>
      <c r="AY146" s="242" t="s">
        <v>147</v>
      </c>
    </row>
    <row r="147" s="14" customFormat="1">
      <c r="A147" s="14"/>
      <c r="B147" s="243"/>
      <c r="C147" s="244"/>
      <c r="D147" s="233" t="s">
        <v>155</v>
      </c>
      <c r="E147" s="245" t="s">
        <v>1</v>
      </c>
      <c r="F147" s="246" t="s">
        <v>157</v>
      </c>
      <c r="G147" s="244"/>
      <c r="H147" s="247">
        <v>18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155</v>
      </c>
      <c r="AU147" s="253" t="s">
        <v>83</v>
      </c>
      <c r="AV147" s="14" t="s">
        <v>154</v>
      </c>
      <c r="AW147" s="14" t="s">
        <v>30</v>
      </c>
      <c r="AX147" s="14" t="s">
        <v>81</v>
      </c>
      <c r="AY147" s="253" t="s">
        <v>147</v>
      </c>
    </row>
    <row r="148" s="2" customFormat="1" ht="24.15" customHeight="1">
      <c r="A148" s="38"/>
      <c r="B148" s="39"/>
      <c r="C148" s="218" t="s">
        <v>182</v>
      </c>
      <c r="D148" s="218" t="s">
        <v>149</v>
      </c>
      <c r="E148" s="219" t="s">
        <v>158</v>
      </c>
      <c r="F148" s="220" t="s">
        <v>159</v>
      </c>
      <c r="G148" s="221" t="s">
        <v>152</v>
      </c>
      <c r="H148" s="222">
        <v>12.1</v>
      </c>
      <c r="I148" s="223"/>
      <c r="J148" s="224">
        <f>ROUND(I148*H148,2)</f>
        <v>0</v>
      </c>
      <c r="K148" s="220" t="s">
        <v>153</v>
      </c>
      <c r="L148" s="44"/>
      <c r="M148" s="225" t="s">
        <v>1</v>
      </c>
      <c r="N148" s="226" t="s">
        <v>38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154</v>
      </c>
      <c r="AT148" s="229" t="s">
        <v>149</v>
      </c>
      <c r="AU148" s="229" t="s">
        <v>83</v>
      </c>
      <c r="AY148" s="17" t="s">
        <v>147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81</v>
      </c>
      <c r="BK148" s="230">
        <f>ROUND(I148*H148,2)</f>
        <v>0</v>
      </c>
      <c r="BL148" s="17" t="s">
        <v>154</v>
      </c>
      <c r="BM148" s="229" t="s">
        <v>186</v>
      </c>
    </row>
    <row r="149" s="15" customFormat="1">
      <c r="A149" s="15"/>
      <c r="B149" s="254"/>
      <c r="C149" s="255"/>
      <c r="D149" s="233" t="s">
        <v>155</v>
      </c>
      <c r="E149" s="256" t="s">
        <v>1</v>
      </c>
      <c r="F149" s="257" t="s">
        <v>721</v>
      </c>
      <c r="G149" s="255"/>
      <c r="H149" s="256" t="s">
        <v>1</v>
      </c>
      <c r="I149" s="258"/>
      <c r="J149" s="255"/>
      <c r="K149" s="255"/>
      <c r="L149" s="259"/>
      <c r="M149" s="260"/>
      <c r="N149" s="261"/>
      <c r="O149" s="261"/>
      <c r="P149" s="261"/>
      <c r="Q149" s="261"/>
      <c r="R149" s="261"/>
      <c r="S149" s="261"/>
      <c r="T149" s="26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3" t="s">
        <v>155</v>
      </c>
      <c r="AU149" s="263" t="s">
        <v>83</v>
      </c>
      <c r="AV149" s="15" t="s">
        <v>81</v>
      </c>
      <c r="AW149" s="15" t="s">
        <v>30</v>
      </c>
      <c r="AX149" s="15" t="s">
        <v>73</v>
      </c>
      <c r="AY149" s="263" t="s">
        <v>147</v>
      </c>
    </row>
    <row r="150" s="13" customFormat="1">
      <c r="A150" s="13"/>
      <c r="B150" s="231"/>
      <c r="C150" s="232"/>
      <c r="D150" s="233" t="s">
        <v>155</v>
      </c>
      <c r="E150" s="234" t="s">
        <v>1</v>
      </c>
      <c r="F150" s="235" t="s">
        <v>160</v>
      </c>
      <c r="G150" s="232"/>
      <c r="H150" s="236">
        <v>1.1000000000000001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155</v>
      </c>
      <c r="AU150" s="242" t="s">
        <v>83</v>
      </c>
      <c r="AV150" s="13" t="s">
        <v>83</v>
      </c>
      <c r="AW150" s="13" t="s">
        <v>30</v>
      </c>
      <c r="AX150" s="13" t="s">
        <v>73</v>
      </c>
      <c r="AY150" s="242" t="s">
        <v>147</v>
      </c>
    </row>
    <row r="151" s="13" customFormat="1">
      <c r="A151" s="13"/>
      <c r="B151" s="231"/>
      <c r="C151" s="232"/>
      <c r="D151" s="233" t="s">
        <v>155</v>
      </c>
      <c r="E151" s="234" t="s">
        <v>1</v>
      </c>
      <c r="F151" s="235" t="s">
        <v>161</v>
      </c>
      <c r="G151" s="232"/>
      <c r="H151" s="236">
        <v>1.1000000000000001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155</v>
      </c>
      <c r="AU151" s="242" t="s">
        <v>83</v>
      </c>
      <c r="AV151" s="13" t="s">
        <v>83</v>
      </c>
      <c r="AW151" s="13" t="s">
        <v>30</v>
      </c>
      <c r="AX151" s="13" t="s">
        <v>73</v>
      </c>
      <c r="AY151" s="242" t="s">
        <v>147</v>
      </c>
    </row>
    <row r="152" s="13" customFormat="1">
      <c r="A152" s="13"/>
      <c r="B152" s="231"/>
      <c r="C152" s="232"/>
      <c r="D152" s="233" t="s">
        <v>155</v>
      </c>
      <c r="E152" s="234" t="s">
        <v>1</v>
      </c>
      <c r="F152" s="235" t="s">
        <v>722</v>
      </c>
      <c r="G152" s="232"/>
      <c r="H152" s="236">
        <v>3.2999999999999998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155</v>
      </c>
      <c r="AU152" s="242" t="s">
        <v>83</v>
      </c>
      <c r="AV152" s="13" t="s">
        <v>83</v>
      </c>
      <c r="AW152" s="13" t="s">
        <v>30</v>
      </c>
      <c r="AX152" s="13" t="s">
        <v>73</v>
      </c>
      <c r="AY152" s="242" t="s">
        <v>147</v>
      </c>
    </row>
    <row r="153" s="15" customFormat="1">
      <c r="A153" s="15"/>
      <c r="B153" s="254"/>
      <c r="C153" s="255"/>
      <c r="D153" s="233" t="s">
        <v>155</v>
      </c>
      <c r="E153" s="256" t="s">
        <v>1</v>
      </c>
      <c r="F153" s="257" t="s">
        <v>723</v>
      </c>
      <c r="G153" s="255"/>
      <c r="H153" s="256" t="s">
        <v>1</v>
      </c>
      <c r="I153" s="258"/>
      <c r="J153" s="255"/>
      <c r="K153" s="255"/>
      <c r="L153" s="259"/>
      <c r="M153" s="260"/>
      <c r="N153" s="261"/>
      <c r="O153" s="261"/>
      <c r="P153" s="261"/>
      <c r="Q153" s="261"/>
      <c r="R153" s="261"/>
      <c r="S153" s="261"/>
      <c r="T153" s="26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3" t="s">
        <v>155</v>
      </c>
      <c r="AU153" s="263" t="s">
        <v>83</v>
      </c>
      <c r="AV153" s="15" t="s">
        <v>81</v>
      </c>
      <c r="AW153" s="15" t="s">
        <v>30</v>
      </c>
      <c r="AX153" s="15" t="s">
        <v>73</v>
      </c>
      <c r="AY153" s="263" t="s">
        <v>147</v>
      </c>
    </row>
    <row r="154" s="13" customFormat="1">
      <c r="A154" s="13"/>
      <c r="B154" s="231"/>
      <c r="C154" s="232"/>
      <c r="D154" s="233" t="s">
        <v>155</v>
      </c>
      <c r="E154" s="234" t="s">
        <v>1</v>
      </c>
      <c r="F154" s="235" t="s">
        <v>724</v>
      </c>
      <c r="G154" s="232"/>
      <c r="H154" s="236">
        <v>4.4000000000000004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155</v>
      </c>
      <c r="AU154" s="242" t="s">
        <v>83</v>
      </c>
      <c r="AV154" s="13" t="s">
        <v>83</v>
      </c>
      <c r="AW154" s="13" t="s">
        <v>30</v>
      </c>
      <c r="AX154" s="13" t="s">
        <v>73</v>
      </c>
      <c r="AY154" s="242" t="s">
        <v>147</v>
      </c>
    </row>
    <row r="155" s="13" customFormat="1">
      <c r="A155" s="13"/>
      <c r="B155" s="231"/>
      <c r="C155" s="232"/>
      <c r="D155" s="233" t="s">
        <v>155</v>
      </c>
      <c r="E155" s="234" t="s">
        <v>1</v>
      </c>
      <c r="F155" s="235" t="s">
        <v>725</v>
      </c>
      <c r="G155" s="232"/>
      <c r="H155" s="236">
        <v>1.1000000000000001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155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147</v>
      </c>
    </row>
    <row r="156" s="15" customFormat="1">
      <c r="A156" s="15"/>
      <c r="B156" s="254"/>
      <c r="C156" s="255"/>
      <c r="D156" s="233" t="s">
        <v>155</v>
      </c>
      <c r="E156" s="256" t="s">
        <v>1</v>
      </c>
      <c r="F156" s="257" t="s">
        <v>726</v>
      </c>
      <c r="G156" s="255"/>
      <c r="H156" s="256" t="s">
        <v>1</v>
      </c>
      <c r="I156" s="258"/>
      <c r="J156" s="255"/>
      <c r="K156" s="255"/>
      <c r="L156" s="259"/>
      <c r="M156" s="260"/>
      <c r="N156" s="261"/>
      <c r="O156" s="261"/>
      <c r="P156" s="261"/>
      <c r="Q156" s="261"/>
      <c r="R156" s="261"/>
      <c r="S156" s="261"/>
      <c r="T156" s="262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3" t="s">
        <v>155</v>
      </c>
      <c r="AU156" s="263" t="s">
        <v>83</v>
      </c>
      <c r="AV156" s="15" t="s">
        <v>81</v>
      </c>
      <c r="AW156" s="15" t="s">
        <v>30</v>
      </c>
      <c r="AX156" s="15" t="s">
        <v>73</v>
      </c>
      <c r="AY156" s="263" t="s">
        <v>147</v>
      </c>
    </row>
    <row r="157" s="13" customFormat="1">
      <c r="A157" s="13"/>
      <c r="B157" s="231"/>
      <c r="C157" s="232"/>
      <c r="D157" s="233" t="s">
        <v>155</v>
      </c>
      <c r="E157" s="234" t="s">
        <v>1</v>
      </c>
      <c r="F157" s="235" t="s">
        <v>727</v>
      </c>
      <c r="G157" s="232"/>
      <c r="H157" s="236">
        <v>1.1000000000000001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155</v>
      </c>
      <c r="AU157" s="242" t="s">
        <v>83</v>
      </c>
      <c r="AV157" s="13" t="s">
        <v>83</v>
      </c>
      <c r="AW157" s="13" t="s">
        <v>30</v>
      </c>
      <c r="AX157" s="13" t="s">
        <v>73</v>
      </c>
      <c r="AY157" s="242" t="s">
        <v>147</v>
      </c>
    </row>
    <row r="158" s="14" customFormat="1">
      <c r="A158" s="14"/>
      <c r="B158" s="243"/>
      <c r="C158" s="244"/>
      <c r="D158" s="233" t="s">
        <v>155</v>
      </c>
      <c r="E158" s="245" t="s">
        <v>1</v>
      </c>
      <c r="F158" s="246" t="s">
        <v>157</v>
      </c>
      <c r="G158" s="244"/>
      <c r="H158" s="247">
        <v>12.1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155</v>
      </c>
      <c r="AU158" s="253" t="s">
        <v>83</v>
      </c>
      <c r="AV158" s="14" t="s">
        <v>154</v>
      </c>
      <c r="AW158" s="14" t="s">
        <v>30</v>
      </c>
      <c r="AX158" s="14" t="s">
        <v>81</v>
      </c>
      <c r="AY158" s="253" t="s">
        <v>147</v>
      </c>
    </row>
    <row r="159" s="2" customFormat="1" ht="33" customHeight="1">
      <c r="A159" s="38"/>
      <c r="B159" s="39"/>
      <c r="C159" s="218" t="s">
        <v>169</v>
      </c>
      <c r="D159" s="218" t="s">
        <v>149</v>
      </c>
      <c r="E159" s="219" t="s">
        <v>556</v>
      </c>
      <c r="F159" s="220" t="s">
        <v>557</v>
      </c>
      <c r="G159" s="221" t="s">
        <v>168</v>
      </c>
      <c r="H159" s="222">
        <v>641.625</v>
      </c>
      <c r="I159" s="223"/>
      <c r="J159" s="224">
        <f>ROUND(I159*H159,2)</f>
        <v>0</v>
      </c>
      <c r="K159" s="220" t="s">
        <v>153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154</v>
      </c>
      <c r="AT159" s="229" t="s">
        <v>149</v>
      </c>
      <c r="AU159" s="229" t="s">
        <v>83</v>
      </c>
      <c r="AY159" s="17" t="s">
        <v>147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154</v>
      </c>
      <c r="BM159" s="229" t="s">
        <v>8</v>
      </c>
    </row>
    <row r="160" s="13" customFormat="1">
      <c r="A160" s="13"/>
      <c r="B160" s="231"/>
      <c r="C160" s="232"/>
      <c r="D160" s="233" t="s">
        <v>155</v>
      </c>
      <c r="E160" s="234" t="s">
        <v>1</v>
      </c>
      <c r="F160" s="235" t="s">
        <v>728</v>
      </c>
      <c r="G160" s="232"/>
      <c r="H160" s="236">
        <v>210.46000000000001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155</v>
      </c>
      <c r="AU160" s="242" t="s">
        <v>83</v>
      </c>
      <c r="AV160" s="13" t="s">
        <v>83</v>
      </c>
      <c r="AW160" s="13" t="s">
        <v>30</v>
      </c>
      <c r="AX160" s="13" t="s">
        <v>73</v>
      </c>
      <c r="AY160" s="242" t="s">
        <v>147</v>
      </c>
    </row>
    <row r="161" s="13" customFormat="1">
      <c r="A161" s="13"/>
      <c r="B161" s="231"/>
      <c r="C161" s="232"/>
      <c r="D161" s="233" t="s">
        <v>155</v>
      </c>
      <c r="E161" s="234" t="s">
        <v>1</v>
      </c>
      <c r="F161" s="235" t="s">
        <v>729</v>
      </c>
      <c r="G161" s="232"/>
      <c r="H161" s="236">
        <v>45.401000000000003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155</v>
      </c>
      <c r="AU161" s="242" t="s">
        <v>83</v>
      </c>
      <c r="AV161" s="13" t="s">
        <v>83</v>
      </c>
      <c r="AW161" s="13" t="s">
        <v>30</v>
      </c>
      <c r="AX161" s="13" t="s">
        <v>73</v>
      </c>
      <c r="AY161" s="242" t="s">
        <v>147</v>
      </c>
    </row>
    <row r="162" s="13" customFormat="1">
      <c r="A162" s="13"/>
      <c r="B162" s="231"/>
      <c r="C162" s="232"/>
      <c r="D162" s="233" t="s">
        <v>155</v>
      </c>
      <c r="E162" s="234" t="s">
        <v>1</v>
      </c>
      <c r="F162" s="235" t="s">
        <v>730</v>
      </c>
      <c r="G162" s="232"/>
      <c r="H162" s="236">
        <v>111.756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155</v>
      </c>
      <c r="AU162" s="242" t="s">
        <v>83</v>
      </c>
      <c r="AV162" s="13" t="s">
        <v>83</v>
      </c>
      <c r="AW162" s="13" t="s">
        <v>30</v>
      </c>
      <c r="AX162" s="13" t="s">
        <v>73</v>
      </c>
      <c r="AY162" s="242" t="s">
        <v>147</v>
      </c>
    </row>
    <row r="163" s="13" customFormat="1">
      <c r="A163" s="13"/>
      <c r="B163" s="231"/>
      <c r="C163" s="232"/>
      <c r="D163" s="233" t="s">
        <v>155</v>
      </c>
      <c r="E163" s="234" t="s">
        <v>1</v>
      </c>
      <c r="F163" s="235" t="s">
        <v>731</v>
      </c>
      <c r="G163" s="232"/>
      <c r="H163" s="236">
        <v>164.112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155</v>
      </c>
      <c r="AU163" s="242" t="s">
        <v>83</v>
      </c>
      <c r="AV163" s="13" t="s">
        <v>83</v>
      </c>
      <c r="AW163" s="13" t="s">
        <v>30</v>
      </c>
      <c r="AX163" s="13" t="s">
        <v>73</v>
      </c>
      <c r="AY163" s="242" t="s">
        <v>147</v>
      </c>
    </row>
    <row r="164" s="13" customFormat="1">
      <c r="A164" s="13"/>
      <c r="B164" s="231"/>
      <c r="C164" s="232"/>
      <c r="D164" s="233" t="s">
        <v>155</v>
      </c>
      <c r="E164" s="234" t="s">
        <v>1</v>
      </c>
      <c r="F164" s="235" t="s">
        <v>732</v>
      </c>
      <c r="G164" s="232"/>
      <c r="H164" s="236">
        <v>56.780999999999999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155</v>
      </c>
      <c r="AU164" s="242" t="s">
        <v>83</v>
      </c>
      <c r="AV164" s="13" t="s">
        <v>83</v>
      </c>
      <c r="AW164" s="13" t="s">
        <v>30</v>
      </c>
      <c r="AX164" s="13" t="s">
        <v>73</v>
      </c>
      <c r="AY164" s="242" t="s">
        <v>147</v>
      </c>
    </row>
    <row r="165" s="13" customFormat="1">
      <c r="A165" s="13"/>
      <c r="B165" s="231"/>
      <c r="C165" s="232"/>
      <c r="D165" s="233" t="s">
        <v>155</v>
      </c>
      <c r="E165" s="234" t="s">
        <v>1</v>
      </c>
      <c r="F165" s="235" t="s">
        <v>733</v>
      </c>
      <c r="G165" s="232"/>
      <c r="H165" s="236">
        <v>33.795999999999999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155</v>
      </c>
      <c r="AU165" s="242" t="s">
        <v>83</v>
      </c>
      <c r="AV165" s="13" t="s">
        <v>83</v>
      </c>
      <c r="AW165" s="13" t="s">
        <v>30</v>
      </c>
      <c r="AX165" s="13" t="s">
        <v>73</v>
      </c>
      <c r="AY165" s="242" t="s">
        <v>147</v>
      </c>
    </row>
    <row r="166" s="13" customFormat="1">
      <c r="A166" s="13"/>
      <c r="B166" s="231"/>
      <c r="C166" s="232"/>
      <c r="D166" s="233" t="s">
        <v>155</v>
      </c>
      <c r="E166" s="234" t="s">
        <v>1</v>
      </c>
      <c r="F166" s="235" t="s">
        <v>734</v>
      </c>
      <c r="G166" s="232"/>
      <c r="H166" s="236">
        <v>19.318999999999999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155</v>
      </c>
      <c r="AU166" s="242" t="s">
        <v>83</v>
      </c>
      <c r="AV166" s="13" t="s">
        <v>83</v>
      </c>
      <c r="AW166" s="13" t="s">
        <v>30</v>
      </c>
      <c r="AX166" s="13" t="s">
        <v>73</v>
      </c>
      <c r="AY166" s="242" t="s">
        <v>147</v>
      </c>
    </row>
    <row r="167" s="14" customFormat="1">
      <c r="A167" s="14"/>
      <c r="B167" s="243"/>
      <c r="C167" s="244"/>
      <c r="D167" s="233" t="s">
        <v>155</v>
      </c>
      <c r="E167" s="245" t="s">
        <v>1</v>
      </c>
      <c r="F167" s="246" t="s">
        <v>157</v>
      </c>
      <c r="G167" s="244"/>
      <c r="H167" s="247">
        <v>641.625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155</v>
      </c>
      <c r="AU167" s="253" t="s">
        <v>83</v>
      </c>
      <c r="AV167" s="14" t="s">
        <v>154</v>
      </c>
      <c r="AW167" s="14" t="s">
        <v>30</v>
      </c>
      <c r="AX167" s="14" t="s">
        <v>81</v>
      </c>
      <c r="AY167" s="253" t="s">
        <v>147</v>
      </c>
    </row>
    <row r="168" s="2" customFormat="1" ht="24.15" customHeight="1">
      <c r="A168" s="38"/>
      <c r="B168" s="39"/>
      <c r="C168" s="218" t="s">
        <v>191</v>
      </c>
      <c r="D168" s="218" t="s">
        <v>149</v>
      </c>
      <c r="E168" s="219" t="s">
        <v>172</v>
      </c>
      <c r="F168" s="220" t="s">
        <v>173</v>
      </c>
      <c r="G168" s="221" t="s">
        <v>168</v>
      </c>
      <c r="H168" s="222">
        <v>29.899999999999999</v>
      </c>
      <c r="I168" s="223"/>
      <c r="J168" s="224">
        <f>ROUND(I168*H168,2)</f>
        <v>0</v>
      </c>
      <c r="K168" s="220" t="s">
        <v>153</v>
      </c>
      <c r="L168" s="44"/>
      <c r="M168" s="225" t="s">
        <v>1</v>
      </c>
      <c r="N168" s="226" t="s">
        <v>38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154</v>
      </c>
      <c r="AT168" s="229" t="s">
        <v>149</v>
      </c>
      <c r="AU168" s="229" t="s">
        <v>83</v>
      </c>
      <c r="AY168" s="17" t="s">
        <v>147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81</v>
      </c>
      <c r="BK168" s="230">
        <f>ROUND(I168*H168,2)</f>
        <v>0</v>
      </c>
      <c r="BL168" s="17" t="s">
        <v>154</v>
      </c>
      <c r="BM168" s="229" t="s">
        <v>194</v>
      </c>
    </row>
    <row r="169" s="15" customFormat="1">
      <c r="A169" s="15"/>
      <c r="B169" s="254"/>
      <c r="C169" s="255"/>
      <c r="D169" s="233" t="s">
        <v>155</v>
      </c>
      <c r="E169" s="256" t="s">
        <v>1</v>
      </c>
      <c r="F169" s="257" t="s">
        <v>721</v>
      </c>
      <c r="G169" s="255"/>
      <c r="H169" s="256" t="s">
        <v>1</v>
      </c>
      <c r="I169" s="258"/>
      <c r="J169" s="255"/>
      <c r="K169" s="255"/>
      <c r="L169" s="259"/>
      <c r="M169" s="260"/>
      <c r="N169" s="261"/>
      <c r="O169" s="261"/>
      <c r="P169" s="261"/>
      <c r="Q169" s="261"/>
      <c r="R169" s="261"/>
      <c r="S169" s="261"/>
      <c r="T169" s="262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3" t="s">
        <v>155</v>
      </c>
      <c r="AU169" s="263" t="s">
        <v>83</v>
      </c>
      <c r="AV169" s="15" t="s">
        <v>81</v>
      </c>
      <c r="AW169" s="15" t="s">
        <v>30</v>
      </c>
      <c r="AX169" s="15" t="s">
        <v>73</v>
      </c>
      <c r="AY169" s="263" t="s">
        <v>147</v>
      </c>
    </row>
    <row r="170" s="13" customFormat="1">
      <c r="A170" s="13"/>
      <c r="B170" s="231"/>
      <c r="C170" s="232"/>
      <c r="D170" s="233" t="s">
        <v>155</v>
      </c>
      <c r="E170" s="234" t="s">
        <v>1</v>
      </c>
      <c r="F170" s="235" t="s">
        <v>735</v>
      </c>
      <c r="G170" s="232"/>
      <c r="H170" s="236">
        <v>1.2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155</v>
      </c>
      <c r="AU170" s="242" t="s">
        <v>83</v>
      </c>
      <c r="AV170" s="13" t="s">
        <v>83</v>
      </c>
      <c r="AW170" s="13" t="s">
        <v>30</v>
      </c>
      <c r="AX170" s="13" t="s">
        <v>73</v>
      </c>
      <c r="AY170" s="242" t="s">
        <v>147</v>
      </c>
    </row>
    <row r="171" s="13" customFormat="1">
      <c r="A171" s="13"/>
      <c r="B171" s="231"/>
      <c r="C171" s="232"/>
      <c r="D171" s="233" t="s">
        <v>155</v>
      </c>
      <c r="E171" s="234" t="s">
        <v>1</v>
      </c>
      <c r="F171" s="235" t="s">
        <v>736</v>
      </c>
      <c r="G171" s="232"/>
      <c r="H171" s="236">
        <v>1.2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155</v>
      </c>
      <c r="AU171" s="242" t="s">
        <v>83</v>
      </c>
      <c r="AV171" s="13" t="s">
        <v>83</v>
      </c>
      <c r="AW171" s="13" t="s">
        <v>30</v>
      </c>
      <c r="AX171" s="13" t="s">
        <v>73</v>
      </c>
      <c r="AY171" s="242" t="s">
        <v>147</v>
      </c>
    </row>
    <row r="172" s="13" customFormat="1">
      <c r="A172" s="13"/>
      <c r="B172" s="231"/>
      <c r="C172" s="232"/>
      <c r="D172" s="233" t="s">
        <v>155</v>
      </c>
      <c r="E172" s="234" t="s">
        <v>1</v>
      </c>
      <c r="F172" s="235" t="s">
        <v>737</v>
      </c>
      <c r="G172" s="232"/>
      <c r="H172" s="236">
        <v>1.2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155</v>
      </c>
      <c r="AU172" s="242" t="s">
        <v>83</v>
      </c>
      <c r="AV172" s="13" t="s">
        <v>83</v>
      </c>
      <c r="AW172" s="13" t="s">
        <v>30</v>
      </c>
      <c r="AX172" s="13" t="s">
        <v>73</v>
      </c>
      <c r="AY172" s="242" t="s">
        <v>147</v>
      </c>
    </row>
    <row r="173" s="13" customFormat="1">
      <c r="A173" s="13"/>
      <c r="B173" s="231"/>
      <c r="C173" s="232"/>
      <c r="D173" s="233" t="s">
        <v>155</v>
      </c>
      <c r="E173" s="234" t="s">
        <v>1</v>
      </c>
      <c r="F173" s="235" t="s">
        <v>738</v>
      </c>
      <c r="G173" s="232"/>
      <c r="H173" s="236">
        <v>2.3999999999999999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155</v>
      </c>
      <c r="AU173" s="242" t="s">
        <v>83</v>
      </c>
      <c r="AV173" s="13" t="s">
        <v>83</v>
      </c>
      <c r="AW173" s="13" t="s">
        <v>30</v>
      </c>
      <c r="AX173" s="13" t="s">
        <v>73</v>
      </c>
      <c r="AY173" s="242" t="s">
        <v>147</v>
      </c>
    </row>
    <row r="174" s="13" customFormat="1">
      <c r="A174" s="13"/>
      <c r="B174" s="231"/>
      <c r="C174" s="232"/>
      <c r="D174" s="233" t="s">
        <v>155</v>
      </c>
      <c r="E174" s="234" t="s">
        <v>1</v>
      </c>
      <c r="F174" s="235" t="s">
        <v>739</v>
      </c>
      <c r="G174" s="232"/>
      <c r="H174" s="236">
        <v>1.2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155</v>
      </c>
      <c r="AU174" s="242" t="s">
        <v>83</v>
      </c>
      <c r="AV174" s="13" t="s">
        <v>83</v>
      </c>
      <c r="AW174" s="13" t="s">
        <v>30</v>
      </c>
      <c r="AX174" s="13" t="s">
        <v>73</v>
      </c>
      <c r="AY174" s="242" t="s">
        <v>147</v>
      </c>
    </row>
    <row r="175" s="13" customFormat="1">
      <c r="A175" s="13"/>
      <c r="B175" s="231"/>
      <c r="C175" s="232"/>
      <c r="D175" s="233" t="s">
        <v>155</v>
      </c>
      <c r="E175" s="234" t="s">
        <v>1</v>
      </c>
      <c r="F175" s="235" t="s">
        <v>740</v>
      </c>
      <c r="G175" s="232"/>
      <c r="H175" s="236">
        <v>6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155</v>
      </c>
      <c r="AU175" s="242" t="s">
        <v>83</v>
      </c>
      <c r="AV175" s="13" t="s">
        <v>83</v>
      </c>
      <c r="AW175" s="13" t="s">
        <v>30</v>
      </c>
      <c r="AX175" s="13" t="s">
        <v>73</v>
      </c>
      <c r="AY175" s="242" t="s">
        <v>147</v>
      </c>
    </row>
    <row r="176" s="13" customFormat="1">
      <c r="A176" s="13"/>
      <c r="B176" s="231"/>
      <c r="C176" s="232"/>
      <c r="D176" s="233" t="s">
        <v>155</v>
      </c>
      <c r="E176" s="234" t="s">
        <v>1</v>
      </c>
      <c r="F176" s="235" t="s">
        <v>741</v>
      </c>
      <c r="G176" s="232"/>
      <c r="H176" s="236">
        <v>2.3999999999999999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155</v>
      </c>
      <c r="AU176" s="242" t="s">
        <v>83</v>
      </c>
      <c r="AV176" s="13" t="s">
        <v>83</v>
      </c>
      <c r="AW176" s="13" t="s">
        <v>30</v>
      </c>
      <c r="AX176" s="13" t="s">
        <v>73</v>
      </c>
      <c r="AY176" s="242" t="s">
        <v>147</v>
      </c>
    </row>
    <row r="177" s="15" customFormat="1">
      <c r="A177" s="15"/>
      <c r="B177" s="254"/>
      <c r="C177" s="255"/>
      <c r="D177" s="233" t="s">
        <v>155</v>
      </c>
      <c r="E177" s="256" t="s">
        <v>1</v>
      </c>
      <c r="F177" s="257" t="s">
        <v>723</v>
      </c>
      <c r="G177" s="255"/>
      <c r="H177" s="256" t="s">
        <v>1</v>
      </c>
      <c r="I177" s="258"/>
      <c r="J177" s="255"/>
      <c r="K177" s="255"/>
      <c r="L177" s="259"/>
      <c r="M177" s="260"/>
      <c r="N177" s="261"/>
      <c r="O177" s="261"/>
      <c r="P177" s="261"/>
      <c r="Q177" s="261"/>
      <c r="R177" s="261"/>
      <c r="S177" s="261"/>
      <c r="T177" s="262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3" t="s">
        <v>155</v>
      </c>
      <c r="AU177" s="263" t="s">
        <v>83</v>
      </c>
      <c r="AV177" s="15" t="s">
        <v>81</v>
      </c>
      <c r="AW177" s="15" t="s">
        <v>30</v>
      </c>
      <c r="AX177" s="15" t="s">
        <v>73</v>
      </c>
      <c r="AY177" s="263" t="s">
        <v>147</v>
      </c>
    </row>
    <row r="178" s="13" customFormat="1">
      <c r="A178" s="13"/>
      <c r="B178" s="231"/>
      <c r="C178" s="232"/>
      <c r="D178" s="233" t="s">
        <v>155</v>
      </c>
      <c r="E178" s="234" t="s">
        <v>1</v>
      </c>
      <c r="F178" s="235" t="s">
        <v>736</v>
      </c>
      <c r="G178" s="232"/>
      <c r="H178" s="236">
        <v>1.2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155</v>
      </c>
      <c r="AU178" s="242" t="s">
        <v>83</v>
      </c>
      <c r="AV178" s="13" t="s">
        <v>83</v>
      </c>
      <c r="AW178" s="13" t="s">
        <v>30</v>
      </c>
      <c r="AX178" s="13" t="s">
        <v>73</v>
      </c>
      <c r="AY178" s="242" t="s">
        <v>147</v>
      </c>
    </row>
    <row r="179" s="13" customFormat="1">
      <c r="A179" s="13"/>
      <c r="B179" s="231"/>
      <c r="C179" s="232"/>
      <c r="D179" s="233" t="s">
        <v>155</v>
      </c>
      <c r="E179" s="234" t="s">
        <v>1</v>
      </c>
      <c r="F179" s="235" t="s">
        <v>742</v>
      </c>
      <c r="G179" s="232"/>
      <c r="H179" s="236">
        <v>4.7999999999999998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155</v>
      </c>
      <c r="AU179" s="242" t="s">
        <v>83</v>
      </c>
      <c r="AV179" s="13" t="s">
        <v>83</v>
      </c>
      <c r="AW179" s="13" t="s">
        <v>30</v>
      </c>
      <c r="AX179" s="13" t="s">
        <v>73</v>
      </c>
      <c r="AY179" s="242" t="s">
        <v>147</v>
      </c>
    </row>
    <row r="180" s="13" customFormat="1">
      <c r="A180" s="13"/>
      <c r="B180" s="231"/>
      <c r="C180" s="232"/>
      <c r="D180" s="233" t="s">
        <v>155</v>
      </c>
      <c r="E180" s="234" t="s">
        <v>1</v>
      </c>
      <c r="F180" s="235" t="s">
        <v>743</v>
      </c>
      <c r="G180" s="232"/>
      <c r="H180" s="236">
        <v>2.3999999999999999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155</v>
      </c>
      <c r="AU180" s="242" t="s">
        <v>83</v>
      </c>
      <c r="AV180" s="13" t="s">
        <v>83</v>
      </c>
      <c r="AW180" s="13" t="s">
        <v>30</v>
      </c>
      <c r="AX180" s="13" t="s">
        <v>73</v>
      </c>
      <c r="AY180" s="242" t="s">
        <v>147</v>
      </c>
    </row>
    <row r="181" s="13" customFormat="1">
      <c r="A181" s="13"/>
      <c r="B181" s="231"/>
      <c r="C181" s="232"/>
      <c r="D181" s="233" t="s">
        <v>155</v>
      </c>
      <c r="E181" s="234" t="s">
        <v>1</v>
      </c>
      <c r="F181" s="235" t="s">
        <v>744</v>
      </c>
      <c r="G181" s="232"/>
      <c r="H181" s="236">
        <v>1.2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155</v>
      </c>
      <c r="AU181" s="242" t="s">
        <v>83</v>
      </c>
      <c r="AV181" s="13" t="s">
        <v>83</v>
      </c>
      <c r="AW181" s="13" t="s">
        <v>30</v>
      </c>
      <c r="AX181" s="13" t="s">
        <v>73</v>
      </c>
      <c r="AY181" s="242" t="s">
        <v>147</v>
      </c>
    </row>
    <row r="182" s="13" customFormat="1">
      <c r="A182" s="13"/>
      <c r="B182" s="231"/>
      <c r="C182" s="232"/>
      <c r="D182" s="233" t="s">
        <v>155</v>
      </c>
      <c r="E182" s="234" t="s">
        <v>1</v>
      </c>
      <c r="F182" s="235" t="s">
        <v>745</v>
      </c>
      <c r="G182" s="232"/>
      <c r="H182" s="236">
        <v>1.2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155</v>
      </c>
      <c r="AU182" s="242" t="s">
        <v>83</v>
      </c>
      <c r="AV182" s="13" t="s">
        <v>83</v>
      </c>
      <c r="AW182" s="13" t="s">
        <v>30</v>
      </c>
      <c r="AX182" s="13" t="s">
        <v>73</v>
      </c>
      <c r="AY182" s="242" t="s">
        <v>147</v>
      </c>
    </row>
    <row r="183" s="15" customFormat="1">
      <c r="A183" s="15"/>
      <c r="B183" s="254"/>
      <c r="C183" s="255"/>
      <c r="D183" s="233" t="s">
        <v>155</v>
      </c>
      <c r="E183" s="256" t="s">
        <v>1</v>
      </c>
      <c r="F183" s="257" t="s">
        <v>726</v>
      </c>
      <c r="G183" s="255"/>
      <c r="H183" s="256" t="s">
        <v>1</v>
      </c>
      <c r="I183" s="258"/>
      <c r="J183" s="255"/>
      <c r="K183" s="255"/>
      <c r="L183" s="259"/>
      <c r="M183" s="260"/>
      <c r="N183" s="261"/>
      <c r="O183" s="261"/>
      <c r="P183" s="261"/>
      <c r="Q183" s="261"/>
      <c r="R183" s="261"/>
      <c r="S183" s="261"/>
      <c r="T183" s="262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3" t="s">
        <v>155</v>
      </c>
      <c r="AU183" s="263" t="s">
        <v>83</v>
      </c>
      <c r="AV183" s="15" t="s">
        <v>81</v>
      </c>
      <c r="AW183" s="15" t="s">
        <v>30</v>
      </c>
      <c r="AX183" s="15" t="s">
        <v>73</v>
      </c>
      <c r="AY183" s="263" t="s">
        <v>147</v>
      </c>
    </row>
    <row r="184" s="13" customFormat="1">
      <c r="A184" s="13"/>
      <c r="B184" s="231"/>
      <c r="C184" s="232"/>
      <c r="D184" s="233" t="s">
        <v>155</v>
      </c>
      <c r="E184" s="234" t="s">
        <v>1</v>
      </c>
      <c r="F184" s="235" t="s">
        <v>745</v>
      </c>
      <c r="G184" s="232"/>
      <c r="H184" s="236">
        <v>1.2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155</v>
      </c>
      <c r="AU184" s="242" t="s">
        <v>83</v>
      </c>
      <c r="AV184" s="13" t="s">
        <v>83</v>
      </c>
      <c r="AW184" s="13" t="s">
        <v>30</v>
      </c>
      <c r="AX184" s="13" t="s">
        <v>73</v>
      </c>
      <c r="AY184" s="242" t="s">
        <v>147</v>
      </c>
    </row>
    <row r="185" s="13" customFormat="1">
      <c r="A185" s="13"/>
      <c r="B185" s="231"/>
      <c r="C185" s="232"/>
      <c r="D185" s="233" t="s">
        <v>155</v>
      </c>
      <c r="E185" s="234" t="s">
        <v>1</v>
      </c>
      <c r="F185" s="235" t="s">
        <v>746</v>
      </c>
      <c r="G185" s="232"/>
      <c r="H185" s="236">
        <v>1.2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155</v>
      </c>
      <c r="AU185" s="242" t="s">
        <v>83</v>
      </c>
      <c r="AV185" s="13" t="s">
        <v>83</v>
      </c>
      <c r="AW185" s="13" t="s">
        <v>30</v>
      </c>
      <c r="AX185" s="13" t="s">
        <v>73</v>
      </c>
      <c r="AY185" s="242" t="s">
        <v>147</v>
      </c>
    </row>
    <row r="186" s="13" customFormat="1">
      <c r="A186" s="13"/>
      <c r="B186" s="231"/>
      <c r="C186" s="232"/>
      <c r="D186" s="233" t="s">
        <v>155</v>
      </c>
      <c r="E186" s="234" t="s">
        <v>1</v>
      </c>
      <c r="F186" s="235" t="s">
        <v>747</v>
      </c>
      <c r="G186" s="232"/>
      <c r="H186" s="236">
        <v>1.1000000000000001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155</v>
      </c>
      <c r="AU186" s="242" t="s">
        <v>83</v>
      </c>
      <c r="AV186" s="13" t="s">
        <v>83</v>
      </c>
      <c r="AW186" s="13" t="s">
        <v>30</v>
      </c>
      <c r="AX186" s="13" t="s">
        <v>73</v>
      </c>
      <c r="AY186" s="242" t="s">
        <v>147</v>
      </c>
    </row>
    <row r="187" s="14" customFormat="1">
      <c r="A187" s="14"/>
      <c r="B187" s="243"/>
      <c r="C187" s="244"/>
      <c r="D187" s="233" t="s">
        <v>155</v>
      </c>
      <c r="E187" s="245" t="s">
        <v>1</v>
      </c>
      <c r="F187" s="246" t="s">
        <v>157</v>
      </c>
      <c r="G187" s="244"/>
      <c r="H187" s="247">
        <v>29.899999999999999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155</v>
      </c>
      <c r="AU187" s="253" t="s">
        <v>83</v>
      </c>
      <c r="AV187" s="14" t="s">
        <v>154</v>
      </c>
      <c r="AW187" s="14" t="s">
        <v>30</v>
      </c>
      <c r="AX187" s="14" t="s">
        <v>81</v>
      </c>
      <c r="AY187" s="253" t="s">
        <v>147</v>
      </c>
    </row>
    <row r="188" s="2" customFormat="1" ht="24.15" customHeight="1">
      <c r="A188" s="38"/>
      <c r="B188" s="39"/>
      <c r="C188" s="218" t="s">
        <v>174</v>
      </c>
      <c r="D188" s="218" t="s">
        <v>149</v>
      </c>
      <c r="E188" s="219" t="s">
        <v>748</v>
      </c>
      <c r="F188" s="220" t="s">
        <v>749</v>
      </c>
      <c r="G188" s="221" t="s">
        <v>185</v>
      </c>
      <c r="H188" s="222">
        <v>1181.066</v>
      </c>
      <c r="I188" s="223"/>
      <c r="J188" s="224">
        <f>ROUND(I188*H188,2)</f>
        <v>0</v>
      </c>
      <c r="K188" s="220" t="s">
        <v>153</v>
      </c>
      <c r="L188" s="44"/>
      <c r="M188" s="225" t="s">
        <v>1</v>
      </c>
      <c r="N188" s="226" t="s">
        <v>38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154</v>
      </c>
      <c r="AT188" s="229" t="s">
        <v>149</v>
      </c>
      <c r="AU188" s="229" t="s">
        <v>83</v>
      </c>
      <c r="AY188" s="17" t="s">
        <v>147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81</v>
      </c>
      <c r="BK188" s="230">
        <f>ROUND(I188*H188,2)</f>
        <v>0</v>
      </c>
      <c r="BL188" s="17" t="s">
        <v>154</v>
      </c>
      <c r="BM188" s="229" t="s">
        <v>198</v>
      </c>
    </row>
    <row r="189" s="13" customFormat="1">
      <c r="A189" s="13"/>
      <c r="B189" s="231"/>
      <c r="C189" s="232"/>
      <c r="D189" s="233" t="s">
        <v>155</v>
      </c>
      <c r="E189" s="234" t="s">
        <v>1</v>
      </c>
      <c r="F189" s="235" t="s">
        <v>750</v>
      </c>
      <c r="G189" s="232"/>
      <c r="H189" s="236">
        <v>453.238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155</v>
      </c>
      <c r="AU189" s="242" t="s">
        <v>83</v>
      </c>
      <c r="AV189" s="13" t="s">
        <v>83</v>
      </c>
      <c r="AW189" s="13" t="s">
        <v>30</v>
      </c>
      <c r="AX189" s="13" t="s">
        <v>73</v>
      </c>
      <c r="AY189" s="242" t="s">
        <v>147</v>
      </c>
    </row>
    <row r="190" s="13" customFormat="1">
      <c r="A190" s="13"/>
      <c r="B190" s="231"/>
      <c r="C190" s="232"/>
      <c r="D190" s="233" t="s">
        <v>155</v>
      </c>
      <c r="E190" s="234" t="s">
        <v>1</v>
      </c>
      <c r="F190" s="235" t="s">
        <v>751</v>
      </c>
      <c r="G190" s="232"/>
      <c r="H190" s="236">
        <v>35.189999999999998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155</v>
      </c>
      <c r="AU190" s="242" t="s">
        <v>83</v>
      </c>
      <c r="AV190" s="13" t="s">
        <v>83</v>
      </c>
      <c r="AW190" s="13" t="s">
        <v>30</v>
      </c>
      <c r="AX190" s="13" t="s">
        <v>73</v>
      </c>
      <c r="AY190" s="242" t="s">
        <v>147</v>
      </c>
    </row>
    <row r="191" s="13" customFormat="1">
      <c r="A191" s="13"/>
      <c r="B191" s="231"/>
      <c r="C191" s="232"/>
      <c r="D191" s="233" t="s">
        <v>155</v>
      </c>
      <c r="E191" s="234" t="s">
        <v>1</v>
      </c>
      <c r="F191" s="235" t="s">
        <v>752</v>
      </c>
      <c r="G191" s="232"/>
      <c r="H191" s="236">
        <v>230.68799999999999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155</v>
      </c>
      <c r="AU191" s="242" t="s">
        <v>83</v>
      </c>
      <c r="AV191" s="13" t="s">
        <v>83</v>
      </c>
      <c r="AW191" s="13" t="s">
        <v>30</v>
      </c>
      <c r="AX191" s="13" t="s">
        <v>73</v>
      </c>
      <c r="AY191" s="242" t="s">
        <v>147</v>
      </c>
    </row>
    <row r="192" s="13" customFormat="1">
      <c r="A192" s="13"/>
      <c r="B192" s="231"/>
      <c r="C192" s="232"/>
      <c r="D192" s="233" t="s">
        <v>155</v>
      </c>
      <c r="E192" s="234" t="s">
        <v>1</v>
      </c>
      <c r="F192" s="235" t="s">
        <v>753</v>
      </c>
      <c r="G192" s="232"/>
      <c r="H192" s="236">
        <v>332.05200000000002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155</v>
      </c>
      <c r="AU192" s="242" t="s">
        <v>83</v>
      </c>
      <c r="AV192" s="13" t="s">
        <v>83</v>
      </c>
      <c r="AW192" s="13" t="s">
        <v>30</v>
      </c>
      <c r="AX192" s="13" t="s">
        <v>73</v>
      </c>
      <c r="AY192" s="242" t="s">
        <v>147</v>
      </c>
    </row>
    <row r="193" s="13" customFormat="1">
      <c r="A193" s="13"/>
      <c r="B193" s="231"/>
      <c r="C193" s="232"/>
      <c r="D193" s="233" t="s">
        <v>155</v>
      </c>
      <c r="E193" s="234" t="s">
        <v>1</v>
      </c>
      <c r="F193" s="235" t="s">
        <v>754</v>
      </c>
      <c r="G193" s="232"/>
      <c r="H193" s="236">
        <v>43.619999999999997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155</v>
      </c>
      <c r="AU193" s="242" t="s">
        <v>83</v>
      </c>
      <c r="AV193" s="13" t="s">
        <v>83</v>
      </c>
      <c r="AW193" s="13" t="s">
        <v>30</v>
      </c>
      <c r="AX193" s="13" t="s">
        <v>73</v>
      </c>
      <c r="AY193" s="242" t="s">
        <v>147</v>
      </c>
    </row>
    <row r="194" s="13" customFormat="1">
      <c r="A194" s="13"/>
      <c r="B194" s="231"/>
      <c r="C194" s="232"/>
      <c r="D194" s="233" t="s">
        <v>155</v>
      </c>
      <c r="E194" s="234" t="s">
        <v>1</v>
      </c>
      <c r="F194" s="235" t="s">
        <v>755</v>
      </c>
      <c r="G194" s="232"/>
      <c r="H194" s="236">
        <v>70.408000000000001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155</v>
      </c>
      <c r="AU194" s="242" t="s">
        <v>83</v>
      </c>
      <c r="AV194" s="13" t="s">
        <v>83</v>
      </c>
      <c r="AW194" s="13" t="s">
        <v>30</v>
      </c>
      <c r="AX194" s="13" t="s">
        <v>73</v>
      </c>
      <c r="AY194" s="242" t="s">
        <v>147</v>
      </c>
    </row>
    <row r="195" s="13" customFormat="1">
      <c r="A195" s="13"/>
      <c r="B195" s="231"/>
      <c r="C195" s="232"/>
      <c r="D195" s="233" t="s">
        <v>155</v>
      </c>
      <c r="E195" s="234" t="s">
        <v>1</v>
      </c>
      <c r="F195" s="235" t="s">
        <v>756</v>
      </c>
      <c r="G195" s="232"/>
      <c r="H195" s="236">
        <v>15.869999999999999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155</v>
      </c>
      <c r="AU195" s="242" t="s">
        <v>83</v>
      </c>
      <c r="AV195" s="13" t="s">
        <v>83</v>
      </c>
      <c r="AW195" s="13" t="s">
        <v>30</v>
      </c>
      <c r="AX195" s="13" t="s">
        <v>73</v>
      </c>
      <c r="AY195" s="242" t="s">
        <v>147</v>
      </c>
    </row>
    <row r="196" s="14" customFormat="1">
      <c r="A196" s="14"/>
      <c r="B196" s="243"/>
      <c r="C196" s="244"/>
      <c r="D196" s="233" t="s">
        <v>155</v>
      </c>
      <c r="E196" s="245" t="s">
        <v>1</v>
      </c>
      <c r="F196" s="246" t="s">
        <v>157</v>
      </c>
      <c r="G196" s="244"/>
      <c r="H196" s="247">
        <v>1181.0659999999998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155</v>
      </c>
      <c r="AU196" s="253" t="s">
        <v>83</v>
      </c>
      <c r="AV196" s="14" t="s">
        <v>154</v>
      </c>
      <c r="AW196" s="14" t="s">
        <v>30</v>
      </c>
      <c r="AX196" s="14" t="s">
        <v>81</v>
      </c>
      <c r="AY196" s="253" t="s">
        <v>147</v>
      </c>
    </row>
    <row r="197" s="2" customFormat="1" ht="24.15" customHeight="1">
      <c r="A197" s="38"/>
      <c r="B197" s="39"/>
      <c r="C197" s="218" t="s">
        <v>203</v>
      </c>
      <c r="D197" s="218" t="s">
        <v>149</v>
      </c>
      <c r="E197" s="219" t="s">
        <v>757</v>
      </c>
      <c r="F197" s="220" t="s">
        <v>758</v>
      </c>
      <c r="G197" s="221" t="s">
        <v>185</v>
      </c>
      <c r="H197" s="222">
        <v>1181.066</v>
      </c>
      <c r="I197" s="223"/>
      <c r="J197" s="224">
        <f>ROUND(I197*H197,2)</f>
        <v>0</v>
      </c>
      <c r="K197" s="220" t="s">
        <v>153</v>
      </c>
      <c r="L197" s="44"/>
      <c r="M197" s="225" t="s">
        <v>1</v>
      </c>
      <c r="N197" s="226" t="s">
        <v>38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154</v>
      </c>
      <c r="AT197" s="229" t="s">
        <v>149</v>
      </c>
      <c r="AU197" s="229" t="s">
        <v>83</v>
      </c>
      <c r="AY197" s="17" t="s">
        <v>147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81</v>
      </c>
      <c r="BK197" s="230">
        <f>ROUND(I197*H197,2)</f>
        <v>0</v>
      </c>
      <c r="BL197" s="17" t="s">
        <v>154</v>
      </c>
      <c r="BM197" s="229" t="s">
        <v>202</v>
      </c>
    </row>
    <row r="198" s="2" customFormat="1" ht="37.8" customHeight="1">
      <c r="A198" s="38"/>
      <c r="B198" s="39"/>
      <c r="C198" s="218" t="s">
        <v>186</v>
      </c>
      <c r="D198" s="218" t="s">
        <v>149</v>
      </c>
      <c r="E198" s="219" t="s">
        <v>192</v>
      </c>
      <c r="F198" s="220" t="s">
        <v>193</v>
      </c>
      <c r="G198" s="221" t="s">
        <v>168</v>
      </c>
      <c r="H198" s="222">
        <v>641.625</v>
      </c>
      <c r="I198" s="223"/>
      <c r="J198" s="224">
        <f>ROUND(I198*H198,2)</f>
        <v>0</v>
      </c>
      <c r="K198" s="220" t="s">
        <v>153</v>
      </c>
      <c r="L198" s="44"/>
      <c r="M198" s="225" t="s">
        <v>1</v>
      </c>
      <c r="N198" s="226" t="s">
        <v>38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154</v>
      </c>
      <c r="AT198" s="229" t="s">
        <v>149</v>
      </c>
      <c r="AU198" s="229" t="s">
        <v>83</v>
      </c>
      <c r="AY198" s="17" t="s">
        <v>147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81</v>
      </c>
      <c r="BK198" s="230">
        <f>ROUND(I198*H198,2)</f>
        <v>0</v>
      </c>
      <c r="BL198" s="17" t="s">
        <v>154</v>
      </c>
      <c r="BM198" s="229" t="s">
        <v>207</v>
      </c>
    </row>
    <row r="199" s="13" customFormat="1">
      <c r="A199" s="13"/>
      <c r="B199" s="231"/>
      <c r="C199" s="232"/>
      <c r="D199" s="233" t="s">
        <v>155</v>
      </c>
      <c r="E199" s="234" t="s">
        <v>1</v>
      </c>
      <c r="F199" s="235" t="s">
        <v>759</v>
      </c>
      <c r="G199" s="232"/>
      <c r="H199" s="236">
        <v>641.625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155</v>
      </c>
      <c r="AU199" s="242" t="s">
        <v>83</v>
      </c>
      <c r="AV199" s="13" t="s">
        <v>83</v>
      </c>
      <c r="AW199" s="13" t="s">
        <v>30</v>
      </c>
      <c r="AX199" s="13" t="s">
        <v>73</v>
      </c>
      <c r="AY199" s="242" t="s">
        <v>147</v>
      </c>
    </row>
    <row r="200" s="14" customFormat="1">
      <c r="A200" s="14"/>
      <c r="B200" s="243"/>
      <c r="C200" s="244"/>
      <c r="D200" s="233" t="s">
        <v>155</v>
      </c>
      <c r="E200" s="245" t="s">
        <v>1</v>
      </c>
      <c r="F200" s="246" t="s">
        <v>157</v>
      </c>
      <c r="G200" s="244"/>
      <c r="H200" s="247">
        <v>641.625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155</v>
      </c>
      <c r="AU200" s="253" t="s">
        <v>83</v>
      </c>
      <c r="AV200" s="14" t="s">
        <v>154</v>
      </c>
      <c r="AW200" s="14" t="s">
        <v>30</v>
      </c>
      <c r="AX200" s="14" t="s">
        <v>81</v>
      </c>
      <c r="AY200" s="253" t="s">
        <v>147</v>
      </c>
    </row>
    <row r="201" s="2" customFormat="1" ht="37.8" customHeight="1">
      <c r="A201" s="38"/>
      <c r="B201" s="39"/>
      <c r="C201" s="218" t="s">
        <v>209</v>
      </c>
      <c r="D201" s="218" t="s">
        <v>149</v>
      </c>
      <c r="E201" s="219" t="s">
        <v>196</v>
      </c>
      <c r="F201" s="220" t="s">
        <v>197</v>
      </c>
      <c r="G201" s="221" t="s">
        <v>168</v>
      </c>
      <c r="H201" s="222">
        <v>1283.25</v>
      </c>
      <c r="I201" s="223"/>
      <c r="J201" s="224">
        <f>ROUND(I201*H201,2)</f>
        <v>0</v>
      </c>
      <c r="K201" s="220" t="s">
        <v>153</v>
      </c>
      <c r="L201" s="44"/>
      <c r="M201" s="225" t="s">
        <v>1</v>
      </c>
      <c r="N201" s="226" t="s">
        <v>38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154</v>
      </c>
      <c r="AT201" s="229" t="s">
        <v>149</v>
      </c>
      <c r="AU201" s="229" t="s">
        <v>83</v>
      </c>
      <c r="AY201" s="17" t="s">
        <v>147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81</v>
      </c>
      <c r="BK201" s="230">
        <f>ROUND(I201*H201,2)</f>
        <v>0</v>
      </c>
      <c r="BL201" s="17" t="s">
        <v>154</v>
      </c>
      <c r="BM201" s="229" t="s">
        <v>212</v>
      </c>
    </row>
    <row r="202" s="13" customFormat="1">
      <c r="A202" s="13"/>
      <c r="B202" s="231"/>
      <c r="C202" s="232"/>
      <c r="D202" s="233" t="s">
        <v>155</v>
      </c>
      <c r="E202" s="234" t="s">
        <v>1</v>
      </c>
      <c r="F202" s="235" t="s">
        <v>760</v>
      </c>
      <c r="G202" s="232"/>
      <c r="H202" s="236">
        <v>1283.25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155</v>
      </c>
      <c r="AU202" s="242" t="s">
        <v>83</v>
      </c>
      <c r="AV202" s="13" t="s">
        <v>83</v>
      </c>
      <c r="AW202" s="13" t="s">
        <v>30</v>
      </c>
      <c r="AX202" s="13" t="s">
        <v>73</v>
      </c>
      <c r="AY202" s="242" t="s">
        <v>147</v>
      </c>
    </row>
    <row r="203" s="14" customFormat="1">
      <c r="A203" s="14"/>
      <c r="B203" s="243"/>
      <c r="C203" s="244"/>
      <c r="D203" s="233" t="s">
        <v>155</v>
      </c>
      <c r="E203" s="245" t="s">
        <v>1</v>
      </c>
      <c r="F203" s="246" t="s">
        <v>157</v>
      </c>
      <c r="G203" s="244"/>
      <c r="H203" s="247">
        <v>1283.25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155</v>
      </c>
      <c r="AU203" s="253" t="s">
        <v>83</v>
      </c>
      <c r="AV203" s="14" t="s">
        <v>154</v>
      </c>
      <c r="AW203" s="14" t="s">
        <v>30</v>
      </c>
      <c r="AX203" s="14" t="s">
        <v>81</v>
      </c>
      <c r="AY203" s="253" t="s">
        <v>147</v>
      </c>
    </row>
    <row r="204" s="2" customFormat="1" ht="16.5" customHeight="1">
      <c r="A204" s="38"/>
      <c r="B204" s="39"/>
      <c r="C204" s="218" t="s">
        <v>8</v>
      </c>
      <c r="D204" s="218" t="s">
        <v>149</v>
      </c>
      <c r="E204" s="219" t="s">
        <v>200</v>
      </c>
      <c r="F204" s="220" t="s">
        <v>201</v>
      </c>
      <c r="G204" s="221" t="s">
        <v>168</v>
      </c>
      <c r="H204" s="222">
        <v>641.625</v>
      </c>
      <c r="I204" s="223"/>
      <c r="J204" s="224">
        <f>ROUND(I204*H204,2)</f>
        <v>0</v>
      </c>
      <c r="K204" s="220" t="s">
        <v>153</v>
      </c>
      <c r="L204" s="44"/>
      <c r="M204" s="225" t="s">
        <v>1</v>
      </c>
      <c r="N204" s="226" t="s">
        <v>38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154</v>
      </c>
      <c r="AT204" s="229" t="s">
        <v>149</v>
      </c>
      <c r="AU204" s="229" t="s">
        <v>83</v>
      </c>
      <c r="AY204" s="17" t="s">
        <v>147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81</v>
      </c>
      <c r="BK204" s="230">
        <f>ROUND(I204*H204,2)</f>
        <v>0</v>
      </c>
      <c r="BL204" s="17" t="s">
        <v>154</v>
      </c>
      <c r="BM204" s="229" t="s">
        <v>220</v>
      </c>
    </row>
    <row r="205" s="2" customFormat="1" ht="33" customHeight="1">
      <c r="A205" s="38"/>
      <c r="B205" s="39"/>
      <c r="C205" s="218" t="s">
        <v>222</v>
      </c>
      <c r="D205" s="218" t="s">
        <v>149</v>
      </c>
      <c r="E205" s="219" t="s">
        <v>204</v>
      </c>
      <c r="F205" s="220" t="s">
        <v>205</v>
      </c>
      <c r="G205" s="221" t="s">
        <v>206</v>
      </c>
      <c r="H205" s="222">
        <v>1219.088</v>
      </c>
      <c r="I205" s="223"/>
      <c r="J205" s="224">
        <f>ROUND(I205*H205,2)</f>
        <v>0</v>
      </c>
      <c r="K205" s="220" t="s">
        <v>153</v>
      </c>
      <c r="L205" s="44"/>
      <c r="M205" s="225" t="s">
        <v>1</v>
      </c>
      <c r="N205" s="226" t="s">
        <v>38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154</v>
      </c>
      <c r="AT205" s="229" t="s">
        <v>149</v>
      </c>
      <c r="AU205" s="229" t="s">
        <v>83</v>
      </c>
      <c r="AY205" s="17" t="s">
        <v>147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81</v>
      </c>
      <c r="BK205" s="230">
        <f>ROUND(I205*H205,2)</f>
        <v>0</v>
      </c>
      <c r="BL205" s="17" t="s">
        <v>154</v>
      </c>
      <c r="BM205" s="229" t="s">
        <v>225</v>
      </c>
    </row>
    <row r="206" s="13" customFormat="1">
      <c r="A206" s="13"/>
      <c r="B206" s="231"/>
      <c r="C206" s="232"/>
      <c r="D206" s="233" t="s">
        <v>155</v>
      </c>
      <c r="E206" s="234" t="s">
        <v>1</v>
      </c>
      <c r="F206" s="235" t="s">
        <v>761</v>
      </c>
      <c r="G206" s="232"/>
      <c r="H206" s="236">
        <v>1219.088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155</v>
      </c>
      <c r="AU206" s="242" t="s">
        <v>83</v>
      </c>
      <c r="AV206" s="13" t="s">
        <v>83</v>
      </c>
      <c r="AW206" s="13" t="s">
        <v>30</v>
      </c>
      <c r="AX206" s="13" t="s">
        <v>73</v>
      </c>
      <c r="AY206" s="242" t="s">
        <v>147</v>
      </c>
    </row>
    <row r="207" s="14" customFormat="1">
      <c r="A207" s="14"/>
      <c r="B207" s="243"/>
      <c r="C207" s="244"/>
      <c r="D207" s="233" t="s">
        <v>155</v>
      </c>
      <c r="E207" s="245" t="s">
        <v>1</v>
      </c>
      <c r="F207" s="246" t="s">
        <v>157</v>
      </c>
      <c r="G207" s="244"/>
      <c r="H207" s="247">
        <v>1219.088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155</v>
      </c>
      <c r="AU207" s="253" t="s">
        <v>83</v>
      </c>
      <c r="AV207" s="14" t="s">
        <v>154</v>
      </c>
      <c r="AW207" s="14" t="s">
        <v>30</v>
      </c>
      <c r="AX207" s="14" t="s">
        <v>81</v>
      </c>
      <c r="AY207" s="253" t="s">
        <v>147</v>
      </c>
    </row>
    <row r="208" s="2" customFormat="1" ht="24.15" customHeight="1">
      <c r="A208" s="38"/>
      <c r="B208" s="39"/>
      <c r="C208" s="218" t="s">
        <v>194</v>
      </c>
      <c r="D208" s="218" t="s">
        <v>149</v>
      </c>
      <c r="E208" s="219" t="s">
        <v>210</v>
      </c>
      <c r="F208" s="220" t="s">
        <v>211</v>
      </c>
      <c r="G208" s="221" t="s">
        <v>168</v>
      </c>
      <c r="H208" s="222">
        <v>397.98700000000002</v>
      </c>
      <c r="I208" s="223"/>
      <c r="J208" s="224">
        <f>ROUND(I208*H208,2)</f>
        <v>0</v>
      </c>
      <c r="K208" s="220" t="s">
        <v>153</v>
      </c>
      <c r="L208" s="44"/>
      <c r="M208" s="225" t="s">
        <v>1</v>
      </c>
      <c r="N208" s="226" t="s">
        <v>38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154</v>
      </c>
      <c r="AT208" s="229" t="s">
        <v>149</v>
      </c>
      <c r="AU208" s="229" t="s">
        <v>83</v>
      </c>
      <c r="AY208" s="17" t="s">
        <v>147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154</v>
      </c>
      <c r="BM208" s="229" t="s">
        <v>231</v>
      </c>
    </row>
    <row r="209" s="13" customFormat="1">
      <c r="A209" s="13"/>
      <c r="B209" s="231"/>
      <c r="C209" s="232"/>
      <c r="D209" s="233" t="s">
        <v>155</v>
      </c>
      <c r="E209" s="234" t="s">
        <v>1</v>
      </c>
      <c r="F209" s="235" t="s">
        <v>762</v>
      </c>
      <c r="G209" s="232"/>
      <c r="H209" s="236">
        <v>641.625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155</v>
      </c>
      <c r="AU209" s="242" t="s">
        <v>83</v>
      </c>
      <c r="AV209" s="13" t="s">
        <v>83</v>
      </c>
      <c r="AW209" s="13" t="s">
        <v>30</v>
      </c>
      <c r="AX209" s="13" t="s">
        <v>73</v>
      </c>
      <c r="AY209" s="242" t="s">
        <v>147</v>
      </c>
    </row>
    <row r="210" s="15" customFormat="1">
      <c r="A210" s="15"/>
      <c r="B210" s="254"/>
      <c r="C210" s="255"/>
      <c r="D210" s="233" t="s">
        <v>155</v>
      </c>
      <c r="E210" s="256" t="s">
        <v>1</v>
      </c>
      <c r="F210" s="257" t="s">
        <v>214</v>
      </c>
      <c r="G210" s="255"/>
      <c r="H210" s="256" t="s">
        <v>1</v>
      </c>
      <c r="I210" s="258"/>
      <c r="J210" s="255"/>
      <c r="K210" s="255"/>
      <c r="L210" s="259"/>
      <c r="M210" s="260"/>
      <c r="N210" s="261"/>
      <c r="O210" s="261"/>
      <c r="P210" s="261"/>
      <c r="Q210" s="261"/>
      <c r="R210" s="261"/>
      <c r="S210" s="261"/>
      <c r="T210" s="26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3" t="s">
        <v>155</v>
      </c>
      <c r="AU210" s="263" t="s">
        <v>83</v>
      </c>
      <c r="AV210" s="15" t="s">
        <v>81</v>
      </c>
      <c r="AW210" s="15" t="s">
        <v>30</v>
      </c>
      <c r="AX210" s="15" t="s">
        <v>73</v>
      </c>
      <c r="AY210" s="263" t="s">
        <v>147</v>
      </c>
    </row>
    <row r="211" s="13" customFormat="1">
      <c r="A211" s="13"/>
      <c r="B211" s="231"/>
      <c r="C211" s="232"/>
      <c r="D211" s="233" t="s">
        <v>155</v>
      </c>
      <c r="E211" s="234" t="s">
        <v>1</v>
      </c>
      <c r="F211" s="235" t="s">
        <v>763</v>
      </c>
      <c r="G211" s="232"/>
      <c r="H211" s="236">
        <v>-25.329000000000001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155</v>
      </c>
      <c r="AU211" s="242" t="s">
        <v>83</v>
      </c>
      <c r="AV211" s="13" t="s">
        <v>83</v>
      </c>
      <c r="AW211" s="13" t="s">
        <v>30</v>
      </c>
      <c r="AX211" s="13" t="s">
        <v>73</v>
      </c>
      <c r="AY211" s="242" t="s">
        <v>147</v>
      </c>
    </row>
    <row r="212" s="13" customFormat="1">
      <c r="A212" s="13"/>
      <c r="B212" s="231"/>
      <c r="C212" s="232"/>
      <c r="D212" s="233" t="s">
        <v>155</v>
      </c>
      <c r="E212" s="234" t="s">
        <v>1</v>
      </c>
      <c r="F212" s="235" t="s">
        <v>764</v>
      </c>
      <c r="G212" s="232"/>
      <c r="H212" s="236">
        <v>-160.83500000000001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155</v>
      </c>
      <c r="AU212" s="242" t="s">
        <v>83</v>
      </c>
      <c r="AV212" s="13" t="s">
        <v>83</v>
      </c>
      <c r="AW212" s="13" t="s">
        <v>30</v>
      </c>
      <c r="AX212" s="13" t="s">
        <v>73</v>
      </c>
      <c r="AY212" s="242" t="s">
        <v>147</v>
      </c>
    </row>
    <row r="213" s="13" customFormat="1">
      <c r="A213" s="13"/>
      <c r="B213" s="231"/>
      <c r="C213" s="232"/>
      <c r="D213" s="233" t="s">
        <v>155</v>
      </c>
      <c r="E213" s="234" t="s">
        <v>1</v>
      </c>
      <c r="F213" s="235" t="s">
        <v>765</v>
      </c>
      <c r="G213" s="232"/>
      <c r="H213" s="236">
        <v>-8.7479999999999993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155</v>
      </c>
      <c r="AU213" s="242" t="s">
        <v>83</v>
      </c>
      <c r="AV213" s="13" t="s">
        <v>83</v>
      </c>
      <c r="AW213" s="13" t="s">
        <v>30</v>
      </c>
      <c r="AX213" s="13" t="s">
        <v>73</v>
      </c>
      <c r="AY213" s="242" t="s">
        <v>147</v>
      </c>
    </row>
    <row r="214" s="13" customFormat="1">
      <c r="A214" s="13"/>
      <c r="B214" s="231"/>
      <c r="C214" s="232"/>
      <c r="D214" s="233" t="s">
        <v>155</v>
      </c>
      <c r="E214" s="234" t="s">
        <v>1</v>
      </c>
      <c r="F214" s="235" t="s">
        <v>766</v>
      </c>
      <c r="G214" s="232"/>
      <c r="H214" s="236">
        <v>-13.122999999999999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155</v>
      </c>
      <c r="AU214" s="242" t="s">
        <v>83</v>
      </c>
      <c r="AV214" s="13" t="s">
        <v>83</v>
      </c>
      <c r="AW214" s="13" t="s">
        <v>30</v>
      </c>
      <c r="AX214" s="13" t="s">
        <v>73</v>
      </c>
      <c r="AY214" s="242" t="s">
        <v>147</v>
      </c>
    </row>
    <row r="215" s="13" customFormat="1">
      <c r="A215" s="13"/>
      <c r="B215" s="231"/>
      <c r="C215" s="232"/>
      <c r="D215" s="233" t="s">
        <v>155</v>
      </c>
      <c r="E215" s="234" t="s">
        <v>1</v>
      </c>
      <c r="F215" s="235" t="s">
        <v>767</v>
      </c>
      <c r="G215" s="232"/>
      <c r="H215" s="236">
        <v>-35.603000000000002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155</v>
      </c>
      <c r="AU215" s="242" t="s">
        <v>83</v>
      </c>
      <c r="AV215" s="13" t="s">
        <v>83</v>
      </c>
      <c r="AW215" s="13" t="s">
        <v>30</v>
      </c>
      <c r="AX215" s="13" t="s">
        <v>73</v>
      </c>
      <c r="AY215" s="242" t="s">
        <v>147</v>
      </c>
    </row>
    <row r="216" s="14" customFormat="1">
      <c r="A216" s="14"/>
      <c r="B216" s="243"/>
      <c r="C216" s="244"/>
      <c r="D216" s="233" t="s">
        <v>155</v>
      </c>
      <c r="E216" s="245" t="s">
        <v>1</v>
      </c>
      <c r="F216" s="246" t="s">
        <v>157</v>
      </c>
      <c r="G216" s="244"/>
      <c r="H216" s="247">
        <v>397.98700000000002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155</v>
      </c>
      <c r="AU216" s="253" t="s">
        <v>83</v>
      </c>
      <c r="AV216" s="14" t="s">
        <v>154</v>
      </c>
      <c r="AW216" s="14" t="s">
        <v>30</v>
      </c>
      <c r="AX216" s="14" t="s">
        <v>81</v>
      </c>
      <c r="AY216" s="253" t="s">
        <v>147</v>
      </c>
    </row>
    <row r="217" s="2" customFormat="1" ht="16.5" customHeight="1">
      <c r="A217" s="38"/>
      <c r="B217" s="39"/>
      <c r="C217" s="264" t="s">
        <v>234</v>
      </c>
      <c r="D217" s="264" t="s">
        <v>217</v>
      </c>
      <c r="E217" s="265" t="s">
        <v>218</v>
      </c>
      <c r="F217" s="266" t="s">
        <v>219</v>
      </c>
      <c r="G217" s="267" t="s">
        <v>206</v>
      </c>
      <c r="H217" s="268">
        <v>809.904</v>
      </c>
      <c r="I217" s="269"/>
      <c r="J217" s="270">
        <f>ROUND(I217*H217,2)</f>
        <v>0</v>
      </c>
      <c r="K217" s="266" t="s">
        <v>153</v>
      </c>
      <c r="L217" s="271"/>
      <c r="M217" s="272" t="s">
        <v>1</v>
      </c>
      <c r="N217" s="273" t="s">
        <v>38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174</v>
      </c>
      <c r="AT217" s="229" t="s">
        <v>217</v>
      </c>
      <c r="AU217" s="229" t="s">
        <v>83</v>
      </c>
      <c r="AY217" s="17" t="s">
        <v>147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81</v>
      </c>
      <c r="BK217" s="230">
        <f>ROUND(I217*H217,2)</f>
        <v>0</v>
      </c>
      <c r="BL217" s="17" t="s">
        <v>154</v>
      </c>
      <c r="BM217" s="229" t="s">
        <v>237</v>
      </c>
    </row>
    <row r="218" s="13" customFormat="1">
      <c r="A218" s="13"/>
      <c r="B218" s="231"/>
      <c r="C218" s="232"/>
      <c r="D218" s="233" t="s">
        <v>155</v>
      </c>
      <c r="E218" s="234" t="s">
        <v>1</v>
      </c>
      <c r="F218" s="235" t="s">
        <v>768</v>
      </c>
      <c r="G218" s="232"/>
      <c r="H218" s="236">
        <v>809.904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155</v>
      </c>
      <c r="AU218" s="242" t="s">
        <v>83</v>
      </c>
      <c r="AV218" s="13" t="s">
        <v>83</v>
      </c>
      <c r="AW218" s="13" t="s">
        <v>30</v>
      </c>
      <c r="AX218" s="13" t="s">
        <v>73</v>
      </c>
      <c r="AY218" s="242" t="s">
        <v>147</v>
      </c>
    </row>
    <row r="219" s="14" customFormat="1">
      <c r="A219" s="14"/>
      <c r="B219" s="243"/>
      <c r="C219" s="244"/>
      <c r="D219" s="233" t="s">
        <v>155</v>
      </c>
      <c r="E219" s="245" t="s">
        <v>1</v>
      </c>
      <c r="F219" s="246" t="s">
        <v>157</v>
      </c>
      <c r="G219" s="244"/>
      <c r="H219" s="247">
        <v>809.904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155</v>
      </c>
      <c r="AU219" s="253" t="s">
        <v>83</v>
      </c>
      <c r="AV219" s="14" t="s">
        <v>154</v>
      </c>
      <c r="AW219" s="14" t="s">
        <v>30</v>
      </c>
      <c r="AX219" s="14" t="s">
        <v>81</v>
      </c>
      <c r="AY219" s="253" t="s">
        <v>147</v>
      </c>
    </row>
    <row r="220" s="2" customFormat="1" ht="24.15" customHeight="1">
      <c r="A220" s="38"/>
      <c r="B220" s="39"/>
      <c r="C220" s="218" t="s">
        <v>198</v>
      </c>
      <c r="D220" s="218" t="s">
        <v>149</v>
      </c>
      <c r="E220" s="219" t="s">
        <v>223</v>
      </c>
      <c r="F220" s="220" t="s">
        <v>224</v>
      </c>
      <c r="G220" s="221" t="s">
        <v>168</v>
      </c>
      <c r="H220" s="222">
        <v>142.231</v>
      </c>
      <c r="I220" s="223"/>
      <c r="J220" s="224">
        <f>ROUND(I220*H220,2)</f>
        <v>0</v>
      </c>
      <c r="K220" s="220" t="s">
        <v>153</v>
      </c>
      <c r="L220" s="44"/>
      <c r="M220" s="225" t="s">
        <v>1</v>
      </c>
      <c r="N220" s="226" t="s">
        <v>38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154</v>
      </c>
      <c r="AT220" s="229" t="s">
        <v>149</v>
      </c>
      <c r="AU220" s="229" t="s">
        <v>83</v>
      </c>
      <c r="AY220" s="17" t="s">
        <v>147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81</v>
      </c>
      <c r="BK220" s="230">
        <f>ROUND(I220*H220,2)</f>
        <v>0</v>
      </c>
      <c r="BL220" s="17" t="s">
        <v>154</v>
      </c>
      <c r="BM220" s="229" t="s">
        <v>245</v>
      </c>
    </row>
    <row r="221" s="13" customFormat="1">
      <c r="A221" s="13"/>
      <c r="B221" s="231"/>
      <c r="C221" s="232"/>
      <c r="D221" s="233" t="s">
        <v>155</v>
      </c>
      <c r="E221" s="234" t="s">
        <v>1</v>
      </c>
      <c r="F221" s="235" t="s">
        <v>769</v>
      </c>
      <c r="G221" s="232"/>
      <c r="H221" s="236">
        <v>75.079999999999998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155</v>
      </c>
      <c r="AU221" s="242" t="s">
        <v>83</v>
      </c>
      <c r="AV221" s="13" t="s">
        <v>83</v>
      </c>
      <c r="AW221" s="13" t="s">
        <v>30</v>
      </c>
      <c r="AX221" s="13" t="s">
        <v>73</v>
      </c>
      <c r="AY221" s="242" t="s">
        <v>147</v>
      </c>
    </row>
    <row r="222" s="13" customFormat="1">
      <c r="A222" s="13"/>
      <c r="B222" s="231"/>
      <c r="C222" s="232"/>
      <c r="D222" s="233" t="s">
        <v>155</v>
      </c>
      <c r="E222" s="234" t="s">
        <v>1</v>
      </c>
      <c r="F222" s="235" t="s">
        <v>770</v>
      </c>
      <c r="G222" s="232"/>
      <c r="H222" s="236">
        <v>-8.6850000000000005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155</v>
      </c>
      <c r="AU222" s="242" t="s">
        <v>83</v>
      </c>
      <c r="AV222" s="13" t="s">
        <v>83</v>
      </c>
      <c r="AW222" s="13" t="s">
        <v>30</v>
      </c>
      <c r="AX222" s="13" t="s">
        <v>73</v>
      </c>
      <c r="AY222" s="242" t="s">
        <v>147</v>
      </c>
    </row>
    <row r="223" s="13" customFormat="1">
      <c r="A223" s="13"/>
      <c r="B223" s="231"/>
      <c r="C223" s="232"/>
      <c r="D223" s="233" t="s">
        <v>155</v>
      </c>
      <c r="E223" s="234" t="s">
        <v>1</v>
      </c>
      <c r="F223" s="235" t="s">
        <v>771</v>
      </c>
      <c r="G223" s="232"/>
      <c r="H223" s="236">
        <v>75.438000000000002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155</v>
      </c>
      <c r="AU223" s="242" t="s">
        <v>83</v>
      </c>
      <c r="AV223" s="13" t="s">
        <v>83</v>
      </c>
      <c r="AW223" s="13" t="s">
        <v>30</v>
      </c>
      <c r="AX223" s="13" t="s">
        <v>73</v>
      </c>
      <c r="AY223" s="242" t="s">
        <v>147</v>
      </c>
    </row>
    <row r="224" s="13" customFormat="1">
      <c r="A224" s="13"/>
      <c r="B224" s="231"/>
      <c r="C224" s="232"/>
      <c r="D224" s="233" t="s">
        <v>155</v>
      </c>
      <c r="E224" s="234" t="s">
        <v>1</v>
      </c>
      <c r="F224" s="235" t="s">
        <v>772</v>
      </c>
      <c r="G224" s="232"/>
      <c r="H224" s="236">
        <v>-8.7260000000000009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155</v>
      </c>
      <c r="AU224" s="242" t="s">
        <v>83</v>
      </c>
      <c r="AV224" s="13" t="s">
        <v>83</v>
      </c>
      <c r="AW224" s="13" t="s">
        <v>30</v>
      </c>
      <c r="AX224" s="13" t="s">
        <v>73</v>
      </c>
      <c r="AY224" s="242" t="s">
        <v>147</v>
      </c>
    </row>
    <row r="225" s="13" customFormat="1">
      <c r="A225" s="13"/>
      <c r="B225" s="231"/>
      <c r="C225" s="232"/>
      <c r="D225" s="233" t="s">
        <v>155</v>
      </c>
      <c r="E225" s="234" t="s">
        <v>1</v>
      </c>
      <c r="F225" s="235" t="s">
        <v>773</v>
      </c>
      <c r="G225" s="232"/>
      <c r="H225" s="236">
        <v>10.317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155</v>
      </c>
      <c r="AU225" s="242" t="s">
        <v>83</v>
      </c>
      <c r="AV225" s="13" t="s">
        <v>83</v>
      </c>
      <c r="AW225" s="13" t="s">
        <v>30</v>
      </c>
      <c r="AX225" s="13" t="s">
        <v>73</v>
      </c>
      <c r="AY225" s="242" t="s">
        <v>147</v>
      </c>
    </row>
    <row r="226" s="13" customFormat="1">
      <c r="A226" s="13"/>
      <c r="B226" s="231"/>
      <c r="C226" s="232"/>
      <c r="D226" s="233" t="s">
        <v>155</v>
      </c>
      <c r="E226" s="234" t="s">
        <v>1</v>
      </c>
      <c r="F226" s="235" t="s">
        <v>774</v>
      </c>
      <c r="G226" s="232"/>
      <c r="H226" s="236">
        <v>-1.1930000000000001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155</v>
      </c>
      <c r="AU226" s="242" t="s">
        <v>83</v>
      </c>
      <c r="AV226" s="13" t="s">
        <v>83</v>
      </c>
      <c r="AW226" s="13" t="s">
        <v>30</v>
      </c>
      <c r="AX226" s="13" t="s">
        <v>73</v>
      </c>
      <c r="AY226" s="242" t="s">
        <v>147</v>
      </c>
    </row>
    <row r="227" s="14" customFormat="1">
      <c r="A227" s="14"/>
      <c r="B227" s="243"/>
      <c r="C227" s="244"/>
      <c r="D227" s="233" t="s">
        <v>155</v>
      </c>
      <c r="E227" s="245" t="s">
        <v>1</v>
      </c>
      <c r="F227" s="246" t="s">
        <v>157</v>
      </c>
      <c r="G227" s="244"/>
      <c r="H227" s="247">
        <v>142.231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155</v>
      </c>
      <c r="AU227" s="253" t="s">
        <v>83</v>
      </c>
      <c r="AV227" s="14" t="s">
        <v>154</v>
      </c>
      <c r="AW227" s="14" t="s">
        <v>30</v>
      </c>
      <c r="AX227" s="14" t="s">
        <v>81</v>
      </c>
      <c r="AY227" s="253" t="s">
        <v>147</v>
      </c>
    </row>
    <row r="228" s="2" customFormat="1" ht="16.5" customHeight="1">
      <c r="A228" s="38"/>
      <c r="B228" s="39"/>
      <c r="C228" s="264" t="s">
        <v>248</v>
      </c>
      <c r="D228" s="264" t="s">
        <v>217</v>
      </c>
      <c r="E228" s="265" t="s">
        <v>229</v>
      </c>
      <c r="F228" s="266" t="s">
        <v>230</v>
      </c>
      <c r="G228" s="267" t="s">
        <v>206</v>
      </c>
      <c r="H228" s="268">
        <v>289.44</v>
      </c>
      <c r="I228" s="269"/>
      <c r="J228" s="270">
        <f>ROUND(I228*H228,2)</f>
        <v>0</v>
      </c>
      <c r="K228" s="266" t="s">
        <v>153</v>
      </c>
      <c r="L228" s="271"/>
      <c r="M228" s="272" t="s">
        <v>1</v>
      </c>
      <c r="N228" s="273" t="s">
        <v>38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174</v>
      </c>
      <c r="AT228" s="229" t="s">
        <v>217</v>
      </c>
      <c r="AU228" s="229" t="s">
        <v>83</v>
      </c>
      <c r="AY228" s="17" t="s">
        <v>147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81</v>
      </c>
      <c r="BK228" s="230">
        <f>ROUND(I228*H228,2)</f>
        <v>0</v>
      </c>
      <c r="BL228" s="17" t="s">
        <v>154</v>
      </c>
      <c r="BM228" s="229" t="s">
        <v>252</v>
      </c>
    </row>
    <row r="229" s="13" customFormat="1">
      <c r="A229" s="13"/>
      <c r="B229" s="231"/>
      <c r="C229" s="232"/>
      <c r="D229" s="233" t="s">
        <v>155</v>
      </c>
      <c r="E229" s="234" t="s">
        <v>1</v>
      </c>
      <c r="F229" s="235" t="s">
        <v>775</v>
      </c>
      <c r="G229" s="232"/>
      <c r="H229" s="236">
        <v>289.44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155</v>
      </c>
      <c r="AU229" s="242" t="s">
        <v>83</v>
      </c>
      <c r="AV229" s="13" t="s">
        <v>83</v>
      </c>
      <c r="AW229" s="13" t="s">
        <v>30</v>
      </c>
      <c r="AX229" s="13" t="s">
        <v>73</v>
      </c>
      <c r="AY229" s="242" t="s">
        <v>147</v>
      </c>
    </row>
    <row r="230" s="14" customFormat="1">
      <c r="A230" s="14"/>
      <c r="B230" s="243"/>
      <c r="C230" s="244"/>
      <c r="D230" s="233" t="s">
        <v>155</v>
      </c>
      <c r="E230" s="245" t="s">
        <v>1</v>
      </c>
      <c r="F230" s="246" t="s">
        <v>157</v>
      </c>
      <c r="G230" s="244"/>
      <c r="H230" s="247">
        <v>289.44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155</v>
      </c>
      <c r="AU230" s="253" t="s">
        <v>83</v>
      </c>
      <c r="AV230" s="14" t="s">
        <v>154</v>
      </c>
      <c r="AW230" s="14" t="s">
        <v>30</v>
      </c>
      <c r="AX230" s="14" t="s">
        <v>81</v>
      </c>
      <c r="AY230" s="253" t="s">
        <v>147</v>
      </c>
    </row>
    <row r="231" s="12" customFormat="1" ht="22.8" customHeight="1">
      <c r="A231" s="12"/>
      <c r="B231" s="202"/>
      <c r="C231" s="203"/>
      <c r="D231" s="204" t="s">
        <v>72</v>
      </c>
      <c r="E231" s="216" t="s">
        <v>83</v>
      </c>
      <c r="F231" s="216" t="s">
        <v>776</v>
      </c>
      <c r="G231" s="203"/>
      <c r="H231" s="203"/>
      <c r="I231" s="206"/>
      <c r="J231" s="217">
        <f>BK231</f>
        <v>0</v>
      </c>
      <c r="K231" s="203"/>
      <c r="L231" s="208"/>
      <c r="M231" s="209"/>
      <c r="N231" s="210"/>
      <c r="O231" s="210"/>
      <c r="P231" s="211">
        <f>SUM(P232:P236)</f>
        <v>0</v>
      </c>
      <c r="Q231" s="210"/>
      <c r="R231" s="211">
        <f>SUM(R232:R236)</f>
        <v>0</v>
      </c>
      <c r="S231" s="210"/>
      <c r="T231" s="212">
        <f>SUM(T232:T236)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3" t="s">
        <v>81</v>
      </c>
      <c r="AT231" s="214" t="s">
        <v>72</v>
      </c>
      <c r="AU231" s="214" t="s">
        <v>81</v>
      </c>
      <c r="AY231" s="213" t="s">
        <v>147</v>
      </c>
      <c r="BK231" s="215">
        <f>SUM(BK232:BK236)</f>
        <v>0</v>
      </c>
    </row>
    <row r="232" s="2" customFormat="1" ht="24.15" customHeight="1">
      <c r="A232" s="38"/>
      <c r="B232" s="39"/>
      <c r="C232" s="218" t="s">
        <v>202</v>
      </c>
      <c r="D232" s="218" t="s">
        <v>149</v>
      </c>
      <c r="E232" s="219" t="s">
        <v>777</v>
      </c>
      <c r="F232" s="220" t="s">
        <v>778</v>
      </c>
      <c r="G232" s="221" t="s">
        <v>168</v>
      </c>
      <c r="H232" s="222">
        <v>8.7479999999999993</v>
      </c>
      <c r="I232" s="223"/>
      <c r="J232" s="224">
        <f>ROUND(I232*H232,2)</f>
        <v>0</v>
      </c>
      <c r="K232" s="220" t="s">
        <v>153</v>
      </c>
      <c r="L232" s="44"/>
      <c r="M232" s="225" t="s">
        <v>1</v>
      </c>
      <c r="N232" s="226" t="s">
        <v>38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154</v>
      </c>
      <c r="AT232" s="229" t="s">
        <v>149</v>
      </c>
      <c r="AU232" s="229" t="s">
        <v>83</v>
      </c>
      <c r="AY232" s="17" t="s">
        <v>147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81</v>
      </c>
      <c r="BK232" s="230">
        <f>ROUND(I232*H232,2)</f>
        <v>0</v>
      </c>
      <c r="BL232" s="17" t="s">
        <v>154</v>
      </c>
      <c r="BM232" s="229" t="s">
        <v>255</v>
      </c>
    </row>
    <row r="233" s="13" customFormat="1">
      <c r="A233" s="13"/>
      <c r="B233" s="231"/>
      <c r="C233" s="232"/>
      <c r="D233" s="233" t="s">
        <v>155</v>
      </c>
      <c r="E233" s="234" t="s">
        <v>1</v>
      </c>
      <c r="F233" s="235" t="s">
        <v>779</v>
      </c>
      <c r="G233" s="232"/>
      <c r="H233" s="236">
        <v>3.645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155</v>
      </c>
      <c r="AU233" s="242" t="s">
        <v>83</v>
      </c>
      <c r="AV233" s="13" t="s">
        <v>83</v>
      </c>
      <c r="AW233" s="13" t="s">
        <v>30</v>
      </c>
      <c r="AX233" s="13" t="s">
        <v>73</v>
      </c>
      <c r="AY233" s="242" t="s">
        <v>147</v>
      </c>
    </row>
    <row r="234" s="13" customFormat="1">
      <c r="A234" s="13"/>
      <c r="B234" s="231"/>
      <c r="C234" s="232"/>
      <c r="D234" s="233" t="s">
        <v>155</v>
      </c>
      <c r="E234" s="234" t="s">
        <v>1</v>
      </c>
      <c r="F234" s="235" t="s">
        <v>780</v>
      </c>
      <c r="G234" s="232"/>
      <c r="H234" s="236">
        <v>3.645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155</v>
      </c>
      <c r="AU234" s="242" t="s">
        <v>83</v>
      </c>
      <c r="AV234" s="13" t="s">
        <v>83</v>
      </c>
      <c r="AW234" s="13" t="s">
        <v>30</v>
      </c>
      <c r="AX234" s="13" t="s">
        <v>73</v>
      </c>
      <c r="AY234" s="242" t="s">
        <v>147</v>
      </c>
    </row>
    <row r="235" s="13" customFormat="1">
      <c r="A235" s="13"/>
      <c r="B235" s="231"/>
      <c r="C235" s="232"/>
      <c r="D235" s="233" t="s">
        <v>155</v>
      </c>
      <c r="E235" s="234" t="s">
        <v>1</v>
      </c>
      <c r="F235" s="235" t="s">
        <v>781</v>
      </c>
      <c r="G235" s="232"/>
      <c r="H235" s="236">
        <v>1.458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155</v>
      </c>
      <c r="AU235" s="242" t="s">
        <v>83</v>
      </c>
      <c r="AV235" s="13" t="s">
        <v>83</v>
      </c>
      <c r="AW235" s="13" t="s">
        <v>30</v>
      </c>
      <c r="AX235" s="13" t="s">
        <v>73</v>
      </c>
      <c r="AY235" s="242" t="s">
        <v>147</v>
      </c>
    </row>
    <row r="236" s="14" customFormat="1">
      <c r="A236" s="14"/>
      <c r="B236" s="243"/>
      <c r="C236" s="244"/>
      <c r="D236" s="233" t="s">
        <v>155</v>
      </c>
      <c r="E236" s="245" t="s">
        <v>1</v>
      </c>
      <c r="F236" s="246" t="s">
        <v>157</v>
      </c>
      <c r="G236" s="244"/>
      <c r="H236" s="247">
        <v>8.7479999999999993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155</v>
      </c>
      <c r="AU236" s="253" t="s">
        <v>83</v>
      </c>
      <c r="AV236" s="14" t="s">
        <v>154</v>
      </c>
      <c r="AW236" s="14" t="s">
        <v>30</v>
      </c>
      <c r="AX236" s="14" t="s">
        <v>81</v>
      </c>
      <c r="AY236" s="253" t="s">
        <v>147</v>
      </c>
    </row>
    <row r="237" s="12" customFormat="1" ht="22.8" customHeight="1">
      <c r="A237" s="12"/>
      <c r="B237" s="202"/>
      <c r="C237" s="203"/>
      <c r="D237" s="204" t="s">
        <v>72</v>
      </c>
      <c r="E237" s="216" t="s">
        <v>165</v>
      </c>
      <c r="F237" s="216" t="s">
        <v>782</v>
      </c>
      <c r="G237" s="203"/>
      <c r="H237" s="203"/>
      <c r="I237" s="206"/>
      <c r="J237" s="217">
        <f>BK237</f>
        <v>0</v>
      </c>
      <c r="K237" s="203"/>
      <c r="L237" s="208"/>
      <c r="M237" s="209"/>
      <c r="N237" s="210"/>
      <c r="O237" s="210"/>
      <c r="P237" s="211">
        <f>SUM(P238:P247)</f>
        <v>0</v>
      </c>
      <c r="Q237" s="210"/>
      <c r="R237" s="211">
        <f>SUM(R238:R247)</f>
        <v>0</v>
      </c>
      <c r="S237" s="210"/>
      <c r="T237" s="212">
        <f>SUM(T238:T247)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3" t="s">
        <v>81</v>
      </c>
      <c r="AT237" s="214" t="s">
        <v>72</v>
      </c>
      <c r="AU237" s="214" t="s">
        <v>81</v>
      </c>
      <c r="AY237" s="213" t="s">
        <v>147</v>
      </c>
      <c r="BK237" s="215">
        <f>SUM(BK238:BK247)</f>
        <v>0</v>
      </c>
    </row>
    <row r="238" s="2" customFormat="1" ht="16.5" customHeight="1">
      <c r="A238" s="38"/>
      <c r="B238" s="39"/>
      <c r="C238" s="218" t="s">
        <v>257</v>
      </c>
      <c r="D238" s="218" t="s">
        <v>149</v>
      </c>
      <c r="E238" s="219" t="s">
        <v>783</v>
      </c>
      <c r="F238" s="220" t="s">
        <v>784</v>
      </c>
      <c r="G238" s="221" t="s">
        <v>152</v>
      </c>
      <c r="H238" s="222">
        <v>211.06999999999999</v>
      </c>
      <c r="I238" s="223"/>
      <c r="J238" s="224">
        <f>ROUND(I238*H238,2)</f>
        <v>0</v>
      </c>
      <c r="K238" s="220" t="s">
        <v>153</v>
      </c>
      <c r="L238" s="44"/>
      <c r="M238" s="225" t="s">
        <v>1</v>
      </c>
      <c r="N238" s="226" t="s">
        <v>38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154</v>
      </c>
      <c r="AT238" s="229" t="s">
        <v>149</v>
      </c>
      <c r="AU238" s="229" t="s">
        <v>83</v>
      </c>
      <c r="AY238" s="17" t="s">
        <v>147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81</v>
      </c>
      <c r="BK238" s="230">
        <f>ROUND(I238*H238,2)</f>
        <v>0</v>
      </c>
      <c r="BL238" s="17" t="s">
        <v>154</v>
      </c>
      <c r="BM238" s="229" t="s">
        <v>260</v>
      </c>
    </row>
    <row r="239" s="13" customFormat="1">
      <c r="A239" s="13"/>
      <c r="B239" s="231"/>
      <c r="C239" s="232"/>
      <c r="D239" s="233" t="s">
        <v>155</v>
      </c>
      <c r="E239" s="234" t="s">
        <v>1</v>
      </c>
      <c r="F239" s="235" t="s">
        <v>785</v>
      </c>
      <c r="G239" s="232"/>
      <c r="H239" s="236">
        <v>98.530000000000001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155</v>
      </c>
      <c r="AU239" s="242" t="s">
        <v>83</v>
      </c>
      <c r="AV239" s="13" t="s">
        <v>83</v>
      </c>
      <c r="AW239" s="13" t="s">
        <v>30</v>
      </c>
      <c r="AX239" s="13" t="s">
        <v>73</v>
      </c>
      <c r="AY239" s="242" t="s">
        <v>147</v>
      </c>
    </row>
    <row r="240" s="13" customFormat="1">
      <c r="A240" s="13"/>
      <c r="B240" s="231"/>
      <c r="C240" s="232"/>
      <c r="D240" s="233" t="s">
        <v>155</v>
      </c>
      <c r="E240" s="234" t="s">
        <v>1</v>
      </c>
      <c r="F240" s="235" t="s">
        <v>786</v>
      </c>
      <c r="G240" s="232"/>
      <c r="H240" s="236">
        <v>99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155</v>
      </c>
      <c r="AU240" s="242" t="s">
        <v>83</v>
      </c>
      <c r="AV240" s="13" t="s">
        <v>83</v>
      </c>
      <c r="AW240" s="13" t="s">
        <v>30</v>
      </c>
      <c r="AX240" s="13" t="s">
        <v>73</v>
      </c>
      <c r="AY240" s="242" t="s">
        <v>147</v>
      </c>
    </row>
    <row r="241" s="13" customFormat="1">
      <c r="A241" s="13"/>
      <c r="B241" s="231"/>
      <c r="C241" s="232"/>
      <c r="D241" s="233" t="s">
        <v>155</v>
      </c>
      <c r="E241" s="234" t="s">
        <v>1</v>
      </c>
      <c r="F241" s="235" t="s">
        <v>787</v>
      </c>
      <c r="G241" s="232"/>
      <c r="H241" s="236">
        <v>13.539999999999999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155</v>
      </c>
      <c r="AU241" s="242" t="s">
        <v>83</v>
      </c>
      <c r="AV241" s="13" t="s">
        <v>83</v>
      </c>
      <c r="AW241" s="13" t="s">
        <v>30</v>
      </c>
      <c r="AX241" s="13" t="s">
        <v>73</v>
      </c>
      <c r="AY241" s="242" t="s">
        <v>147</v>
      </c>
    </row>
    <row r="242" s="14" customFormat="1">
      <c r="A242" s="14"/>
      <c r="B242" s="243"/>
      <c r="C242" s="244"/>
      <c r="D242" s="233" t="s">
        <v>155</v>
      </c>
      <c r="E242" s="245" t="s">
        <v>1</v>
      </c>
      <c r="F242" s="246" t="s">
        <v>157</v>
      </c>
      <c r="G242" s="244"/>
      <c r="H242" s="247">
        <v>211.06999999999999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155</v>
      </c>
      <c r="AU242" s="253" t="s">
        <v>83</v>
      </c>
      <c r="AV242" s="14" t="s">
        <v>154</v>
      </c>
      <c r="AW242" s="14" t="s">
        <v>30</v>
      </c>
      <c r="AX242" s="14" t="s">
        <v>81</v>
      </c>
      <c r="AY242" s="253" t="s">
        <v>147</v>
      </c>
    </row>
    <row r="243" s="2" customFormat="1" ht="21.75" customHeight="1">
      <c r="A243" s="38"/>
      <c r="B243" s="39"/>
      <c r="C243" s="218" t="s">
        <v>207</v>
      </c>
      <c r="D243" s="218" t="s">
        <v>149</v>
      </c>
      <c r="E243" s="219" t="s">
        <v>788</v>
      </c>
      <c r="F243" s="220" t="s">
        <v>789</v>
      </c>
      <c r="G243" s="221" t="s">
        <v>152</v>
      </c>
      <c r="H243" s="222">
        <v>211.06999999999999</v>
      </c>
      <c r="I243" s="223"/>
      <c r="J243" s="224">
        <f>ROUND(I243*H243,2)</f>
        <v>0</v>
      </c>
      <c r="K243" s="220" t="s">
        <v>153</v>
      </c>
      <c r="L243" s="44"/>
      <c r="M243" s="225" t="s">
        <v>1</v>
      </c>
      <c r="N243" s="226" t="s">
        <v>38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154</v>
      </c>
      <c r="AT243" s="229" t="s">
        <v>149</v>
      </c>
      <c r="AU243" s="229" t="s">
        <v>83</v>
      </c>
      <c r="AY243" s="17" t="s">
        <v>147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81</v>
      </c>
      <c r="BK243" s="230">
        <f>ROUND(I243*H243,2)</f>
        <v>0</v>
      </c>
      <c r="BL243" s="17" t="s">
        <v>154</v>
      </c>
      <c r="BM243" s="229" t="s">
        <v>264</v>
      </c>
    </row>
    <row r="244" s="13" customFormat="1">
      <c r="A244" s="13"/>
      <c r="B244" s="231"/>
      <c r="C244" s="232"/>
      <c r="D244" s="233" t="s">
        <v>155</v>
      </c>
      <c r="E244" s="234" t="s">
        <v>1</v>
      </c>
      <c r="F244" s="235" t="s">
        <v>785</v>
      </c>
      <c r="G244" s="232"/>
      <c r="H244" s="236">
        <v>98.530000000000001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155</v>
      </c>
      <c r="AU244" s="242" t="s">
        <v>83</v>
      </c>
      <c r="AV244" s="13" t="s">
        <v>83</v>
      </c>
      <c r="AW244" s="13" t="s">
        <v>30</v>
      </c>
      <c r="AX244" s="13" t="s">
        <v>73</v>
      </c>
      <c r="AY244" s="242" t="s">
        <v>147</v>
      </c>
    </row>
    <row r="245" s="13" customFormat="1">
      <c r="A245" s="13"/>
      <c r="B245" s="231"/>
      <c r="C245" s="232"/>
      <c r="D245" s="233" t="s">
        <v>155</v>
      </c>
      <c r="E245" s="234" t="s">
        <v>1</v>
      </c>
      <c r="F245" s="235" t="s">
        <v>786</v>
      </c>
      <c r="G245" s="232"/>
      <c r="H245" s="236">
        <v>99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155</v>
      </c>
      <c r="AU245" s="242" t="s">
        <v>83</v>
      </c>
      <c r="AV245" s="13" t="s">
        <v>83</v>
      </c>
      <c r="AW245" s="13" t="s">
        <v>30</v>
      </c>
      <c r="AX245" s="13" t="s">
        <v>73</v>
      </c>
      <c r="AY245" s="242" t="s">
        <v>147</v>
      </c>
    </row>
    <row r="246" s="13" customFormat="1">
      <c r="A246" s="13"/>
      <c r="B246" s="231"/>
      <c r="C246" s="232"/>
      <c r="D246" s="233" t="s">
        <v>155</v>
      </c>
      <c r="E246" s="234" t="s">
        <v>1</v>
      </c>
      <c r="F246" s="235" t="s">
        <v>787</v>
      </c>
      <c r="G246" s="232"/>
      <c r="H246" s="236">
        <v>13.539999999999999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155</v>
      </c>
      <c r="AU246" s="242" t="s">
        <v>83</v>
      </c>
      <c r="AV246" s="13" t="s">
        <v>83</v>
      </c>
      <c r="AW246" s="13" t="s">
        <v>30</v>
      </c>
      <c r="AX246" s="13" t="s">
        <v>73</v>
      </c>
      <c r="AY246" s="242" t="s">
        <v>147</v>
      </c>
    </row>
    <row r="247" s="14" customFormat="1">
      <c r="A247" s="14"/>
      <c r="B247" s="243"/>
      <c r="C247" s="244"/>
      <c r="D247" s="233" t="s">
        <v>155</v>
      </c>
      <c r="E247" s="245" t="s">
        <v>1</v>
      </c>
      <c r="F247" s="246" t="s">
        <v>157</v>
      </c>
      <c r="G247" s="244"/>
      <c r="H247" s="247">
        <v>211.06999999999999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155</v>
      </c>
      <c r="AU247" s="253" t="s">
        <v>83</v>
      </c>
      <c r="AV247" s="14" t="s">
        <v>154</v>
      </c>
      <c r="AW247" s="14" t="s">
        <v>30</v>
      </c>
      <c r="AX247" s="14" t="s">
        <v>81</v>
      </c>
      <c r="AY247" s="253" t="s">
        <v>147</v>
      </c>
    </row>
    <row r="248" s="12" customFormat="1" ht="22.8" customHeight="1">
      <c r="A248" s="12"/>
      <c r="B248" s="202"/>
      <c r="C248" s="203"/>
      <c r="D248" s="204" t="s">
        <v>72</v>
      </c>
      <c r="E248" s="216" t="s">
        <v>154</v>
      </c>
      <c r="F248" s="216" t="s">
        <v>233</v>
      </c>
      <c r="G248" s="203"/>
      <c r="H248" s="203"/>
      <c r="I248" s="206"/>
      <c r="J248" s="217">
        <f>BK248</f>
        <v>0</v>
      </c>
      <c r="K248" s="203"/>
      <c r="L248" s="208"/>
      <c r="M248" s="209"/>
      <c r="N248" s="210"/>
      <c r="O248" s="210"/>
      <c r="P248" s="211">
        <f>SUM(P249:P276)</f>
        <v>0</v>
      </c>
      <c r="Q248" s="210"/>
      <c r="R248" s="211">
        <f>SUM(R249:R276)</f>
        <v>0</v>
      </c>
      <c r="S248" s="210"/>
      <c r="T248" s="212">
        <f>SUM(T249:T276)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3" t="s">
        <v>81</v>
      </c>
      <c r="AT248" s="214" t="s">
        <v>72</v>
      </c>
      <c r="AU248" s="214" t="s">
        <v>81</v>
      </c>
      <c r="AY248" s="213" t="s">
        <v>147</v>
      </c>
      <c r="BK248" s="215">
        <f>SUM(BK249:BK276)</f>
        <v>0</v>
      </c>
    </row>
    <row r="249" s="2" customFormat="1" ht="24.15" customHeight="1">
      <c r="A249" s="38"/>
      <c r="B249" s="39"/>
      <c r="C249" s="218" t="s">
        <v>7</v>
      </c>
      <c r="D249" s="218" t="s">
        <v>149</v>
      </c>
      <c r="E249" s="219" t="s">
        <v>235</v>
      </c>
      <c r="F249" s="220" t="s">
        <v>236</v>
      </c>
      <c r="G249" s="221" t="s">
        <v>168</v>
      </c>
      <c r="H249" s="222">
        <v>25.329000000000001</v>
      </c>
      <c r="I249" s="223"/>
      <c r="J249" s="224">
        <f>ROUND(I249*H249,2)</f>
        <v>0</v>
      </c>
      <c r="K249" s="220" t="s">
        <v>153</v>
      </c>
      <c r="L249" s="44"/>
      <c r="M249" s="225" t="s">
        <v>1</v>
      </c>
      <c r="N249" s="226" t="s">
        <v>38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154</v>
      </c>
      <c r="AT249" s="229" t="s">
        <v>149</v>
      </c>
      <c r="AU249" s="229" t="s">
        <v>83</v>
      </c>
      <c r="AY249" s="17" t="s">
        <v>147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81</v>
      </c>
      <c r="BK249" s="230">
        <f>ROUND(I249*H249,2)</f>
        <v>0</v>
      </c>
      <c r="BL249" s="17" t="s">
        <v>154</v>
      </c>
      <c r="BM249" s="229" t="s">
        <v>268</v>
      </c>
    </row>
    <row r="250" s="13" customFormat="1">
      <c r="A250" s="13"/>
      <c r="B250" s="231"/>
      <c r="C250" s="232"/>
      <c r="D250" s="233" t="s">
        <v>155</v>
      </c>
      <c r="E250" s="234" t="s">
        <v>1</v>
      </c>
      <c r="F250" s="235" t="s">
        <v>790</v>
      </c>
      <c r="G250" s="232"/>
      <c r="H250" s="236">
        <v>1.625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155</v>
      </c>
      <c r="AU250" s="242" t="s">
        <v>83</v>
      </c>
      <c r="AV250" s="13" t="s">
        <v>83</v>
      </c>
      <c r="AW250" s="13" t="s">
        <v>30</v>
      </c>
      <c r="AX250" s="13" t="s">
        <v>73</v>
      </c>
      <c r="AY250" s="242" t="s">
        <v>147</v>
      </c>
    </row>
    <row r="251" s="13" customFormat="1">
      <c r="A251" s="13"/>
      <c r="B251" s="231"/>
      <c r="C251" s="232"/>
      <c r="D251" s="233" t="s">
        <v>155</v>
      </c>
      <c r="E251" s="234" t="s">
        <v>1</v>
      </c>
      <c r="F251" s="235" t="s">
        <v>791</v>
      </c>
      <c r="G251" s="232"/>
      <c r="H251" s="236">
        <v>11.824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155</v>
      </c>
      <c r="AU251" s="242" t="s">
        <v>83</v>
      </c>
      <c r="AV251" s="13" t="s">
        <v>83</v>
      </c>
      <c r="AW251" s="13" t="s">
        <v>30</v>
      </c>
      <c r="AX251" s="13" t="s">
        <v>73</v>
      </c>
      <c r="AY251" s="242" t="s">
        <v>147</v>
      </c>
    </row>
    <row r="252" s="13" customFormat="1">
      <c r="A252" s="13"/>
      <c r="B252" s="231"/>
      <c r="C252" s="232"/>
      <c r="D252" s="233" t="s">
        <v>155</v>
      </c>
      <c r="E252" s="234" t="s">
        <v>1</v>
      </c>
      <c r="F252" s="235" t="s">
        <v>792</v>
      </c>
      <c r="G252" s="232"/>
      <c r="H252" s="236">
        <v>5.1260000000000003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155</v>
      </c>
      <c r="AU252" s="242" t="s">
        <v>83</v>
      </c>
      <c r="AV252" s="13" t="s">
        <v>83</v>
      </c>
      <c r="AW252" s="13" t="s">
        <v>30</v>
      </c>
      <c r="AX252" s="13" t="s">
        <v>73</v>
      </c>
      <c r="AY252" s="242" t="s">
        <v>147</v>
      </c>
    </row>
    <row r="253" s="13" customFormat="1">
      <c r="A253" s="13"/>
      <c r="B253" s="231"/>
      <c r="C253" s="232"/>
      <c r="D253" s="233" t="s">
        <v>155</v>
      </c>
      <c r="E253" s="234" t="s">
        <v>1</v>
      </c>
      <c r="F253" s="235" t="s">
        <v>793</v>
      </c>
      <c r="G253" s="232"/>
      <c r="H253" s="236">
        <v>6.7539999999999996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155</v>
      </c>
      <c r="AU253" s="242" t="s">
        <v>83</v>
      </c>
      <c r="AV253" s="13" t="s">
        <v>83</v>
      </c>
      <c r="AW253" s="13" t="s">
        <v>30</v>
      </c>
      <c r="AX253" s="13" t="s">
        <v>73</v>
      </c>
      <c r="AY253" s="242" t="s">
        <v>147</v>
      </c>
    </row>
    <row r="254" s="14" customFormat="1">
      <c r="A254" s="14"/>
      <c r="B254" s="243"/>
      <c r="C254" s="244"/>
      <c r="D254" s="233" t="s">
        <v>155</v>
      </c>
      <c r="E254" s="245" t="s">
        <v>1</v>
      </c>
      <c r="F254" s="246" t="s">
        <v>157</v>
      </c>
      <c r="G254" s="244"/>
      <c r="H254" s="247">
        <v>25.329000000000001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155</v>
      </c>
      <c r="AU254" s="253" t="s">
        <v>83</v>
      </c>
      <c r="AV254" s="14" t="s">
        <v>154</v>
      </c>
      <c r="AW254" s="14" t="s">
        <v>30</v>
      </c>
      <c r="AX254" s="14" t="s">
        <v>81</v>
      </c>
      <c r="AY254" s="253" t="s">
        <v>147</v>
      </c>
    </row>
    <row r="255" s="2" customFormat="1" ht="24.15" customHeight="1">
      <c r="A255" s="38"/>
      <c r="B255" s="39"/>
      <c r="C255" s="218" t="s">
        <v>212</v>
      </c>
      <c r="D255" s="218" t="s">
        <v>149</v>
      </c>
      <c r="E255" s="219" t="s">
        <v>794</v>
      </c>
      <c r="F255" s="220" t="s">
        <v>795</v>
      </c>
      <c r="G255" s="221" t="s">
        <v>251</v>
      </c>
      <c r="H255" s="222">
        <v>15</v>
      </c>
      <c r="I255" s="223"/>
      <c r="J255" s="224">
        <f>ROUND(I255*H255,2)</f>
        <v>0</v>
      </c>
      <c r="K255" s="220" t="s">
        <v>153</v>
      </c>
      <c r="L255" s="44"/>
      <c r="M255" s="225" t="s">
        <v>1</v>
      </c>
      <c r="N255" s="226" t="s">
        <v>38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154</v>
      </c>
      <c r="AT255" s="229" t="s">
        <v>149</v>
      </c>
      <c r="AU255" s="229" t="s">
        <v>83</v>
      </c>
      <c r="AY255" s="17" t="s">
        <v>147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81</v>
      </c>
      <c r="BK255" s="230">
        <f>ROUND(I255*H255,2)</f>
        <v>0</v>
      </c>
      <c r="BL255" s="17" t="s">
        <v>154</v>
      </c>
      <c r="BM255" s="229" t="s">
        <v>272</v>
      </c>
    </row>
    <row r="256" s="2" customFormat="1" ht="24.15" customHeight="1">
      <c r="A256" s="38"/>
      <c r="B256" s="39"/>
      <c r="C256" s="264" t="s">
        <v>274</v>
      </c>
      <c r="D256" s="264" t="s">
        <v>217</v>
      </c>
      <c r="E256" s="265" t="s">
        <v>796</v>
      </c>
      <c r="F256" s="266" t="s">
        <v>797</v>
      </c>
      <c r="G256" s="267" t="s">
        <v>251</v>
      </c>
      <c r="H256" s="268">
        <v>1</v>
      </c>
      <c r="I256" s="269"/>
      <c r="J256" s="270">
        <f>ROUND(I256*H256,2)</f>
        <v>0</v>
      </c>
      <c r="K256" s="266" t="s">
        <v>153</v>
      </c>
      <c r="L256" s="271"/>
      <c r="M256" s="272" t="s">
        <v>1</v>
      </c>
      <c r="N256" s="273" t="s">
        <v>38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174</v>
      </c>
      <c r="AT256" s="229" t="s">
        <v>217</v>
      </c>
      <c r="AU256" s="229" t="s">
        <v>83</v>
      </c>
      <c r="AY256" s="17" t="s">
        <v>147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81</v>
      </c>
      <c r="BK256" s="230">
        <f>ROUND(I256*H256,2)</f>
        <v>0</v>
      </c>
      <c r="BL256" s="17" t="s">
        <v>154</v>
      </c>
      <c r="BM256" s="229" t="s">
        <v>277</v>
      </c>
    </row>
    <row r="257" s="13" customFormat="1">
      <c r="A257" s="13"/>
      <c r="B257" s="231"/>
      <c r="C257" s="232"/>
      <c r="D257" s="233" t="s">
        <v>155</v>
      </c>
      <c r="E257" s="234" t="s">
        <v>1</v>
      </c>
      <c r="F257" s="235" t="s">
        <v>798</v>
      </c>
      <c r="G257" s="232"/>
      <c r="H257" s="236">
        <v>1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155</v>
      </c>
      <c r="AU257" s="242" t="s">
        <v>83</v>
      </c>
      <c r="AV257" s="13" t="s">
        <v>83</v>
      </c>
      <c r="AW257" s="13" t="s">
        <v>30</v>
      </c>
      <c r="AX257" s="13" t="s">
        <v>73</v>
      </c>
      <c r="AY257" s="242" t="s">
        <v>147</v>
      </c>
    </row>
    <row r="258" s="14" customFormat="1">
      <c r="A258" s="14"/>
      <c r="B258" s="243"/>
      <c r="C258" s="244"/>
      <c r="D258" s="233" t="s">
        <v>155</v>
      </c>
      <c r="E258" s="245" t="s">
        <v>1</v>
      </c>
      <c r="F258" s="246" t="s">
        <v>157</v>
      </c>
      <c r="G258" s="244"/>
      <c r="H258" s="247">
        <v>1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155</v>
      </c>
      <c r="AU258" s="253" t="s">
        <v>83</v>
      </c>
      <c r="AV258" s="14" t="s">
        <v>154</v>
      </c>
      <c r="AW258" s="14" t="s">
        <v>30</v>
      </c>
      <c r="AX258" s="14" t="s">
        <v>81</v>
      </c>
      <c r="AY258" s="253" t="s">
        <v>147</v>
      </c>
    </row>
    <row r="259" s="2" customFormat="1" ht="24.15" customHeight="1">
      <c r="A259" s="38"/>
      <c r="B259" s="39"/>
      <c r="C259" s="264" t="s">
        <v>220</v>
      </c>
      <c r="D259" s="264" t="s">
        <v>217</v>
      </c>
      <c r="E259" s="265" t="s">
        <v>799</v>
      </c>
      <c r="F259" s="266" t="s">
        <v>800</v>
      </c>
      <c r="G259" s="267" t="s">
        <v>251</v>
      </c>
      <c r="H259" s="268">
        <v>4</v>
      </c>
      <c r="I259" s="269"/>
      <c r="J259" s="270">
        <f>ROUND(I259*H259,2)</f>
        <v>0</v>
      </c>
      <c r="K259" s="266" t="s">
        <v>153</v>
      </c>
      <c r="L259" s="271"/>
      <c r="M259" s="272" t="s">
        <v>1</v>
      </c>
      <c r="N259" s="273" t="s">
        <v>38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174</v>
      </c>
      <c r="AT259" s="229" t="s">
        <v>217</v>
      </c>
      <c r="AU259" s="229" t="s">
        <v>83</v>
      </c>
      <c r="AY259" s="17" t="s">
        <v>147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81</v>
      </c>
      <c r="BK259" s="230">
        <f>ROUND(I259*H259,2)</f>
        <v>0</v>
      </c>
      <c r="BL259" s="17" t="s">
        <v>154</v>
      </c>
      <c r="BM259" s="229" t="s">
        <v>281</v>
      </c>
    </row>
    <row r="260" s="13" customFormat="1">
      <c r="A260" s="13"/>
      <c r="B260" s="231"/>
      <c r="C260" s="232"/>
      <c r="D260" s="233" t="s">
        <v>155</v>
      </c>
      <c r="E260" s="234" t="s">
        <v>1</v>
      </c>
      <c r="F260" s="235" t="s">
        <v>801</v>
      </c>
      <c r="G260" s="232"/>
      <c r="H260" s="236">
        <v>4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155</v>
      </c>
      <c r="AU260" s="242" t="s">
        <v>83</v>
      </c>
      <c r="AV260" s="13" t="s">
        <v>83</v>
      </c>
      <c r="AW260" s="13" t="s">
        <v>30</v>
      </c>
      <c r="AX260" s="13" t="s">
        <v>73</v>
      </c>
      <c r="AY260" s="242" t="s">
        <v>147</v>
      </c>
    </row>
    <row r="261" s="14" customFormat="1">
      <c r="A261" s="14"/>
      <c r="B261" s="243"/>
      <c r="C261" s="244"/>
      <c r="D261" s="233" t="s">
        <v>155</v>
      </c>
      <c r="E261" s="245" t="s">
        <v>1</v>
      </c>
      <c r="F261" s="246" t="s">
        <v>157</v>
      </c>
      <c r="G261" s="244"/>
      <c r="H261" s="247">
        <v>4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155</v>
      </c>
      <c r="AU261" s="253" t="s">
        <v>83</v>
      </c>
      <c r="AV261" s="14" t="s">
        <v>154</v>
      </c>
      <c r="AW261" s="14" t="s">
        <v>30</v>
      </c>
      <c r="AX261" s="14" t="s">
        <v>81</v>
      </c>
      <c r="AY261" s="253" t="s">
        <v>147</v>
      </c>
    </row>
    <row r="262" s="2" customFormat="1" ht="24.15" customHeight="1">
      <c r="A262" s="38"/>
      <c r="B262" s="39"/>
      <c r="C262" s="264" t="s">
        <v>282</v>
      </c>
      <c r="D262" s="264" t="s">
        <v>217</v>
      </c>
      <c r="E262" s="265" t="s">
        <v>802</v>
      </c>
      <c r="F262" s="266" t="s">
        <v>803</v>
      </c>
      <c r="G262" s="267" t="s">
        <v>251</v>
      </c>
      <c r="H262" s="268">
        <v>5</v>
      </c>
      <c r="I262" s="269"/>
      <c r="J262" s="270">
        <f>ROUND(I262*H262,2)</f>
        <v>0</v>
      </c>
      <c r="K262" s="266" t="s">
        <v>153</v>
      </c>
      <c r="L262" s="271"/>
      <c r="M262" s="272" t="s">
        <v>1</v>
      </c>
      <c r="N262" s="273" t="s">
        <v>38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174</v>
      </c>
      <c r="AT262" s="229" t="s">
        <v>217</v>
      </c>
      <c r="AU262" s="229" t="s">
        <v>83</v>
      </c>
      <c r="AY262" s="17" t="s">
        <v>147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81</v>
      </c>
      <c r="BK262" s="230">
        <f>ROUND(I262*H262,2)</f>
        <v>0</v>
      </c>
      <c r="BL262" s="17" t="s">
        <v>154</v>
      </c>
      <c r="BM262" s="229" t="s">
        <v>285</v>
      </c>
    </row>
    <row r="263" s="13" customFormat="1">
      <c r="A263" s="13"/>
      <c r="B263" s="231"/>
      <c r="C263" s="232"/>
      <c r="D263" s="233" t="s">
        <v>155</v>
      </c>
      <c r="E263" s="234" t="s">
        <v>1</v>
      </c>
      <c r="F263" s="235" t="s">
        <v>804</v>
      </c>
      <c r="G263" s="232"/>
      <c r="H263" s="236">
        <v>5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155</v>
      </c>
      <c r="AU263" s="242" t="s">
        <v>83</v>
      </c>
      <c r="AV263" s="13" t="s">
        <v>83</v>
      </c>
      <c r="AW263" s="13" t="s">
        <v>30</v>
      </c>
      <c r="AX263" s="13" t="s">
        <v>73</v>
      </c>
      <c r="AY263" s="242" t="s">
        <v>147</v>
      </c>
    </row>
    <row r="264" s="14" customFormat="1">
      <c r="A264" s="14"/>
      <c r="B264" s="243"/>
      <c r="C264" s="244"/>
      <c r="D264" s="233" t="s">
        <v>155</v>
      </c>
      <c r="E264" s="245" t="s">
        <v>1</v>
      </c>
      <c r="F264" s="246" t="s">
        <v>157</v>
      </c>
      <c r="G264" s="244"/>
      <c r="H264" s="247">
        <v>5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155</v>
      </c>
      <c r="AU264" s="253" t="s">
        <v>83</v>
      </c>
      <c r="AV264" s="14" t="s">
        <v>154</v>
      </c>
      <c r="AW264" s="14" t="s">
        <v>30</v>
      </c>
      <c r="AX264" s="14" t="s">
        <v>81</v>
      </c>
      <c r="AY264" s="253" t="s">
        <v>147</v>
      </c>
    </row>
    <row r="265" s="2" customFormat="1" ht="24.15" customHeight="1">
      <c r="A265" s="38"/>
      <c r="B265" s="39"/>
      <c r="C265" s="264" t="s">
        <v>225</v>
      </c>
      <c r="D265" s="264" t="s">
        <v>217</v>
      </c>
      <c r="E265" s="265" t="s">
        <v>805</v>
      </c>
      <c r="F265" s="266" t="s">
        <v>806</v>
      </c>
      <c r="G265" s="267" t="s">
        <v>251</v>
      </c>
      <c r="H265" s="268">
        <v>5</v>
      </c>
      <c r="I265" s="269"/>
      <c r="J265" s="270">
        <f>ROUND(I265*H265,2)</f>
        <v>0</v>
      </c>
      <c r="K265" s="266" t="s">
        <v>153</v>
      </c>
      <c r="L265" s="271"/>
      <c r="M265" s="272" t="s">
        <v>1</v>
      </c>
      <c r="N265" s="273" t="s">
        <v>38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174</v>
      </c>
      <c r="AT265" s="229" t="s">
        <v>217</v>
      </c>
      <c r="AU265" s="229" t="s">
        <v>83</v>
      </c>
      <c r="AY265" s="17" t="s">
        <v>147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81</v>
      </c>
      <c r="BK265" s="230">
        <f>ROUND(I265*H265,2)</f>
        <v>0</v>
      </c>
      <c r="BL265" s="17" t="s">
        <v>154</v>
      </c>
      <c r="BM265" s="229" t="s">
        <v>289</v>
      </c>
    </row>
    <row r="266" s="13" customFormat="1">
      <c r="A266" s="13"/>
      <c r="B266" s="231"/>
      <c r="C266" s="232"/>
      <c r="D266" s="233" t="s">
        <v>155</v>
      </c>
      <c r="E266" s="234" t="s">
        <v>1</v>
      </c>
      <c r="F266" s="235" t="s">
        <v>807</v>
      </c>
      <c r="G266" s="232"/>
      <c r="H266" s="236">
        <v>5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155</v>
      </c>
      <c r="AU266" s="242" t="s">
        <v>83</v>
      </c>
      <c r="AV266" s="13" t="s">
        <v>83</v>
      </c>
      <c r="AW266" s="13" t="s">
        <v>30</v>
      </c>
      <c r="AX266" s="13" t="s">
        <v>73</v>
      </c>
      <c r="AY266" s="242" t="s">
        <v>147</v>
      </c>
    </row>
    <row r="267" s="14" customFormat="1">
      <c r="A267" s="14"/>
      <c r="B267" s="243"/>
      <c r="C267" s="244"/>
      <c r="D267" s="233" t="s">
        <v>155</v>
      </c>
      <c r="E267" s="245" t="s">
        <v>1</v>
      </c>
      <c r="F267" s="246" t="s">
        <v>157</v>
      </c>
      <c r="G267" s="244"/>
      <c r="H267" s="247">
        <v>5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155</v>
      </c>
      <c r="AU267" s="253" t="s">
        <v>83</v>
      </c>
      <c r="AV267" s="14" t="s">
        <v>154</v>
      </c>
      <c r="AW267" s="14" t="s">
        <v>30</v>
      </c>
      <c r="AX267" s="14" t="s">
        <v>81</v>
      </c>
      <c r="AY267" s="253" t="s">
        <v>147</v>
      </c>
    </row>
    <row r="268" s="2" customFormat="1" ht="33" customHeight="1">
      <c r="A268" s="38"/>
      <c r="B268" s="39"/>
      <c r="C268" s="218" t="s">
        <v>290</v>
      </c>
      <c r="D268" s="218" t="s">
        <v>149</v>
      </c>
      <c r="E268" s="219" t="s">
        <v>808</v>
      </c>
      <c r="F268" s="220" t="s">
        <v>809</v>
      </c>
      <c r="G268" s="221" t="s">
        <v>251</v>
      </c>
      <c r="H268" s="222">
        <v>3</v>
      </c>
      <c r="I268" s="223"/>
      <c r="J268" s="224">
        <f>ROUND(I268*H268,2)</f>
        <v>0</v>
      </c>
      <c r="K268" s="220" t="s">
        <v>153</v>
      </c>
      <c r="L268" s="44"/>
      <c r="M268" s="225" t="s">
        <v>1</v>
      </c>
      <c r="N268" s="226" t="s">
        <v>38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154</v>
      </c>
      <c r="AT268" s="229" t="s">
        <v>149</v>
      </c>
      <c r="AU268" s="229" t="s">
        <v>83</v>
      </c>
      <c r="AY268" s="17" t="s">
        <v>147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81</v>
      </c>
      <c r="BK268" s="230">
        <f>ROUND(I268*H268,2)</f>
        <v>0</v>
      </c>
      <c r="BL268" s="17" t="s">
        <v>154</v>
      </c>
      <c r="BM268" s="229" t="s">
        <v>293</v>
      </c>
    </row>
    <row r="269" s="2" customFormat="1" ht="24.15" customHeight="1">
      <c r="A269" s="38"/>
      <c r="B269" s="39"/>
      <c r="C269" s="264" t="s">
        <v>231</v>
      </c>
      <c r="D269" s="264" t="s">
        <v>217</v>
      </c>
      <c r="E269" s="265" t="s">
        <v>810</v>
      </c>
      <c r="F269" s="266" t="s">
        <v>811</v>
      </c>
      <c r="G269" s="267" t="s">
        <v>251</v>
      </c>
      <c r="H269" s="268">
        <v>3</v>
      </c>
      <c r="I269" s="269"/>
      <c r="J269" s="270">
        <f>ROUND(I269*H269,2)</f>
        <v>0</v>
      </c>
      <c r="K269" s="266" t="s">
        <v>153</v>
      </c>
      <c r="L269" s="271"/>
      <c r="M269" s="272" t="s">
        <v>1</v>
      </c>
      <c r="N269" s="273" t="s">
        <v>38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174</v>
      </c>
      <c r="AT269" s="229" t="s">
        <v>217</v>
      </c>
      <c r="AU269" s="229" t="s">
        <v>83</v>
      </c>
      <c r="AY269" s="17" t="s">
        <v>147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81</v>
      </c>
      <c r="BK269" s="230">
        <f>ROUND(I269*H269,2)</f>
        <v>0</v>
      </c>
      <c r="BL269" s="17" t="s">
        <v>154</v>
      </c>
      <c r="BM269" s="229" t="s">
        <v>297</v>
      </c>
    </row>
    <row r="270" s="13" customFormat="1">
      <c r="A270" s="13"/>
      <c r="B270" s="231"/>
      <c r="C270" s="232"/>
      <c r="D270" s="233" t="s">
        <v>155</v>
      </c>
      <c r="E270" s="234" t="s">
        <v>1</v>
      </c>
      <c r="F270" s="235" t="s">
        <v>812</v>
      </c>
      <c r="G270" s="232"/>
      <c r="H270" s="236">
        <v>3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155</v>
      </c>
      <c r="AU270" s="242" t="s">
        <v>83</v>
      </c>
      <c r="AV270" s="13" t="s">
        <v>83</v>
      </c>
      <c r="AW270" s="13" t="s">
        <v>30</v>
      </c>
      <c r="AX270" s="13" t="s">
        <v>73</v>
      </c>
      <c r="AY270" s="242" t="s">
        <v>147</v>
      </c>
    </row>
    <row r="271" s="14" customFormat="1">
      <c r="A271" s="14"/>
      <c r="B271" s="243"/>
      <c r="C271" s="244"/>
      <c r="D271" s="233" t="s">
        <v>155</v>
      </c>
      <c r="E271" s="245" t="s">
        <v>1</v>
      </c>
      <c r="F271" s="246" t="s">
        <v>157</v>
      </c>
      <c r="G271" s="244"/>
      <c r="H271" s="247">
        <v>3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155</v>
      </c>
      <c r="AU271" s="253" t="s">
        <v>83</v>
      </c>
      <c r="AV271" s="14" t="s">
        <v>154</v>
      </c>
      <c r="AW271" s="14" t="s">
        <v>30</v>
      </c>
      <c r="AX271" s="14" t="s">
        <v>81</v>
      </c>
      <c r="AY271" s="253" t="s">
        <v>147</v>
      </c>
    </row>
    <row r="272" s="2" customFormat="1" ht="33" customHeight="1">
      <c r="A272" s="38"/>
      <c r="B272" s="39"/>
      <c r="C272" s="218" t="s">
        <v>298</v>
      </c>
      <c r="D272" s="218" t="s">
        <v>149</v>
      </c>
      <c r="E272" s="219" t="s">
        <v>813</v>
      </c>
      <c r="F272" s="220" t="s">
        <v>814</v>
      </c>
      <c r="G272" s="221" t="s">
        <v>168</v>
      </c>
      <c r="H272" s="222">
        <v>13.122999999999999</v>
      </c>
      <c r="I272" s="223"/>
      <c r="J272" s="224">
        <f>ROUND(I272*H272,2)</f>
        <v>0</v>
      </c>
      <c r="K272" s="220" t="s">
        <v>153</v>
      </c>
      <c r="L272" s="44"/>
      <c r="M272" s="225" t="s">
        <v>1</v>
      </c>
      <c r="N272" s="226" t="s">
        <v>38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154</v>
      </c>
      <c r="AT272" s="229" t="s">
        <v>149</v>
      </c>
      <c r="AU272" s="229" t="s">
        <v>83</v>
      </c>
      <c r="AY272" s="17" t="s">
        <v>147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81</v>
      </c>
      <c r="BK272" s="230">
        <f>ROUND(I272*H272,2)</f>
        <v>0</v>
      </c>
      <c r="BL272" s="17" t="s">
        <v>154</v>
      </c>
      <c r="BM272" s="229" t="s">
        <v>301</v>
      </c>
    </row>
    <row r="273" s="13" customFormat="1">
      <c r="A273" s="13"/>
      <c r="B273" s="231"/>
      <c r="C273" s="232"/>
      <c r="D273" s="233" t="s">
        <v>155</v>
      </c>
      <c r="E273" s="234" t="s">
        <v>1</v>
      </c>
      <c r="F273" s="235" t="s">
        <v>815</v>
      </c>
      <c r="G273" s="232"/>
      <c r="H273" s="236">
        <v>5.468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155</v>
      </c>
      <c r="AU273" s="242" t="s">
        <v>83</v>
      </c>
      <c r="AV273" s="13" t="s">
        <v>83</v>
      </c>
      <c r="AW273" s="13" t="s">
        <v>30</v>
      </c>
      <c r="AX273" s="13" t="s">
        <v>73</v>
      </c>
      <c r="AY273" s="242" t="s">
        <v>147</v>
      </c>
    </row>
    <row r="274" s="13" customFormat="1">
      <c r="A274" s="13"/>
      <c r="B274" s="231"/>
      <c r="C274" s="232"/>
      <c r="D274" s="233" t="s">
        <v>155</v>
      </c>
      <c r="E274" s="234" t="s">
        <v>1</v>
      </c>
      <c r="F274" s="235" t="s">
        <v>816</v>
      </c>
      <c r="G274" s="232"/>
      <c r="H274" s="236">
        <v>5.468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155</v>
      </c>
      <c r="AU274" s="242" t="s">
        <v>83</v>
      </c>
      <c r="AV274" s="13" t="s">
        <v>83</v>
      </c>
      <c r="AW274" s="13" t="s">
        <v>30</v>
      </c>
      <c r="AX274" s="13" t="s">
        <v>73</v>
      </c>
      <c r="AY274" s="242" t="s">
        <v>147</v>
      </c>
    </row>
    <row r="275" s="13" customFormat="1">
      <c r="A275" s="13"/>
      <c r="B275" s="231"/>
      <c r="C275" s="232"/>
      <c r="D275" s="233" t="s">
        <v>155</v>
      </c>
      <c r="E275" s="234" t="s">
        <v>1</v>
      </c>
      <c r="F275" s="235" t="s">
        <v>817</v>
      </c>
      <c r="G275" s="232"/>
      <c r="H275" s="236">
        <v>2.1869999999999998</v>
      </c>
      <c r="I275" s="237"/>
      <c r="J275" s="232"/>
      <c r="K275" s="232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155</v>
      </c>
      <c r="AU275" s="242" t="s">
        <v>83</v>
      </c>
      <c r="AV275" s="13" t="s">
        <v>83</v>
      </c>
      <c r="AW275" s="13" t="s">
        <v>30</v>
      </c>
      <c r="AX275" s="13" t="s">
        <v>73</v>
      </c>
      <c r="AY275" s="242" t="s">
        <v>147</v>
      </c>
    </row>
    <row r="276" s="14" customFormat="1">
      <c r="A276" s="14"/>
      <c r="B276" s="243"/>
      <c r="C276" s="244"/>
      <c r="D276" s="233" t="s">
        <v>155</v>
      </c>
      <c r="E276" s="245" t="s">
        <v>1</v>
      </c>
      <c r="F276" s="246" t="s">
        <v>157</v>
      </c>
      <c r="G276" s="244"/>
      <c r="H276" s="247">
        <v>13.122999999999999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155</v>
      </c>
      <c r="AU276" s="253" t="s">
        <v>83</v>
      </c>
      <c r="AV276" s="14" t="s">
        <v>154</v>
      </c>
      <c r="AW276" s="14" t="s">
        <v>30</v>
      </c>
      <c r="AX276" s="14" t="s">
        <v>81</v>
      </c>
      <c r="AY276" s="253" t="s">
        <v>147</v>
      </c>
    </row>
    <row r="277" s="12" customFormat="1" ht="22.8" customHeight="1">
      <c r="A277" s="12"/>
      <c r="B277" s="202"/>
      <c r="C277" s="203"/>
      <c r="D277" s="204" t="s">
        <v>72</v>
      </c>
      <c r="E277" s="216" t="s">
        <v>174</v>
      </c>
      <c r="F277" s="216" t="s">
        <v>242</v>
      </c>
      <c r="G277" s="203"/>
      <c r="H277" s="203"/>
      <c r="I277" s="206"/>
      <c r="J277" s="217">
        <f>BK277</f>
        <v>0</v>
      </c>
      <c r="K277" s="203"/>
      <c r="L277" s="208"/>
      <c r="M277" s="209"/>
      <c r="N277" s="210"/>
      <c r="O277" s="210"/>
      <c r="P277" s="211">
        <f>SUM(P278:P351)</f>
        <v>0</v>
      </c>
      <c r="Q277" s="210"/>
      <c r="R277" s="211">
        <f>SUM(R278:R351)</f>
        <v>0</v>
      </c>
      <c r="S277" s="210"/>
      <c r="T277" s="212">
        <f>SUM(T278:T351)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3" t="s">
        <v>81</v>
      </c>
      <c r="AT277" s="214" t="s">
        <v>72</v>
      </c>
      <c r="AU277" s="214" t="s">
        <v>81</v>
      </c>
      <c r="AY277" s="213" t="s">
        <v>147</v>
      </c>
      <c r="BK277" s="215">
        <f>SUM(BK278:BK351)</f>
        <v>0</v>
      </c>
    </row>
    <row r="278" s="2" customFormat="1" ht="24.15" customHeight="1">
      <c r="A278" s="38"/>
      <c r="B278" s="39"/>
      <c r="C278" s="218" t="s">
        <v>237</v>
      </c>
      <c r="D278" s="218" t="s">
        <v>149</v>
      </c>
      <c r="E278" s="219" t="s">
        <v>818</v>
      </c>
      <c r="F278" s="220" t="s">
        <v>819</v>
      </c>
      <c r="G278" s="221" t="s">
        <v>152</v>
      </c>
      <c r="H278" s="222">
        <v>211</v>
      </c>
      <c r="I278" s="223"/>
      <c r="J278" s="224">
        <f>ROUND(I278*H278,2)</f>
        <v>0</v>
      </c>
      <c r="K278" s="220" t="s">
        <v>153</v>
      </c>
      <c r="L278" s="44"/>
      <c r="M278" s="225" t="s">
        <v>1</v>
      </c>
      <c r="N278" s="226" t="s">
        <v>38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154</v>
      </c>
      <c r="AT278" s="229" t="s">
        <v>149</v>
      </c>
      <c r="AU278" s="229" t="s">
        <v>83</v>
      </c>
      <c r="AY278" s="17" t="s">
        <v>147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81</v>
      </c>
      <c r="BK278" s="230">
        <f>ROUND(I278*H278,2)</f>
        <v>0</v>
      </c>
      <c r="BL278" s="17" t="s">
        <v>154</v>
      </c>
      <c r="BM278" s="229" t="s">
        <v>305</v>
      </c>
    </row>
    <row r="279" s="13" customFormat="1">
      <c r="A279" s="13"/>
      <c r="B279" s="231"/>
      <c r="C279" s="232"/>
      <c r="D279" s="233" t="s">
        <v>155</v>
      </c>
      <c r="E279" s="234" t="s">
        <v>1</v>
      </c>
      <c r="F279" s="235" t="s">
        <v>820</v>
      </c>
      <c r="G279" s="232"/>
      <c r="H279" s="236">
        <v>211</v>
      </c>
      <c r="I279" s="237"/>
      <c r="J279" s="232"/>
      <c r="K279" s="232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155</v>
      </c>
      <c r="AU279" s="242" t="s">
        <v>83</v>
      </c>
      <c r="AV279" s="13" t="s">
        <v>83</v>
      </c>
      <c r="AW279" s="13" t="s">
        <v>30</v>
      </c>
      <c r="AX279" s="13" t="s">
        <v>73</v>
      </c>
      <c r="AY279" s="242" t="s">
        <v>147</v>
      </c>
    </row>
    <row r="280" s="14" customFormat="1">
      <c r="A280" s="14"/>
      <c r="B280" s="243"/>
      <c r="C280" s="244"/>
      <c r="D280" s="233" t="s">
        <v>155</v>
      </c>
      <c r="E280" s="245" t="s">
        <v>1</v>
      </c>
      <c r="F280" s="246" t="s">
        <v>157</v>
      </c>
      <c r="G280" s="244"/>
      <c r="H280" s="247">
        <v>211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155</v>
      </c>
      <c r="AU280" s="253" t="s">
        <v>83</v>
      </c>
      <c r="AV280" s="14" t="s">
        <v>154</v>
      </c>
      <c r="AW280" s="14" t="s">
        <v>30</v>
      </c>
      <c r="AX280" s="14" t="s">
        <v>81</v>
      </c>
      <c r="AY280" s="253" t="s">
        <v>147</v>
      </c>
    </row>
    <row r="281" s="2" customFormat="1" ht="44.25" customHeight="1">
      <c r="A281" s="38"/>
      <c r="B281" s="39"/>
      <c r="C281" s="218" t="s">
        <v>307</v>
      </c>
      <c r="D281" s="218" t="s">
        <v>149</v>
      </c>
      <c r="E281" s="219" t="s">
        <v>821</v>
      </c>
      <c r="F281" s="220" t="s">
        <v>822</v>
      </c>
      <c r="G281" s="221" t="s">
        <v>251</v>
      </c>
      <c r="H281" s="222">
        <v>5</v>
      </c>
      <c r="I281" s="223"/>
      <c r="J281" s="224">
        <f>ROUND(I281*H281,2)</f>
        <v>0</v>
      </c>
      <c r="K281" s="220" t="s">
        <v>823</v>
      </c>
      <c r="L281" s="44"/>
      <c r="M281" s="225" t="s">
        <v>1</v>
      </c>
      <c r="N281" s="226" t="s">
        <v>38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154</v>
      </c>
      <c r="AT281" s="229" t="s">
        <v>149</v>
      </c>
      <c r="AU281" s="229" t="s">
        <v>83</v>
      </c>
      <c r="AY281" s="17" t="s">
        <v>147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81</v>
      </c>
      <c r="BK281" s="230">
        <f>ROUND(I281*H281,2)</f>
        <v>0</v>
      </c>
      <c r="BL281" s="17" t="s">
        <v>154</v>
      </c>
      <c r="BM281" s="229" t="s">
        <v>310</v>
      </c>
    </row>
    <row r="282" s="13" customFormat="1">
      <c r="A282" s="13"/>
      <c r="B282" s="231"/>
      <c r="C282" s="232"/>
      <c r="D282" s="233" t="s">
        <v>155</v>
      </c>
      <c r="E282" s="234" t="s">
        <v>1</v>
      </c>
      <c r="F282" s="235" t="s">
        <v>824</v>
      </c>
      <c r="G282" s="232"/>
      <c r="H282" s="236">
        <v>5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155</v>
      </c>
      <c r="AU282" s="242" t="s">
        <v>83</v>
      </c>
      <c r="AV282" s="13" t="s">
        <v>83</v>
      </c>
      <c r="AW282" s="13" t="s">
        <v>30</v>
      </c>
      <c r="AX282" s="13" t="s">
        <v>73</v>
      </c>
      <c r="AY282" s="242" t="s">
        <v>147</v>
      </c>
    </row>
    <row r="283" s="14" customFormat="1">
      <c r="A283" s="14"/>
      <c r="B283" s="243"/>
      <c r="C283" s="244"/>
      <c r="D283" s="233" t="s">
        <v>155</v>
      </c>
      <c r="E283" s="245" t="s">
        <v>1</v>
      </c>
      <c r="F283" s="246" t="s">
        <v>157</v>
      </c>
      <c r="G283" s="244"/>
      <c r="H283" s="247">
        <v>5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155</v>
      </c>
      <c r="AU283" s="253" t="s">
        <v>83</v>
      </c>
      <c r="AV283" s="14" t="s">
        <v>154</v>
      </c>
      <c r="AW283" s="14" t="s">
        <v>30</v>
      </c>
      <c r="AX283" s="14" t="s">
        <v>81</v>
      </c>
      <c r="AY283" s="253" t="s">
        <v>147</v>
      </c>
    </row>
    <row r="284" s="2" customFormat="1" ht="16.5" customHeight="1">
      <c r="A284" s="38"/>
      <c r="B284" s="39"/>
      <c r="C284" s="218" t="s">
        <v>245</v>
      </c>
      <c r="D284" s="218" t="s">
        <v>149</v>
      </c>
      <c r="E284" s="219" t="s">
        <v>825</v>
      </c>
      <c r="F284" s="220" t="s">
        <v>826</v>
      </c>
      <c r="G284" s="221" t="s">
        <v>152</v>
      </c>
      <c r="H284" s="222">
        <v>211</v>
      </c>
      <c r="I284" s="223"/>
      <c r="J284" s="224">
        <f>ROUND(I284*H284,2)</f>
        <v>0</v>
      </c>
      <c r="K284" s="220" t="s">
        <v>1</v>
      </c>
      <c r="L284" s="44"/>
      <c r="M284" s="225" t="s">
        <v>1</v>
      </c>
      <c r="N284" s="226" t="s">
        <v>38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154</v>
      </c>
      <c r="AT284" s="229" t="s">
        <v>149</v>
      </c>
      <c r="AU284" s="229" t="s">
        <v>83</v>
      </c>
      <c r="AY284" s="17" t="s">
        <v>147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81</v>
      </c>
      <c r="BK284" s="230">
        <f>ROUND(I284*H284,2)</f>
        <v>0</v>
      </c>
      <c r="BL284" s="17" t="s">
        <v>154</v>
      </c>
      <c r="BM284" s="229" t="s">
        <v>314</v>
      </c>
    </row>
    <row r="285" s="2" customFormat="1" ht="16.5" customHeight="1">
      <c r="A285" s="38"/>
      <c r="B285" s="39"/>
      <c r="C285" s="264" t="s">
        <v>315</v>
      </c>
      <c r="D285" s="264" t="s">
        <v>217</v>
      </c>
      <c r="E285" s="265" t="s">
        <v>827</v>
      </c>
      <c r="F285" s="266" t="s">
        <v>828</v>
      </c>
      <c r="G285" s="267" t="s">
        <v>152</v>
      </c>
      <c r="H285" s="268">
        <v>214.16499999999999</v>
      </c>
      <c r="I285" s="269"/>
      <c r="J285" s="270">
        <f>ROUND(I285*H285,2)</f>
        <v>0</v>
      </c>
      <c r="K285" s="266" t="s">
        <v>153</v>
      </c>
      <c r="L285" s="271"/>
      <c r="M285" s="272" t="s">
        <v>1</v>
      </c>
      <c r="N285" s="273" t="s">
        <v>38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174</v>
      </c>
      <c r="AT285" s="229" t="s">
        <v>217</v>
      </c>
      <c r="AU285" s="229" t="s">
        <v>83</v>
      </c>
      <c r="AY285" s="17" t="s">
        <v>147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81</v>
      </c>
      <c r="BK285" s="230">
        <f>ROUND(I285*H285,2)</f>
        <v>0</v>
      </c>
      <c r="BL285" s="17" t="s">
        <v>154</v>
      </c>
      <c r="BM285" s="229" t="s">
        <v>318</v>
      </c>
    </row>
    <row r="286" s="15" customFormat="1">
      <c r="A286" s="15"/>
      <c r="B286" s="254"/>
      <c r="C286" s="255"/>
      <c r="D286" s="233" t="s">
        <v>155</v>
      </c>
      <c r="E286" s="256" t="s">
        <v>1</v>
      </c>
      <c r="F286" s="257" t="s">
        <v>829</v>
      </c>
      <c r="G286" s="255"/>
      <c r="H286" s="256" t="s">
        <v>1</v>
      </c>
      <c r="I286" s="258"/>
      <c r="J286" s="255"/>
      <c r="K286" s="255"/>
      <c r="L286" s="259"/>
      <c r="M286" s="260"/>
      <c r="N286" s="261"/>
      <c r="O286" s="261"/>
      <c r="P286" s="261"/>
      <c r="Q286" s="261"/>
      <c r="R286" s="261"/>
      <c r="S286" s="261"/>
      <c r="T286" s="262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3" t="s">
        <v>155</v>
      </c>
      <c r="AU286" s="263" t="s">
        <v>83</v>
      </c>
      <c r="AV286" s="15" t="s">
        <v>81</v>
      </c>
      <c r="AW286" s="15" t="s">
        <v>30</v>
      </c>
      <c r="AX286" s="15" t="s">
        <v>73</v>
      </c>
      <c r="AY286" s="263" t="s">
        <v>147</v>
      </c>
    </row>
    <row r="287" s="15" customFormat="1">
      <c r="A287" s="15"/>
      <c r="B287" s="254"/>
      <c r="C287" s="255"/>
      <c r="D287" s="233" t="s">
        <v>155</v>
      </c>
      <c r="E287" s="256" t="s">
        <v>1</v>
      </c>
      <c r="F287" s="257" t="s">
        <v>830</v>
      </c>
      <c r="G287" s="255"/>
      <c r="H287" s="256" t="s">
        <v>1</v>
      </c>
      <c r="I287" s="258"/>
      <c r="J287" s="255"/>
      <c r="K287" s="255"/>
      <c r="L287" s="259"/>
      <c r="M287" s="260"/>
      <c r="N287" s="261"/>
      <c r="O287" s="261"/>
      <c r="P287" s="261"/>
      <c r="Q287" s="261"/>
      <c r="R287" s="261"/>
      <c r="S287" s="261"/>
      <c r="T287" s="262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3" t="s">
        <v>155</v>
      </c>
      <c r="AU287" s="263" t="s">
        <v>83</v>
      </c>
      <c r="AV287" s="15" t="s">
        <v>81</v>
      </c>
      <c r="AW287" s="15" t="s">
        <v>30</v>
      </c>
      <c r="AX287" s="15" t="s">
        <v>73</v>
      </c>
      <c r="AY287" s="263" t="s">
        <v>147</v>
      </c>
    </row>
    <row r="288" s="15" customFormat="1">
      <c r="A288" s="15"/>
      <c r="B288" s="254"/>
      <c r="C288" s="255"/>
      <c r="D288" s="233" t="s">
        <v>155</v>
      </c>
      <c r="E288" s="256" t="s">
        <v>1</v>
      </c>
      <c r="F288" s="257" t="s">
        <v>831</v>
      </c>
      <c r="G288" s="255"/>
      <c r="H288" s="256" t="s">
        <v>1</v>
      </c>
      <c r="I288" s="258"/>
      <c r="J288" s="255"/>
      <c r="K288" s="255"/>
      <c r="L288" s="259"/>
      <c r="M288" s="260"/>
      <c r="N288" s="261"/>
      <c r="O288" s="261"/>
      <c r="P288" s="261"/>
      <c r="Q288" s="261"/>
      <c r="R288" s="261"/>
      <c r="S288" s="261"/>
      <c r="T288" s="262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3" t="s">
        <v>155</v>
      </c>
      <c r="AU288" s="263" t="s">
        <v>83</v>
      </c>
      <c r="AV288" s="15" t="s">
        <v>81</v>
      </c>
      <c r="AW288" s="15" t="s">
        <v>30</v>
      </c>
      <c r="AX288" s="15" t="s">
        <v>73</v>
      </c>
      <c r="AY288" s="263" t="s">
        <v>147</v>
      </c>
    </row>
    <row r="289" s="15" customFormat="1">
      <c r="A289" s="15"/>
      <c r="B289" s="254"/>
      <c r="C289" s="255"/>
      <c r="D289" s="233" t="s">
        <v>155</v>
      </c>
      <c r="E289" s="256" t="s">
        <v>1</v>
      </c>
      <c r="F289" s="257" t="s">
        <v>832</v>
      </c>
      <c r="G289" s="255"/>
      <c r="H289" s="256" t="s">
        <v>1</v>
      </c>
      <c r="I289" s="258"/>
      <c r="J289" s="255"/>
      <c r="K289" s="255"/>
      <c r="L289" s="259"/>
      <c r="M289" s="260"/>
      <c r="N289" s="261"/>
      <c r="O289" s="261"/>
      <c r="P289" s="261"/>
      <c r="Q289" s="261"/>
      <c r="R289" s="261"/>
      <c r="S289" s="261"/>
      <c r="T289" s="262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3" t="s">
        <v>155</v>
      </c>
      <c r="AU289" s="263" t="s">
        <v>83</v>
      </c>
      <c r="AV289" s="15" t="s">
        <v>81</v>
      </c>
      <c r="AW289" s="15" t="s">
        <v>30</v>
      </c>
      <c r="AX289" s="15" t="s">
        <v>73</v>
      </c>
      <c r="AY289" s="263" t="s">
        <v>147</v>
      </c>
    </row>
    <row r="290" s="15" customFormat="1">
      <c r="A290" s="15"/>
      <c r="B290" s="254"/>
      <c r="C290" s="255"/>
      <c r="D290" s="233" t="s">
        <v>155</v>
      </c>
      <c r="E290" s="256" t="s">
        <v>1</v>
      </c>
      <c r="F290" s="257" t="s">
        <v>833</v>
      </c>
      <c r="G290" s="255"/>
      <c r="H290" s="256" t="s">
        <v>1</v>
      </c>
      <c r="I290" s="258"/>
      <c r="J290" s="255"/>
      <c r="K290" s="255"/>
      <c r="L290" s="259"/>
      <c r="M290" s="260"/>
      <c r="N290" s="261"/>
      <c r="O290" s="261"/>
      <c r="P290" s="261"/>
      <c r="Q290" s="261"/>
      <c r="R290" s="261"/>
      <c r="S290" s="261"/>
      <c r="T290" s="262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3" t="s">
        <v>155</v>
      </c>
      <c r="AU290" s="263" t="s">
        <v>83</v>
      </c>
      <c r="AV290" s="15" t="s">
        <v>81</v>
      </c>
      <c r="AW290" s="15" t="s">
        <v>30</v>
      </c>
      <c r="AX290" s="15" t="s">
        <v>73</v>
      </c>
      <c r="AY290" s="263" t="s">
        <v>147</v>
      </c>
    </row>
    <row r="291" s="13" customFormat="1">
      <c r="A291" s="13"/>
      <c r="B291" s="231"/>
      <c r="C291" s="232"/>
      <c r="D291" s="233" t="s">
        <v>155</v>
      </c>
      <c r="E291" s="234" t="s">
        <v>1</v>
      </c>
      <c r="F291" s="235" t="s">
        <v>834</v>
      </c>
      <c r="G291" s="232"/>
      <c r="H291" s="236">
        <v>211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155</v>
      </c>
      <c r="AU291" s="242" t="s">
        <v>83</v>
      </c>
      <c r="AV291" s="13" t="s">
        <v>83</v>
      </c>
      <c r="AW291" s="13" t="s">
        <v>30</v>
      </c>
      <c r="AX291" s="13" t="s">
        <v>73</v>
      </c>
      <c r="AY291" s="242" t="s">
        <v>147</v>
      </c>
    </row>
    <row r="292" s="14" customFormat="1">
      <c r="A292" s="14"/>
      <c r="B292" s="243"/>
      <c r="C292" s="244"/>
      <c r="D292" s="233" t="s">
        <v>155</v>
      </c>
      <c r="E292" s="245" t="s">
        <v>1</v>
      </c>
      <c r="F292" s="246" t="s">
        <v>157</v>
      </c>
      <c r="G292" s="244"/>
      <c r="H292" s="247">
        <v>211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155</v>
      </c>
      <c r="AU292" s="253" t="s">
        <v>83</v>
      </c>
      <c r="AV292" s="14" t="s">
        <v>154</v>
      </c>
      <c r="AW292" s="14" t="s">
        <v>30</v>
      </c>
      <c r="AX292" s="14" t="s">
        <v>73</v>
      </c>
      <c r="AY292" s="253" t="s">
        <v>147</v>
      </c>
    </row>
    <row r="293" s="13" customFormat="1">
      <c r="A293" s="13"/>
      <c r="B293" s="231"/>
      <c r="C293" s="232"/>
      <c r="D293" s="233" t="s">
        <v>155</v>
      </c>
      <c r="E293" s="234" t="s">
        <v>1</v>
      </c>
      <c r="F293" s="235" t="s">
        <v>835</v>
      </c>
      <c r="G293" s="232"/>
      <c r="H293" s="236">
        <v>214.16499999999999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155</v>
      </c>
      <c r="AU293" s="242" t="s">
        <v>83</v>
      </c>
      <c r="AV293" s="13" t="s">
        <v>83</v>
      </c>
      <c r="AW293" s="13" t="s">
        <v>30</v>
      </c>
      <c r="AX293" s="13" t="s">
        <v>73</v>
      </c>
      <c r="AY293" s="242" t="s">
        <v>147</v>
      </c>
    </row>
    <row r="294" s="14" customFormat="1">
      <c r="A294" s="14"/>
      <c r="B294" s="243"/>
      <c r="C294" s="244"/>
      <c r="D294" s="233" t="s">
        <v>155</v>
      </c>
      <c r="E294" s="245" t="s">
        <v>1</v>
      </c>
      <c r="F294" s="246" t="s">
        <v>157</v>
      </c>
      <c r="G294" s="244"/>
      <c r="H294" s="247">
        <v>214.16499999999999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155</v>
      </c>
      <c r="AU294" s="253" t="s">
        <v>83</v>
      </c>
      <c r="AV294" s="14" t="s">
        <v>154</v>
      </c>
      <c r="AW294" s="14" t="s">
        <v>30</v>
      </c>
      <c r="AX294" s="14" t="s">
        <v>81</v>
      </c>
      <c r="AY294" s="253" t="s">
        <v>147</v>
      </c>
    </row>
    <row r="295" s="2" customFormat="1" ht="33" customHeight="1">
      <c r="A295" s="38"/>
      <c r="B295" s="39"/>
      <c r="C295" s="218" t="s">
        <v>252</v>
      </c>
      <c r="D295" s="218" t="s">
        <v>149</v>
      </c>
      <c r="E295" s="219" t="s">
        <v>836</v>
      </c>
      <c r="F295" s="220" t="s">
        <v>837</v>
      </c>
      <c r="G295" s="221" t="s">
        <v>251</v>
      </c>
      <c r="H295" s="222">
        <v>18</v>
      </c>
      <c r="I295" s="223"/>
      <c r="J295" s="224">
        <f>ROUND(I295*H295,2)</f>
        <v>0</v>
      </c>
      <c r="K295" s="220" t="s">
        <v>153</v>
      </c>
      <c r="L295" s="44"/>
      <c r="M295" s="225" t="s">
        <v>1</v>
      </c>
      <c r="N295" s="226" t="s">
        <v>38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154</v>
      </c>
      <c r="AT295" s="229" t="s">
        <v>149</v>
      </c>
      <c r="AU295" s="229" t="s">
        <v>83</v>
      </c>
      <c r="AY295" s="17" t="s">
        <v>147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81</v>
      </c>
      <c r="BK295" s="230">
        <f>ROUND(I295*H295,2)</f>
        <v>0</v>
      </c>
      <c r="BL295" s="17" t="s">
        <v>154</v>
      </c>
      <c r="BM295" s="229" t="s">
        <v>322</v>
      </c>
    </row>
    <row r="296" s="2" customFormat="1" ht="16.5" customHeight="1">
      <c r="A296" s="38"/>
      <c r="B296" s="39"/>
      <c r="C296" s="264" t="s">
        <v>323</v>
      </c>
      <c r="D296" s="264" t="s">
        <v>217</v>
      </c>
      <c r="E296" s="265" t="s">
        <v>838</v>
      </c>
      <c r="F296" s="266" t="s">
        <v>839</v>
      </c>
      <c r="G296" s="267" t="s">
        <v>251</v>
      </c>
      <c r="H296" s="268">
        <v>12</v>
      </c>
      <c r="I296" s="269"/>
      <c r="J296" s="270">
        <f>ROUND(I296*H296,2)</f>
        <v>0</v>
      </c>
      <c r="K296" s="266" t="s">
        <v>1</v>
      </c>
      <c r="L296" s="271"/>
      <c r="M296" s="272" t="s">
        <v>1</v>
      </c>
      <c r="N296" s="273" t="s">
        <v>38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174</v>
      </c>
      <c r="AT296" s="229" t="s">
        <v>217</v>
      </c>
      <c r="AU296" s="229" t="s">
        <v>83</v>
      </c>
      <c r="AY296" s="17" t="s">
        <v>147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81</v>
      </c>
      <c r="BK296" s="230">
        <f>ROUND(I296*H296,2)</f>
        <v>0</v>
      </c>
      <c r="BL296" s="17" t="s">
        <v>154</v>
      </c>
      <c r="BM296" s="229" t="s">
        <v>326</v>
      </c>
    </row>
    <row r="297" s="13" customFormat="1">
      <c r="A297" s="13"/>
      <c r="B297" s="231"/>
      <c r="C297" s="232"/>
      <c r="D297" s="233" t="s">
        <v>155</v>
      </c>
      <c r="E297" s="234" t="s">
        <v>1</v>
      </c>
      <c r="F297" s="235" t="s">
        <v>840</v>
      </c>
      <c r="G297" s="232"/>
      <c r="H297" s="236">
        <v>12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155</v>
      </c>
      <c r="AU297" s="242" t="s">
        <v>83</v>
      </c>
      <c r="AV297" s="13" t="s">
        <v>83</v>
      </c>
      <c r="AW297" s="13" t="s">
        <v>30</v>
      </c>
      <c r="AX297" s="13" t="s">
        <v>73</v>
      </c>
      <c r="AY297" s="242" t="s">
        <v>147</v>
      </c>
    </row>
    <row r="298" s="14" customFormat="1">
      <c r="A298" s="14"/>
      <c r="B298" s="243"/>
      <c r="C298" s="244"/>
      <c r="D298" s="233" t="s">
        <v>155</v>
      </c>
      <c r="E298" s="245" t="s">
        <v>1</v>
      </c>
      <c r="F298" s="246" t="s">
        <v>157</v>
      </c>
      <c r="G298" s="244"/>
      <c r="H298" s="247">
        <v>12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155</v>
      </c>
      <c r="AU298" s="253" t="s">
        <v>83</v>
      </c>
      <c r="AV298" s="14" t="s">
        <v>154</v>
      </c>
      <c r="AW298" s="14" t="s">
        <v>30</v>
      </c>
      <c r="AX298" s="14" t="s">
        <v>81</v>
      </c>
      <c r="AY298" s="253" t="s">
        <v>147</v>
      </c>
    </row>
    <row r="299" s="2" customFormat="1" ht="16.5" customHeight="1">
      <c r="A299" s="38"/>
      <c r="B299" s="39"/>
      <c r="C299" s="264" t="s">
        <v>255</v>
      </c>
      <c r="D299" s="264" t="s">
        <v>217</v>
      </c>
      <c r="E299" s="265" t="s">
        <v>841</v>
      </c>
      <c r="F299" s="266" t="s">
        <v>842</v>
      </c>
      <c r="G299" s="267" t="s">
        <v>251</v>
      </c>
      <c r="H299" s="268">
        <v>6</v>
      </c>
      <c r="I299" s="269"/>
      <c r="J299" s="270">
        <f>ROUND(I299*H299,2)</f>
        <v>0</v>
      </c>
      <c r="K299" s="266" t="s">
        <v>1</v>
      </c>
      <c r="L299" s="271"/>
      <c r="M299" s="272" t="s">
        <v>1</v>
      </c>
      <c r="N299" s="273" t="s">
        <v>38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174</v>
      </c>
      <c r="AT299" s="229" t="s">
        <v>217</v>
      </c>
      <c r="AU299" s="229" t="s">
        <v>83</v>
      </c>
      <c r="AY299" s="17" t="s">
        <v>147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81</v>
      </c>
      <c r="BK299" s="230">
        <f>ROUND(I299*H299,2)</f>
        <v>0</v>
      </c>
      <c r="BL299" s="17" t="s">
        <v>154</v>
      </c>
      <c r="BM299" s="229" t="s">
        <v>330</v>
      </c>
    </row>
    <row r="300" s="13" customFormat="1">
      <c r="A300" s="13"/>
      <c r="B300" s="231"/>
      <c r="C300" s="232"/>
      <c r="D300" s="233" t="s">
        <v>155</v>
      </c>
      <c r="E300" s="234" t="s">
        <v>1</v>
      </c>
      <c r="F300" s="235" t="s">
        <v>843</v>
      </c>
      <c r="G300" s="232"/>
      <c r="H300" s="236">
        <v>6</v>
      </c>
      <c r="I300" s="237"/>
      <c r="J300" s="232"/>
      <c r="K300" s="232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155</v>
      </c>
      <c r="AU300" s="242" t="s">
        <v>83</v>
      </c>
      <c r="AV300" s="13" t="s">
        <v>83</v>
      </c>
      <c r="AW300" s="13" t="s">
        <v>30</v>
      </c>
      <c r="AX300" s="13" t="s">
        <v>73</v>
      </c>
      <c r="AY300" s="242" t="s">
        <v>147</v>
      </c>
    </row>
    <row r="301" s="14" customFormat="1">
      <c r="A301" s="14"/>
      <c r="B301" s="243"/>
      <c r="C301" s="244"/>
      <c r="D301" s="233" t="s">
        <v>155</v>
      </c>
      <c r="E301" s="245" t="s">
        <v>1</v>
      </c>
      <c r="F301" s="246" t="s">
        <v>157</v>
      </c>
      <c r="G301" s="244"/>
      <c r="H301" s="247">
        <v>6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3" t="s">
        <v>155</v>
      </c>
      <c r="AU301" s="253" t="s">
        <v>83</v>
      </c>
      <c r="AV301" s="14" t="s">
        <v>154</v>
      </c>
      <c r="AW301" s="14" t="s">
        <v>30</v>
      </c>
      <c r="AX301" s="14" t="s">
        <v>81</v>
      </c>
      <c r="AY301" s="253" t="s">
        <v>147</v>
      </c>
    </row>
    <row r="302" s="2" customFormat="1" ht="24.15" customHeight="1">
      <c r="A302" s="38"/>
      <c r="B302" s="39"/>
      <c r="C302" s="218" t="s">
        <v>331</v>
      </c>
      <c r="D302" s="218" t="s">
        <v>149</v>
      </c>
      <c r="E302" s="219" t="s">
        <v>844</v>
      </c>
      <c r="F302" s="220" t="s">
        <v>845</v>
      </c>
      <c r="G302" s="221" t="s">
        <v>168</v>
      </c>
      <c r="H302" s="222">
        <v>1.131</v>
      </c>
      <c r="I302" s="223"/>
      <c r="J302" s="224">
        <f>ROUND(I302*H302,2)</f>
        <v>0</v>
      </c>
      <c r="K302" s="220" t="s">
        <v>153</v>
      </c>
      <c r="L302" s="44"/>
      <c r="M302" s="225" t="s">
        <v>1</v>
      </c>
      <c r="N302" s="226" t="s">
        <v>38</v>
      </c>
      <c r="O302" s="91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9" t="s">
        <v>154</v>
      </c>
      <c r="AT302" s="229" t="s">
        <v>149</v>
      </c>
      <c r="AU302" s="229" t="s">
        <v>83</v>
      </c>
      <c r="AY302" s="17" t="s">
        <v>147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17" t="s">
        <v>81</v>
      </c>
      <c r="BK302" s="230">
        <f>ROUND(I302*H302,2)</f>
        <v>0</v>
      </c>
      <c r="BL302" s="17" t="s">
        <v>154</v>
      </c>
      <c r="BM302" s="229" t="s">
        <v>334</v>
      </c>
    </row>
    <row r="303" s="13" customFormat="1">
      <c r="A303" s="13"/>
      <c r="B303" s="231"/>
      <c r="C303" s="232"/>
      <c r="D303" s="233" t="s">
        <v>155</v>
      </c>
      <c r="E303" s="234" t="s">
        <v>1</v>
      </c>
      <c r="F303" s="235" t="s">
        <v>846</v>
      </c>
      <c r="G303" s="232"/>
      <c r="H303" s="236">
        <v>1.131</v>
      </c>
      <c r="I303" s="237"/>
      <c r="J303" s="232"/>
      <c r="K303" s="232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155</v>
      </c>
      <c r="AU303" s="242" t="s">
        <v>83</v>
      </c>
      <c r="AV303" s="13" t="s">
        <v>83</v>
      </c>
      <c r="AW303" s="13" t="s">
        <v>30</v>
      </c>
      <c r="AX303" s="13" t="s">
        <v>73</v>
      </c>
      <c r="AY303" s="242" t="s">
        <v>147</v>
      </c>
    </row>
    <row r="304" s="14" customFormat="1">
      <c r="A304" s="14"/>
      <c r="B304" s="243"/>
      <c r="C304" s="244"/>
      <c r="D304" s="233" t="s">
        <v>155</v>
      </c>
      <c r="E304" s="245" t="s">
        <v>1</v>
      </c>
      <c r="F304" s="246" t="s">
        <v>157</v>
      </c>
      <c r="G304" s="244"/>
      <c r="H304" s="247">
        <v>1.131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155</v>
      </c>
      <c r="AU304" s="253" t="s">
        <v>83</v>
      </c>
      <c r="AV304" s="14" t="s">
        <v>154</v>
      </c>
      <c r="AW304" s="14" t="s">
        <v>30</v>
      </c>
      <c r="AX304" s="14" t="s">
        <v>81</v>
      </c>
      <c r="AY304" s="253" t="s">
        <v>147</v>
      </c>
    </row>
    <row r="305" s="2" customFormat="1" ht="24.15" customHeight="1">
      <c r="A305" s="38"/>
      <c r="B305" s="39"/>
      <c r="C305" s="218" t="s">
        <v>260</v>
      </c>
      <c r="D305" s="218" t="s">
        <v>149</v>
      </c>
      <c r="E305" s="219" t="s">
        <v>847</v>
      </c>
      <c r="F305" s="220" t="s">
        <v>848</v>
      </c>
      <c r="G305" s="221" t="s">
        <v>168</v>
      </c>
      <c r="H305" s="222">
        <v>31.102</v>
      </c>
      <c r="I305" s="223"/>
      <c r="J305" s="224">
        <f>ROUND(I305*H305,2)</f>
        <v>0</v>
      </c>
      <c r="K305" s="220" t="s">
        <v>153</v>
      </c>
      <c r="L305" s="44"/>
      <c r="M305" s="225" t="s">
        <v>1</v>
      </c>
      <c r="N305" s="226" t="s">
        <v>38</v>
      </c>
      <c r="O305" s="91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154</v>
      </c>
      <c r="AT305" s="229" t="s">
        <v>149</v>
      </c>
      <c r="AU305" s="229" t="s">
        <v>83</v>
      </c>
      <c r="AY305" s="17" t="s">
        <v>147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81</v>
      </c>
      <c r="BK305" s="230">
        <f>ROUND(I305*H305,2)</f>
        <v>0</v>
      </c>
      <c r="BL305" s="17" t="s">
        <v>154</v>
      </c>
      <c r="BM305" s="229" t="s">
        <v>338</v>
      </c>
    </row>
    <row r="306" s="13" customFormat="1">
      <c r="A306" s="13"/>
      <c r="B306" s="231"/>
      <c r="C306" s="232"/>
      <c r="D306" s="233" t="s">
        <v>155</v>
      </c>
      <c r="E306" s="234" t="s">
        <v>1</v>
      </c>
      <c r="F306" s="235" t="s">
        <v>849</v>
      </c>
      <c r="G306" s="232"/>
      <c r="H306" s="236">
        <v>31.102</v>
      </c>
      <c r="I306" s="237"/>
      <c r="J306" s="232"/>
      <c r="K306" s="232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155</v>
      </c>
      <c r="AU306" s="242" t="s">
        <v>83</v>
      </c>
      <c r="AV306" s="13" t="s">
        <v>83</v>
      </c>
      <c r="AW306" s="13" t="s">
        <v>30</v>
      </c>
      <c r="AX306" s="13" t="s">
        <v>73</v>
      </c>
      <c r="AY306" s="242" t="s">
        <v>147</v>
      </c>
    </row>
    <row r="307" s="14" customFormat="1">
      <c r="A307" s="14"/>
      <c r="B307" s="243"/>
      <c r="C307" s="244"/>
      <c r="D307" s="233" t="s">
        <v>155</v>
      </c>
      <c r="E307" s="245" t="s">
        <v>1</v>
      </c>
      <c r="F307" s="246" t="s">
        <v>157</v>
      </c>
      <c r="G307" s="244"/>
      <c r="H307" s="247">
        <v>31.102</v>
      </c>
      <c r="I307" s="248"/>
      <c r="J307" s="244"/>
      <c r="K307" s="244"/>
      <c r="L307" s="249"/>
      <c r="M307" s="250"/>
      <c r="N307" s="251"/>
      <c r="O307" s="251"/>
      <c r="P307" s="251"/>
      <c r="Q307" s="251"/>
      <c r="R307" s="251"/>
      <c r="S307" s="251"/>
      <c r="T307" s="25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3" t="s">
        <v>155</v>
      </c>
      <c r="AU307" s="253" t="s">
        <v>83</v>
      </c>
      <c r="AV307" s="14" t="s">
        <v>154</v>
      </c>
      <c r="AW307" s="14" t="s">
        <v>30</v>
      </c>
      <c r="AX307" s="14" t="s">
        <v>81</v>
      </c>
      <c r="AY307" s="253" t="s">
        <v>147</v>
      </c>
    </row>
    <row r="308" s="2" customFormat="1" ht="24.15" customHeight="1">
      <c r="A308" s="38"/>
      <c r="B308" s="39"/>
      <c r="C308" s="218" t="s">
        <v>340</v>
      </c>
      <c r="D308" s="218" t="s">
        <v>149</v>
      </c>
      <c r="E308" s="219" t="s">
        <v>850</v>
      </c>
      <c r="F308" s="220" t="s">
        <v>851</v>
      </c>
      <c r="G308" s="221" t="s">
        <v>251</v>
      </c>
      <c r="H308" s="222">
        <v>7</v>
      </c>
      <c r="I308" s="223"/>
      <c r="J308" s="224">
        <f>ROUND(I308*H308,2)</f>
        <v>0</v>
      </c>
      <c r="K308" s="220" t="s">
        <v>153</v>
      </c>
      <c r="L308" s="44"/>
      <c r="M308" s="225" t="s">
        <v>1</v>
      </c>
      <c r="N308" s="226" t="s">
        <v>38</v>
      </c>
      <c r="O308" s="91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154</v>
      </c>
      <c r="AT308" s="229" t="s">
        <v>149</v>
      </c>
      <c r="AU308" s="229" t="s">
        <v>83</v>
      </c>
      <c r="AY308" s="17" t="s">
        <v>147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81</v>
      </c>
      <c r="BK308" s="230">
        <f>ROUND(I308*H308,2)</f>
        <v>0</v>
      </c>
      <c r="BL308" s="17" t="s">
        <v>154</v>
      </c>
      <c r="BM308" s="229" t="s">
        <v>343</v>
      </c>
    </row>
    <row r="309" s="2" customFormat="1" ht="21.75" customHeight="1">
      <c r="A309" s="38"/>
      <c r="B309" s="39"/>
      <c r="C309" s="264" t="s">
        <v>264</v>
      </c>
      <c r="D309" s="264" t="s">
        <v>217</v>
      </c>
      <c r="E309" s="265" t="s">
        <v>852</v>
      </c>
      <c r="F309" s="266" t="s">
        <v>853</v>
      </c>
      <c r="G309" s="267" t="s">
        <v>251</v>
      </c>
      <c r="H309" s="268">
        <v>2</v>
      </c>
      <c r="I309" s="269"/>
      <c r="J309" s="270">
        <f>ROUND(I309*H309,2)</f>
        <v>0</v>
      </c>
      <c r="K309" s="266" t="s">
        <v>1</v>
      </c>
      <c r="L309" s="271"/>
      <c r="M309" s="272" t="s">
        <v>1</v>
      </c>
      <c r="N309" s="273" t="s">
        <v>38</v>
      </c>
      <c r="O309" s="91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9" t="s">
        <v>174</v>
      </c>
      <c r="AT309" s="229" t="s">
        <v>217</v>
      </c>
      <c r="AU309" s="229" t="s">
        <v>83</v>
      </c>
      <c r="AY309" s="17" t="s">
        <v>147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7" t="s">
        <v>81</v>
      </c>
      <c r="BK309" s="230">
        <f>ROUND(I309*H309,2)</f>
        <v>0</v>
      </c>
      <c r="BL309" s="17" t="s">
        <v>154</v>
      </c>
      <c r="BM309" s="229" t="s">
        <v>346</v>
      </c>
    </row>
    <row r="310" s="13" customFormat="1">
      <c r="A310" s="13"/>
      <c r="B310" s="231"/>
      <c r="C310" s="232"/>
      <c r="D310" s="233" t="s">
        <v>155</v>
      </c>
      <c r="E310" s="234" t="s">
        <v>1</v>
      </c>
      <c r="F310" s="235" t="s">
        <v>854</v>
      </c>
      <c r="G310" s="232"/>
      <c r="H310" s="236">
        <v>2</v>
      </c>
      <c r="I310" s="237"/>
      <c r="J310" s="232"/>
      <c r="K310" s="232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155</v>
      </c>
      <c r="AU310" s="242" t="s">
        <v>83</v>
      </c>
      <c r="AV310" s="13" t="s">
        <v>83</v>
      </c>
      <c r="AW310" s="13" t="s">
        <v>30</v>
      </c>
      <c r="AX310" s="13" t="s">
        <v>73</v>
      </c>
      <c r="AY310" s="242" t="s">
        <v>147</v>
      </c>
    </row>
    <row r="311" s="14" customFormat="1">
      <c r="A311" s="14"/>
      <c r="B311" s="243"/>
      <c r="C311" s="244"/>
      <c r="D311" s="233" t="s">
        <v>155</v>
      </c>
      <c r="E311" s="245" t="s">
        <v>1</v>
      </c>
      <c r="F311" s="246" t="s">
        <v>157</v>
      </c>
      <c r="G311" s="244"/>
      <c r="H311" s="247">
        <v>2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155</v>
      </c>
      <c r="AU311" s="253" t="s">
        <v>83</v>
      </c>
      <c r="AV311" s="14" t="s">
        <v>154</v>
      </c>
      <c r="AW311" s="14" t="s">
        <v>30</v>
      </c>
      <c r="AX311" s="14" t="s">
        <v>81</v>
      </c>
      <c r="AY311" s="253" t="s">
        <v>147</v>
      </c>
    </row>
    <row r="312" s="2" customFormat="1" ht="21.75" customHeight="1">
      <c r="A312" s="38"/>
      <c r="B312" s="39"/>
      <c r="C312" s="264" t="s">
        <v>348</v>
      </c>
      <c r="D312" s="264" t="s">
        <v>217</v>
      </c>
      <c r="E312" s="265" t="s">
        <v>855</v>
      </c>
      <c r="F312" s="266" t="s">
        <v>856</v>
      </c>
      <c r="G312" s="267" t="s">
        <v>251</v>
      </c>
      <c r="H312" s="268">
        <v>5</v>
      </c>
      <c r="I312" s="269"/>
      <c r="J312" s="270">
        <f>ROUND(I312*H312,2)</f>
        <v>0</v>
      </c>
      <c r="K312" s="266" t="s">
        <v>1</v>
      </c>
      <c r="L312" s="271"/>
      <c r="M312" s="272" t="s">
        <v>1</v>
      </c>
      <c r="N312" s="273" t="s">
        <v>38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174</v>
      </c>
      <c r="AT312" s="229" t="s">
        <v>217</v>
      </c>
      <c r="AU312" s="229" t="s">
        <v>83</v>
      </c>
      <c r="AY312" s="17" t="s">
        <v>147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81</v>
      </c>
      <c r="BK312" s="230">
        <f>ROUND(I312*H312,2)</f>
        <v>0</v>
      </c>
      <c r="BL312" s="17" t="s">
        <v>154</v>
      </c>
      <c r="BM312" s="229" t="s">
        <v>351</v>
      </c>
    </row>
    <row r="313" s="13" customFormat="1">
      <c r="A313" s="13"/>
      <c r="B313" s="231"/>
      <c r="C313" s="232"/>
      <c r="D313" s="233" t="s">
        <v>155</v>
      </c>
      <c r="E313" s="234" t="s">
        <v>1</v>
      </c>
      <c r="F313" s="235" t="s">
        <v>857</v>
      </c>
      <c r="G313" s="232"/>
      <c r="H313" s="236">
        <v>5</v>
      </c>
      <c r="I313" s="237"/>
      <c r="J313" s="232"/>
      <c r="K313" s="232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155</v>
      </c>
      <c r="AU313" s="242" t="s">
        <v>83</v>
      </c>
      <c r="AV313" s="13" t="s">
        <v>83</v>
      </c>
      <c r="AW313" s="13" t="s">
        <v>30</v>
      </c>
      <c r="AX313" s="13" t="s">
        <v>73</v>
      </c>
      <c r="AY313" s="242" t="s">
        <v>147</v>
      </c>
    </row>
    <row r="314" s="14" customFormat="1">
      <c r="A314" s="14"/>
      <c r="B314" s="243"/>
      <c r="C314" s="244"/>
      <c r="D314" s="233" t="s">
        <v>155</v>
      </c>
      <c r="E314" s="245" t="s">
        <v>1</v>
      </c>
      <c r="F314" s="246" t="s">
        <v>157</v>
      </c>
      <c r="G314" s="244"/>
      <c r="H314" s="247">
        <v>5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155</v>
      </c>
      <c r="AU314" s="253" t="s">
        <v>83</v>
      </c>
      <c r="AV314" s="14" t="s">
        <v>154</v>
      </c>
      <c r="AW314" s="14" t="s">
        <v>30</v>
      </c>
      <c r="AX314" s="14" t="s">
        <v>81</v>
      </c>
      <c r="AY314" s="253" t="s">
        <v>147</v>
      </c>
    </row>
    <row r="315" s="2" customFormat="1" ht="24.15" customHeight="1">
      <c r="A315" s="38"/>
      <c r="B315" s="39"/>
      <c r="C315" s="218" t="s">
        <v>268</v>
      </c>
      <c r="D315" s="218" t="s">
        <v>149</v>
      </c>
      <c r="E315" s="219" t="s">
        <v>858</v>
      </c>
      <c r="F315" s="220" t="s">
        <v>859</v>
      </c>
      <c r="G315" s="221" t="s">
        <v>251</v>
      </c>
      <c r="H315" s="222">
        <v>5</v>
      </c>
      <c r="I315" s="223"/>
      <c r="J315" s="224">
        <f>ROUND(I315*H315,2)</f>
        <v>0</v>
      </c>
      <c r="K315" s="220" t="s">
        <v>153</v>
      </c>
      <c r="L315" s="44"/>
      <c r="M315" s="225" t="s">
        <v>1</v>
      </c>
      <c r="N315" s="226" t="s">
        <v>38</v>
      </c>
      <c r="O315" s="91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154</v>
      </c>
      <c r="AT315" s="229" t="s">
        <v>149</v>
      </c>
      <c r="AU315" s="229" t="s">
        <v>83</v>
      </c>
      <c r="AY315" s="17" t="s">
        <v>147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81</v>
      </c>
      <c r="BK315" s="230">
        <f>ROUND(I315*H315,2)</f>
        <v>0</v>
      </c>
      <c r="BL315" s="17" t="s">
        <v>154</v>
      </c>
      <c r="BM315" s="229" t="s">
        <v>354</v>
      </c>
    </row>
    <row r="316" s="2" customFormat="1" ht="21.75" customHeight="1">
      <c r="A316" s="38"/>
      <c r="B316" s="39"/>
      <c r="C316" s="264" t="s">
        <v>355</v>
      </c>
      <c r="D316" s="264" t="s">
        <v>217</v>
      </c>
      <c r="E316" s="265" t="s">
        <v>860</v>
      </c>
      <c r="F316" s="266" t="s">
        <v>861</v>
      </c>
      <c r="G316" s="267" t="s">
        <v>251</v>
      </c>
      <c r="H316" s="268">
        <v>4</v>
      </c>
      <c r="I316" s="269"/>
      <c r="J316" s="270">
        <f>ROUND(I316*H316,2)</f>
        <v>0</v>
      </c>
      <c r="K316" s="266" t="s">
        <v>1</v>
      </c>
      <c r="L316" s="271"/>
      <c r="M316" s="272" t="s">
        <v>1</v>
      </c>
      <c r="N316" s="273" t="s">
        <v>38</v>
      </c>
      <c r="O316" s="91"/>
      <c r="P316" s="227">
        <f>O316*H316</f>
        <v>0</v>
      </c>
      <c r="Q316" s="227">
        <v>0</v>
      </c>
      <c r="R316" s="227">
        <f>Q316*H316</f>
        <v>0</v>
      </c>
      <c r="S316" s="227">
        <v>0</v>
      </c>
      <c r="T316" s="22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9" t="s">
        <v>174</v>
      </c>
      <c r="AT316" s="229" t="s">
        <v>217</v>
      </c>
      <c r="AU316" s="229" t="s">
        <v>83</v>
      </c>
      <c r="AY316" s="17" t="s">
        <v>147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7" t="s">
        <v>81</v>
      </c>
      <c r="BK316" s="230">
        <f>ROUND(I316*H316,2)</f>
        <v>0</v>
      </c>
      <c r="BL316" s="17" t="s">
        <v>154</v>
      </c>
      <c r="BM316" s="229" t="s">
        <v>358</v>
      </c>
    </row>
    <row r="317" s="13" customFormat="1">
      <c r="A317" s="13"/>
      <c r="B317" s="231"/>
      <c r="C317" s="232"/>
      <c r="D317" s="233" t="s">
        <v>155</v>
      </c>
      <c r="E317" s="234" t="s">
        <v>1</v>
      </c>
      <c r="F317" s="235" t="s">
        <v>862</v>
      </c>
      <c r="G317" s="232"/>
      <c r="H317" s="236">
        <v>4</v>
      </c>
      <c r="I317" s="237"/>
      <c r="J317" s="232"/>
      <c r="K317" s="232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155</v>
      </c>
      <c r="AU317" s="242" t="s">
        <v>83</v>
      </c>
      <c r="AV317" s="13" t="s">
        <v>83</v>
      </c>
      <c r="AW317" s="13" t="s">
        <v>30</v>
      </c>
      <c r="AX317" s="13" t="s">
        <v>73</v>
      </c>
      <c r="AY317" s="242" t="s">
        <v>147</v>
      </c>
    </row>
    <row r="318" s="14" customFormat="1">
      <c r="A318" s="14"/>
      <c r="B318" s="243"/>
      <c r="C318" s="244"/>
      <c r="D318" s="233" t="s">
        <v>155</v>
      </c>
      <c r="E318" s="245" t="s">
        <v>1</v>
      </c>
      <c r="F318" s="246" t="s">
        <v>157</v>
      </c>
      <c r="G318" s="244"/>
      <c r="H318" s="247">
        <v>4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155</v>
      </c>
      <c r="AU318" s="253" t="s">
        <v>83</v>
      </c>
      <c r="AV318" s="14" t="s">
        <v>154</v>
      </c>
      <c r="AW318" s="14" t="s">
        <v>30</v>
      </c>
      <c r="AX318" s="14" t="s">
        <v>81</v>
      </c>
      <c r="AY318" s="253" t="s">
        <v>147</v>
      </c>
    </row>
    <row r="319" s="2" customFormat="1" ht="24.15" customHeight="1">
      <c r="A319" s="38"/>
      <c r="B319" s="39"/>
      <c r="C319" s="264" t="s">
        <v>272</v>
      </c>
      <c r="D319" s="264" t="s">
        <v>217</v>
      </c>
      <c r="E319" s="265" t="s">
        <v>863</v>
      </c>
      <c r="F319" s="266" t="s">
        <v>864</v>
      </c>
      <c r="G319" s="267" t="s">
        <v>251</v>
      </c>
      <c r="H319" s="268">
        <v>1</v>
      </c>
      <c r="I319" s="269"/>
      <c r="J319" s="270">
        <f>ROUND(I319*H319,2)</f>
        <v>0</v>
      </c>
      <c r="K319" s="266" t="s">
        <v>1</v>
      </c>
      <c r="L319" s="271"/>
      <c r="M319" s="272" t="s">
        <v>1</v>
      </c>
      <c r="N319" s="273" t="s">
        <v>38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174</v>
      </c>
      <c r="AT319" s="229" t="s">
        <v>217</v>
      </c>
      <c r="AU319" s="229" t="s">
        <v>83</v>
      </c>
      <c r="AY319" s="17" t="s">
        <v>147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81</v>
      </c>
      <c r="BK319" s="230">
        <f>ROUND(I319*H319,2)</f>
        <v>0</v>
      </c>
      <c r="BL319" s="17" t="s">
        <v>154</v>
      </c>
      <c r="BM319" s="229" t="s">
        <v>362</v>
      </c>
    </row>
    <row r="320" s="13" customFormat="1">
      <c r="A320" s="13"/>
      <c r="B320" s="231"/>
      <c r="C320" s="232"/>
      <c r="D320" s="233" t="s">
        <v>155</v>
      </c>
      <c r="E320" s="234" t="s">
        <v>1</v>
      </c>
      <c r="F320" s="235" t="s">
        <v>865</v>
      </c>
      <c r="G320" s="232"/>
      <c r="H320" s="236">
        <v>1</v>
      </c>
      <c r="I320" s="237"/>
      <c r="J320" s="232"/>
      <c r="K320" s="232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155</v>
      </c>
      <c r="AU320" s="242" t="s">
        <v>83</v>
      </c>
      <c r="AV320" s="13" t="s">
        <v>83</v>
      </c>
      <c r="AW320" s="13" t="s">
        <v>30</v>
      </c>
      <c r="AX320" s="13" t="s">
        <v>73</v>
      </c>
      <c r="AY320" s="242" t="s">
        <v>147</v>
      </c>
    </row>
    <row r="321" s="14" customFormat="1">
      <c r="A321" s="14"/>
      <c r="B321" s="243"/>
      <c r="C321" s="244"/>
      <c r="D321" s="233" t="s">
        <v>155</v>
      </c>
      <c r="E321" s="245" t="s">
        <v>1</v>
      </c>
      <c r="F321" s="246" t="s">
        <v>157</v>
      </c>
      <c r="G321" s="244"/>
      <c r="H321" s="247">
        <v>1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155</v>
      </c>
      <c r="AU321" s="253" t="s">
        <v>83</v>
      </c>
      <c r="AV321" s="14" t="s">
        <v>154</v>
      </c>
      <c r="AW321" s="14" t="s">
        <v>30</v>
      </c>
      <c r="AX321" s="14" t="s">
        <v>81</v>
      </c>
      <c r="AY321" s="253" t="s">
        <v>147</v>
      </c>
    </row>
    <row r="322" s="2" customFormat="1" ht="24.15" customHeight="1">
      <c r="A322" s="38"/>
      <c r="B322" s="39"/>
      <c r="C322" s="218" t="s">
        <v>364</v>
      </c>
      <c r="D322" s="218" t="s">
        <v>149</v>
      </c>
      <c r="E322" s="219" t="s">
        <v>866</v>
      </c>
      <c r="F322" s="220" t="s">
        <v>867</v>
      </c>
      <c r="G322" s="221" t="s">
        <v>251</v>
      </c>
      <c r="H322" s="222">
        <v>5</v>
      </c>
      <c r="I322" s="223"/>
      <c r="J322" s="224">
        <f>ROUND(I322*H322,2)</f>
        <v>0</v>
      </c>
      <c r="K322" s="220" t="s">
        <v>153</v>
      </c>
      <c r="L322" s="44"/>
      <c r="M322" s="225" t="s">
        <v>1</v>
      </c>
      <c r="N322" s="226" t="s">
        <v>38</v>
      </c>
      <c r="O322" s="91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154</v>
      </c>
      <c r="AT322" s="229" t="s">
        <v>149</v>
      </c>
      <c r="AU322" s="229" t="s">
        <v>83</v>
      </c>
      <c r="AY322" s="17" t="s">
        <v>147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81</v>
      </c>
      <c r="BK322" s="230">
        <f>ROUND(I322*H322,2)</f>
        <v>0</v>
      </c>
      <c r="BL322" s="17" t="s">
        <v>154</v>
      </c>
      <c r="BM322" s="229" t="s">
        <v>367</v>
      </c>
    </row>
    <row r="323" s="2" customFormat="1" ht="16.5" customHeight="1">
      <c r="A323" s="38"/>
      <c r="B323" s="39"/>
      <c r="C323" s="264" t="s">
        <v>277</v>
      </c>
      <c r="D323" s="264" t="s">
        <v>217</v>
      </c>
      <c r="E323" s="265" t="s">
        <v>868</v>
      </c>
      <c r="F323" s="266" t="s">
        <v>869</v>
      </c>
      <c r="G323" s="267" t="s">
        <v>251</v>
      </c>
      <c r="H323" s="268">
        <v>5</v>
      </c>
      <c r="I323" s="269"/>
      <c r="J323" s="270">
        <f>ROUND(I323*H323,2)</f>
        <v>0</v>
      </c>
      <c r="K323" s="266" t="s">
        <v>153</v>
      </c>
      <c r="L323" s="271"/>
      <c r="M323" s="272" t="s">
        <v>1</v>
      </c>
      <c r="N323" s="273" t="s">
        <v>38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174</v>
      </c>
      <c r="AT323" s="229" t="s">
        <v>217</v>
      </c>
      <c r="AU323" s="229" t="s">
        <v>83</v>
      </c>
      <c r="AY323" s="17" t="s">
        <v>147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81</v>
      </c>
      <c r="BK323" s="230">
        <f>ROUND(I323*H323,2)</f>
        <v>0</v>
      </c>
      <c r="BL323" s="17" t="s">
        <v>154</v>
      </c>
      <c r="BM323" s="229" t="s">
        <v>370</v>
      </c>
    </row>
    <row r="324" s="13" customFormat="1">
      <c r="A324" s="13"/>
      <c r="B324" s="231"/>
      <c r="C324" s="232"/>
      <c r="D324" s="233" t="s">
        <v>155</v>
      </c>
      <c r="E324" s="234" t="s">
        <v>1</v>
      </c>
      <c r="F324" s="235" t="s">
        <v>870</v>
      </c>
      <c r="G324" s="232"/>
      <c r="H324" s="236">
        <v>5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155</v>
      </c>
      <c r="AU324" s="242" t="s">
        <v>83</v>
      </c>
      <c r="AV324" s="13" t="s">
        <v>83</v>
      </c>
      <c r="AW324" s="13" t="s">
        <v>30</v>
      </c>
      <c r="AX324" s="13" t="s">
        <v>73</v>
      </c>
      <c r="AY324" s="242" t="s">
        <v>147</v>
      </c>
    </row>
    <row r="325" s="14" customFormat="1">
      <c r="A325" s="14"/>
      <c r="B325" s="243"/>
      <c r="C325" s="244"/>
      <c r="D325" s="233" t="s">
        <v>155</v>
      </c>
      <c r="E325" s="245" t="s">
        <v>1</v>
      </c>
      <c r="F325" s="246" t="s">
        <v>157</v>
      </c>
      <c r="G325" s="244"/>
      <c r="H325" s="247">
        <v>5</v>
      </c>
      <c r="I325" s="248"/>
      <c r="J325" s="244"/>
      <c r="K325" s="244"/>
      <c r="L325" s="249"/>
      <c r="M325" s="250"/>
      <c r="N325" s="251"/>
      <c r="O325" s="251"/>
      <c r="P325" s="251"/>
      <c r="Q325" s="251"/>
      <c r="R325" s="251"/>
      <c r="S325" s="251"/>
      <c r="T325" s="25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3" t="s">
        <v>155</v>
      </c>
      <c r="AU325" s="253" t="s">
        <v>83</v>
      </c>
      <c r="AV325" s="14" t="s">
        <v>154</v>
      </c>
      <c r="AW325" s="14" t="s">
        <v>30</v>
      </c>
      <c r="AX325" s="14" t="s">
        <v>81</v>
      </c>
      <c r="AY325" s="253" t="s">
        <v>147</v>
      </c>
    </row>
    <row r="326" s="2" customFormat="1" ht="24.15" customHeight="1">
      <c r="A326" s="38"/>
      <c r="B326" s="39"/>
      <c r="C326" s="218" t="s">
        <v>372</v>
      </c>
      <c r="D326" s="218" t="s">
        <v>149</v>
      </c>
      <c r="E326" s="219" t="s">
        <v>871</v>
      </c>
      <c r="F326" s="220" t="s">
        <v>872</v>
      </c>
      <c r="G326" s="221" t="s">
        <v>251</v>
      </c>
      <c r="H326" s="222">
        <v>6</v>
      </c>
      <c r="I326" s="223"/>
      <c r="J326" s="224">
        <f>ROUND(I326*H326,2)</f>
        <v>0</v>
      </c>
      <c r="K326" s="220" t="s">
        <v>153</v>
      </c>
      <c r="L326" s="44"/>
      <c r="M326" s="225" t="s">
        <v>1</v>
      </c>
      <c r="N326" s="226" t="s">
        <v>38</v>
      </c>
      <c r="O326" s="91"/>
      <c r="P326" s="227">
        <f>O326*H326</f>
        <v>0</v>
      </c>
      <c r="Q326" s="227">
        <v>0</v>
      </c>
      <c r="R326" s="227">
        <f>Q326*H326</f>
        <v>0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154</v>
      </c>
      <c r="AT326" s="229" t="s">
        <v>149</v>
      </c>
      <c r="AU326" s="229" t="s">
        <v>83</v>
      </c>
      <c r="AY326" s="17" t="s">
        <v>147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81</v>
      </c>
      <c r="BK326" s="230">
        <f>ROUND(I326*H326,2)</f>
        <v>0</v>
      </c>
      <c r="BL326" s="17" t="s">
        <v>154</v>
      </c>
      <c r="BM326" s="229" t="s">
        <v>375</v>
      </c>
    </row>
    <row r="327" s="2" customFormat="1" ht="16.5" customHeight="1">
      <c r="A327" s="38"/>
      <c r="B327" s="39"/>
      <c r="C327" s="264" t="s">
        <v>281</v>
      </c>
      <c r="D327" s="264" t="s">
        <v>217</v>
      </c>
      <c r="E327" s="265" t="s">
        <v>873</v>
      </c>
      <c r="F327" s="266" t="s">
        <v>874</v>
      </c>
      <c r="G327" s="267" t="s">
        <v>251</v>
      </c>
      <c r="H327" s="268">
        <v>6</v>
      </c>
      <c r="I327" s="269"/>
      <c r="J327" s="270">
        <f>ROUND(I327*H327,2)</f>
        <v>0</v>
      </c>
      <c r="K327" s="266" t="s">
        <v>153</v>
      </c>
      <c r="L327" s="271"/>
      <c r="M327" s="272" t="s">
        <v>1</v>
      </c>
      <c r="N327" s="273" t="s">
        <v>38</v>
      </c>
      <c r="O327" s="91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174</v>
      </c>
      <c r="AT327" s="229" t="s">
        <v>217</v>
      </c>
      <c r="AU327" s="229" t="s">
        <v>83</v>
      </c>
      <c r="AY327" s="17" t="s">
        <v>147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81</v>
      </c>
      <c r="BK327" s="230">
        <f>ROUND(I327*H327,2)</f>
        <v>0</v>
      </c>
      <c r="BL327" s="17" t="s">
        <v>154</v>
      </c>
      <c r="BM327" s="229" t="s">
        <v>378</v>
      </c>
    </row>
    <row r="328" s="13" customFormat="1">
      <c r="A328" s="13"/>
      <c r="B328" s="231"/>
      <c r="C328" s="232"/>
      <c r="D328" s="233" t="s">
        <v>155</v>
      </c>
      <c r="E328" s="234" t="s">
        <v>1</v>
      </c>
      <c r="F328" s="235" t="s">
        <v>875</v>
      </c>
      <c r="G328" s="232"/>
      <c r="H328" s="236">
        <v>6</v>
      </c>
      <c r="I328" s="237"/>
      <c r="J328" s="232"/>
      <c r="K328" s="232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155</v>
      </c>
      <c r="AU328" s="242" t="s">
        <v>83</v>
      </c>
      <c r="AV328" s="13" t="s">
        <v>83</v>
      </c>
      <c r="AW328" s="13" t="s">
        <v>30</v>
      </c>
      <c r="AX328" s="13" t="s">
        <v>73</v>
      </c>
      <c r="AY328" s="242" t="s">
        <v>147</v>
      </c>
    </row>
    <row r="329" s="14" customFormat="1">
      <c r="A329" s="14"/>
      <c r="B329" s="243"/>
      <c r="C329" s="244"/>
      <c r="D329" s="233" t="s">
        <v>155</v>
      </c>
      <c r="E329" s="245" t="s">
        <v>1</v>
      </c>
      <c r="F329" s="246" t="s">
        <v>157</v>
      </c>
      <c r="G329" s="244"/>
      <c r="H329" s="247">
        <v>6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155</v>
      </c>
      <c r="AU329" s="253" t="s">
        <v>83</v>
      </c>
      <c r="AV329" s="14" t="s">
        <v>154</v>
      </c>
      <c r="AW329" s="14" t="s">
        <v>30</v>
      </c>
      <c r="AX329" s="14" t="s">
        <v>81</v>
      </c>
      <c r="AY329" s="253" t="s">
        <v>147</v>
      </c>
    </row>
    <row r="330" s="2" customFormat="1" ht="24.15" customHeight="1">
      <c r="A330" s="38"/>
      <c r="B330" s="39"/>
      <c r="C330" s="218" t="s">
        <v>379</v>
      </c>
      <c r="D330" s="218" t="s">
        <v>149</v>
      </c>
      <c r="E330" s="219" t="s">
        <v>876</v>
      </c>
      <c r="F330" s="220" t="s">
        <v>877</v>
      </c>
      <c r="G330" s="221" t="s">
        <v>251</v>
      </c>
      <c r="H330" s="222">
        <v>7</v>
      </c>
      <c r="I330" s="223"/>
      <c r="J330" s="224">
        <f>ROUND(I330*H330,2)</f>
        <v>0</v>
      </c>
      <c r="K330" s="220" t="s">
        <v>153</v>
      </c>
      <c r="L330" s="44"/>
      <c r="M330" s="225" t="s">
        <v>1</v>
      </c>
      <c r="N330" s="226" t="s">
        <v>38</v>
      </c>
      <c r="O330" s="91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9" t="s">
        <v>154</v>
      </c>
      <c r="AT330" s="229" t="s">
        <v>149</v>
      </c>
      <c r="AU330" s="229" t="s">
        <v>83</v>
      </c>
      <c r="AY330" s="17" t="s">
        <v>147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17" t="s">
        <v>81</v>
      </c>
      <c r="BK330" s="230">
        <f>ROUND(I330*H330,2)</f>
        <v>0</v>
      </c>
      <c r="BL330" s="17" t="s">
        <v>154</v>
      </c>
      <c r="BM330" s="229" t="s">
        <v>382</v>
      </c>
    </row>
    <row r="331" s="2" customFormat="1" ht="21.75" customHeight="1">
      <c r="A331" s="38"/>
      <c r="B331" s="39"/>
      <c r="C331" s="264" t="s">
        <v>285</v>
      </c>
      <c r="D331" s="264" t="s">
        <v>217</v>
      </c>
      <c r="E331" s="265" t="s">
        <v>878</v>
      </c>
      <c r="F331" s="266" t="s">
        <v>879</v>
      </c>
      <c r="G331" s="267" t="s">
        <v>251</v>
      </c>
      <c r="H331" s="268">
        <v>7</v>
      </c>
      <c r="I331" s="269"/>
      <c r="J331" s="270">
        <f>ROUND(I331*H331,2)</f>
        <v>0</v>
      </c>
      <c r="K331" s="266" t="s">
        <v>153</v>
      </c>
      <c r="L331" s="271"/>
      <c r="M331" s="272" t="s">
        <v>1</v>
      </c>
      <c r="N331" s="273" t="s">
        <v>38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174</v>
      </c>
      <c r="AT331" s="229" t="s">
        <v>217</v>
      </c>
      <c r="AU331" s="229" t="s">
        <v>83</v>
      </c>
      <c r="AY331" s="17" t="s">
        <v>147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81</v>
      </c>
      <c r="BK331" s="230">
        <f>ROUND(I331*H331,2)</f>
        <v>0</v>
      </c>
      <c r="BL331" s="17" t="s">
        <v>154</v>
      </c>
      <c r="BM331" s="229" t="s">
        <v>386</v>
      </c>
    </row>
    <row r="332" s="13" customFormat="1">
      <c r="A332" s="13"/>
      <c r="B332" s="231"/>
      <c r="C332" s="232"/>
      <c r="D332" s="233" t="s">
        <v>155</v>
      </c>
      <c r="E332" s="234" t="s">
        <v>1</v>
      </c>
      <c r="F332" s="235" t="s">
        <v>880</v>
      </c>
      <c r="G332" s="232"/>
      <c r="H332" s="236">
        <v>7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155</v>
      </c>
      <c r="AU332" s="242" t="s">
        <v>83</v>
      </c>
      <c r="AV332" s="13" t="s">
        <v>83</v>
      </c>
      <c r="AW332" s="13" t="s">
        <v>30</v>
      </c>
      <c r="AX332" s="13" t="s">
        <v>73</v>
      </c>
      <c r="AY332" s="242" t="s">
        <v>147</v>
      </c>
    </row>
    <row r="333" s="14" customFormat="1">
      <c r="A333" s="14"/>
      <c r="B333" s="243"/>
      <c r="C333" s="244"/>
      <c r="D333" s="233" t="s">
        <v>155</v>
      </c>
      <c r="E333" s="245" t="s">
        <v>1</v>
      </c>
      <c r="F333" s="246" t="s">
        <v>157</v>
      </c>
      <c r="G333" s="244"/>
      <c r="H333" s="247">
        <v>7</v>
      </c>
      <c r="I333" s="248"/>
      <c r="J333" s="244"/>
      <c r="K333" s="244"/>
      <c r="L333" s="249"/>
      <c r="M333" s="250"/>
      <c r="N333" s="251"/>
      <c r="O333" s="251"/>
      <c r="P333" s="251"/>
      <c r="Q333" s="251"/>
      <c r="R333" s="251"/>
      <c r="S333" s="251"/>
      <c r="T333" s="25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3" t="s">
        <v>155</v>
      </c>
      <c r="AU333" s="253" t="s">
        <v>83</v>
      </c>
      <c r="AV333" s="14" t="s">
        <v>154</v>
      </c>
      <c r="AW333" s="14" t="s">
        <v>30</v>
      </c>
      <c r="AX333" s="14" t="s">
        <v>81</v>
      </c>
      <c r="AY333" s="253" t="s">
        <v>147</v>
      </c>
    </row>
    <row r="334" s="2" customFormat="1" ht="24.15" customHeight="1">
      <c r="A334" s="38"/>
      <c r="B334" s="39"/>
      <c r="C334" s="264" t="s">
        <v>388</v>
      </c>
      <c r="D334" s="264" t="s">
        <v>217</v>
      </c>
      <c r="E334" s="265" t="s">
        <v>881</v>
      </c>
      <c r="F334" s="266" t="s">
        <v>882</v>
      </c>
      <c r="G334" s="267" t="s">
        <v>251</v>
      </c>
      <c r="H334" s="268">
        <v>30</v>
      </c>
      <c r="I334" s="269"/>
      <c r="J334" s="270">
        <f>ROUND(I334*H334,2)</f>
        <v>0</v>
      </c>
      <c r="K334" s="266" t="s">
        <v>153</v>
      </c>
      <c r="L334" s="271"/>
      <c r="M334" s="272" t="s">
        <v>1</v>
      </c>
      <c r="N334" s="273" t="s">
        <v>38</v>
      </c>
      <c r="O334" s="91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174</v>
      </c>
      <c r="AT334" s="229" t="s">
        <v>217</v>
      </c>
      <c r="AU334" s="229" t="s">
        <v>83</v>
      </c>
      <c r="AY334" s="17" t="s">
        <v>147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81</v>
      </c>
      <c r="BK334" s="230">
        <f>ROUND(I334*H334,2)</f>
        <v>0</v>
      </c>
      <c r="BL334" s="17" t="s">
        <v>154</v>
      </c>
      <c r="BM334" s="229" t="s">
        <v>391</v>
      </c>
    </row>
    <row r="335" s="13" customFormat="1">
      <c r="A335" s="13"/>
      <c r="B335" s="231"/>
      <c r="C335" s="232"/>
      <c r="D335" s="233" t="s">
        <v>155</v>
      </c>
      <c r="E335" s="234" t="s">
        <v>1</v>
      </c>
      <c r="F335" s="235" t="s">
        <v>883</v>
      </c>
      <c r="G335" s="232"/>
      <c r="H335" s="236">
        <v>30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155</v>
      </c>
      <c r="AU335" s="242" t="s">
        <v>83</v>
      </c>
      <c r="AV335" s="13" t="s">
        <v>83</v>
      </c>
      <c r="AW335" s="13" t="s">
        <v>30</v>
      </c>
      <c r="AX335" s="13" t="s">
        <v>73</v>
      </c>
      <c r="AY335" s="242" t="s">
        <v>147</v>
      </c>
    </row>
    <row r="336" s="14" customFormat="1">
      <c r="A336" s="14"/>
      <c r="B336" s="243"/>
      <c r="C336" s="244"/>
      <c r="D336" s="233" t="s">
        <v>155</v>
      </c>
      <c r="E336" s="245" t="s">
        <v>1</v>
      </c>
      <c r="F336" s="246" t="s">
        <v>157</v>
      </c>
      <c r="G336" s="244"/>
      <c r="H336" s="247">
        <v>30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155</v>
      </c>
      <c r="AU336" s="253" t="s">
        <v>83</v>
      </c>
      <c r="AV336" s="14" t="s">
        <v>154</v>
      </c>
      <c r="AW336" s="14" t="s">
        <v>30</v>
      </c>
      <c r="AX336" s="14" t="s">
        <v>81</v>
      </c>
      <c r="AY336" s="253" t="s">
        <v>147</v>
      </c>
    </row>
    <row r="337" s="2" customFormat="1" ht="24.15" customHeight="1">
      <c r="A337" s="38"/>
      <c r="B337" s="39"/>
      <c r="C337" s="218" t="s">
        <v>289</v>
      </c>
      <c r="D337" s="218" t="s">
        <v>149</v>
      </c>
      <c r="E337" s="219" t="s">
        <v>884</v>
      </c>
      <c r="F337" s="220" t="s">
        <v>885</v>
      </c>
      <c r="G337" s="221" t="s">
        <v>251</v>
      </c>
      <c r="H337" s="222">
        <v>12</v>
      </c>
      <c r="I337" s="223"/>
      <c r="J337" s="224">
        <f>ROUND(I337*H337,2)</f>
        <v>0</v>
      </c>
      <c r="K337" s="220" t="s">
        <v>153</v>
      </c>
      <c r="L337" s="44"/>
      <c r="M337" s="225" t="s">
        <v>1</v>
      </c>
      <c r="N337" s="226" t="s">
        <v>38</v>
      </c>
      <c r="O337" s="91"/>
      <c r="P337" s="227">
        <f>O337*H337</f>
        <v>0</v>
      </c>
      <c r="Q337" s="227">
        <v>0</v>
      </c>
      <c r="R337" s="227">
        <f>Q337*H337</f>
        <v>0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154</v>
      </c>
      <c r="AT337" s="229" t="s">
        <v>149</v>
      </c>
      <c r="AU337" s="229" t="s">
        <v>83</v>
      </c>
      <c r="AY337" s="17" t="s">
        <v>147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81</v>
      </c>
      <c r="BK337" s="230">
        <f>ROUND(I337*H337,2)</f>
        <v>0</v>
      </c>
      <c r="BL337" s="17" t="s">
        <v>154</v>
      </c>
      <c r="BM337" s="229" t="s">
        <v>394</v>
      </c>
    </row>
    <row r="338" s="2" customFormat="1" ht="24.15" customHeight="1">
      <c r="A338" s="38"/>
      <c r="B338" s="39"/>
      <c r="C338" s="264" t="s">
        <v>396</v>
      </c>
      <c r="D338" s="264" t="s">
        <v>217</v>
      </c>
      <c r="E338" s="265" t="s">
        <v>886</v>
      </c>
      <c r="F338" s="266" t="s">
        <v>887</v>
      </c>
      <c r="G338" s="267" t="s">
        <v>251</v>
      </c>
      <c r="H338" s="268">
        <v>12</v>
      </c>
      <c r="I338" s="269"/>
      <c r="J338" s="270">
        <f>ROUND(I338*H338,2)</f>
        <v>0</v>
      </c>
      <c r="K338" s="266" t="s">
        <v>153</v>
      </c>
      <c r="L338" s="271"/>
      <c r="M338" s="272" t="s">
        <v>1</v>
      </c>
      <c r="N338" s="273" t="s">
        <v>38</v>
      </c>
      <c r="O338" s="91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9" t="s">
        <v>174</v>
      </c>
      <c r="AT338" s="229" t="s">
        <v>217</v>
      </c>
      <c r="AU338" s="229" t="s">
        <v>83</v>
      </c>
      <c r="AY338" s="17" t="s">
        <v>147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7" t="s">
        <v>81</v>
      </c>
      <c r="BK338" s="230">
        <f>ROUND(I338*H338,2)</f>
        <v>0</v>
      </c>
      <c r="BL338" s="17" t="s">
        <v>154</v>
      </c>
      <c r="BM338" s="229" t="s">
        <v>399</v>
      </c>
    </row>
    <row r="339" s="13" customFormat="1">
      <c r="A339" s="13"/>
      <c r="B339" s="231"/>
      <c r="C339" s="232"/>
      <c r="D339" s="233" t="s">
        <v>155</v>
      </c>
      <c r="E339" s="234" t="s">
        <v>1</v>
      </c>
      <c r="F339" s="235" t="s">
        <v>888</v>
      </c>
      <c r="G339" s="232"/>
      <c r="H339" s="236">
        <v>12</v>
      </c>
      <c r="I339" s="237"/>
      <c r="J339" s="232"/>
      <c r="K339" s="232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155</v>
      </c>
      <c r="AU339" s="242" t="s">
        <v>83</v>
      </c>
      <c r="AV339" s="13" t="s">
        <v>83</v>
      </c>
      <c r="AW339" s="13" t="s">
        <v>30</v>
      </c>
      <c r="AX339" s="13" t="s">
        <v>73</v>
      </c>
      <c r="AY339" s="242" t="s">
        <v>147</v>
      </c>
    </row>
    <row r="340" s="14" customFormat="1">
      <c r="A340" s="14"/>
      <c r="B340" s="243"/>
      <c r="C340" s="244"/>
      <c r="D340" s="233" t="s">
        <v>155</v>
      </c>
      <c r="E340" s="245" t="s">
        <v>1</v>
      </c>
      <c r="F340" s="246" t="s">
        <v>157</v>
      </c>
      <c r="G340" s="244"/>
      <c r="H340" s="247">
        <v>12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155</v>
      </c>
      <c r="AU340" s="253" t="s">
        <v>83</v>
      </c>
      <c r="AV340" s="14" t="s">
        <v>154</v>
      </c>
      <c r="AW340" s="14" t="s">
        <v>30</v>
      </c>
      <c r="AX340" s="14" t="s">
        <v>81</v>
      </c>
      <c r="AY340" s="253" t="s">
        <v>147</v>
      </c>
    </row>
    <row r="341" s="2" customFormat="1" ht="37.8" customHeight="1">
      <c r="A341" s="38"/>
      <c r="B341" s="39"/>
      <c r="C341" s="218" t="s">
        <v>293</v>
      </c>
      <c r="D341" s="218" t="s">
        <v>149</v>
      </c>
      <c r="E341" s="219" t="s">
        <v>889</v>
      </c>
      <c r="F341" s="220" t="s">
        <v>890</v>
      </c>
      <c r="G341" s="221" t="s">
        <v>251</v>
      </c>
      <c r="H341" s="222">
        <v>12</v>
      </c>
      <c r="I341" s="223"/>
      <c r="J341" s="224">
        <f>ROUND(I341*H341,2)</f>
        <v>0</v>
      </c>
      <c r="K341" s="220" t="s">
        <v>153</v>
      </c>
      <c r="L341" s="44"/>
      <c r="M341" s="225" t="s">
        <v>1</v>
      </c>
      <c r="N341" s="226" t="s">
        <v>38</v>
      </c>
      <c r="O341" s="91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154</v>
      </c>
      <c r="AT341" s="229" t="s">
        <v>149</v>
      </c>
      <c r="AU341" s="229" t="s">
        <v>83</v>
      </c>
      <c r="AY341" s="17" t="s">
        <v>147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81</v>
      </c>
      <c r="BK341" s="230">
        <f>ROUND(I341*H341,2)</f>
        <v>0</v>
      </c>
      <c r="BL341" s="17" t="s">
        <v>154</v>
      </c>
      <c r="BM341" s="229" t="s">
        <v>402</v>
      </c>
    </row>
    <row r="342" s="2" customFormat="1" ht="24.15" customHeight="1">
      <c r="A342" s="38"/>
      <c r="B342" s="39"/>
      <c r="C342" s="264" t="s">
        <v>404</v>
      </c>
      <c r="D342" s="264" t="s">
        <v>217</v>
      </c>
      <c r="E342" s="265" t="s">
        <v>891</v>
      </c>
      <c r="F342" s="266" t="s">
        <v>892</v>
      </c>
      <c r="G342" s="267" t="s">
        <v>251</v>
      </c>
      <c r="H342" s="268">
        <v>12</v>
      </c>
      <c r="I342" s="269"/>
      <c r="J342" s="270">
        <f>ROUND(I342*H342,2)</f>
        <v>0</v>
      </c>
      <c r="K342" s="266" t="s">
        <v>1</v>
      </c>
      <c r="L342" s="271"/>
      <c r="M342" s="272" t="s">
        <v>1</v>
      </c>
      <c r="N342" s="273" t="s">
        <v>38</v>
      </c>
      <c r="O342" s="91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174</v>
      </c>
      <c r="AT342" s="229" t="s">
        <v>217</v>
      </c>
      <c r="AU342" s="229" t="s">
        <v>83</v>
      </c>
      <c r="AY342" s="17" t="s">
        <v>147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81</v>
      </c>
      <c r="BK342" s="230">
        <f>ROUND(I342*H342,2)</f>
        <v>0</v>
      </c>
      <c r="BL342" s="17" t="s">
        <v>154</v>
      </c>
      <c r="BM342" s="229" t="s">
        <v>407</v>
      </c>
    </row>
    <row r="343" s="13" customFormat="1">
      <c r="A343" s="13"/>
      <c r="B343" s="231"/>
      <c r="C343" s="232"/>
      <c r="D343" s="233" t="s">
        <v>155</v>
      </c>
      <c r="E343" s="234" t="s">
        <v>1</v>
      </c>
      <c r="F343" s="235" t="s">
        <v>893</v>
      </c>
      <c r="G343" s="232"/>
      <c r="H343" s="236">
        <v>12</v>
      </c>
      <c r="I343" s="237"/>
      <c r="J343" s="232"/>
      <c r="K343" s="232"/>
      <c r="L343" s="238"/>
      <c r="M343" s="239"/>
      <c r="N343" s="240"/>
      <c r="O343" s="240"/>
      <c r="P343" s="240"/>
      <c r="Q343" s="240"/>
      <c r="R343" s="240"/>
      <c r="S343" s="240"/>
      <c r="T343" s="24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2" t="s">
        <v>155</v>
      </c>
      <c r="AU343" s="242" t="s">
        <v>83</v>
      </c>
      <c r="AV343" s="13" t="s">
        <v>83</v>
      </c>
      <c r="AW343" s="13" t="s">
        <v>30</v>
      </c>
      <c r="AX343" s="13" t="s">
        <v>73</v>
      </c>
      <c r="AY343" s="242" t="s">
        <v>147</v>
      </c>
    </row>
    <row r="344" s="14" customFormat="1">
      <c r="A344" s="14"/>
      <c r="B344" s="243"/>
      <c r="C344" s="244"/>
      <c r="D344" s="233" t="s">
        <v>155</v>
      </c>
      <c r="E344" s="245" t="s">
        <v>1</v>
      </c>
      <c r="F344" s="246" t="s">
        <v>157</v>
      </c>
      <c r="G344" s="244"/>
      <c r="H344" s="247">
        <v>12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155</v>
      </c>
      <c r="AU344" s="253" t="s">
        <v>83</v>
      </c>
      <c r="AV344" s="14" t="s">
        <v>154</v>
      </c>
      <c r="AW344" s="14" t="s">
        <v>30</v>
      </c>
      <c r="AX344" s="14" t="s">
        <v>81</v>
      </c>
      <c r="AY344" s="253" t="s">
        <v>147</v>
      </c>
    </row>
    <row r="345" s="2" customFormat="1" ht="24.15" customHeight="1">
      <c r="A345" s="38"/>
      <c r="B345" s="39"/>
      <c r="C345" s="218" t="s">
        <v>297</v>
      </c>
      <c r="D345" s="218" t="s">
        <v>149</v>
      </c>
      <c r="E345" s="219" t="s">
        <v>894</v>
      </c>
      <c r="F345" s="220" t="s">
        <v>895</v>
      </c>
      <c r="G345" s="221" t="s">
        <v>251</v>
      </c>
      <c r="H345" s="222">
        <v>3</v>
      </c>
      <c r="I345" s="223"/>
      <c r="J345" s="224">
        <f>ROUND(I345*H345,2)</f>
        <v>0</v>
      </c>
      <c r="K345" s="220" t="s">
        <v>153</v>
      </c>
      <c r="L345" s="44"/>
      <c r="M345" s="225" t="s">
        <v>1</v>
      </c>
      <c r="N345" s="226" t="s">
        <v>38</v>
      </c>
      <c r="O345" s="91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9" t="s">
        <v>154</v>
      </c>
      <c r="AT345" s="229" t="s">
        <v>149</v>
      </c>
      <c r="AU345" s="229" t="s">
        <v>83</v>
      </c>
      <c r="AY345" s="17" t="s">
        <v>147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7" t="s">
        <v>81</v>
      </c>
      <c r="BK345" s="230">
        <f>ROUND(I345*H345,2)</f>
        <v>0</v>
      </c>
      <c r="BL345" s="17" t="s">
        <v>154</v>
      </c>
      <c r="BM345" s="229" t="s">
        <v>412</v>
      </c>
    </row>
    <row r="346" s="2" customFormat="1" ht="24.15" customHeight="1">
      <c r="A346" s="38"/>
      <c r="B346" s="39"/>
      <c r="C346" s="218" t="s">
        <v>413</v>
      </c>
      <c r="D346" s="218" t="s">
        <v>149</v>
      </c>
      <c r="E346" s="219" t="s">
        <v>456</v>
      </c>
      <c r="F346" s="220" t="s">
        <v>457</v>
      </c>
      <c r="G346" s="221" t="s">
        <v>152</v>
      </c>
      <c r="H346" s="222">
        <v>211</v>
      </c>
      <c r="I346" s="223"/>
      <c r="J346" s="224">
        <f>ROUND(I346*H346,2)</f>
        <v>0</v>
      </c>
      <c r="K346" s="220" t="s">
        <v>153</v>
      </c>
      <c r="L346" s="44"/>
      <c r="M346" s="225" t="s">
        <v>1</v>
      </c>
      <c r="N346" s="226" t="s">
        <v>38</v>
      </c>
      <c r="O346" s="91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9" t="s">
        <v>154</v>
      </c>
      <c r="AT346" s="229" t="s">
        <v>149</v>
      </c>
      <c r="AU346" s="229" t="s">
        <v>83</v>
      </c>
      <c r="AY346" s="17" t="s">
        <v>147</v>
      </c>
      <c r="BE346" s="230">
        <f>IF(N346="základní",J346,0)</f>
        <v>0</v>
      </c>
      <c r="BF346" s="230">
        <f>IF(N346="snížená",J346,0)</f>
        <v>0</v>
      </c>
      <c r="BG346" s="230">
        <f>IF(N346="zákl. přenesená",J346,0)</f>
        <v>0</v>
      </c>
      <c r="BH346" s="230">
        <f>IF(N346="sníž. přenesená",J346,0)</f>
        <v>0</v>
      </c>
      <c r="BI346" s="230">
        <f>IF(N346="nulová",J346,0)</f>
        <v>0</v>
      </c>
      <c r="BJ346" s="17" t="s">
        <v>81</v>
      </c>
      <c r="BK346" s="230">
        <f>ROUND(I346*H346,2)</f>
        <v>0</v>
      </c>
      <c r="BL346" s="17" t="s">
        <v>154</v>
      </c>
      <c r="BM346" s="229" t="s">
        <v>416</v>
      </c>
    </row>
    <row r="347" s="13" customFormat="1">
      <c r="A347" s="13"/>
      <c r="B347" s="231"/>
      <c r="C347" s="232"/>
      <c r="D347" s="233" t="s">
        <v>155</v>
      </c>
      <c r="E347" s="234" t="s">
        <v>1</v>
      </c>
      <c r="F347" s="235" t="s">
        <v>896</v>
      </c>
      <c r="G347" s="232"/>
      <c r="H347" s="236">
        <v>211</v>
      </c>
      <c r="I347" s="237"/>
      <c r="J347" s="232"/>
      <c r="K347" s="232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155</v>
      </c>
      <c r="AU347" s="242" t="s">
        <v>83</v>
      </c>
      <c r="AV347" s="13" t="s">
        <v>83</v>
      </c>
      <c r="AW347" s="13" t="s">
        <v>30</v>
      </c>
      <c r="AX347" s="13" t="s">
        <v>73</v>
      </c>
      <c r="AY347" s="242" t="s">
        <v>147</v>
      </c>
    </row>
    <row r="348" s="14" customFormat="1">
      <c r="A348" s="14"/>
      <c r="B348" s="243"/>
      <c r="C348" s="244"/>
      <c r="D348" s="233" t="s">
        <v>155</v>
      </c>
      <c r="E348" s="245" t="s">
        <v>1</v>
      </c>
      <c r="F348" s="246" t="s">
        <v>157</v>
      </c>
      <c r="G348" s="244"/>
      <c r="H348" s="247">
        <v>211</v>
      </c>
      <c r="I348" s="248"/>
      <c r="J348" s="244"/>
      <c r="K348" s="244"/>
      <c r="L348" s="249"/>
      <c r="M348" s="250"/>
      <c r="N348" s="251"/>
      <c r="O348" s="251"/>
      <c r="P348" s="251"/>
      <c r="Q348" s="251"/>
      <c r="R348" s="251"/>
      <c r="S348" s="251"/>
      <c r="T348" s="25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3" t="s">
        <v>155</v>
      </c>
      <c r="AU348" s="253" t="s">
        <v>83</v>
      </c>
      <c r="AV348" s="14" t="s">
        <v>154</v>
      </c>
      <c r="AW348" s="14" t="s">
        <v>30</v>
      </c>
      <c r="AX348" s="14" t="s">
        <v>81</v>
      </c>
      <c r="AY348" s="253" t="s">
        <v>147</v>
      </c>
    </row>
    <row r="349" s="2" customFormat="1" ht="24.15" customHeight="1">
      <c r="A349" s="38"/>
      <c r="B349" s="39"/>
      <c r="C349" s="218" t="s">
        <v>301</v>
      </c>
      <c r="D349" s="218" t="s">
        <v>149</v>
      </c>
      <c r="E349" s="219" t="s">
        <v>897</v>
      </c>
      <c r="F349" s="220" t="s">
        <v>898</v>
      </c>
      <c r="G349" s="221" t="s">
        <v>168</v>
      </c>
      <c r="H349" s="222">
        <v>2.8980000000000001</v>
      </c>
      <c r="I349" s="223"/>
      <c r="J349" s="224">
        <f>ROUND(I349*H349,2)</f>
        <v>0</v>
      </c>
      <c r="K349" s="220" t="s">
        <v>153</v>
      </c>
      <c r="L349" s="44"/>
      <c r="M349" s="225" t="s">
        <v>1</v>
      </c>
      <c r="N349" s="226" t="s">
        <v>38</v>
      </c>
      <c r="O349" s="91"/>
      <c r="P349" s="227">
        <f>O349*H349</f>
        <v>0</v>
      </c>
      <c r="Q349" s="227">
        <v>0</v>
      </c>
      <c r="R349" s="227">
        <f>Q349*H349</f>
        <v>0</v>
      </c>
      <c r="S349" s="227">
        <v>0</v>
      </c>
      <c r="T349" s="228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9" t="s">
        <v>154</v>
      </c>
      <c r="AT349" s="229" t="s">
        <v>149</v>
      </c>
      <c r="AU349" s="229" t="s">
        <v>83</v>
      </c>
      <c r="AY349" s="17" t="s">
        <v>147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7" t="s">
        <v>81</v>
      </c>
      <c r="BK349" s="230">
        <f>ROUND(I349*H349,2)</f>
        <v>0</v>
      </c>
      <c r="BL349" s="17" t="s">
        <v>154</v>
      </c>
      <c r="BM349" s="229" t="s">
        <v>419</v>
      </c>
    </row>
    <row r="350" s="13" customFormat="1">
      <c r="A350" s="13"/>
      <c r="B350" s="231"/>
      <c r="C350" s="232"/>
      <c r="D350" s="233" t="s">
        <v>155</v>
      </c>
      <c r="E350" s="234" t="s">
        <v>1</v>
      </c>
      <c r="F350" s="235" t="s">
        <v>899</v>
      </c>
      <c r="G350" s="232"/>
      <c r="H350" s="236">
        <v>2.8980000000000001</v>
      </c>
      <c r="I350" s="237"/>
      <c r="J350" s="232"/>
      <c r="K350" s="232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155</v>
      </c>
      <c r="AU350" s="242" t="s">
        <v>83</v>
      </c>
      <c r="AV350" s="13" t="s">
        <v>83</v>
      </c>
      <c r="AW350" s="13" t="s">
        <v>30</v>
      </c>
      <c r="AX350" s="13" t="s">
        <v>73</v>
      </c>
      <c r="AY350" s="242" t="s">
        <v>147</v>
      </c>
    </row>
    <row r="351" s="14" customFormat="1">
      <c r="A351" s="14"/>
      <c r="B351" s="243"/>
      <c r="C351" s="244"/>
      <c r="D351" s="233" t="s">
        <v>155</v>
      </c>
      <c r="E351" s="245" t="s">
        <v>1</v>
      </c>
      <c r="F351" s="246" t="s">
        <v>157</v>
      </c>
      <c r="G351" s="244"/>
      <c r="H351" s="247">
        <v>2.8980000000000001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155</v>
      </c>
      <c r="AU351" s="253" t="s">
        <v>83</v>
      </c>
      <c r="AV351" s="14" t="s">
        <v>154</v>
      </c>
      <c r="AW351" s="14" t="s">
        <v>30</v>
      </c>
      <c r="AX351" s="14" t="s">
        <v>81</v>
      </c>
      <c r="AY351" s="253" t="s">
        <v>147</v>
      </c>
    </row>
    <row r="352" s="12" customFormat="1" ht="22.8" customHeight="1">
      <c r="A352" s="12"/>
      <c r="B352" s="202"/>
      <c r="C352" s="203"/>
      <c r="D352" s="204" t="s">
        <v>72</v>
      </c>
      <c r="E352" s="216" t="s">
        <v>474</v>
      </c>
      <c r="F352" s="216" t="s">
        <v>475</v>
      </c>
      <c r="G352" s="203"/>
      <c r="H352" s="203"/>
      <c r="I352" s="206"/>
      <c r="J352" s="217">
        <f>BK352</f>
        <v>0</v>
      </c>
      <c r="K352" s="203"/>
      <c r="L352" s="208"/>
      <c r="M352" s="209"/>
      <c r="N352" s="210"/>
      <c r="O352" s="210"/>
      <c r="P352" s="211">
        <f>SUM(P353:P361)</f>
        <v>0</v>
      </c>
      <c r="Q352" s="210"/>
      <c r="R352" s="211">
        <f>SUM(R353:R361)</f>
        <v>0</v>
      </c>
      <c r="S352" s="210"/>
      <c r="T352" s="212">
        <f>SUM(T353:T361)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13" t="s">
        <v>81</v>
      </c>
      <c r="AT352" s="214" t="s">
        <v>72</v>
      </c>
      <c r="AU352" s="214" t="s">
        <v>81</v>
      </c>
      <c r="AY352" s="213" t="s">
        <v>147</v>
      </c>
      <c r="BK352" s="215">
        <f>SUM(BK353:BK361)</f>
        <v>0</v>
      </c>
    </row>
    <row r="353" s="2" customFormat="1" ht="21.75" customHeight="1">
      <c r="A353" s="38"/>
      <c r="B353" s="39"/>
      <c r="C353" s="218" t="s">
        <v>420</v>
      </c>
      <c r="D353" s="218" t="s">
        <v>149</v>
      </c>
      <c r="E353" s="219" t="s">
        <v>477</v>
      </c>
      <c r="F353" s="220" t="s">
        <v>478</v>
      </c>
      <c r="G353" s="221" t="s">
        <v>206</v>
      </c>
      <c r="H353" s="222">
        <v>88.352999999999994</v>
      </c>
      <c r="I353" s="223"/>
      <c r="J353" s="224">
        <f>ROUND(I353*H353,2)</f>
        <v>0</v>
      </c>
      <c r="K353" s="220" t="s">
        <v>153</v>
      </c>
      <c r="L353" s="44"/>
      <c r="M353" s="225" t="s">
        <v>1</v>
      </c>
      <c r="N353" s="226" t="s">
        <v>38</v>
      </c>
      <c r="O353" s="91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154</v>
      </c>
      <c r="AT353" s="229" t="s">
        <v>149</v>
      </c>
      <c r="AU353" s="229" t="s">
        <v>83</v>
      </c>
      <c r="AY353" s="17" t="s">
        <v>147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81</v>
      </c>
      <c r="BK353" s="230">
        <f>ROUND(I353*H353,2)</f>
        <v>0</v>
      </c>
      <c r="BL353" s="17" t="s">
        <v>154</v>
      </c>
      <c r="BM353" s="229" t="s">
        <v>423</v>
      </c>
    </row>
    <row r="354" s="2" customFormat="1" ht="24.15" customHeight="1">
      <c r="A354" s="38"/>
      <c r="B354" s="39"/>
      <c r="C354" s="218" t="s">
        <v>305</v>
      </c>
      <c r="D354" s="218" t="s">
        <v>149</v>
      </c>
      <c r="E354" s="219" t="s">
        <v>481</v>
      </c>
      <c r="F354" s="220" t="s">
        <v>482</v>
      </c>
      <c r="G354" s="221" t="s">
        <v>206</v>
      </c>
      <c r="H354" s="222">
        <v>971.88300000000004</v>
      </c>
      <c r="I354" s="223"/>
      <c r="J354" s="224">
        <f>ROUND(I354*H354,2)</f>
        <v>0</v>
      </c>
      <c r="K354" s="220" t="s">
        <v>153</v>
      </c>
      <c r="L354" s="44"/>
      <c r="M354" s="225" t="s">
        <v>1</v>
      </c>
      <c r="N354" s="226" t="s">
        <v>38</v>
      </c>
      <c r="O354" s="91"/>
      <c r="P354" s="227">
        <f>O354*H354</f>
        <v>0</v>
      </c>
      <c r="Q354" s="227">
        <v>0</v>
      </c>
      <c r="R354" s="227">
        <f>Q354*H354</f>
        <v>0</v>
      </c>
      <c r="S354" s="227">
        <v>0</v>
      </c>
      <c r="T354" s="228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9" t="s">
        <v>154</v>
      </c>
      <c r="AT354" s="229" t="s">
        <v>149</v>
      </c>
      <c r="AU354" s="229" t="s">
        <v>83</v>
      </c>
      <c r="AY354" s="17" t="s">
        <v>147</v>
      </c>
      <c r="BE354" s="230">
        <f>IF(N354="základní",J354,0)</f>
        <v>0</v>
      </c>
      <c r="BF354" s="230">
        <f>IF(N354="snížená",J354,0)</f>
        <v>0</v>
      </c>
      <c r="BG354" s="230">
        <f>IF(N354="zákl. přenesená",J354,0)</f>
        <v>0</v>
      </c>
      <c r="BH354" s="230">
        <f>IF(N354="sníž. přenesená",J354,0)</f>
        <v>0</v>
      </c>
      <c r="BI354" s="230">
        <f>IF(N354="nulová",J354,0)</f>
        <v>0</v>
      </c>
      <c r="BJ354" s="17" t="s">
        <v>81</v>
      </c>
      <c r="BK354" s="230">
        <f>ROUND(I354*H354,2)</f>
        <v>0</v>
      </c>
      <c r="BL354" s="17" t="s">
        <v>154</v>
      </c>
      <c r="BM354" s="229" t="s">
        <v>427</v>
      </c>
    </row>
    <row r="355" s="13" customFormat="1">
      <c r="A355" s="13"/>
      <c r="B355" s="231"/>
      <c r="C355" s="232"/>
      <c r="D355" s="233" t="s">
        <v>155</v>
      </c>
      <c r="E355" s="234" t="s">
        <v>1</v>
      </c>
      <c r="F355" s="235" t="s">
        <v>900</v>
      </c>
      <c r="G355" s="232"/>
      <c r="H355" s="236">
        <v>971.88300000000004</v>
      </c>
      <c r="I355" s="237"/>
      <c r="J355" s="232"/>
      <c r="K355" s="232"/>
      <c r="L355" s="238"/>
      <c r="M355" s="239"/>
      <c r="N355" s="240"/>
      <c r="O355" s="240"/>
      <c r="P355" s="240"/>
      <c r="Q355" s="240"/>
      <c r="R355" s="240"/>
      <c r="S355" s="240"/>
      <c r="T355" s="24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2" t="s">
        <v>155</v>
      </c>
      <c r="AU355" s="242" t="s">
        <v>83</v>
      </c>
      <c r="AV355" s="13" t="s">
        <v>83</v>
      </c>
      <c r="AW355" s="13" t="s">
        <v>30</v>
      </c>
      <c r="AX355" s="13" t="s">
        <v>73</v>
      </c>
      <c r="AY355" s="242" t="s">
        <v>147</v>
      </c>
    </row>
    <row r="356" s="14" customFormat="1">
      <c r="A356" s="14"/>
      <c r="B356" s="243"/>
      <c r="C356" s="244"/>
      <c r="D356" s="233" t="s">
        <v>155</v>
      </c>
      <c r="E356" s="245" t="s">
        <v>1</v>
      </c>
      <c r="F356" s="246" t="s">
        <v>157</v>
      </c>
      <c r="G356" s="244"/>
      <c r="H356" s="247">
        <v>971.88300000000004</v>
      </c>
      <c r="I356" s="248"/>
      <c r="J356" s="244"/>
      <c r="K356" s="244"/>
      <c r="L356" s="249"/>
      <c r="M356" s="250"/>
      <c r="N356" s="251"/>
      <c r="O356" s="251"/>
      <c r="P356" s="251"/>
      <c r="Q356" s="251"/>
      <c r="R356" s="251"/>
      <c r="S356" s="251"/>
      <c r="T356" s="25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3" t="s">
        <v>155</v>
      </c>
      <c r="AU356" s="253" t="s">
        <v>83</v>
      </c>
      <c r="AV356" s="14" t="s">
        <v>154</v>
      </c>
      <c r="AW356" s="14" t="s">
        <v>30</v>
      </c>
      <c r="AX356" s="14" t="s">
        <v>81</v>
      </c>
      <c r="AY356" s="253" t="s">
        <v>147</v>
      </c>
    </row>
    <row r="357" s="2" customFormat="1" ht="24.15" customHeight="1">
      <c r="A357" s="38"/>
      <c r="B357" s="39"/>
      <c r="C357" s="218" t="s">
        <v>428</v>
      </c>
      <c r="D357" s="218" t="s">
        <v>149</v>
      </c>
      <c r="E357" s="219" t="s">
        <v>692</v>
      </c>
      <c r="F357" s="220" t="s">
        <v>693</v>
      </c>
      <c r="G357" s="221" t="s">
        <v>206</v>
      </c>
      <c r="H357" s="222">
        <v>88.352999999999994</v>
      </c>
      <c r="I357" s="223"/>
      <c r="J357" s="224">
        <f>ROUND(I357*H357,2)</f>
        <v>0</v>
      </c>
      <c r="K357" s="220" t="s">
        <v>153</v>
      </c>
      <c r="L357" s="44"/>
      <c r="M357" s="225" t="s">
        <v>1</v>
      </c>
      <c r="N357" s="226" t="s">
        <v>38</v>
      </c>
      <c r="O357" s="91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9" t="s">
        <v>154</v>
      </c>
      <c r="AT357" s="229" t="s">
        <v>149</v>
      </c>
      <c r="AU357" s="229" t="s">
        <v>83</v>
      </c>
      <c r="AY357" s="17" t="s">
        <v>147</v>
      </c>
      <c r="BE357" s="230">
        <f>IF(N357="základní",J357,0)</f>
        <v>0</v>
      </c>
      <c r="BF357" s="230">
        <f>IF(N357="snížená",J357,0)</f>
        <v>0</v>
      </c>
      <c r="BG357" s="230">
        <f>IF(N357="zákl. přenesená",J357,0)</f>
        <v>0</v>
      </c>
      <c r="BH357" s="230">
        <f>IF(N357="sníž. přenesená",J357,0)</f>
        <v>0</v>
      </c>
      <c r="BI357" s="230">
        <f>IF(N357="nulová",J357,0)</f>
        <v>0</v>
      </c>
      <c r="BJ357" s="17" t="s">
        <v>81</v>
      </c>
      <c r="BK357" s="230">
        <f>ROUND(I357*H357,2)</f>
        <v>0</v>
      </c>
      <c r="BL357" s="17" t="s">
        <v>154</v>
      </c>
      <c r="BM357" s="229" t="s">
        <v>431</v>
      </c>
    </row>
    <row r="358" s="2" customFormat="1" ht="37.8" customHeight="1">
      <c r="A358" s="38"/>
      <c r="B358" s="39"/>
      <c r="C358" s="218" t="s">
        <v>310</v>
      </c>
      <c r="D358" s="218" t="s">
        <v>149</v>
      </c>
      <c r="E358" s="219" t="s">
        <v>901</v>
      </c>
      <c r="F358" s="220" t="s">
        <v>902</v>
      </c>
      <c r="G358" s="221" t="s">
        <v>206</v>
      </c>
      <c r="H358" s="222">
        <v>88.352999999999994</v>
      </c>
      <c r="I358" s="223"/>
      <c r="J358" s="224">
        <f>ROUND(I358*H358,2)</f>
        <v>0</v>
      </c>
      <c r="K358" s="220" t="s">
        <v>153</v>
      </c>
      <c r="L358" s="44"/>
      <c r="M358" s="225" t="s">
        <v>1</v>
      </c>
      <c r="N358" s="226" t="s">
        <v>38</v>
      </c>
      <c r="O358" s="91"/>
      <c r="P358" s="227">
        <f>O358*H358</f>
        <v>0</v>
      </c>
      <c r="Q358" s="227">
        <v>0</v>
      </c>
      <c r="R358" s="227">
        <f>Q358*H358</f>
        <v>0</v>
      </c>
      <c r="S358" s="227">
        <v>0</v>
      </c>
      <c r="T358" s="228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9" t="s">
        <v>154</v>
      </c>
      <c r="AT358" s="229" t="s">
        <v>149</v>
      </c>
      <c r="AU358" s="229" t="s">
        <v>83</v>
      </c>
      <c r="AY358" s="17" t="s">
        <v>147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17" t="s">
        <v>81</v>
      </c>
      <c r="BK358" s="230">
        <f>ROUND(I358*H358,2)</f>
        <v>0</v>
      </c>
      <c r="BL358" s="17" t="s">
        <v>154</v>
      </c>
      <c r="BM358" s="229" t="s">
        <v>435</v>
      </c>
    </row>
    <row r="359" s="13" customFormat="1">
      <c r="A359" s="13"/>
      <c r="B359" s="231"/>
      <c r="C359" s="232"/>
      <c r="D359" s="233" t="s">
        <v>155</v>
      </c>
      <c r="E359" s="234" t="s">
        <v>1</v>
      </c>
      <c r="F359" s="235" t="s">
        <v>903</v>
      </c>
      <c r="G359" s="232"/>
      <c r="H359" s="236">
        <v>67.519999999999996</v>
      </c>
      <c r="I359" s="237"/>
      <c r="J359" s="232"/>
      <c r="K359" s="232"/>
      <c r="L359" s="238"/>
      <c r="M359" s="239"/>
      <c r="N359" s="240"/>
      <c r="O359" s="240"/>
      <c r="P359" s="240"/>
      <c r="Q359" s="240"/>
      <c r="R359" s="240"/>
      <c r="S359" s="240"/>
      <c r="T359" s="24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2" t="s">
        <v>155</v>
      </c>
      <c r="AU359" s="242" t="s">
        <v>83</v>
      </c>
      <c r="AV359" s="13" t="s">
        <v>83</v>
      </c>
      <c r="AW359" s="13" t="s">
        <v>30</v>
      </c>
      <c r="AX359" s="13" t="s">
        <v>73</v>
      </c>
      <c r="AY359" s="242" t="s">
        <v>147</v>
      </c>
    </row>
    <row r="360" s="13" customFormat="1">
      <c r="A360" s="13"/>
      <c r="B360" s="231"/>
      <c r="C360" s="232"/>
      <c r="D360" s="233" t="s">
        <v>155</v>
      </c>
      <c r="E360" s="234" t="s">
        <v>1</v>
      </c>
      <c r="F360" s="235" t="s">
        <v>904</v>
      </c>
      <c r="G360" s="232"/>
      <c r="H360" s="236">
        <v>20.832999999999998</v>
      </c>
      <c r="I360" s="237"/>
      <c r="J360" s="232"/>
      <c r="K360" s="232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155</v>
      </c>
      <c r="AU360" s="242" t="s">
        <v>83</v>
      </c>
      <c r="AV360" s="13" t="s">
        <v>83</v>
      </c>
      <c r="AW360" s="13" t="s">
        <v>30</v>
      </c>
      <c r="AX360" s="13" t="s">
        <v>73</v>
      </c>
      <c r="AY360" s="242" t="s">
        <v>147</v>
      </c>
    </row>
    <row r="361" s="14" customFormat="1">
      <c r="A361" s="14"/>
      <c r="B361" s="243"/>
      <c r="C361" s="244"/>
      <c r="D361" s="233" t="s">
        <v>155</v>
      </c>
      <c r="E361" s="245" t="s">
        <v>1</v>
      </c>
      <c r="F361" s="246" t="s">
        <v>157</v>
      </c>
      <c r="G361" s="244"/>
      <c r="H361" s="247">
        <v>88.352999999999994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155</v>
      </c>
      <c r="AU361" s="253" t="s">
        <v>83</v>
      </c>
      <c r="AV361" s="14" t="s">
        <v>154</v>
      </c>
      <c r="AW361" s="14" t="s">
        <v>30</v>
      </c>
      <c r="AX361" s="14" t="s">
        <v>81</v>
      </c>
      <c r="AY361" s="253" t="s">
        <v>147</v>
      </c>
    </row>
    <row r="362" s="12" customFormat="1" ht="22.8" customHeight="1">
      <c r="A362" s="12"/>
      <c r="B362" s="202"/>
      <c r="C362" s="203"/>
      <c r="D362" s="204" t="s">
        <v>72</v>
      </c>
      <c r="E362" s="216" t="s">
        <v>489</v>
      </c>
      <c r="F362" s="216" t="s">
        <v>490</v>
      </c>
      <c r="G362" s="203"/>
      <c r="H362" s="203"/>
      <c r="I362" s="206"/>
      <c r="J362" s="217">
        <f>BK362</f>
        <v>0</v>
      </c>
      <c r="K362" s="203"/>
      <c r="L362" s="208"/>
      <c r="M362" s="209"/>
      <c r="N362" s="210"/>
      <c r="O362" s="210"/>
      <c r="P362" s="211">
        <f>P363</f>
        <v>0</v>
      </c>
      <c r="Q362" s="210"/>
      <c r="R362" s="211">
        <f>R363</f>
        <v>0</v>
      </c>
      <c r="S362" s="210"/>
      <c r="T362" s="212">
        <f>T363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13" t="s">
        <v>81</v>
      </c>
      <c r="AT362" s="214" t="s">
        <v>72</v>
      </c>
      <c r="AU362" s="214" t="s">
        <v>81</v>
      </c>
      <c r="AY362" s="213" t="s">
        <v>147</v>
      </c>
      <c r="BK362" s="215">
        <f>BK363</f>
        <v>0</v>
      </c>
    </row>
    <row r="363" s="2" customFormat="1" ht="24.15" customHeight="1">
      <c r="A363" s="38"/>
      <c r="B363" s="39"/>
      <c r="C363" s="218" t="s">
        <v>436</v>
      </c>
      <c r="D363" s="218" t="s">
        <v>149</v>
      </c>
      <c r="E363" s="219" t="s">
        <v>491</v>
      </c>
      <c r="F363" s="220" t="s">
        <v>492</v>
      </c>
      <c r="G363" s="221" t="s">
        <v>206</v>
      </c>
      <c r="H363" s="222">
        <v>60.409999999999997</v>
      </c>
      <c r="I363" s="223"/>
      <c r="J363" s="224">
        <f>ROUND(I363*H363,2)</f>
        <v>0</v>
      </c>
      <c r="K363" s="220" t="s">
        <v>153</v>
      </c>
      <c r="L363" s="44"/>
      <c r="M363" s="274" t="s">
        <v>1</v>
      </c>
      <c r="N363" s="275" t="s">
        <v>38</v>
      </c>
      <c r="O363" s="276"/>
      <c r="P363" s="277">
        <f>O363*H363</f>
        <v>0</v>
      </c>
      <c r="Q363" s="277">
        <v>0</v>
      </c>
      <c r="R363" s="277">
        <f>Q363*H363</f>
        <v>0</v>
      </c>
      <c r="S363" s="277">
        <v>0</v>
      </c>
      <c r="T363" s="27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154</v>
      </c>
      <c r="AT363" s="229" t="s">
        <v>149</v>
      </c>
      <c r="AU363" s="229" t="s">
        <v>83</v>
      </c>
      <c r="AY363" s="17" t="s">
        <v>147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81</v>
      </c>
      <c r="BK363" s="230">
        <f>ROUND(I363*H363,2)</f>
        <v>0</v>
      </c>
      <c r="BL363" s="17" t="s">
        <v>154</v>
      </c>
      <c r="BM363" s="229" t="s">
        <v>439</v>
      </c>
    </row>
    <row r="364" s="2" customFormat="1" ht="6.96" customHeight="1">
      <c r="A364" s="38"/>
      <c r="B364" s="66"/>
      <c r="C364" s="67"/>
      <c r="D364" s="67"/>
      <c r="E364" s="67"/>
      <c r="F364" s="67"/>
      <c r="G364" s="67"/>
      <c r="H364" s="67"/>
      <c r="I364" s="67"/>
      <c r="J364" s="67"/>
      <c r="K364" s="67"/>
      <c r="L364" s="44"/>
      <c r="M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</row>
  </sheetData>
  <sheetProtection sheet="1" autoFilter="0" formatColumns="0" formatRows="0" objects="1" scenarios="1" spinCount="100000" saltValue="6Ryg8ePgikpU46kG8CABeF/MbQsYTrG+eGS9YhJ3MKu517Levn/H/g10aGknSl6FMJ869TFRf0l+bwIETTUWFw==" hashValue="quJkxsPCFHp3KunCKsle9JbCYQkxvv6vsU3npQOIDdsXcb8woyNTRGwAbEvCT/3NEDGwjj6cc1EE5Lhqbr6xNA==" algorithmName="SHA-512" password="CC35"/>
  <autoFilter ref="C123:K36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905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ROUND((SUM(BE122:BE219)),  2)</f>
        <v>0</v>
      </c>
      <c r="G33" s="38"/>
      <c r="H33" s="38"/>
      <c r="I33" s="155">
        <v>0.20999999999999999</v>
      </c>
      <c r="J33" s="154">
        <f>ROUND(((SUM(BE122:BE219))*I33),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ROUND((SUM(BF122:BF219)),  2)</f>
        <v>0</v>
      </c>
      <c r="G34" s="38"/>
      <c r="H34" s="38"/>
      <c r="I34" s="155">
        <v>0.12</v>
      </c>
      <c r="J34" s="154">
        <f>ROUND(((SUM(BF122:BF219))*I34),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ROUND((SUM(BG122:BG219)),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ROUND((SUM(BH122:BH219)),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ROUND((SUM(BI122:BI219)),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03.2 - Oprava MK po překopech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495</v>
      </c>
      <c r="E99" s="188"/>
      <c r="F99" s="188"/>
      <c r="G99" s="188"/>
      <c r="H99" s="188"/>
      <c r="I99" s="188"/>
      <c r="J99" s="189">
        <f>J148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496</v>
      </c>
      <c r="E100" s="188"/>
      <c r="F100" s="188"/>
      <c r="G100" s="188"/>
      <c r="H100" s="188"/>
      <c r="I100" s="188"/>
      <c r="J100" s="189">
        <f>J183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130</v>
      </c>
      <c r="E101" s="188"/>
      <c r="F101" s="188"/>
      <c r="G101" s="188"/>
      <c r="H101" s="188"/>
      <c r="I101" s="188"/>
      <c r="J101" s="189">
        <f>J194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131</v>
      </c>
      <c r="E102" s="188"/>
      <c r="F102" s="188"/>
      <c r="G102" s="188"/>
      <c r="H102" s="188"/>
      <c r="I102" s="188"/>
      <c r="J102" s="189">
        <f>J218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Tábor, Mostecká - Rekonstrukce vodovodu a kanalizace_poznamky pro upravu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 03.2 - Oprava MK po překopech kanalizace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10. 12. 2025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31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133</v>
      </c>
      <c r="D121" s="194" t="s">
        <v>58</v>
      </c>
      <c r="E121" s="194" t="s">
        <v>54</v>
      </c>
      <c r="F121" s="194" t="s">
        <v>55</v>
      </c>
      <c r="G121" s="194" t="s">
        <v>134</v>
      </c>
      <c r="H121" s="194" t="s">
        <v>135</v>
      </c>
      <c r="I121" s="194" t="s">
        <v>136</v>
      </c>
      <c r="J121" s="194" t="s">
        <v>122</v>
      </c>
      <c r="K121" s="195" t="s">
        <v>137</v>
      </c>
      <c r="L121" s="196"/>
      <c r="M121" s="100" t="s">
        <v>1</v>
      </c>
      <c r="N121" s="101" t="s">
        <v>37</v>
      </c>
      <c r="O121" s="101" t="s">
        <v>138</v>
      </c>
      <c r="P121" s="101" t="s">
        <v>139</v>
      </c>
      <c r="Q121" s="101" t="s">
        <v>140</v>
      </c>
      <c r="R121" s="101" t="s">
        <v>141</v>
      </c>
      <c r="S121" s="101" t="s">
        <v>142</v>
      </c>
      <c r="T121" s="102" t="s">
        <v>143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144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124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72</v>
      </c>
      <c r="E123" s="205" t="s">
        <v>145</v>
      </c>
      <c r="F123" s="205" t="s">
        <v>146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P124+P148+P183+P194+P218</f>
        <v>0</v>
      </c>
      <c r="Q123" s="210"/>
      <c r="R123" s="211">
        <f>R124+R148+R183+R194+R218</f>
        <v>0</v>
      </c>
      <c r="S123" s="210"/>
      <c r="T123" s="212">
        <f>T124+T148+T183+T194+T218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72</v>
      </c>
      <c r="AU123" s="214" t="s">
        <v>73</v>
      </c>
      <c r="AY123" s="213" t="s">
        <v>147</v>
      </c>
      <c r="BK123" s="215">
        <f>BK124+BK148+BK183+BK194+BK218</f>
        <v>0</v>
      </c>
    </row>
    <row r="124" s="12" customFormat="1" ht="22.8" customHeight="1">
      <c r="A124" s="12"/>
      <c r="B124" s="202"/>
      <c r="C124" s="203"/>
      <c r="D124" s="204" t="s">
        <v>72</v>
      </c>
      <c r="E124" s="216" t="s">
        <v>81</v>
      </c>
      <c r="F124" s="216" t="s">
        <v>148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SUM(P125:P147)</f>
        <v>0</v>
      </c>
      <c r="Q124" s="210"/>
      <c r="R124" s="211">
        <f>SUM(R125:R147)</f>
        <v>0</v>
      </c>
      <c r="S124" s="210"/>
      <c r="T124" s="212">
        <f>SUM(T125:T147)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81</v>
      </c>
      <c r="AY124" s="213" t="s">
        <v>147</v>
      </c>
      <c r="BK124" s="215">
        <f>SUM(BK125:BK147)</f>
        <v>0</v>
      </c>
    </row>
    <row r="125" s="2" customFormat="1" ht="24.15" customHeight="1">
      <c r="A125" s="38"/>
      <c r="B125" s="39"/>
      <c r="C125" s="218" t="s">
        <v>81</v>
      </c>
      <c r="D125" s="218" t="s">
        <v>149</v>
      </c>
      <c r="E125" s="219" t="s">
        <v>643</v>
      </c>
      <c r="F125" s="220" t="s">
        <v>644</v>
      </c>
      <c r="G125" s="221" t="s">
        <v>185</v>
      </c>
      <c r="H125" s="222">
        <v>10.57</v>
      </c>
      <c r="I125" s="223"/>
      <c r="J125" s="224">
        <f>ROUND(I125*H125,2)</f>
        <v>0</v>
      </c>
      <c r="K125" s="220" t="s">
        <v>153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154</v>
      </c>
      <c r="AT125" s="229" t="s">
        <v>149</v>
      </c>
      <c r="AU125" s="229" t="s">
        <v>83</v>
      </c>
      <c r="AY125" s="17" t="s">
        <v>147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154</v>
      </c>
      <c r="BM125" s="229" t="s">
        <v>83</v>
      </c>
    </row>
    <row r="126" s="13" customFormat="1">
      <c r="A126" s="13"/>
      <c r="B126" s="231"/>
      <c r="C126" s="232"/>
      <c r="D126" s="233" t="s">
        <v>155</v>
      </c>
      <c r="E126" s="234" t="s">
        <v>1</v>
      </c>
      <c r="F126" s="235" t="s">
        <v>906</v>
      </c>
      <c r="G126" s="232"/>
      <c r="H126" s="236">
        <v>10.57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155</v>
      </c>
      <c r="AU126" s="242" t="s">
        <v>83</v>
      </c>
      <c r="AV126" s="13" t="s">
        <v>83</v>
      </c>
      <c r="AW126" s="13" t="s">
        <v>30</v>
      </c>
      <c r="AX126" s="13" t="s">
        <v>73</v>
      </c>
      <c r="AY126" s="242" t="s">
        <v>147</v>
      </c>
    </row>
    <row r="127" s="14" customFormat="1">
      <c r="A127" s="14"/>
      <c r="B127" s="243"/>
      <c r="C127" s="244"/>
      <c r="D127" s="233" t="s">
        <v>155</v>
      </c>
      <c r="E127" s="245" t="s">
        <v>1</v>
      </c>
      <c r="F127" s="246" t="s">
        <v>157</v>
      </c>
      <c r="G127" s="244"/>
      <c r="H127" s="247">
        <v>10.57</v>
      </c>
      <c r="I127" s="248"/>
      <c r="J127" s="244"/>
      <c r="K127" s="244"/>
      <c r="L127" s="249"/>
      <c r="M127" s="250"/>
      <c r="N127" s="251"/>
      <c r="O127" s="251"/>
      <c r="P127" s="251"/>
      <c r="Q127" s="251"/>
      <c r="R127" s="251"/>
      <c r="S127" s="251"/>
      <c r="T127" s="25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3" t="s">
        <v>155</v>
      </c>
      <c r="AU127" s="253" t="s">
        <v>83</v>
      </c>
      <c r="AV127" s="14" t="s">
        <v>154</v>
      </c>
      <c r="AW127" s="14" t="s">
        <v>30</v>
      </c>
      <c r="AX127" s="14" t="s">
        <v>81</v>
      </c>
      <c r="AY127" s="253" t="s">
        <v>147</v>
      </c>
    </row>
    <row r="128" s="2" customFormat="1" ht="33" customHeight="1">
      <c r="A128" s="38"/>
      <c r="B128" s="39"/>
      <c r="C128" s="218" t="s">
        <v>83</v>
      </c>
      <c r="D128" s="218" t="s">
        <v>149</v>
      </c>
      <c r="E128" s="219" t="s">
        <v>497</v>
      </c>
      <c r="F128" s="220" t="s">
        <v>498</v>
      </c>
      <c r="G128" s="221" t="s">
        <v>185</v>
      </c>
      <c r="H128" s="222">
        <v>282.892</v>
      </c>
      <c r="I128" s="223"/>
      <c r="J128" s="224">
        <f>ROUND(I128*H128,2)</f>
        <v>0</v>
      </c>
      <c r="K128" s="220" t="s">
        <v>153</v>
      </c>
      <c r="L128" s="44"/>
      <c r="M128" s="225" t="s">
        <v>1</v>
      </c>
      <c r="N128" s="226" t="s">
        <v>38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154</v>
      </c>
      <c r="AT128" s="229" t="s">
        <v>149</v>
      </c>
      <c r="AU128" s="229" t="s">
        <v>83</v>
      </c>
      <c r="AY128" s="17" t="s">
        <v>147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81</v>
      </c>
      <c r="BK128" s="230">
        <f>ROUND(I128*H128,2)</f>
        <v>0</v>
      </c>
      <c r="BL128" s="17" t="s">
        <v>154</v>
      </c>
      <c r="BM128" s="229" t="s">
        <v>154</v>
      </c>
    </row>
    <row r="129" s="13" customFormat="1">
      <c r="A129" s="13"/>
      <c r="B129" s="231"/>
      <c r="C129" s="232"/>
      <c r="D129" s="233" t="s">
        <v>155</v>
      </c>
      <c r="E129" s="234" t="s">
        <v>1</v>
      </c>
      <c r="F129" s="235" t="s">
        <v>907</v>
      </c>
      <c r="G129" s="232"/>
      <c r="H129" s="236">
        <v>282.892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155</v>
      </c>
      <c r="AU129" s="242" t="s">
        <v>83</v>
      </c>
      <c r="AV129" s="13" t="s">
        <v>83</v>
      </c>
      <c r="AW129" s="13" t="s">
        <v>30</v>
      </c>
      <c r="AX129" s="13" t="s">
        <v>73</v>
      </c>
      <c r="AY129" s="242" t="s">
        <v>147</v>
      </c>
    </row>
    <row r="130" s="14" customFormat="1">
      <c r="A130" s="14"/>
      <c r="B130" s="243"/>
      <c r="C130" s="244"/>
      <c r="D130" s="233" t="s">
        <v>155</v>
      </c>
      <c r="E130" s="245" t="s">
        <v>1</v>
      </c>
      <c r="F130" s="246" t="s">
        <v>157</v>
      </c>
      <c r="G130" s="244"/>
      <c r="H130" s="247">
        <v>282.892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155</v>
      </c>
      <c r="AU130" s="253" t="s">
        <v>83</v>
      </c>
      <c r="AV130" s="14" t="s">
        <v>154</v>
      </c>
      <c r="AW130" s="14" t="s">
        <v>30</v>
      </c>
      <c r="AX130" s="14" t="s">
        <v>81</v>
      </c>
      <c r="AY130" s="253" t="s">
        <v>147</v>
      </c>
    </row>
    <row r="131" s="2" customFormat="1" ht="24.15" customHeight="1">
      <c r="A131" s="38"/>
      <c r="B131" s="39"/>
      <c r="C131" s="218" t="s">
        <v>165</v>
      </c>
      <c r="D131" s="218" t="s">
        <v>149</v>
      </c>
      <c r="E131" s="219" t="s">
        <v>500</v>
      </c>
      <c r="F131" s="220" t="s">
        <v>501</v>
      </c>
      <c r="G131" s="221" t="s">
        <v>185</v>
      </c>
      <c r="H131" s="222">
        <v>13.44</v>
      </c>
      <c r="I131" s="223"/>
      <c r="J131" s="224">
        <f>ROUND(I131*H131,2)</f>
        <v>0</v>
      </c>
      <c r="K131" s="220" t="s">
        <v>153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154</v>
      </c>
      <c r="AT131" s="229" t="s">
        <v>149</v>
      </c>
      <c r="AU131" s="229" t="s">
        <v>83</v>
      </c>
      <c r="AY131" s="17" t="s">
        <v>147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154</v>
      </c>
      <c r="BM131" s="229" t="s">
        <v>169</v>
      </c>
    </row>
    <row r="132" s="13" customFormat="1">
      <c r="A132" s="13"/>
      <c r="B132" s="231"/>
      <c r="C132" s="232"/>
      <c r="D132" s="233" t="s">
        <v>155</v>
      </c>
      <c r="E132" s="234" t="s">
        <v>1</v>
      </c>
      <c r="F132" s="235" t="s">
        <v>908</v>
      </c>
      <c r="G132" s="232"/>
      <c r="H132" s="236">
        <v>9.1500000000000004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155</v>
      </c>
      <c r="AU132" s="242" t="s">
        <v>83</v>
      </c>
      <c r="AV132" s="13" t="s">
        <v>83</v>
      </c>
      <c r="AW132" s="13" t="s">
        <v>30</v>
      </c>
      <c r="AX132" s="13" t="s">
        <v>73</v>
      </c>
      <c r="AY132" s="242" t="s">
        <v>147</v>
      </c>
    </row>
    <row r="133" s="13" customFormat="1">
      <c r="A133" s="13"/>
      <c r="B133" s="231"/>
      <c r="C133" s="232"/>
      <c r="D133" s="233" t="s">
        <v>155</v>
      </c>
      <c r="E133" s="234" t="s">
        <v>1</v>
      </c>
      <c r="F133" s="235" t="s">
        <v>909</v>
      </c>
      <c r="G133" s="232"/>
      <c r="H133" s="236">
        <v>4.29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155</v>
      </c>
      <c r="AU133" s="242" t="s">
        <v>83</v>
      </c>
      <c r="AV133" s="13" t="s">
        <v>83</v>
      </c>
      <c r="AW133" s="13" t="s">
        <v>30</v>
      </c>
      <c r="AX133" s="13" t="s">
        <v>73</v>
      </c>
      <c r="AY133" s="242" t="s">
        <v>147</v>
      </c>
    </row>
    <row r="134" s="14" customFormat="1">
      <c r="A134" s="14"/>
      <c r="B134" s="243"/>
      <c r="C134" s="244"/>
      <c r="D134" s="233" t="s">
        <v>155</v>
      </c>
      <c r="E134" s="245" t="s">
        <v>1</v>
      </c>
      <c r="F134" s="246" t="s">
        <v>157</v>
      </c>
      <c r="G134" s="244"/>
      <c r="H134" s="247">
        <v>13.440000000000001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155</v>
      </c>
      <c r="AU134" s="253" t="s">
        <v>83</v>
      </c>
      <c r="AV134" s="14" t="s">
        <v>154</v>
      </c>
      <c r="AW134" s="14" t="s">
        <v>30</v>
      </c>
      <c r="AX134" s="14" t="s">
        <v>81</v>
      </c>
      <c r="AY134" s="253" t="s">
        <v>147</v>
      </c>
    </row>
    <row r="135" s="2" customFormat="1" ht="24.15" customHeight="1">
      <c r="A135" s="38"/>
      <c r="B135" s="39"/>
      <c r="C135" s="218" t="s">
        <v>154</v>
      </c>
      <c r="D135" s="218" t="s">
        <v>149</v>
      </c>
      <c r="E135" s="219" t="s">
        <v>649</v>
      </c>
      <c r="F135" s="220" t="s">
        <v>650</v>
      </c>
      <c r="G135" s="221" t="s">
        <v>185</v>
      </c>
      <c r="H135" s="222">
        <v>4.29</v>
      </c>
      <c r="I135" s="223"/>
      <c r="J135" s="224">
        <f>ROUND(I135*H135,2)</f>
        <v>0</v>
      </c>
      <c r="K135" s="220" t="s">
        <v>153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154</v>
      </c>
      <c r="AT135" s="229" t="s">
        <v>149</v>
      </c>
      <c r="AU135" s="229" t="s">
        <v>83</v>
      </c>
      <c r="AY135" s="17" t="s">
        <v>147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154</v>
      </c>
      <c r="BM135" s="229" t="s">
        <v>174</v>
      </c>
    </row>
    <row r="136" s="13" customFormat="1">
      <c r="A136" s="13"/>
      <c r="B136" s="231"/>
      <c r="C136" s="232"/>
      <c r="D136" s="233" t="s">
        <v>155</v>
      </c>
      <c r="E136" s="234" t="s">
        <v>1</v>
      </c>
      <c r="F136" s="235" t="s">
        <v>910</v>
      </c>
      <c r="G136" s="232"/>
      <c r="H136" s="236">
        <v>4.29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155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147</v>
      </c>
    </row>
    <row r="137" s="14" customFormat="1">
      <c r="A137" s="14"/>
      <c r="B137" s="243"/>
      <c r="C137" s="244"/>
      <c r="D137" s="233" t="s">
        <v>155</v>
      </c>
      <c r="E137" s="245" t="s">
        <v>1</v>
      </c>
      <c r="F137" s="246" t="s">
        <v>157</v>
      </c>
      <c r="G137" s="244"/>
      <c r="H137" s="247">
        <v>4.29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155</v>
      </c>
      <c r="AU137" s="253" t="s">
        <v>83</v>
      </c>
      <c r="AV137" s="14" t="s">
        <v>154</v>
      </c>
      <c r="AW137" s="14" t="s">
        <v>30</v>
      </c>
      <c r="AX137" s="14" t="s">
        <v>81</v>
      </c>
      <c r="AY137" s="253" t="s">
        <v>147</v>
      </c>
    </row>
    <row r="138" s="2" customFormat="1" ht="24.15" customHeight="1">
      <c r="A138" s="38"/>
      <c r="B138" s="39"/>
      <c r="C138" s="218" t="s">
        <v>182</v>
      </c>
      <c r="D138" s="218" t="s">
        <v>149</v>
      </c>
      <c r="E138" s="219" t="s">
        <v>652</v>
      </c>
      <c r="F138" s="220" t="s">
        <v>653</v>
      </c>
      <c r="G138" s="221" t="s">
        <v>185</v>
      </c>
      <c r="H138" s="222">
        <v>11.380000000000001</v>
      </c>
      <c r="I138" s="223"/>
      <c r="J138" s="224">
        <f>ROUND(I138*H138,2)</f>
        <v>0</v>
      </c>
      <c r="K138" s="220" t="s">
        <v>153</v>
      </c>
      <c r="L138" s="44"/>
      <c r="M138" s="225" t="s">
        <v>1</v>
      </c>
      <c r="N138" s="226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154</v>
      </c>
      <c r="AT138" s="229" t="s">
        <v>149</v>
      </c>
      <c r="AU138" s="229" t="s">
        <v>83</v>
      </c>
      <c r="AY138" s="17" t="s">
        <v>147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154</v>
      </c>
      <c r="BM138" s="229" t="s">
        <v>186</v>
      </c>
    </row>
    <row r="139" s="13" customFormat="1">
      <c r="A139" s="13"/>
      <c r="B139" s="231"/>
      <c r="C139" s="232"/>
      <c r="D139" s="233" t="s">
        <v>155</v>
      </c>
      <c r="E139" s="234" t="s">
        <v>1</v>
      </c>
      <c r="F139" s="235" t="s">
        <v>911</v>
      </c>
      <c r="G139" s="232"/>
      <c r="H139" s="236">
        <v>11.380000000000001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155</v>
      </c>
      <c r="AU139" s="242" t="s">
        <v>83</v>
      </c>
      <c r="AV139" s="13" t="s">
        <v>83</v>
      </c>
      <c r="AW139" s="13" t="s">
        <v>30</v>
      </c>
      <c r="AX139" s="13" t="s">
        <v>73</v>
      </c>
      <c r="AY139" s="242" t="s">
        <v>147</v>
      </c>
    </row>
    <row r="140" s="14" customFormat="1">
      <c r="A140" s="14"/>
      <c r="B140" s="243"/>
      <c r="C140" s="244"/>
      <c r="D140" s="233" t="s">
        <v>155</v>
      </c>
      <c r="E140" s="245" t="s">
        <v>1</v>
      </c>
      <c r="F140" s="246" t="s">
        <v>157</v>
      </c>
      <c r="G140" s="244"/>
      <c r="H140" s="247">
        <v>11.380000000000001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155</v>
      </c>
      <c r="AU140" s="253" t="s">
        <v>83</v>
      </c>
      <c r="AV140" s="14" t="s">
        <v>154</v>
      </c>
      <c r="AW140" s="14" t="s">
        <v>30</v>
      </c>
      <c r="AX140" s="14" t="s">
        <v>81</v>
      </c>
      <c r="AY140" s="253" t="s">
        <v>147</v>
      </c>
    </row>
    <row r="141" s="2" customFormat="1" ht="24.15" customHeight="1">
      <c r="A141" s="38"/>
      <c r="B141" s="39"/>
      <c r="C141" s="218" t="s">
        <v>169</v>
      </c>
      <c r="D141" s="218" t="s">
        <v>149</v>
      </c>
      <c r="E141" s="219" t="s">
        <v>503</v>
      </c>
      <c r="F141" s="220" t="s">
        <v>504</v>
      </c>
      <c r="G141" s="221" t="s">
        <v>185</v>
      </c>
      <c r="H141" s="222">
        <v>400.38999999999999</v>
      </c>
      <c r="I141" s="223"/>
      <c r="J141" s="224">
        <f>ROUND(I141*H141,2)</f>
        <v>0</v>
      </c>
      <c r="K141" s="220" t="s">
        <v>153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154</v>
      </c>
      <c r="AT141" s="229" t="s">
        <v>149</v>
      </c>
      <c r="AU141" s="229" t="s">
        <v>83</v>
      </c>
      <c r="AY141" s="17" t="s">
        <v>147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154</v>
      </c>
      <c r="BM141" s="229" t="s">
        <v>8</v>
      </c>
    </row>
    <row r="142" s="13" customFormat="1">
      <c r="A142" s="13"/>
      <c r="B142" s="231"/>
      <c r="C142" s="232"/>
      <c r="D142" s="233" t="s">
        <v>155</v>
      </c>
      <c r="E142" s="234" t="s">
        <v>1</v>
      </c>
      <c r="F142" s="235" t="s">
        <v>912</v>
      </c>
      <c r="G142" s="232"/>
      <c r="H142" s="236">
        <v>400.38999999999999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155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147</v>
      </c>
    </row>
    <row r="143" s="14" customFormat="1">
      <c r="A143" s="14"/>
      <c r="B143" s="243"/>
      <c r="C143" s="244"/>
      <c r="D143" s="233" t="s">
        <v>155</v>
      </c>
      <c r="E143" s="245" t="s">
        <v>1</v>
      </c>
      <c r="F143" s="246" t="s">
        <v>157</v>
      </c>
      <c r="G143" s="244"/>
      <c r="H143" s="247">
        <v>400.38999999999999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155</v>
      </c>
      <c r="AU143" s="253" t="s">
        <v>83</v>
      </c>
      <c r="AV143" s="14" t="s">
        <v>154</v>
      </c>
      <c r="AW143" s="14" t="s">
        <v>30</v>
      </c>
      <c r="AX143" s="14" t="s">
        <v>81</v>
      </c>
      <c r="AY143" s="253" t="s">
        <v>147</v>
      </c>
    </row>
    <row r="144" s="2" customFormat="1" ht="24.15" customHeight="1">
      <c r="A144" s="38"/>
      <c r="B144" s="39"/>
      <c r="C144" s="218" t="s">
        <v>191</v>
      </c>
      <c r="D144" s="218" t="s">
        <v>149</v>
      </c>
      <c r="E144" s="219" t="s">
        <v>508</v>
      </c>
      <c r="F144" s="220" t="s">
        <v>509</v>
      </c>
      <c r="G144" s="221" t="s">
        <v>185</v>
      </c>
      <c r="H144" s="222">
        <v>800.77999999999997</v>
      </c>
      <c r="I144" s="223"/>
      <c r="J144" s="224">
        <f>ROUND(I144*H144,2)</f>
        <v>0</v>
      </c>
      <c r="K144" s="220" t="s">
        <v>153</v>
      </c>
      <c r="L144" s="44"/>
      <c r="M144" s="225" t="s">
        <v>1</v>
      </c>
      <c r="N144" s="226" t="s">
        <v>38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154</v>
      </c>
      <c r="AT144" s="229" t="s">
        <v>149</v>
      </c>
      <c r="AU144" s="229" t="s">
        <v>83</v>
      </c>
      <c r="AY144" s="17" t="s">
        <v>147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81</v>
      </c>
      <c r="BK144" s="230">
        <f>ROUND(I144*H144,2)</f>
        <v>0</v>
      </c>
      <c r="BL144" s="17" t="s">
        <v>154</v>
      </c>
      <c r="BM144" s="229" t="s">
        <v>194</v>
      </c>
    </row>
    <row r="145" s="13" customFormat="1">
      <c r="A145" s="13"/>
      <c r="B145" s="231"/>
      <c r="C145" s="232"/>
      <c r="D145" s="233" t="s">
        <v>155</v>
      </c>
      <c r="E145" s="234" t="s">
        <v>1</v>
      </c>
      <c r="F145" s="235" t="s">
        <v>913</v>
      </c>
      <c r="G145" s="232"/>
      <c r="H145" s="236">
        <v>800.77999999999997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155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147</v>
      </c>
    </row>
    <row r="146" s="14" customFormat="1">
      <c r="A146" s="14"/>
      <c r="B146" s="243"/>
      <c r="C146" s="244"/>
      <c r="D146" s="233" t="s">
        <v>155</v>
      </c>
      <c r="E146" s="245" t="s">
        <v>1</v>
      </c>
      <c r="F146" s="246" t="s">
        <v>157</v>
      </c>
      <c r="G146" s="244"/>
      <c r="H146" s="247">
        <v>800.77999999999997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155</v>
      </c>
      <c r="AU146" s="253" t="s">
        <v>83</v>
      </c>
      <c r="AV146" s="14" t="s">
        <v>154</v>
      </c>
      <c r="AW146" s="14" t="s">
        <v>30</v>
      </c>
      <c r="AX146" s="14" t="s">
        <v>81</v>
      </c>
      <c r="AY146" s="253" t="s">
        <v>147</v>
      </c>
    </row>
    <row r="147" s="2" customFormat="1" ht="16.5" customHeight="1">
      <c r="A147" s="38"/>
      <c r="B147" s="39"/>
      <c r="C147" s="218" t="s">
        <v>174</v>
      </c>
      <c r="D147" s="218" t="s">
        <v>149</v>
      </c>
      <c r="E147" s="219" t="s">
        <v>658</v>
      </c>
      <c r="F147" s="220" t="s">
        <v>659</v>
      </c>
      <c r="G147" s="221" t="s">
        <v>152</v>
      </c>
      <c r="H147" s="222">
        <v>24</v>
      </c>
      <c r="I147" s="223"/>
      <c r="J147" s="224">
        <f>ROUND(I147*H147,2)</f>
        <v>0</v>
      </c>
      <c r="K147" s="220" t="s">
        <v>153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154</v>
      </c>
      <c r="AT147" s="229" t="s">
        <v>149</v>
      </c>
      <c r="AU147" s="229" t="s">
        <v>83</v>
      </c>
      <c r="AY147" s="17" t="s">
        <v>147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154</v>
      </c>
      <c r="BM147" s="229" t="s">
        <v>198</v>
      </c>
    </row>
    <row r="148" s="12" customFormat="1" ht="22.8" customHeight="1">
      <c r="A148" s="12"/>
      <c r="B148" s="202"/>
      <c r="C148" s="203"/>
      <c r="D148" s="204" t="s">
        <v>72</v>
      </c>
      <c r="E148" s="216" t="s">
        <v>182</v>
      </c>
      <c r="F148" s="216" t="s">
        <v>511</v>
      </c>
      <c r="G148" s="203"/>
      <c r="H148" s="203"/>
      <c r="I148" s="206"/>
      <c r="J148" s="217">
        <f>BK148</f>
        <v>0</v>
      </c>
      <c r="K148" s="203"/>
      <c r="L148" s="208"/>
      <c r="M148" s="209"/>
      <c r="N148" s="210"/>
      <c r="O148" s="210"/>
      <c r="P148" s="211">
        <f>SUM(P149:P182)</f>
        <v>0</v>
      </c>
      <c r="Q148" s="210"/>
      <c r="R148" s="211">
        <f>SUM(R149:R182)</f>
        <v>0</v>
      </c>
      <c r="S148" s="210"/>
      <c r="T148" s="212">
        <f>SUM(T149:T182)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81</v>
      </c>
      <c r="AT148" s="214" t="s">
        <v>72</v>
      </c>
      <c r="AU148" s="214" t="s">
        <v>81</v>
      </c>
      <c r="AY148" s="213" t="s">
        <v>147</v>
      </c>
      <c r="BK148" s="215">
        <f>SUM(BK149:BK182)</f>
        <v>0</v>
      </c>
    </row>
    <row r="149" s="2" customFormat="1" ht="24.15" customHeight="1">
      <c r="A149" s="38"/>
      <c r="B149" s="39"/>
      <c r="C149" s="218" t="s">
        <v>203</v>
      </c>
      <c r="D149" s="218" t="s">
        <v>149</v>
      </c>
      <c r="E149" s="219" t="s">
        <v>512</v>
      </c>
      <c r="F149" s="220" t="s">
        <v>513</v>
      </c>
      <c r="G149" s="221" t="s">
        <v>185</v>
      </c>
      <c r="H149" s="222">
        <v>292.04199999999997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154</v>
      </c>
      <c r="AT149" s="229" t="s">
        <v>149</v>
      </c>
      <c r="AU149" s="229" t="s">
        <v>83</v>
      </c>
      <c r="AY149" s="17" t="s">
        <v>147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154</v>
      </c>
      <c r="BM149" s="229" t="s">
        <v>202</v>
      </c>
    </row>
    <row r="150" s="13" customFormat="1">
      <c r="A150" s="13"/>
      <c r="B150" s="231"/>
      <c r="C150" s="232"/>
      <c r="D150" s="233" t="s">
        <v>155</v>
      </c>
      <c r="E150" s="234" t="s">
        <v>1</v>
      </c>
      <c r="F150" s="235" t="s">
        <v>914</v>
      </c>
      <c r="G150" s="232"/>
      <c r="H150" s="236">
        <v>282.892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155</v>
      </c>
      <c r="AU150" s="242" t="s">
        <v>83</v>
      </c>
      <c r="AV150" s="13" t="s">
        <v>83</v>
      </c>
      <c r="AW150" s="13" t="s">
        <v>30</v>
      </c>
      <c r="AX150" s="13" t="s">
        <v>73</v>
      </c>
      <c r="AY150" s="242" t="s">
        <v>147</v>
      </c>
    </row>
    <row r="151" s="13" customFormat="1">
      <c r="A151" s="13"/>
      <c r="B151" s="231"/>
      <c r="C151" s="232"/>
      <c r="D151" s="233" t="s">
        <v>155</v>
      </c>
      <c r="E151" s="234" t="s">
        <v>1</v>
      </c>
      <c r="F151" s="235" t="s">
        <v>908</v>
      </c>
      <c r="G151" s="232"/>
      <c r="H151" s="236">
        <v>9.1500000000000004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155</v>
      </c>
      <c r="AU151" s="242" t="s">
        <v>83</v>
      </c>
      <c r="AV151" s="13" t="s">
        <v>83</v>
      </c>
      <c r="AW151" s="13" t="s">
        <v>30</v>
      </c>
      <c r="AX151" s="13" t="s">
        <v>73</v>
      </c>
      <c r="AY151" s="242" t="s">
        <v>147</v>
      </c>
    </row>
    <row r="152" s="14" customFormat="1">
      <c r="A152" s="14"/>
      <c r="B152" s="243"/>
      <c r="C152" s="244"/>
      <c r="D152" s="233" t="s">
        <v>155</v>
      </c>
      <c r="E152" s="245" t="s">
        <v>1</v>
      </c>
      <c r="F152" s="246" t="s">
        <v>157</v>
      </c>
      <c r="G152" s="244"/>
      <c r="H152" s="247">
        <v>292.04199999999997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155</v>
      </c>
      <c r="AU152" s="253" t="s">
        <v>83</v>
      </c>
      <c r="AV152" s="14" t="s">
        <v>154</v>
      </c>
      <c r="AW152" s="14" t="s">
        <v>30</v>
      </c>
      <c r="AX152" s="14" t="s">
        <v>81</v>
      </c>
      <c r="AY152" s="253" t="s">
        <v>147</v>
      </c>
    </row>
    <row r="153" s="2" customFormat="1" ht="24.15" customHeight="1">
      <c r="A153" s="38"/>
      <c r="B153" s="39"/>
      <c r="C153" s="218" t="s">
        <v>186</v>
      </c>
      <c r="D153" s="218" t="s">
        <v>149</v>
      </c>
      <c r="E153" s="219" t="s">
        <v>515</v>
      </c>
      <c r="F153" s="220" t="s">
        <v>516</v>
      </c>
      <c r="G153" s="221" t="s">
        <v>185</v>
      </c>
      <c r="H153" s="222">
        <v>282.892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154</v>
      </c>
      <c r="AT153" s="229" t="s">
        <v>149</v>
      </c>
      <c r="AU153" s="229" t="s">
        <v>83</v>
      </c>
      <c r="AY153" s="17" t="s">
        <v>147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154</v>
      </c>
      <c r="BM153" s="229" t="s">
        <v>207</v>
      </c>
    </row>
    <row r="154" s="13" customFormat="1">
      <c r="A154" s="13"/>
      <c r="B154" s="231"/>
      <c r="C154" s="232"/>
      <c r="D154" s="233" t="s">
        <v>155</v>
      </c>
      <c r="E154" s="234" t="s">
        <v>1</v>
      </c>
      <c r="F154" s="235" t="s">
        <v>914</v>
      </c>
      <c r="G154" s="232"/>
      <c r="H154" s="236">
        <v>282.892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155</v>
      </c>
      <c r="AU154" s="242" t="s">
        <v>83</v>
      </c>
      <c r="AV154" s="13" t="s">
        <v>83</v>
      </c>
      <c r="AW154" s="13" t="s">
        <v>30</v>
      </c>
      <c r="AX154" s="13" t="s">
        <v>73</v>
      </c>
      <c r="AY154" s="242" t="s">
        <v>147</v>
      </c>
    </row>
    <row r="155" s="14" customFormat="1">
      <c r="A155" s="14"/>
      <c r="B155" s="243"/>
      <c r="C155" s="244"/>
      <c r="D155" s="233" t="s">
        <v>155</v>
      </c>
      <c r="E155" s="245" t="s">
        <v>1</v>
      </c>
      <c r="F155" s="246" t="s">
        <v>157</v>
      </c>
      <c r="G155" s="244"/>
      <c r="H155" s="247">
        <v>282.892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155</v>
      </c>
      <c r="AU155" s="253" t="s">
        <v>83</v>
      </c>
      <c r="AV155" s="14" t="s">
        <v>154</v>
      </c>
      <c r="AW155" s="14" t="s">
        <v>30</v>
      </c>
      <c r="AX155" s="14" t="s">
        <v>81</v>
      </c>
      <c r="AY155" s="253" t="s">
        <v>147</v>
      </c>
    </row>
    <row r="156" s="2" customFormat="1" ht="24.15" customHeight="1">
      <c r="A156" s="38"/>
      <c r="B156" s="39"/>
      <c r="C156" s="218" t="s">
        <v>209</v>
      </c>
      <c r="D156" s="218" t="s">
        <v>149</v>
      </c>
      <c r="E156" s="219" t="s">
        <v>665</v>
      </c>
      <c r="F156" s="220" t="s">
        <v>666</v>
      </c>
      <c r="G156" s="221" t="s">
        <v>185</v>
      </c>
      <c r="H156" s="222">
        <v>4.29</v>
      </c>
      <c r="I156" s="223"/>
      <c r="J156" s="224">
        <f>ROUND(I156*H156,2)</f>
        <v>0</v>
      </c>
      <c r="K156" s="220" t="s">
        <v>153</v>
      </c>
      <c r="L156" s="44"/>
      <c r="M156" s="225" t="s">
        <v>1</v>
      </c>
      <c r="N156" s="226" t="s">
        <v>38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154</v>
      </c>
      <c r="AT156" s="229" t="s">
        <v>149</v>
      </c>
      <c r="AU156" s="229" t="s">
        <v>83</v>
      </c>
      <c r="AY156" s="17" t="s">
        <v>147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81</v>
      </c>
      <c r="BK156" s="230">
        <f>ROUND(I156*H156,2)</f>
        <v>0</v>
      </c>
      <c r="BL156" s="17" t="s">
        <v>154</v>
      </c>
      <c r="BM156" s="229" t="s">
        <v>212</v>
      </c>
    </row>
    <row r="157" s="13" customFormat="1">
      <c r="A157" s="13"/>
      <c r="B157" s="231"/>
      <c r="C157" s="232"/>
      <c r="D157" s="233" t="s">
        <v>155</v>
      </c>
      <c r="E157" s="234" t="s">
        <v>1</v>
      </c>
      <c r="F157" s="235" t="s">
        <v>915</v>
      </c>
      <c r="G157" s="232"/>
      <c r="H157" s="236">
        <v>4.29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155</v>
      </c>
      <c r="AU157" s="242" t="s">
        <v>83</v>
      </c>
      <c r="AV157" s="13" t="s">
        <v>83</v>
      </c>
      <c r="AW157" s="13" t="s">
        <v>30</v>
      </c>
      <c r="AX157" s="13" t="s">
        <v>73</v>
      </c>
      <c r="AY157" s="242" t="s">
        <v>147</v>
      </c>
    </row>
    <row r="158" s="14" customFormat="1">
      <c r="A158" s="14"/>
      <c r="B158" s="243"/>
      <c r="C158" s="244"/>
      <c r="D158" s="233" t="s">
        <v>155</v>
      </c>
      <c r="E158" s="245" t="s">
        <v>1</v>
      </c>
      <c r="F158" s="246" t="s">
        <v>157</v>
      </c>
      <c r="G158" s="244"/>
      <c r="H158" s="247">
        <v>4.29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155</v>
      </c>
      <c r="AU158" s="253" t="s">
        <v>83</v>
      </c>
      <c r="AV158" s="14" t="s">
        <v>154</v>
      </c>
      <c r="AW158" s="14" t="s">
        <v>30</v>
      </c>
      <c r="AX158" s="14" t="s">
        <v>81</v>
      </c>
      <c r="AY158" s="253" t="s">
        <v>147</v>
      </c>
    </row>
    <row r="159" s="2" customFormat="1" ht="24.15" customHeight="1">
      <c r="A159" s="38"/>
      <c r="B159" s="39"/>
      <c r="C159" s="218" t="s">
        <v>8</v>
      </c>
      <c r="D159" s="218" t="s">
        <v>149</v>
      </c>
      <c r="E159" s="219" t="s">
        <v>517</v>
      </c>
      <c r="F159" s="220" t="s">
        <v>518</v>
      </c>
      <c r="G159" s="221" t="s">
        <v>185</v>
      </c>
      <c r="H159" s="222">
        <v>394.78500000000002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154</v>
      </c>
      <c r="AT159" s="229" t="s">
        <v>149</v>
      </c>
      <c r="AU159" s="229" t="s">
        <v>83</v>
      </c>
      <c r="AY159" s="17" t="s">
        <v>147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154</v>
      </c>
      <c r="BM159" s="229" t="s">
        <v>220</v>
      </c>
    </row>
    <row r="160" s="13" customFormat="1">
      <c r="A160" s="13"/>
      <c r="B160" s="231"/>
      <c r="C160" s="232"/>
      <c r="D160" s="233" t="s">
        <v>155</v>
      </c>
      <c r="E160" s="234" t="s">
        <v>1</v>
      </c>
      <c r="F160" s="235" t="s">
        <v>916</v>
      </c>
      <c r="G160" s="232"/>
      <c r="H160" s="236">
        <v>394.78500000000002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155</v>
      </c>
      <c r="AU160" s="242" t="s">
        <v>83</v>
      </c>
      <c r="AV160" s="13" t="s">
        <v>83</v>
      </c>
      <c r="AW160" s="13" t="s">
        <v>30</v>
      </c>
      <c r="AX160" s="13" t="s">
        <v>73</v>
      </c>
      <c r="AY160" s="242" t="s">
        <v>147</v>
      </c>
    </row>
    <row r="161" s="14" customFormat="1">
      <c r="A161" s="14"/>
      <c r="B161" s="243"/>
      <c r="C161" s="244"/>
      <c r="D161" s="233" t="s">
        <v>155</v>
      </c>
      <c r="E161" s="245" t="s">
        <v>1</v>
      </c>
      <c r="F161" s="246" t="s">
        <v>157</v>
      </c>
      <c r="G161" s="244"/>
      <c r="H161" s="247">
        <v>394.78500000000002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155</v>
      </c>
      <c r="AU161" s="253" t="s">
        <v>83</v>
      </c>
      <c r="AV161" s="14" t="s">
        <v>154</v>
      </c>
      <c r="AW161" s="14" t="s">
        <v>30</v>
      </c>
      <c r="AX161" s="14" t="s">
        <v>81</v>
      </c>
      <c r="AY161" s="253" t="s">
        <v>147</v>
      </c>
    </row>
    <row r="162" s="2" customFormat="1" ht="24.15" customHeight="1">
      <c r="A162" s="38"/>
      <c r="B162" s="39"/>
      <c r="C162" s="218" t="s">
        <v>222</v>
      </c>
      <c r="D162" s="218" t="s">
        <v>149</v>
      </c>
      <c r="E162" s="219" t="s">
        <v>520</v>
      </c>
      <c r="F162" s="220" t="s">
        <v>521</v>
      </c>
      <c r="G162" s="221" t="s">
        <v>185</v>
      </c>
      <c r="H162" s="222">
        <v>394.78500000000002</v>
      </c>
      <c r="I162" s="223"/>
      <c r="J162" s="224">
        <f>ROUND(I162*H162,2)</f>
        <v>0</v>
      </c>
      <c r="K162" s="220" t="s">
        <v>153</v>
      </c>
      <c r="L162" s="44"/>
      <c r="M162" s="225" t="s">
        <v>1</v>
      </c>
      <c r="N162" s="226" t="s">
        <v>38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154</v>
      </c>
      <c r="AT162" s="229" t="s">
        <v>149</v>
      </c>
      <c r="AU162" s="229" t="s">
        <v>83</v>
      </c>
      <c r="AY162" s="17" t="s">
        <v>147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81</v>
      </c>
      <c r="BK162" s="230">
        <f>ROUND(I162*H162,2)</f>
        <v>0</v>
      </c>
      <c r="BL162" s="17" t="s">
        <v>154</v>
      </c>
      <c r="BM162" s="229" t="s">
        <v>225</v>
      </c>
    </row>
    <row r="163" s="13" customFormat="1">
      <c r="A163" s="13"/>
      <c r="B163" s="231"/>
      <c r="C163" s="232"/>
      <c r="D163" s="233" t="s">
        <v>155</v>
      </c>
      <c r="E163" s="234" t="s">
        <v>1</v>
      </c>
      <c r="F163" s="235" t="s">
        <v>916</v>
      </c>
      <c r="G163" s="232"/>
      <c r="H163" s="236">
        <v>394.78500000000002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155</v>
      </c>
      <c r="AU163" s="242" t="s">
        <v>83</v>
      </c>
      <c r="AV163" s="13" t="s">
        <v>83</v>
      </c>
      <c r="AW163" s="13" t="s">
        <v>30</v>
      </c>
      <c r="AX163" s="13" t="s">
        <v>73</v>
      </c>
      <c r="AY163" s="242" t="s">
        <v>147</v>
      </c>
    </row>
    <row r="164" s="14" customFormat="1">
      <c r="A164" s="14"/>
      <c r="B164" s="243"/>
      <c r="C164" s="244"/>
      <c r="D164" s="233" t="s">
        <v>155</v>
      </c>
      <c r="E164" s="245" t="s">
        <v>1</v>
      </c>
      <c r="F164" s="246" t="s">
        <v>157</v>
      </c>
      <c r="G164" s="244"/>
      <c r="H164" s="247">
        <v>394.78500000000002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155</v>
      </c>
      <c r="AU164" s="253" t="s">
        <v>83</v>
      </c>
      <c r="AV164" s="14" t="s">
        <v>154</v>
      </c>
      <c r="AW164" s="14" t="s">
        <v>30</v>
      </c>
      <c r="AX164" s="14" t="s">
        <v>81</v>
      </c>
      <c r="AY164" s="253" t="s">
        <v>147</v>
      </c>
    </row>
    <row r="165" s="2" customFormat="1" ht="24.15" customHeight="1">
      <c r="A165" s="38"/>
      <c r="B165" s="39"/>
      <c r="C165" s="218" t="s">
        <v>194</v>
      </c>
      <c r="D165" s="218" t="s">
        <v>149</v>
      </c>
      <c r="E165" s="219" t="s">
        <v>522</v>
      </c>
      <c r="F165" s="220" t="s">
        <v>523</v>
      </c>
      <c r="G165" s="221" t="s">
        <v>185</v>
      </c>
      <c r="H165" s="222">
        <v>394.78500000000002</v>
      </c>
      <c r="I165" s="223"/>
      <c r="J165" s="224">
        <f>ROUND(I165*H165,2)</f>
        <v>0</v>
      </c>
      <c r="K165" s="220" t="s">
        <v>153</v>
      </c>
      <c r="L165" s="44"/>
      <c r="M165" s="225" t="s">
        <v>1</v>
      </c>
      <c r="N165" s="226" t="s">
        <v>38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154</v>
      </c>
      <c r="AT165" s="229" t="s">
        <v>149</v>
      </c>
      <c r="AU165" s="229" t="s">
        <v>83</v>
      </c>
      <c r="AY165" s="17" t="s">
        <v>147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154</v>
      </c>
      <c r="BM165" s="229" t="s">
        <v>231</v>
      </c>
    </row>
    <row r="166" s="13" customFormat="1">
      <c r="A166" s="13"/>
      <c r="B166" s="231"/>
      <c r="C166" s="232"/>
      <c r="D166" s="233" t="s">
        <v>155</v>
      </c>
      <c r="E166" s="234" t="s">
        <v>1</v>
      </c>
      <c r="F166" s="235" t="s">
        <v>916</v>
      </c>
      <c r="G166" s="232"/>
      <c r="H166" s="236">
        <v>394.78500000000002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155</v>
      </c>
      <c r="AU166" s="242" t="s">
        <v>83</v>
      </c>
      <c r="AV166" s="13" t="s">
        <v>83</v>
      </c>
      <c r="AW166" s="13" t="s">
        <v>30</v>
      </c>
      <c r="AX166" s="13" t="s">
        <v>73</v>
      </c>
      <c r="AY166" s="242" t="s">
        <v>147</v>
      </c>
    </row>
    <row r="167" s="14" customFormat="1">
      <c r="A167" s="14"/>
      <c r="B167" s="243"/>
      <c r="C167" s="244"/>
      <c r="D167" s="233" t="s">
        <v>155</v>
      </c>
      <c r="E167" s="245" t="s">
        <v>1</v>
      </c>
      <c r="F167" s="246" t="s">
        <v>157</v>
      </c>
      <c r="G167" s="244"/>
      <c r="H167" s="247">
        <v>394.78500000000002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155</v>
      </c>
      <c r="AU167" s="253" t="s">
        <v>83</v>
      </c>
      <c r="AV167" s="14" t="s">
        <v>154</v>
      </c>
      <c r="AW167" s="14" t="s">
        <v>30</v>
      </c>
      <c r="AX167" s="14" t="s">
        <v>81</v>
      </c>
      <c r="AY167" s="253" t="s">
        <v>147</v>
      </c>
    </row>
    <row r="168" s="2" customFormat="1" ht="24.15" customHeight="1">
      <c r="A168" s="38"/>
      <c r="B168" s="39"/>
      <c r="C168" s="218" t="s">
        <v>234</v>
      </c>
      <c r="D168" s="218" t="s">
        <v>149</v>
      </c>
      <c r="E168" s="219" t="s">
        <v>524</v>
      </c>
      <c r="F168" s="220" t="s">
        <v>525</v>
      </c>
      <c r="G168" s="221" t="s">
        <v>185</v>
      </c>
      <c r="H168" s="222">
        <v>394.78500000000002</v>
      </c>
      <c r="I168" s="223"/>
      <c r="J168" s="224">
        <f>ROUND(I168*H168,2)</f>
        <v>0</v>
      </c>
      <c r="K168" s="220" t="s">
        <v>153</v>
      </c>
      <c r="L168" s="44"/>
      <c r="M168" s="225" t="s">
        <v>1</v>
      </c>
      <c r="N168" s="226" t="s">
        <v>38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154</v>
      </c>
      <c r="AT168" s="229" t="s">
        <v>149</v>
      </c>
      <c r="AU168" s="229" t="s">
        <v>83</v>
      </c>
      <c r="AY168" s="17" t="s">
        <v>147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81</v>
      </c>
      <c r="BK168" s="230">
        <f>ROUND(I168*H168,2)</f>
        <v>0</v>
      </c>
      <c r="BL168" s="17" t="s">
        <v>154</v>
      </c>
      <c r="BM168" s="229" t="s">
        <v>237</v>
      </c>
    </row>
    <row r="169" s="13" customFormat="1">
      <c r="A169" s="13"/>
      <c r="B169" s="231"/>
      <c r="C169" s="232"/>
      <c r="D169" s="233" t="s">
        <v>155</v>
      </c>
      <c r="E169" s="234" t="s">
        <v>1</v>
      </c>
      <c r="F169" s="235" t="s">
        <v>916</v>
      </c>
      <c r="G169" s="232"/>
      <c r="H169" s="236">
        <v>394.78500000000002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155</v>
      </c>
      <c r="AU169" s="242" t="s">
        <v>83</v>
      </c>
      <c r="AV169" s="13" t="s">
        <v>83</v>
      </c>
      <c r="AW169" s="13" t="s">
        <v>30</v>
      </c>
      <c r="AX169" s="13" t="s">
        <v>73</v>
      </c>
      <c r="AY169" s="242" t="s">
        <v>147</v>
      </c>
    </row>
    <row r="170" s="14" customFormat="1">
      <c r="A170" s="14"/>
      <c r="B170" s="243"/>
      <c r="C170" s="244"/>
      <c r="D170" s="233" t="s">
        <v>155</v>
      </c>
      <c r="E170" s="245" t="s">
        <v>1</v>
      </c>
      <c r="F170" s="246" t="s">
        <v>157</v>
      </c>
      <c r="G170" s="244"/>
      <c r="H170" s="247">
        <v>394.78500000000002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155</v>
      </c>
      <c r="AU170" s="253" t="s">
        <v>83</v>
      </c>
      <c r="AV170" s="14" t="s">
        <v>154</v>
      </c>
      <c r="AW170" s="14" t="s">
        <v>30</v>
      </c>
      <c r="AX170" s="14" t="s">
        <v>81</v>
      </c>
      <c r="AY170" s="253" t="s">
        <v>147</v>
      </c>
    </row>
    <row r="171" s="2" customFormat="1" ht="24.15" customHeight="1">
      <c r="A171" s="38"/>
      <c r="B171" s="39"/>
      <c r="C171" s="218" t="s">
        <v>198</v>
      </c>
      <c r="D171" s="218" t="s">
        <v>149</v>
      </c>
      <c r="E171" s="219" t="s">
        <v>526</v>
      </c>
      <c r="F171" s="220" t="s">
        <v>527</v>
      </c>
      <c r="G171" s="221" t="s">
        <v>185</v>
      </c>
      <c r="H171" s="222">
        <v>12.890000000000001</v>
      </c>
      <c r="I171" s="223"/>
      <c r="J171" s="224">
        <f>ROUND(I171*H171,2)</f>
        <v>0</v>
      </c>
      <c r="K171" s="220" t="s">
        <v>153</v>
      </c>
      <c r="L171" s="44"/>
      <c r="M171" s="225" t="s">
        <v>1</v>
      </c>
      <c r="N171" s="226" t="s">
        <v>38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154</v>
      </c>
      <c r="AT171" s="229" t="s">
        <v>149</v>
      </c>
      <c r="AU171" s="229" t="s">
        <v>83</v>
      </c>
      <c r="AY171" s="17" t="s">
        <v>147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81</v>
      </c>
      <c r="BK171" s="230">
        <f>ROUND(I171*H171,2)</f>
        <v>0</v>
      </c>
      <c r="BL171" s="17" t="s">
        <v>154</v>
      </c>
      <c r="BM171" s="229" t="s">
        <v>245</v>
      </c>
    </row>
    <row r="172" s="13" customFormat="1">
      <c r="A172" s="13"/>
      <c r="B172" s="231"/>
      <c r="C172" s="232"/>
      <c r="D172" s="233" t="s">
        <v>155</v>
      </c>
      <c r="E172" s="234" t="s">
        <v>1</v>
      </c>
      <c r="F172" s="235" t="s">
        <v>917</v>
      </c>
      <c r="G172" s="232"/>
      <c r="H172" s="236">
        <v>12.890000000000001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155</v>
      </c>
      <c r="AU172" s="242" t="s">
        <v>83</v>
      </c>
      <c r="AV172" s="13" t="s">
        <v>83</v>
      </c>
      <c r="AW172" s="13" t="s">
        <v>30</v>
      </c>
      <c r="AX172" s="13" t="s">
        <v>73</v>
      </c>
      <c r="AY172" s="242" t="s">
        <v>147</v>
      </c>
    </row>
    <row r="173" s="14" customFormat="1">
      <c r="A173" s="14"/>
      <c r="B173" s="243"/>
      <c r="C173" s="244"/>
      <c r="D173" s="233" t="s">
        <v>155</v>
      </c>
      <c r="E173" s="245" t="s">
        <v>1</v>
      </c>
      <c r="F173" s="246" t="s">
        <v>157</v>
      </c>
      <c r="G173" s="244"/>
      <c r="H173" s="247">
        <v>12.890000000000001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155</v>
      </c>
      <c r="AU173" s="253" t="s">
        <v>83</v>
      </c>
      <c r="AV173" s="14" t="s">
        <v>154</v>
      </c>
      <c r="AW173" s="14" t="s">
        <v>30</v>
      </c>
      <c r="AX173" s="14" t="s">
        <v>81</v>
      </c>
      <c r="AY173" s="253" t="s">
        <v>147</v>
      </c>
    </row>
    <row r="174" s="2" customFormat="1" ht="24.15" customHeight="1">
      <c r="A174" s="38"/>
      <c r="B174" s="39"/>
      <c r="C174" s="264" t="s">
        <v>248</v>
      </c>
      <c r="D174" s="264" t="s">
        <v>217</v>
      </c>
      <c r="E174" s="265" t="s">
        <v>529</v>
      </c>
      <c r="F174" s="266" t="s">
        <v>530</v>
      </c>
      <c r="G174" s="267" t="s">
        <v>185</v>
      </c>
      <c r="H174" s="268">
        <v>13.276999999999999</v>
      </c>
      <c r="I174" s="269"/>
      <c r="J174" s="270">
        <f>ROUND(I174*H174,2)</f>
        <v>0</v>
      </c>
      <c r="K174" s="266" t="s">
        <v>153</v>
      </c>
      <c r="L174" s="271"/>
      <c r="M174" s="272" t="s">
        <v>1</v>
      </c>
      <c r="N174" s="273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174</v>
      </c>
      <c r="AT174" s="229" t="s">
        <v>217</v>
      </c>
      <c r="AU174" s="229" t="s">
        <v>83</v>
      </c>
      <c r="AY174" s="17" t="s">
        <v>147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154</v>
      </c>
      <c r="BM174" s="229" t="s">
        <v>252</v>
      </c>
    </row>
    <row r="175" s="13" customFormat="1">
      <c r="A175" s="13"/>
      <c r="B175" s="231"/>
      <c r="C175" s="232"/>
      <c r="D175" s="233" t="s">
        <v>155</v>
      </c>
      <c r="E175" s="234" t="s">
        <v>1</v>
      </c>
      <c r="F175" s="235" t="s">
        <v>918</v>
      </c>
      <c r="G175" s="232"/>
      <c r="H175" s="236">
        <v>13.276999999999999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155</v>
      </c>
      <c r="AU175" s="242" t="s">
        <v>83</v>
      </c>
      <c r="AV175" s="13" t="s">
        <v>83</v>
      </c>
      <c r="AW175" s="13" t="s">
        <v>30</v>
      </c>
      <c r="AX175" s="13" t="s">
        <v>73</v>
      </c>
      <c r="AY175" s="242" t="s">
        <v>147</v>
      </c>
    </row>
    <row r="176" s="14" customFormat="1">
      <c r="A176" s="14"/>
      <c r="B176" s="243"/>
      <c r="C176" s="244"/>
      <c r="D176" s="233" t="s">
        <v>155</v>
      </c>
      <c r="E176" s="245" t="s">
        <v>1</v>
      </c>
      <c r="F176" s="246" t="s">
        <v>157</v>
      </c>
      <c r="G176" s="244"/>
      <c r="H176" s="247">
        <v>13.276999999999999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155</v>
      </c>
      <c r="AU176" s="253" t="s">
        <v>83</v>
      </c>
      <c r="AV176" s="14" t="s">
        <v>154</v>
      </c>
      <c r="AW176" s="14" t="s">
        <v>30</v>
      </c>
      <c r="AX176" s="14" t="s">
        <v>81</v>
      </c>
      <c r="AY176" s="253" t="s">
        <v>147</v>
      </c>
    </row>
    <row r="177" s="2" customFormat="1" ht="24.15" customHeight="1">
      <c r="A177" s="38"/>
      <c r="B177" s="39"/>
      <c r="C177" s="218" t="s">
        <v>202</v>
      </c>
      <c r="D177" s="218" t="s">
        <v>149</v>
      </c>
      <c r="E177" s="219" t="s">
        <v>670</v>
      </c>
      <c r="F177" s="220" t="s">
        <v>671</v>
      </c>
      <c r="G177" s="221" t="s">
        <v>185</v>
      </c>
      <c r="H177" s="222">
        <v>7.9199999999999999</v>
      </c>
      <c r="I177" s="223"/>
      <c r="J177" s="224">
        <f>ROUND(I177*H177,2)</f>
        <v>0</v>
      </c>
      <c r="K177" s="220" t="s">
        <v>153</v>
      </c>
      <c r="L177" s="44"/>
      <c r="M177" s="225" t="s">
        <v>1</v>
      </c>
      <c r="N177" s="226" t="s">
        <v>38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154</v>
      </c>
      <c r="AT177" s="229" t="s">
        <v>149</v>
      </c>
      <c r="AU177" s="229" t="s">
        <v>83</v>
      </c>
      <c r="AY177" s="17" t="s">
        <v>147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81</v>
      </c>
      <c r="BK177" s="230">
        <f>ROUND(I177*H177,2)</f>
        <v>0</v>
      </c>
      <c r="BL177" s="17" t="s">
        <v>154</v>
      </c>
      <c r="BM177" s="229" t="s">
        <v>255</v>
      </c>
    </row>
    <row r="178" s="13" customFormat="1">
      <c r="A178" s="13"/>
      <c r="B178" s="231"/>
      <c r="C178" s="232"/>
      <c r="D178" s="233" t="s">
        <v>155</v>
      </c>
      <c r="E178" s="234" t="s">
        <v>1</v>
      </c>
      <c r="F178" s="235" t="s">
        <v>919</v>
      </c>
      <c r="G178" s="232"/>
      <c r="H178" s="236">
        <v>7.9199999999999999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155</v>
      </c>
      <c r="AU178" s="242" t="s">
        <v>83</v>
      </c>
      <c r="AV178" s="13" t="s">
        <v>83</v>
      </c>
      <c r="AW178" s="13" t="s">
        <v>30</v>
      </c>
      <c r="AX178" s="13" t="s">
        <v>73</v>
      </c>
      <c r="AY178" s="242" t="s">
        <v>147</v>
      </c>
    </row>
    <row r="179" s="14" customFormat="1">
      <c r="A179" s="14"/>
      <c r="B179" s="243"/>
      <c r="C179" s="244"/>
      <c r="D179" s="233" t="s">
        <v>155</v>
      </c>
      <c r="E179" s="245" t="s">
        <v>1</v>
      </c>
      <c r="F179" s="246" t="s">
        <v>157</v>
      </c>
      <c r="G179" s="244"/>
      <c r="H179" s="247">
        <v>7.9199999999999999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155</v>
      </c>
      <c r="AU179" s="253" t="s">
        <v>83</v>
      </c>
      <c r="AV179" s="14" t="s">
        <v>154</v>
      </c>
      <c r="AW179" s="14" t="s">
        <v>30</v>
      </c>
      <c r="AX179" s="14" t="s">
        <v>81</v>
      </c>
      <c r="AY179" s="253" t="s">
        <v>147</v>
      </c>
    </row>
    <row r="180" s="2" customFormat="1" ht="24.15" customHeight="1">
      <c r="A180" s="38"/>
      <c r="B180" s="39"/>
      <c r="C180" s="264" t="s">
        <v>257</v>
      </c>
      <c r="D180" s="264" t="s">
        <v>217</v>
      </c>
      <c r="E180" s="265" t="s">
        <v>673</v>
      </c>
      <c r="F180" s="266" t="s">
        <v>674</v>
      </c>
      <c r="G180" s="267" t="s">
        <v>185</v>
      </c>
      <c r="H180" s="268">
        <v>8.1579999999999995</v>
      </c>
      <c r="I180" s="269"/>
      <c r="J180" s="270">
        <f>ROUND(I180*H180,2)</f>
        <v>0</v>
      </c>
      <c r="K180" s="266" t="s">
        <v>153</v>
      </c>
      <c r="L180" s="271"/>
      <c r="M180" s="272" t="s">
        <v>1</v>
      </c>
      <c r="N180" s="273" t="s">
        <v>38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174</v>
      </c>
      <c r="AT180" s="229" t="s">
        <v>217</v>
      </c>
      <c r="AU180" s="229" t="s">
        <v>83</v>
      </c>
      <c r="AY180" s="17" t="s">
        <v>147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81</v>
      </c>
      <c r="BK180" s="230">
        <f>ROUND(I180*H180,2)</f>
        <v>0</v>
      </c>
      <c r="BL180" s="17" t="s">
        <v>154</v>
      </c>
      <c r="BM180" s="229" t="s">
        <v>260</v>
      </c>
    </row>
    <row r="181" s="13" customFormat="1">
      <c r="A181" s="13"/>
      <c r="B181" s="231"/>
      <c r="C181" s="232"/>
      <c r="D181" s="233" t="s">
        <v>155</v>
      </c>
      <c r="E181" s="234" t="s">
        <v>1</v>
      </c>
      <c r="F181" s="235" t="s">
        <v>920</v>
      </c>
      <c r="G181" s="232"/>
      <c r="H181" s="236">
        <v>8.1579999999999995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155</v>
      </c>
      <c r="AU181" s="242" t="s">
        <v>83</v>
      </c>
      <c r="AV181" s="13" t="s">
        <v>83</v>
      </c>
      <c r="AW181" s="13" t="s">
        <v>30</v>
      </c>
      <c r="AX181" s="13" t="s">
        <v>73</v>
      </c>
      <c r="AY181" s="242" t="s">
        <v>147</v>
      </c>
    </row>
    <row r="182" s="14" customFormat="1">
      <c r="A182" s="14"/>
      <c r="B182" s="243"/>
      <c r="C182" s="244"/>
      <c r="D182" s="233" t="s">
        <v>155</v>
      </c>
      <c r="E182" s="245" t="s">
        <v>1</v>
      </c>
      <c r="F182" s="246" t="s">
        <v>157</v>
      </c>
      <c r="G182" s="244"/>
      <c r="H182" s="247">
        <v>8.1579999999999995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155</v>
      </c>
      <c r="AU182" s="253" t="s">
        <v>83</v>
      </c>
      <c r="AV182" s="14" t="s">
        <v>154</v>
      </c>
      <c r="AW182" s="14" t="s">
        <v>30</v>
      </c>
      <c r="AX182" s="14" t="s">
        <v>81</v>
      </c>
      <c r="AY182" s="253" t="s">
        <v>147</v>
      </c>
    </row>
    <row r="183" s="12" customFormat="1" ht="22.8" customHeight="1">
      <c r="A183" s="12"/>
      <c r="B183" s="202"/>
      <c r="C183" s="203"/>
      <c r="D183" s="204" t="s">
        <v>72</v>
      </c>
      <c r="E183" s="216" t="s">
        <v>203</v>
      </c>
      <c r="F183" s="216" t="s">
        <v>532</v>
      </c>
      <c r="G183" s="203"/>
      <c r="H183" s="203"/>
      <c r="I183" s="206"/>
      <c r="J183" s="217">
        <f>BK183</f>
        <v>0</v>
      </c>
      <c r="K183" s="203"/>
      <c r="L183" s="208"/>
      <c r="M183" s="209"/>
      <c r="N183" s="210"/>
      <c r="O183" s="210"/>
      <c r="P183" s="211">
        <f>SUM(P184:P193)</f>
        <v>0</v>
      </c>
      <c r="Q183" s="210"/>
      <c r="R183" s="211">
        <f>SUM(R184:R193)</f>
        <v>0</v>
      </c>
      <c r="S183" s="210"/>
      <c r="T183" s="212">
        <f>SUM(T184:T193)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3" t="s">
        <v>81</v>
      </c>
      <c r="AT183" s="214" t="s">
        <v>72</v>
      </c>
      <c r="AU183" s="214" t="s">
        <v>81</v>
      </c>
      <c r="AY183" s="213" t="s">
        <v>147</v>
      </c>
      <c r="BK183" s="215">
        <f>SUM(BK184:BK193)</f>
        <v>0</v>
      </c>
    </row>
    <row r="184" s="2" customFormat="1" ht="33" customHeight="1">
      <c r="A184" s="38"/>
      <c r="B184" s="39"/>
      <c r="C184" s="218" t="s">
        <v>207</v>
      </c>
      <c r="D184" s="218" t="s">
        <v>149</v>
      </c>
      <c r="E184" s="219" t="s">
        <v>676</v>
      </c>
      <c r="F184" s="220" t="s">
        <v>677</v>
      </c>
      <c r="G184" s="221" t="s">
        <v>152</v>
      </c>
      <c r="H184" s="222">
        <v>24</v>
      </c>
      <c r="I184" s="223"/>
      <c r="J184" s="224">
        <f>ROUND(I184*H184,2)</f>
        <v>0</v>
      </c>
      <c r="K184" s="220" t="s">
        <v>153</v>
      </c>
      <c r="L184" s="44"/>
      <c r="M184" s="225" t="s">
        <v>1</v>
      </c>
      <c r="N184" s="226" t="s">
        <v>38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154</v>
      </c>
      <c r="AT184" s="229" t="s">
        <v>149</v>
      </c>
      <c r="AU184" s="229" t="s">
        <v>83</v>
      </c>
      <c r="AY184" s="17" t="s">
        <v>147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81</v>
      </c>
      <c r="BK184" s="230">
        <f>ROUND(I184*H184,2)</f>
        <v>0</v>
      </c>
      <c r="BL184" s="17" t="s">
        <v>154</v>
      </c>
      <c r="BM184" s="229" t="s">
        <v>264</v>
      </c>
    </row>
    <row r="185" s="2" customFormat="1" ht="33" customHeight="1">
      <c r="A185" s="38"/>
      <c r="B185" s="39"/>
      <c r="C185" s="218" t="s">
        <v>7</v>
      </c>
      <c r="D185" s="218" t="s">
        <v>149</v>
      </c>
      <c r="E185" s="219" t="s">
        <v>533</v>
      </c>
      <c r="F185" s="220" t="s">
        <v>534</v>
      </c>
      <c r="G185" s="221" t="s">
        <v>152</v>
      </c>
      <c r="H185" s="222">
        <v>7.5899999999999999</v>
      </c>
      <c r="I185" s="223"/>
      <c r="J185" s="224">
        <f>ROUND(I185*H185,2)</f>
        <v>0</v>
      </c>
      <c r="K185" s="220" t="s">
        <v>153</v>
      </c>
      <c r="L185" s="44"/>
      <c r="M185" s="225" t="s">
        <v>1</v>
      </c>
      <c r="N185" s="226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154</v>
      </c>
      <c r="AT185" s="229" t="s">
        <v>149</v>
      </c>
      <c r="AU185" s="229" t="s">
        <v>83</v>
      </c>
      <c r="AY185" s="17" t="s">
        <v>147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154</v>
      </c>
      <c r="BM185" s="229" t="s">
        <v>268</v>
      </c>
    </row>
    <row r="186" s="13" customFormat="1">
      <c r="A186" s="13"/>
      <c r="B186" s="231"/>
      <c r="C186" s="232"/>
      <c r="D186" s="233" t="s">
        <v>155</v>
      </c>
      <c r="E186" s="234" t="s">
        <v>1</v>
      </c>
      <c r="F186" s="235" t="s">
        <v>921</v>
      </c>
      <c r="G186" s="232"/>
      <c r="H186" s="236">
        <v>7.5899999999999999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155</v>
      </c>
      <c r="AU186" s="242" t="s">
        <v>83</v>
      </c>
      <c r="AV186" s="13" t="s">
        <v>83</v>
      </c>
      <c r="AW186" s="13" t="s">
        <v>30</v>
      </c>
      <c r="AX186" s="13" t="s">
        <v>73</v>
      </c>
      <c r="AY186" s="242" t="s">
        <v>147</v>
      </c>
    </row>
    <row r="187" s="14" customFormat="1">
      <c r="A187" s="14"/>
      <c r="B187" s="243"/>
      <c r="C187" s="244"/>
      <c r="D187" s="233" t="s">
        <v>155</v>
      </c>
      <c r="E187" s="245" t="s">
        <v>1</v>
      </c>
      <c r="F187" s="246" t="s">
        <v>157</v>
      </c>
      <c r="G187" s="244"/>
      <c r="H187" s="247">
        <v>7.5899999999999999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155</v>
      </c>
      <c r="AU187" s="253" t="s">
        <v>83</v>
      </c>
      <c r="AV187" s="14" t="s">
        <v>154</v>
      </c>
      <c r="AW187" s="14" t="s">
        <v>30</v>
      </c>
      <c r="AX187" s="14" t="s">
        <v>81</v>
      </c>
      <c r="AY187" s="253" t="s">
        <v>147</v>
      </c>
    </row>
    <row r="188" s="2" customFormat="1" ht="16.5" customHeight="1">
      <c r="A188" s="38"/>
      <c r="B188" s="39"/>
      <c r="C188" s="218" t="s">
        <v>212</v>
      </c>
      <c r="D188" s="218" t="s">
        <v>149</v>
      </c>
      <c r="E188" s="219" t="s">
        <v>678</v>
      </c>
      <c r="F188" s="220" t="s">
        <v>679</v>
      </c>
      <c r="G188" s="221" t="s">
        <v>152</v>
      </c>
      <c r="H188" s="222">
        <v>20</v>
      </c>
      <c r="I188" s="223"/>
      <c r="J188" s="224">
        <f>ROUND(I188*H188,2)</f>
        <v>0</v>
      </c>
      <c r="K188" s="220" t="s">
        <v>153</v>
      </c>
      <c r="L188" s="44"/>
      <c r="M188" s="225" t="s">
        <v>1</v>
      </c>
      <c r="N188" s="226" t="s">
        <v>38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154</v>
      </c>
      <c r="AT188" s="229" t="s">
        <v>149</v>
      </c>
      <c r="AU188" s="229" t="s">
        <v>83</v>
      </c>
      <c r="AY188" s="17" t="s">
        <v>147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81</v>
      </c>
      <c r="BK188" s="230">
        <f>ROUND(I188*H188,2)</f>
        <v>0</v>
      </c>
      <c r="BL188" s="17" t="s">
        <v>154</v>
      </c>
      <c r="BM188" s="229" t="s">
        <v>272</v>
      </c>
    </row>
    <row r="189" s="13" customFormat="1">
      <c r="A189" s="13"/>
      <c r="B189" s="231"/>
      <c r="C189" s="232"/>
      <c r="D189" s="233" t="s">
        <v>155</v>
      </c>
      <c r="E189" s="234" t="s">
        <v>1</v>
      </c>
      <c r="F189" s="235" t="s">
        <v>922</v>
      </c>
      <c r="G189" s="232"/>
      <c r="H189" s="236">
        <v>20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155</v>
      </c>
      <c r="AU189" s="242" t="s">
        <v>83</v>
      </c>
      <c r="AV189" s="13" t="s">
        <v>83</v>
      </c>
      <c r="AW189" s="13" t="s">
        <v>30</v>
      </c>
      <c r="AX189" s="13" t="s">
        <v>73</v>
      </c>
      <c r="AY189" s="242" t="s">
        <v>147</v>
      </c>
    </row>
    <row r="190" s="14" customFormat="1">
      <c r="A190" s="14"/>
      <c r="B190" s="243"/>
      <c r="C190" s="244"/>
      <c r="D190" s="233" t="s">
        <v>155</v>
      </c>
      <c r="E190" s="245" t="s">
        <v>1</v>
      </c>
      <c r="F190" s="246" t="s">
        <v>157</v>
      </c>
      <c r="G190" s="244"/>
      <c r="H190" s="247">
        <v>20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155</v>
      </c>
      <c r="AU190" s="253" t="s">
        <v>83</v>
      </c>
      <c r="AV190" s="14" t="s">
        <v>154</v>
      </c>
      <c r="AW190" s="14" t="s">
        <v>30</v>
      </c>
      <c r="AX190" s="14" t="s">
        <v>81</v>
      </c>
      <c r="AY190" s="253" t="s">
        <v>147</v>
      </c>
    </row>
    <row r="191" s="2" customFormat="1" ht="24.15" customHeight="1">
      <c r="A191" s="38"/>
      <c r="B191" s="39"/>
      <c r="C191" s="218" t="s">
        <v>274</v>
      </c>
      <c r="D191" s="218" t="s">
        <v>149</v>
      </c>
      <c r="E191" s="219" t="s">
        <v>536</v>
      </c>
      <c r="F191" s="220" t="s">
        <v>537</v>
      </c>
      <c r="G191" s="221" t="s">
        <v>152</v>
      </c>
      <c r="H191" s="222">
        <v>10</v>
      </c>
      <c r="I191" s="223"/>
      <c r="J191" s="224">
        <f>ROUND(I191*H191,2)</f>
        <v>0</v>
      </c>
      <c r="K191" s="220" t="s">
        <v>153</v>
      </c>
      <c r="L191" s="44"/>
      <c r="M191" s="225" t="s">
        <v>1</v>
      </c>
      <c r="N191" s="226" t="s">
        <v>38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154</v>
      </c>
      <c r="AT191" s="229" t="s">
        <v>149</v>
      </c>
      <c r="AU191" s="229" t="s">
        <v>83</v>
      </c>
      <c r="AY191" s="17" t="s">
        <v>147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154</v>
      </c>
      <c r="BM191" s="229" t="s">
        <v>277</v>
      </c>
    </row>
    <row r="192" s="2" customFormat="1" ht="21.75" customHeight="1">
      <c r="A192" s="38"/>
      <c r="B192" s="39"/>
      <c r="C192" s="218" t="s">
        <v>220</v>
      </c>
      <c r="D192" s="218" t="s">
        <v>149</v>
      </c>
      <c r="E192" s="219" t="s">
        <v>682</v>
      </c>
      <c r="F192" s="220" t="s">
        <v>683</v>
      </c>
      <c r="G192" s="221" t="s">
        <v>152</v>
      </c>
      <c r="H192" s="222">
        <v>24</v>
      </c>
      <c r="I192" s="223"/>
      <c r="J192" s="224">
        <f>ROUND(I192*H192,2)</f>
        <v>0</v>
      </c>
      <c r="K192" s="220" t="s">
        <v>153</v>
      </c>
      <c r="L192" s="44"/>
      <c r="M192" s="225" t="s">
        <v>1</v>
      </c>
      <c r="N192" s="226" t="s">
        <v>38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154</v>
      </c>
      <c r="AT192" s="229" t="s">
        <v>149</v>
      </c>
      <c r="AU192" s="229" t="s">
        <v>83</v>
      </c>
      <c r="AY192" s="17" t="s">
        <v>147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81</v>
      </c>
      <c r="BK192" s="230">
        <f>ROUND(I192*H192,2)</f>
        <v>0</v>
      </c>
      <c r="BL192" s="17" t="s">
        <v>154</v>
      </c>
      <c r="BM192" s="229" t="s">
        <v>281</v>
      </c>
    </row>
    <row r="193" s="2" customFormat="1" ht="24.15" customHeight="1">
      <c r="A193" s="38"/>
      <c r="B193" s="39"/>
      <c r="C193" s="218" t="s">
        <v>282</v>
      </c>
      <c r="D193" s="218" t="s">
        <v>149</v>
      </c>
      <c r="E193" s="219" t="s">
        <v>684</v>
      </c>
      <c r="F193" s="220" t="s">
        <v>685</v>
      </c>
      <c r="G193" s="221" t="s">
        <v>185</v>
      </c>
      <c r="H193" s="222">
        <v>10.57</v>
      </c>
      <c r="I193" s="223"/>
      <c r="J193" s="224">
        <f>ROUND(I193*H193,2)</f>
        <v>0</v>
      </c>
      <c r="K193" s="220" t="s">
        <v>153</v>
      </c>
      <c r="L193" s="44"/>
      <c r="M193" s="225" t="s">
        <v>1</v>
      </c>
      <c r="N193" s="226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154</v>
      </c>
      <c r="AT193" s="229" t="s">
        <v>149</v>
      </c>
      <c r="AU193" s="229" t="s">
        <v>83</v>
      </c>
      <c r="AY193" s="17" t="s">
        <v>147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154</v>
      </c>
      <c r="BM193" s="229" t="s">
        <v>285</v>
      </c>
    </row>
    <row r="194" s="12" customFormat="1" ht="22.8" customHeight="1">
      <c r="A194" s="12"/>
      <c r="B194" s="202"/>
      <c r="C194" s="203"/>
      <c r="D194" s="204" t="s">
        <v>72</v>
      </c>
      <c r="E194" s="216" t="s">
        <v>474</v>
      </c>
      <c r="F194" s="216" t="s">
        <v>475</v>
      </c>
      <c r="G194" s="203"/>
      <c r="H194" s="203"/>
      <c r="I194" s="206"/>
      <c r="J194" s="217">
        <f>BK194</f>
        <v>0</v>
      </c>
      <c r="K194" s="203"/>
      <c r="L194" s="208"/>
      <c r="M194" s="209"/>
      <c r="N194" s="210"/>
      <c r="O194" s="210"/>
      <c r="P194" s="211">
        <f>SUM(P195:P217)</f>
        <v>0</v>
      </c>
      <c r="Q194" s="210"/>
      <c r="R194" s="211">
        <f>SUM(R195:R217)</f>
        <v>0</v>
      </c>
      <c r="S194" s="210"/>
      <c r="T194" s="212">
        <f>SUM(T195:T217)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3" t="s">
        <v>81</v>
      </c>
      <c r="AT194" s="214" t="s">
        <v>72</v>
      </c>
      <c r="AU194" s="214" t="s">
        <v>81</v>
      </c>
      <c r="AY194" s="213" t="s">
        <v>147</v>
      </c>
      <c r="BK194" s="215">
        <f>SUM(BK195:BK217)</f>
        <v>0</v>
      </c>
    </row>
    <row r="195" s="2" customFormat="1" ht="21.75" customHeight="1">
      <c r="A195" s="38"/>
      <c r="B195" s="39"/>
      <c r="C195" s="218" t="s">
        <v>225</v>
      </c>
      <c r="D195" s="218" t="s">
        <v>149</v>
      </c>
      <c r="E195" s="219" t="s">
        <v>538</v>
      </c>
      <c r="F195" s="220" t="s">
        <v>539</v>
      </c>
      <c r="G195" s="221" t="s">
        <v>206</v>
      </c>
      <c r="H195" s="222">
        <v>167.97499999999999</v>
      </c>
      <c r="I195" s="223"/>
      <c r="J195" s="224">
        <f>ROUND(I195*H195,2)</f>
        <v>0</v>
      </c>
      <c r="K195" s="220" t="s">
        <v>153</v>
      </c>
      <c r="L195" s="44"/>
      <c r="M195" s="225" t="s">
        <v>1</v>
      </c>
      <c r="N195" s="226" t="s">
        <v>38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154</v>
      </c>
      <c r="AT195" s="229" t="s">
        <v>149</v>
      </c>
      <c r="AU195" s="229" t="s">
        <v>83</v>
      </c>
      <c r="AY195" s="17" t="s">
        <v>147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81</v>
      </c>
      <c r="BK195" s="230">
        <f>ROUND(I195*H195,2)</f>
        <v>0</v>
      </c>
      <c r="BL195" s="17" t="s">
        <v>154</v>
      </c>
      <c r="BM195" s="229" t="s">
        <v>289</v>
      </c>
    </row>
    <row r="196" s="13" customFormat="1">
      <c r="A196" s="13"/>
      <c r="B196" s="231"/>
      <c r="C196" s="232"/>
      <c r="D196" s="233" t="s">
        <v>155</v>
      </c>
      <c r="E196" s="234" t="s">
        <v>1</v>
      </c>
      <c r="F196" s="235" t="s">
        <v>923</v>
      </c>
      <c r="G196" s="232"/>
      <c r="H196" s="236">
        <v>167.97499999999999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155</v>
      </c>
      <c r="AU196" s="242" t="s">
        <v>83</v>
      </c>
      <c r="AV196" s="13" t="s">
        <v>83</v>
      </c>
      <c r="AW196" s="13" t="s">
        <v>30</v>
      </c>
      <c r="AX196" s="13" t="s">
        <v>73</v>
      </c>
      <c r="AY196" s="242" t="s">
        <v>147</v>
      </c>
    </row>
    <row r="197" s="14" customFormat="1">
      <c r="A197" s="14"/>
      <c r="B197" s="243"/>
      <c r="C197" s="244"/>
      <c r="D197" s="233" t="s">
        <v>155</v>
      </c>
      <c r="E197" s="245" t="s">
        <v>1</v>
      </c>
      <c r="F197" s="246" t="s">
        <v>157</v>
      </c>
      <c r="G197" s="244"/>
      <c r="H197" s="247">
        <v>167.97499999999999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155</v>
      </c>
      <c r="AU197" s="253" t="s">
        <v>83</v>
      </c>
      <c r="AV197" s="14" t="s">
        <v>154</v>
      </c>
      <c r="AW197" s="14" t="s">
        <v>30</v>
      </c>
      <c r="AX197" s="14" t="s">
        <v>81</v>
      </c>
      <c r="AY197" s="253" t="s">
        <v>147</v>
      </c>
    </row>
    <row r="198" s="2" customFormat="1" ht="24.15" customHeight="1">
      <c r="A198" s="38"/>
      <c r="B198" s="39"/>
      <c r="C198" s="218" t="s">
        <v>290</v>
      </c>
      <c r="D198" s="218" t="s">
        <v>149</v>
      </c>
      <c r="E198" s="219" t="s">
        <v>541</v>
      </c>
      <c r="F198" s="220" t="s">
        <v>542</v>
      </c>
      <c r="G198" s="221" t="s">
        <v>206</v>
      </c>
      <c r="H198" s="222">
        <v>1847.7249999999999</v>
      </c>
      <c r="I198" s="223"/>
      <c r="J198" s="224">
        <f>ROUND(I198*H198,2)</f>
        <v>0</v>
      </c>
      <c r="K198" s="220" t="s">
        <v>153</v>
      </c>
      <c r="L198" s="44"/>
      <c r="M198" s="225" t="s">
        <v>1</v>
      </c>
      <c r="N198" s="226" t="s">
        <v>38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154</v>
      </c>
      <c r="AT198" s="229" t="s">
        <v>149</v>
      </c>
      <c r="AU198" s="229" t="s">
        <v>83</v>
      </c>
      <c r="AY198" s="17" t="s">
        <v>147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81</v>
      </c>
      <c r="BK198" s="230">
        <f>ROUND(I198*H198,2)</f>
        <v>0</v>
      </c>
      <c r="BL198" s="17" t="s">
        <v>154</v>
      </c>
      <c r="BM198" s="229" t="s">
        <v>293</v>
      </c>
    </row>
    <row r="199" s="13" customFormat="1">
      <c r="A199" s="13"/>
      <c r="B199" s="231"/>
      <c r="C199" s="232"/>
      <c r="D199" s="233" t="s">
        <v>155</v>
      </c>
      <c r="E199" s="234" t="s">
        <v>1</v>
      </c>
      <c r="F199" s="235" t="s">
        <v>924</v>
      </c>
      <c r="G199" s="232"/>
      <c r="H199" s="236">
        <v>1847.7249999999999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155</v>
      </c>
      <c r="AU199" s="242" t="s">
        <v>83</v>
      </c>
      <c r="AV199" s="13" t="s">
        <v>83</v>
      </c>
      <c r="AW199" s="13" t="s">
        <v>30</v>
      </c>
      <c r="AX199" s="13" t="s">
        <v>73</v>
      </c>
      <c r="AY199" s="242" t="s">
        <v>147</v>
      </c>
    </row>
    <row r="200" s="14" customFormat="1">
      <c r="A200" s="14"/>
      <c r="B200" s="243"/>
      <c r="C200" s="244"/>
      <c r="D200" s="233" t="s">
        <v>155</v>
      </c>
      <c r="E200" s="245" t="s">
        <v>1</v>
      </c>
      <c r="F200" s="246" t="s">
        <v>157</v>
      </c>
      <c r="G200" s="244"/>
      <c r="H200" s="247">
        <v>1847.7249999999999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155</v>
      </c>
      <c r="AU200" s="253" t="s">
        <v>83</v>
      </c>
      <c r="AV200" s="14" t="s">
        <v>154</v>
      </c>
      <c r="AW200" s="14" t="s">
        <v>30</v>
      </c>
      <c r="AX200" s="14" t="s">
        <v>81</v>
      </c>
      <c r="AY200" s="253" t="s">
        <v>147</v>
      </c>
    </row>
    <row r="201" s="2" customFormat="1" ht="21.75" customHeight="1">
      <c r="A201" s="38"/>
      <c r="B201" s="39"/>
      <c r="C201" s="218" t="s">
        <v>231</v>
      </c>
      <c r="D201" s="218" t="s">
        <v>149</v>
      </c>
      <c r="E201" s="219" t="s">
        <v>477</v>
      </c>
      <c r="F201" s="220" t="s">
        <v>478</v>
      </c>
      <c r="G201" s="221" t="s">
        <v>206</v>
      </c>
      <c r="H201" s="222">
        <v>4.4809999999999999</v>
      </c>
      <c r="I201" s="223"/>
      <c r="J201" s="224">
        <f>ROUND(I201*H201,2)</f>
        <v>0</v>
      </c>
      <c r="K201" s="220" t="s">
        <v>153</v>
      </c>
      <c r="L201" s="44"/>
      <c r="M201" s="225" t="s">
        <v>1</v>
      </c>
      <c r="N201" s="226" t="s">
        <v>38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154</v>
      </c>
      <c r="AT201" s="229" t="s">
        <v>149</v>
      </c>
      <c r="AU201" s="229" t="s">
        <v>83</v>
      </c>
      <c r="AY201" s="17" t="s">
        <v>147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81</v>
      </c>
      <c r="BK201" s="230">
        <f>ROUND(I201*H201,2)</f>
        <v>0</v>
      </c>
      <c r="BL201" s="17" t="s">
        <v>154</v>
      </c>
      <c r="BM201" s="229" t="s">
        <v>297</v>
      </c>
    </row>
    <row r="202" s="13" customFormat="1">
      <c r="A202" s="13"/>
      <c r="B202" s="231"/>
      <c r="C202" s="232"/>
      <c r="D202" s="233" t="s">
        <v>155</v>
      </c>
      <c r="E202" s="234" t="s">
        <v>1</v>
      </c>
      <c r="F202" s="235" t="s">
        <v>925</v>
      </c>
      <c r="G202" s="232"/>
      <c r="H202" s="236">
        <v>4.4809999999999999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155</v>
      </c>
      <c r="AU202" s="242" t="s">
        <v>83</v>
      </c>
      <c r="AV202" s="13" t="s">
        <v>83</v>
      </c>
      <c r="AW202" s="13" t="s">
        <v>30</v>
      </c>
      <c r="AX202" s="13" t="s">
        <v>73</v>
      </c>
      <c r="AY202" s="242" t="s">
        <v>147</v>
      </c>
    </row>
    <row r="203" s="14" customFormat="1">
      <c r="A203" s="14"/>
      <c r="B203" s="243"/>
      <c r="C203" s="244"/>
      <c r="D203" s="233" t="s">
        <v>155</v>
      </c>
      <c r="E203" s="245" t="s">
        <v>1</v>
      </c>
      <c r="F203" s="246" t="s">
        <v>157</v>
      </c>
      <c r="G203" s="244"/>
      <c r="H203" s="247">
        <v>4.4809999999999999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155</v>
      </c>
      <c r="AU203" s="253" t="s">
        <v>83</v>
      </c>
      <c r="AV203" s="14" t="s">
        <v>154</v>
      </c>
      <c r="AW203" s="14" t="s">
        <v>30</v>
      </c>
      <c r="AX203" s="14" t="s">
        <v>81</v>
      </c>
      <c r="AY203" s="253" t="s">
        <v>147</v>
      </c>
    </row>
    <row r="204" s="2" customFormat="1" ht="24.15" customHeight="1">
      <c r="A204" s="38"/>
      <c r="B204" s="39"/>
      <c r="C204" s="218" t="s">
        <v>298</v>
      </c>
      <c r="D204" s="218" t="s">
        <v>149</v>
      </c>
      <c r="E204" s="219" t="s">
        <v>481</v>
      </c>
      <c r="F204" s="220" t="s">
        <v>482</v>
      </c>
      <c r="G204" s="221" t="s">
        <v>206</v>
      </c>
      <c r="H204" s="222">
        <v>49.290999999999997</v>
      </c>
      <c r="I204" s="223"/>
      <c r="J204" s="224">
        <f>ROUND(I204*H204,2)</f>
        <v>0</v>
      </c>
      <c r="K204" s="220" t="s">
        <v>153</v>
      </c>
      <c r="L204" s="44"/>
      <c r="M204" s="225" t="s">
        <v>1</v>
      </c>
      <c r="N204" s="226" t="s">
        <v>38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154</v>
      </c>
      <c r="AT204" s="229" t="s">
        <v>149</v>
      </c>
      <c r="AU204" s="229" t="s">
        <v>83</v>
      </c>
      <c r="AY204" s="17" t="s">
        <v>147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81</v>
      </c>
      <c r="BK204" s="230">
        <f>ROUND(I204*H204,2)</f>
        <v>0</v>
      </c>
      <c r="BL204" s="17" t="s">
        <v>154</v>
      </c>
      <c r="BM204" s="229" t="s">
        <v>301</v>
      </c>
    </row>
    <row r="205" s="13" customFormat="1">
      <c r="A205" s="13"/>
      <c r="B205" s="231"/>
      <c r="C205" s="232"/>
      <c r="D205" s="233" t="s">
        <v>155</v>
      </c>
      <c r="E205" s="234" t="s">
        <v>1</v>
      </c>
      <c r="F205" s="235" t="s">
        <v>926</v>
      </c>
      <c r="G205" s="232"/>
      <c r="H205" s="236">
        <v>49.290999999999997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155</v>
      </c>
      <c r="AU205" s="242" t="s">
        <v>83</v>
      </c>
      <c r="AV205" s="13" t="s">
        <v>83</v>
      </c>
      <c r="AW205" s="13" t="s">
        <v>30</v>
      </c>
      <c r="AX205" s="13" t="s">
        <v>73</v>
      </c>
      <c r="AY205" s="242" t="s">
        <v>147</v>
      </c>
    </row>
    <row r="206" s="14" customFormat="1">
      <c r="A206" s="14"/>
      <c r="B206" s="243"/>
      <c r="C206" s="244"/>
      <c r="D206" s="233" t="s">
        <v>155</v>
      </c>
      <c r="E206" s="245" t="s">
        <v>1</v>
      </c>
      <c r="F206" s="246" t="s">
        <v>157</v>
      </c>
      <c r="G206" s="244"/>
      <c r="H206" s="247">
        <v>49.290999999999997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155</v>
      </c>
      <c r="AU206" s="253" t="s">
        <v>83</v>
      </c>
      <c r="AV206" s="14" t="s">
        <v>154</v>
      </c>
      <c r="AW206" s="14" t="s">
        <v>30</v>
      </c>
      <c r="AX206" s="14" t="s">
        <v>81</v>
      </c>
      <c r="AY206" s="253" t="s">
        <v>147</v>
      </c>
    </row>
    <row r="207" s="2" customFormat="1" ht="24.15" customHeight="1">
      <c r="A207" s="38"/>
      <c r="B207" s="39"/>
      <c r="C207" s="218" t="s">
        <v>237</v>
      </c>
      <c r="D207" s="218" t="s">
        <v>149</v>
      </c>
      <c r="E207" s="219" t="s">
        <v>690</v>
      </c>
      <c r="F207" s="220" t="s">
        <v>691</v>
      </c>
      <c r="G207" s="221" t="s">
        <v>185</v>
      </c>
      <c r="H207" s="222">
        <v>10.57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38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154</v>
      </c>
      <c r="AT207" s="229" t="s">
        <v>149</v>
      </c>
      <c r="AU207" s="229" t="s">
        <v>83</v>
      </c>
      <c r="AY207" s="17" t="s">
        <v>147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81</v>
      </c>
      <c r="BK207" s="230">
        <f>ROUND(I207*H207,2)</f>
        <v>0</v>
      </c>
      <c r="BL207" s="17" t="s">
        <v>154</v>
      </c>
      <c r="BM207" s="229" t="s">
        <v>305</v>
      </c>
    </row>
    <row r="208" s="2" customFormat="1" ht="24.15" customHeight="1">
      <c r="A208" s="38"/>
      <c r="B208" s="39"/>
      <c r="C208" s="218" t="s">
        <v>307</v>
      </c>
      <c r="D208" s="218" t="s">
        <v>149</v>
      </c>
      <c r="E208" s="219" t="s">
        <v>692</v>
      </c>
      <c r="F208" s="220" t="s">
        <v>693</v>
      </c>
      <c r="G208" s="221" t="s">
        <v>206</v>
      </c>
      <c r="H208" s="222">
        <v>4.4809999999999999</v>
      </c>
      <c r="I208" s="223"/>
      <c r="J208" s="224">
        <f>ROUND(I208*H208,2)</f>
        <v>0</v>
      </c>
      <c r="K208" s="220" t="s">
        <v>153</v>
      </c>
      <c r="L208" s="44"/>
      <c r="M208" s="225" t="s">
        <v>1</v>
      </c>
      <c r="N208" s="226" t="s">
        <v>38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154</v>
      </c>
      <c r="AT208" s="229" t="s">
        <v>149</v>
      </c>
      <c r="AU208" s="229" t="s">
        <v>83</v>
      </c>
      <c r="AY208" s="17" t="s">
        <v>147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154</v>
      </c>
      <c r="BM208" s="229" t="s">
        <v>310</v>
      </c>
    </row>
    <row r="209" s="2" customFormat="1" ht="37.8" customHeight="1">
      <c r="A209" s="38"/>
      <c r="B209" s="39"/>
      <c r="C209" s="218" t="s">
        <v>245</v>
      </c>
      <c r="D209" s="218" t="s">
        <v>149</v>
      </c>
      <c r="E209" s="219" t="s">
        <v>694</v>
      </c>
      <c r="F209" s="220" t="s">
        <v>695</v>
      </c>
      <c r="G209" s="221" t="s">
        <v>206</v>
      </c>
      <c r="H209" s="222">
        <v>4.4809999999999999</v>
      </c>
      <c r="I209" s="223"/>
      <c r="J209" s="224">
        <f>ROUND(I209*H209,2)</f>
        <v>0</v>
      </c>
      <c r="K209" s="220" t="s">
        <v>153</v>
      </c>
      <c r="L209" s="44"/>
      <c r="M209" s="225" t="s">
        <v>1</v>
      </c>
      <c r="N209" s="226" t="s">
        <v>38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154</v>
      </c>
      <c r="AT209" s="229" t="s">
        <v>149</v>
      </c>
      <c r="AU209" s="229" t="s">
        <v>83</v>
      </c>
      <c r="AY209" s="17" t="s">
        <v>147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81</v>
      </c>
      <c r="BK209" s="230">
        <f>ROUND(I209*H209,2)</f>
        <v>0</v>
      </c>
      <c r="BL209" s="17" t="s">
        <v>154</v>
      </c>
      <c r="BM209" s="229" t="s">
        <v>314</v>
      </c>
    </row>
    <row r="210" s="13" customFormat="1">
      <c r="A210" s="13"/>
      <c r="B210" s="231"/>
      <c r="C210" s="232"/>
      <c r="D210" s="233" t="s">
        <v>155</v>
      </c>
      <c r="E210" s="234" t="s">
        <v>1</v>
      </c>
      <c r="F210" s="235" t="s">
        <v>927</v>
      </c>
      <c r="G210" s="232"/>
      <c r="H210" s="236">
        <v>4.4809999999999999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155</v>
      </c>
      <c r="AU210" s="242" t="s">
        <v>83</v>
      </c>
      <c r="AV210" s="13" t="s">
        <v>83</v>
      </c>
      <c r="AW210" s="13" t="s">
        <v>30</v>
      </c>
      <c r="AX210" s="13" t="s">
        <v>73</v>
      </c>
      <c r="AY210" s="242" t="s">
        <v>147</v>
      </c>
    </row>
    <row r="211" s="14" customFormat="1">
      <c r="A211" s="14"/>
      <c r="B211" s="243"/>
      <c r="C211" s="244"/>
      <c r="D211" s="233" t="s">
        <v>155</v>
      </c>
      <c r="E211" s="245" t="s">
        <v>1</v>
      </c>
      <c r="F211" s="246" t="s">
        <v>157</v>
      </c>
      <c r="G211" s="244"/>
      <c r="H211" s="247">
        <v>4.4809999999999999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155</v>
      </c>
      <c r="AU211" s="253" t="s">
        <v>83</v>
      </c>
      <c r="AV211" s="14" t="s">
        <v>154</v>
      </c>
      <c r="AW211" s="14" t="s">
        <v>30</v>
      </c>
      <c r="AX211" s="14" t="s">
        <v>81</v>
      </c>
      <c r="AY211" s="253" t="s">
        <v>147</v>
      </c>
    </row>
    <row r="212" s="2" customFormat="1" ht="44.25" customHeight="1">
      <c r="A212" s="38"/>
      <c r="B212" s="39"/>
      <c r="C212" s="218" t="s">
        <v>315</v>
      </c>
      <c r="D212" s="218" t="s">
        <v>149</v>
      </c>
      <c r="E212" s="219" t="s">
        <v>544</v>
      </c>
      <c r="F212" s="220" t="s">
        <v>545</v>
      </c>
      <c r="G212" s="221" t="s">
        <v>206</v>
      </c>
      <c r="H212" s="222">
        <v>167.97499999999999</v>
      </c>
      <c r="I212" s="223"/>
      <c r="J212" s="224">
        <f>ROUND(I212*H212,2)</f>
        <v>0</v>
      </c>
      <c r="K212" s="220" t="s">
        <v>153</v>
      </c>
      <c r="L212" s="44"/>
      <c r="M212" s="225" t="s">
        <v>1</v>
      </c>
      <c r="N212" s="226" t="s">
        <v>38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154</v>
      </c>
      <c r="AT212" s="229" t="s">
        <v>149</v>
      </c>
      <c r="AU212" s="229" t="s">
        <v>83</v>
      </c>
      <c r="AY212" s="17" t="s">
        <v>147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81</v>
      </c>
      <c r="BK212" s="230">
        <f>ROUND(I212*H212,2)</f>
        <v>0</v>
      </c>
      <c r="BL212" s="17" t="s">
        <v>154</v>
      </c>
      <c r="BM212" s="229" t="s">
        <v>318</v>
      </c>
    </row>
    <row r="213" s="13" customFormat="1">
      <c r="A213" s="13"/>
      <c r="B213" s="231"/>
      <c r="C213" s="232"/>
      <c r="D213" s="233" t="s">
        <v>155</v>
      </c>
      <c r="E213" s="234" t="s">
        <v>1</v>
      </c>
      <c r="F213" s="235" t="s">
        <v>928</v>
      </c>
      <c r="G213" s="232"/>
      <c r="H213" s="236">
        <v>167.97499999999999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155</v>
      </c>
      <c r="AU213" s="242" t="s">
        <v>83</v>
      </c>
      <c r="AV213" s="13" t="s">
        <v>83</v>
      </c>
      <c r="AW213" s="13" t="s">
        <v>30</v>
      </c>
      <c r="AX213" s="13" t="s">
        <v>73</v>
      </c>
      <c r="AY213" s="242" t="s">
        <v>147</v>
      </c>
    </row>
    <row r="214" s="14" customFormat="1">
      <c r="A214" s="14"/>
      <c r="B214" s="243"/>
      <c r="C214" s="244"/>
      <c r="D214" s="233" t="s">
        <v>155</v>
      </c>
      <c r="E214" s="245" t="s">
        <v>1</v>
      </c>
      <c r="F214" s="246" t="s">
        <v>157</v>
      </c>
      <c r="G214" s="244"/>
      <c r="H214" s="247">
        <v>167.97499999999999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155</v>
      </c>
      <c r="AU214" s="253" t="s">
        <v>83</v>
      </c>
      <c r="AV214" s="14" t="s">
        <v>154</v>
      </c>
      <c r="AW214" s="14" t="s">
        <v>30</v>
      </c>
      <c r="AX214" s="14" t="s">
        <v>81</v>
      </c>
      <c r="AY214" s="253" t="s">
        <v>147</v>
      </c>
    </row>
    <row r="215" s="2" customFormat="1" ht="21.75" customHeight="1">
      <c r="A215" s="38"/>
      <c r="B215" s="39"/>
      <c r="C215" s="218" t="s">
        <v>252</v>
      </c>
      <c r="D215" s="218" t="s">
        <v>149</v>
      </c>
      <c r="E215" s="219" t="s">
        <v>547</v>
      </c>
      <c r="F215" s="220" t="s">
        <v>548</v>
      </c>
      <c r="G215" s="221" t="s">
        <v>206</v>
      </c>
      <c r="H215" s="222">
        <v>110.508</v>
      </c>
      <c r="I215" s="223"/>
      <c r="J215" s="224">
        <f>ROUND(I215*H215,2)</f>
        <v>0</v>
      </c>
      <c r="K215" s="220" t="s">
        <v>1</v>
      </c>
      <c r="L215" s="44"/>
      <c r="M215" s="225" t="s">
        <v>1</v>
      </c>
      <c r="N215" s="226" t="s">
        <v>38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154</v>
      </c>
      <c r="AT215" s="229" t="s">
        <v>149</v>
      </c>
      <c r="AU215" s="229" t="s">
        <v>83</v>
      </c>
      <c r="AY215" s="17" t="s">
        <v>147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81</v>
      </c>
      <c r="BK215" s="230">
        <f>ROUND(I215*H215,2)</f>
        <v>0</v>
      </c>
      <c r="BL215" s="17" t="s">
        <v>154</v>
      </c>
      <c r="BM215" s="229" t="s">
        <v>322</v>
      </c>
    </row>
    <row r="216" s="13" customFormat="1">
      <c r="A216" s="13"/>
      <c r="B216" s="231"/>
      <c r="C216" s="232"/>
      <c r="D216" s="233" t="s">
        <v>155</v>
      </c>
      <c r="E216" s="234" t="s">
        <v>1</v>
      </c>
      <c r="F216" s="235" t="s">
        <v>929</v>
      </c>
      <c r="G216" s="232"/>
      <c r="H216" s="236">
        <v>110.508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155</v>
      </c>
      <c r="AU216" s="242" t="s">
        <v>83</v>
      </c>
      <c r="AV216" s="13" t="s">
        <v>83</v>
      </c>
      <c r="AW216" s="13" t="s">
        <v>30</v>
      </c>
      <c r="AX216" s="13" t="s">
        <v>73</v>
      </c>
      <c r="AY216" s="242" t="s">
        <v>147</v>
      </c>
    </row>
    <row r="217" s="14" customFormat="1">
      <c r="A217" s="14"/>
      <c r="B217" s="243"/>
      <c r="C217" s="244"/>
      <c r="D217" s="233" t="s">
        <v>155</v>
      </c>
      <c r="E217" s="245" t="s">
        <v>1</v>
      </c>
      <c r="F217" s="246" t="s">
        <v>157</v>
      </c>
      <c r="G217" s="244"/>
      <c r="H217" s="247">
        <v>110.508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155</v>
      </c>
      <c r="AU217" s="253" t="s">
        <v>83</v>
      </c>
      <c r="AV217" s="14" t="s">
        <v>154</v>
      </c>
      <c r="AW217" s="14" t="s">
        <v>30</v>
      </c>
      <c r="AX217" s="14" t="s">
        <v>81</v>
      </c>
      <c r="AY217" s="253" t="s">
        <v>147</v>
      </c>
    </row>
    <row r="218" s="12" customFormat="1" ht="22.8" customHeight="1">
      <c r="A218" s="12"/>
      <c r="B218" s="202"/>
      <c r="C218" s="203"/>
      <c r="D218" s="204" t="s">
        <v>72</v>
      </c>
      <c r="E218" s="216" t="s">
        <v>489</v>
      </c>
      <c r="F218" s="216" t="s">
        <v>490</v>
      </c>
      <c r="G218" s="203"/>
      <c r="H218" s="203"/>
      <c r="I218" s="206"/>
      <c r="J218" s="217">
        <f>BK218</f>
        <v>0</v>
      </c>
      <c r="K218" s="203"/>
      <c r="L218" s="208"/>
      <c r="M218" s="209"/>
      <c r="N218" s="210"/>
      <c r="O218" s="210"/>
      <c r="P218" s="211">
        <f>P219</f>
        <v>0</v>
      </c>
      <c r="Q218" s="210"/>
      <c r="R218" s="211">
        <f>R219</f>
        <v>0</v>
      </c>
      <c r="S218" s="210"/>
      <c r="T218" s="212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3" t="s">
        <v>81</v>
      </c>
      <c r="AT218" s="214" t="s">
        <v>72</v>
      </c>
      <c r="AU218" s="214" t="s">
        <v>81</v>
      </c>
      <c r="AY218" s="213" t="s">
        <v>147</v>
      </c>
      <c r="BK218" s="215">
        <f>BK219</f>
        <v>0</v>
      </c>
    </row>
    <row r="219" s="2" customFormat="1" ht="33" customHeight="1">
      <c r="A219" s="38"/>
      <c r="B219" s="39"/>
      <c r="C219" s="218" t="s">
        <v>323</v>
      </c>
      <c r="D219" s="218" t="s">
        <v>149</v>
      </c>
      <c r="E219" s="219" t="s">
        <v>550</v>
      </c>
      <c r="F219" s="220" t="s">
        <v>551</v>
      </c>
      <c r="G219" s="221" t="s">
        <v>206</v>
      </c>
      <c r="H219" s="222">
        <v>9.2829999999999995</v>
      </c>
      <c r="I219" s="223"/>
      <c r="J219" s="224">
        <f>ROUND(I219*H219,2)</f>
        <v>0</v>
      </c>
      <c r="K219" s="220" t="s">
        <v>153</v>
      </c>
      <c r="L219" s="44"/>
      <c r="M219" s="274" t="s">
        <v>1</v>
      </c>
      <c r="N219" s="275" t="s">
        <v>38</v>
      </c>
      <c r="O219" s="276"/>
      <c r="P219" s="277">
        <f>O219*H219</f>
        <v>0</v>
      </c>
      <c r="Q219" s="277">
        <v>0</v>
      </c>
      <c r="R219" s="277">
        <f>Q219*H219</f>
        <v>0</v>
      </c>
      <c r="S219" s="277">
        <v>0</v>
      </c>
      <c r="T219" s="27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154</v>
      </c>
      <c r="AT219" s="229" t="s">
        <v>149</v>
      </c>
      <c r="AU219" s="229" t="s">
        <v>83</v>
      </c>
      <c r="AY219" s="17" t="s">
        <v>147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81</v>
      </c>
      <c r="BK219" s="230">
        <f>ROUND(I219*H219,2)</f>
        <v>0</v>
      </c>
      <c r="BL219" s="17" t="s">
        <v>154</v>
      </c>
      <c r="BM219" s="229" t="s">
        <v>326</v>
      </c>
    </row>
    <row r="220" s="2" customFormat="1" ht="6.96" customHeight="1">
      <c r="A220" s="38"/>
      <c r="B220" s="66"/>
      <c r="C220" s="67"/>
      <c r="D220" s="67"/>
      <c r="E220" s="67"/>
      <c r="F220" s="67"/>
      <c r="G220" s="67"/>
      <c r="H220" s="67"/>
      <c r="I220" s="67"/>
      <c r="J220" s="67"/>
      <c r="K220" s="67"/>
      <c r="L220" s="44"/>
      <c r="M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</row>
  </sheetData>
  <sheetProtection sheet="1" autoFilter="0" formatColumns="0" formatRows="0" objects="1" scenarios="1" spinCount="100000" saltValue="/Pj3jpOUQ5n2CWk6cYxdh3loGq2pbCd0z/xbgh6g7HfEq6OikpmKXMGMgdy6hndslRRkKsHxjOH4VnQoh3I+hQ==" hashValue="3jcnmbCjN8xnZMxmv/om/TRiTvx/MH3g3XZS4bo5oFfyhgWt5okxAKysETL27mMRct4vaF3VJ6cCvjK52VVQQA==" algorithmName="SHA-512" password="CC35"/>
  <autoFilter ref="C121:K21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930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ROUND((SUM(BE123:BE254)),  2)</f>
        <v>0</v>
      </c>
      <c r="G33" s="38"/>
      <c r="H33" s="38"/>
      <c r="I33" s="155">
        <v>0.20999999999999999</v>
      </c>
      <c r="J33" s="154">
        <f>ROUND(((SUM(BE123:BE254))*I33),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ROUND((SUM(BF123:BF254)),  2)</f>
        <v>0</v>
      </c>
      <c r="G34" s="38"/>
      <c r="H34" s="38"/>
      <c r="I34" s="155">
        <v>0.12</v>
      </c>
      <c r="J34" s="154">
        <f>ROUND(((SUM(BF123:BF254))*I34),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ROUND((SUM(BG123:BG254)),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ROUND((SUM(BH123:BH254)),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ROUND((SUM(BI123:BI254)),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04.1 - Kanalizační přípojky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127</v>
      </c>
      <c r="E99" s="188"/>
      <c r="F99" s="188"/>
      <c r="G99" s="188"/>
      <c r="H99" s="188"/>
      <c r="I99" s="188"/>
      <c r="J99" s="189">
        <f>J201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702</v>
      </c>
      <c r="E100" s="188"/>
      <c r="F100" s="188"/>
      <c r="G100" s="188"/>
      <c r="H100" s="188"/>
      <c r="I100" s="188"/>
      <c r="J100" s="189">
        <f>J217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128</v>
      </c>
      <c r="E101" s="188"/>
      <c r="F101" s="188"/>
      <c r="G101" s="188"/>
      <c r="H101" s="188"/>
      <c r="I101" s="188"/>
      <c r="J101" s="189">
        <f>J219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130</v>
      </c>
      <c r="E102" s="188"/>
      <c r="F102" s="188"/>
      <c r="G102" s="188"/>
      <c r="H102" s="188"/>
      <c r="I102" s="188"/>
      <c r="J102" s="189">
        <f>J244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131</v>
      </c>
      <c r="E103" s="188"/>
      <c r="F103" s="188"/>
      <c r="G103" s="188"/>
      <c r="H103" s="188"/>
      <c r="I103" s="188"/>
      <c r="J103" s="189">
        <f>J253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74" t="str">
        <f>E7</f>
        <v>Tábor, Mostecká - Rekonstrukce vodovodu a kanalizace_poznamky pro upravu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04.1 - Kanalizační přípojky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10. 12. 2025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133</v>
      </c>
      <c r="D122" s="194" t="s">
        <v>58</v>
      </c>
      <c r="E122" s="194" t="s">
        <v>54</v>
      </c>
      <c r="F122" s="194" t="s">
        <v>55</v>
      </c>
      <c r="G122" s="194" t="s">
        <v>134</v>
      </c>
      <c r="H122" s="194" t="s">
        <v>135</v>
      </c>
      <c r="I122" s="194" t="s">
        <v>136</v>
      </c>
      <c r="J122" s="194" t="s">
        <v>122</v>
      </c>
      <c r="K122" s="195" t="s">
        <v>137</v>
      </c>
      <c r="L122" s="196"/>
      <c r="M122" s="100" t="s">
        <v>1</v>
      </c>
      <c r="N122" s="101" t="s">
        <v>37</v>
      </c>
      <c r="O122" s="101" t="s">
        <v>138</v>
      </c>
      <c r="P122" s="101" t="s">
        <v>139</v>
      </c>
      <c r="Q122" s="101" t="s">
        <v>140</v>
      </c>
      <c r="R122" s="101" t="s">
        <v>141</v>
      </c>
      <c r="S122" s="101" t="s">
        <v>142</v>
      </c>
      <c r="T122" s="102" t="s">
        <v>143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144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</f>
        <v>0</v>
      </c>
      <c r="Q123" s="104"/>
      <c r="R123" s="199">
        <f>R124</f>
        <v>0</v>
      </c>
      <c r="S123" s="104"/>
      <c r="T123" s="200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124</v>
      </c>
      <c r="BK123" s="201">
        <f>BK124</f>
        <v>0</v>
      </c>
    </row>
    <row r="124" s="12" customFormat="1" ht="25.92" customHeight="1">
      <c r="A124" s="12"/>
      <c r="B124" s="202"/>
      <c r="C124" s="203"/>
      <c r="D124" s="204" t="s">
        <v>72</v>
      </c>
      <c r="E124" s="205" t="s">
        <v>145</v>
      </c>
      <c r="F124" s="205" t="s">
        <v>146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P125+P201+P217+P219+P244+P253</f>
        <v>0</v>
      </c>
      <c r="Q124" s="210"/>
      <c r="R124" s="211">
        <f>R125+R201+R217+R219+R244+R253</f>
        <v>0</v>
      </c>
      <c r="S124" s="210"/>
      <c r="T124" s="212">
        <f>T125+T201+T217+T219+T244+T253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73</v>
      </c>
      <c r="AY124" s="213" t="s">
        <v>147</v>
      </c>
      <c r="BK124" s="215">
        <f>BK125+BK201+BK217+BK219+BK244+BK253</f>
        <v>0</v>
      </c>
    </row>
    <row r="125" s="12" customFormat="1" ht="22.8" customHeight="1">
      <c r="A125" s="12"/>
      <c r="B125" s="202"/>
      <c r="C125" s="203"/>
      <c r="D125" s="204" t="s">
        <v>72</v>
      </c>
      <c r="E125" s="216" t="s">
        <v>81</v>
      </c>
      <c r="F125" s="216" t="s">
        <v>148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SUM(P126:P200)</f>
        <v>0</v>
      </c>
      <c r="Q125" s="210"/>
      <c r="R125" s="211">
        <f>SUM(R126:R200)</f>
        <v>0</v>
      </c>
      <c r="S125" s="210"/>
      <c r="T125" s="212">
        <f>SUM(T126:T200)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81</v>
      </c>
      <c r="AT125" s="214" t="s">
        <v>72</v>
      </c>
      <c r="AU125" s="214" t="s">
        <v>81</v>
      </c>
      <c r="AY125" s="213" t="s">
        <v>147</v>
      </c>
      <c r="BK125" s="215">
        <f>SUM(BK126:BK200)</f>
        <v>0</v>
      </c>
    </row>
    <row r="126" s="2" customFormat="1" ht="24.15" customHeight="1">
      <c r="A126" s="38"/>
      <c r="B126" s="39"/>
      <c r="C126" s="218" t="s">
        <v>81</v>
      </c>
      <c r="D126" s="218" t="s">
        <v>149</v>
      </c>
      <c r="E126" s="219" t="s">
        <v>158</v>
      </c>
      <c r="F126" s="220" t="s">
        <v>159</v>
      </c>
      <c r="G126" s="221" t="s">
        <v>152</v>
      </c>
      <c r="H126" s="222">
        <v>28.800000000000001</v>
      </c>
      <c r="I126" s="223"/>
      <c r="J126" s="224">
        <f>ROUND(I126*H126,2)</f>
        <v>0</v>
      </c>
      <c r="K126" s="220" t="s">
        <v>153</v>
      </c>
      <c r="L126" s="44"/>
      <c r="M126" s="225" t="s">
        <v>1</v>
      </c>
      <c r="N126" s="226" t="s">
        <v>38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154</v>
      </c>
      <c r="AT126" s="229" t="s">
        <v>149</v>
      </c>
      <c r="AU126" s="229" t="s">
        <v>83</v>
      </c>
      <c r="AY126" s="17" t="s">
        <v>147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81</v>
      </c>
      <c r="BK126" s="230">
        <f>ROUND(I126*H126,2)</f>
        <v>0</v>
      </c>
      <c r="BL126" s="17" t="s">
        <v>154</v>
      </c>
      <c r="BM126" s="229" t="s">
        <v>83</v>
      </c>
    </row>
    <row r="127" s="13" customFormat="1">
      <c r="A127" s="13"/>
      <c r="B127" s="231"/>
      <c r="C127" s="232"/>
      <c r="D127" s="233" t="s">
        <v>155</v>
      </c>
      <c r="E127" s="234" t="s">
        <v>1</v>
      </c>
      <c r="F127" s="235" t="s">
        <v>931</v>
      </c>
      <c r="G127" s="232"/>
      <c r="H127" s="236">
        <v>10.800000000000001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155</v>
      </c>
      <c r="AU127" s="242" t="s">
        <v>83</v>
      </c>
      <c r="AV127" s="13" t="s">
        <v>83</v>
      </c>
      <c r="AW127" s="13" t="s">
        <v>30</v>
      </c>
      <c r="AX127" s="13" t="s">
        <v>73</v>
      </c>
      <c r="AY127" s="242" t="s">
        <v>147</v>
      </c>
    </row>
    <row r="128" s="13" customFormat="1">
      <c r="A128" s="13"/>
      <c r="B128" s="231"/>
      <c r="C128" s="232"/>
      <c r="D128" s="233" t="s">
        <v>155</v>
      </c>
      <c r="E128" s="234" t="s">
        <v>1</v>
      </c>
      <c r="F128" s="235" t="s">
        <v>932</v>
      </c>
      <c r="G128" s="232"/>
      <c r="H128" s="236">
        <v>16.199999999999999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155</v>
      </c>
      <c r="AU128" s="242" t="s">
        <v>83</v>
      </c>
      <c r="AV128" s="13" t="s">
        <v>83</v>
      </c>
      <c r="AW128" s="13" t="s">
        <v>30</v>
      </c>
      <c r="AX128" s="13" t="s">
        <v>73</v>
      </c>
      <c r="AY128" s="242" t="s">
        <v>147</v>
      </c>
    </row>
    <row r="129" s="13" customFormat="1">
      <c r="A129" s="13"/>
      <c r="B129" s="231"/>
      <c r="C129" s="232"/>
      <c r="D129" s="233" t="s">
        <v>155</v>
      </c>
      <c r="E129" s="234" t="s">
        <v>1</v>
      </c>
      <c r="F129" s="235" t="s">
        <v>933</v>
      </c>
      <c r="G129" s="232"/>
      <c r="H129" s="236">
        <v>1.8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155</v>
      </c>
      <c r="AU129" s="242" t="s">
        <v>83</v>
      </c>
      <c r="AV129" s="13" t="s">
        <v>83</v>
      </c>
      <c r="AW129" s="13" t="s">
        <v>30</v>
      </c>
      <c r="AX129" s="13" t="s">
        <v>73</v>
      </c>
      <c r="AY129" s="242" t="s">
        <v>147</v>
      </c>
    </row>
    <row r="130" s="14" customFormat="1">
      <c r="A130" s="14"/>
      <c r="B130" s="243"/>
      <c r="C130" s="244"/>
      <c r="D130" s="233" t="s">
        <v>155</v>
      </c>
      <c r="E130" s="245" t="s">
        <v>1</v>
      </c>
      <c r="F130" s="246" t="s">
        <v>157</v>
      </c>
      <c r="G130" s="244"/>
      <c r="H130" s="247">
        <v>28.800000000000001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155</v>
      </c>
      <c r="AU130" s="253" t="s">
        <v>83</v>
      </c>
      <c r="AV130" s="14" t="s">
        <v>154</v>
      </c>
      <c r="AW130" s="14" t="s">
        <v>30</v>
      </c>
      <c r="AX130" s="14" t="s">
        <v>81</v>
      </c>
      <c r="AY130" s="253" t="s">
        <v>147</v>
      </c>
    </row>
    <row r="131" s="2" customFormat="1" ht="33" customHeight="1">
      <c r="A131" s="38"/>
      <c r="B131" s="39"/>
      <c r="C131" s="218" t="s">
        <v>83</v>
      </c>
      <c r="D131" s="218" t="s">
        <v>149</v>
      </c>
      <c r="E131" s="219" t="s">
        <v>556</v>
      </c>
      <c r="F131" s="220" t="s">
        <v>557</v>
      </c>
      <c r="G131" s="221" t="s">
        <v>168</v>
      </c>
      <c r="H131" s="222">
        <v>64.572999999999993</v>
      </c>
      <c r="I131" s="223"/>
      <c r="J131" s="224">
        <f>ROUND(I131*H131,2)</f>
        <v>0</v>
      </c>
      <c r="K131" s="220" t="s">
        <v>153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154</v>
      </c>
      <c r="AT131" s="229" t="s">
        <v>149</v>
      </c>
      <c r="AU131" s="229" t="s">
        <v>83</v>
      </c>
      <c r="AY131" s="17" t="s">
        <v>147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154</v>
      </c>
      <c r="BM131" s="229" t="s">
        <v>154</v>
      </c>
    </row>
    <row r="132" s="13" customFormat="1">
      <c r="A132" s="13"/>
      <c r="B132" s="231"/>
      <c r="C132" s="232"/>
      <c r="D132" s="233" t="s">
        <v>155</v>
      </c>
      <c r="E132" s="234" t="s">
        <v>1</v>
      </c>
      <c r="F132" s="235" t="s">
        <v>934</v>
      </c>
      <c r="G132" s="232"/>
      <c r="H132" s="236">
        <v>3.0139999999999998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155</v>
      </c>
      <c r="AU132" s="242" t="s">
        <v>83</v>
      </c>
      <c r="AV132" s="13" t="s">
        <v>83</v>
      </c>
      <c r="AW132" s="13" t="s">
        <v>30</v>
      </c>
      <c r="AX132" s="13" t="s">
        <v>73</v>
      </c>
      <c r="AY132" s="242" t="s">
        <v>147</v>
      </c>
    </row>
    <row r="133" s="13" customFormat="1">
      <c r="A133" s="13"/>
      <c r="B133" s="231"/>
      <c r="C133" s="232"/>
      <c r="D133" s="233" t="s">
        <v>155</v>
      </c>
      <c r="E133" s="234" t="s">
        <v>1</v>
      </c>
      <c r="F133" s="235" t="s">
        <v>935</v>
      </c>
      <c r="G133" s="232"/>
      <c r="H133" s="236">
        <v>3.5150000000000001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155</v>
      </c>
      <c r="AU133" s="242" t="s">
        <v>83</v>
      </c>
      <c r="AV133" s="13" t="s">
        <v>83</v>
      </c>
      <c r="AW133" s="13" t="s">
        <v>30</v>
      </c>
      <c r="AX133" s="13" t="s">
        <v>73</v>
      </c>
      <c r="AY133" s="242" t="s">
        <v>147</v>
      </c>
    </row>
    <row r="134" s="13" customFormat="1">
      <c r="A134" s="13"/>
      <c r="B134" s="231"/>
      <c r="C134" s="232"/>
      <c r="D134" s="233" t="s">
        <v>155</v>
      </c>
      <c r="E134" s="234" t="s">
        <v>1</v>
      </c>
      <c r="F134" s="235" t="s">
        <v>936</v>
      </c>
      <c r="G134" s="232"/>
      <c r="H134" s="236">
        <v>2.3439999999999999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155</v>
      </c>
      <c r="AU134" s="242" t="s">
        <v>83</v>
      </c>
      <c r="AV134" s="13" t="s">
        <v>83</v>
      </c>
      <c r="AW134" s="13" t="s">
        <v>30</v>
      </c>
      <c r="AX134" s="13" t="s">
        <v>73</v>
      </c>
      <c r="AY134" s="242" t="s">
        <v>147</v>
      </c>
    </row>
    <row r="135" s="13" customFormat="1">
      <c r="A135" s="13"/>
      <c r="B135" s="231"/>
      <c r="C135" s="232"/>
      <c r="D135" s="233" t="s">
        <v>155</v>
      </c>
      <c r="E135" s="234" t="s">
        <v>1</v>
      </c>
      <c r="F135" s="235" t="s">
        <v>937</v>
      </c>
      <c r="G135" s="232"/>
      <c r="H135" s="236">
        <v>3.6560000000000001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155</v>
      </c>
      <c r="AU135" s="242" t="s">
        <v>83</v>
      </c>
      <c r="AV135" s="13" t="s">
        <v>83</v>
      </c>
      <c r="AW135" s="13" t="s">
        <v>30</v>
      </c>
      <c r="AX135" s="13" t="s">
        <v>73</v>
      </c>
      <c r="AY135" s="242" t="s">
        <v>147</v>
      </c>
    </row>
    <row r="136" s="13" customFormat="1">
      <c r="A136" s="13"/>
      <c r="B136" s="231"/>
      <c r="C136" s="232"/>
      <c r="D136" s="233" t="s">
        <v>155</v>
      </c>
      <c r="E136" s="234" t="s">
        <v>1</v>
      </c>
      <c r="F136" s="235" t="s">
        <v>938</v>
      </c>
      <c r="G136" s="232"/>
      <c r="H136" s="236">
        <v>3.5249999999999999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155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147</v>
      </c>
    </row>
    <row r="137" s="13" customFormat="1">
      <c r="A137" s="13"/>
      <c r="B137" s="231"/>
      <c r="C137" s="232"/>
      <c r="D137" s="233" t="s">
        <v>155</v>
      </c>
      <c r="E137" s="234" t="s">
        <v>1</v>
      </c>
      <c r="F137" s="235" t="s">
        <v>939</v>
      </c>
      <c r="G137" s="232"/>
      <c r="H137" s="236">
        <v>3.8199999999999998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155</v>
      </c>
      <c r="AU137" s="242" t="s">
        <v>83</v>
      </c>
      <c r="AV137" s="13" t="s">
        <v>83</v>
      </c>
      <c r="AW137" s="13" t="s">
        <v>30</v>
      </c>
      <c r="AX137" s="13" t="s">
        <v>73</v>
      </c>
      <c r="AY137" s="242" t="s">
        <v>147</v>
      </c>
    </row>
    <row r="138" s="13" customFormat="1">
      <c r="A138" s="13"/>
      <c r="B138" s="231"/>
      <c r="C138" s="232"/>
      <c r="D138" s="233" t="s">
        <v>155</v>
      </c>
      <c r="E138" s="234" t="s">
        <v>1</v>
      </c>
      <c r="F138" s="235" t="s">
        <v>940</v>
      </c>
      <c r="G138" s="232"/>
      <c r="H138" s="236">
        <v>6.4699999999999998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155</v>
      </c>
      <c r="AU138" s="242" t="s">
        <v>83</v>
      </c>
      <c r="AV138" s="13" t="s">
        <v>83</v>
      </c>
      <c r="AW138" s="13" t="s">
        <v>30</v>
      </c>
      <c r="AX138" s="13" t="s">
        <v>73</v>
      </c>
      <c r="AY138" s="242" t="s">
        <v>147</v>
      </c>
    </row>
    <row r="139" s="13" customFormat="1">
      <c r="A139" s="13"/>
      <c r="B139" s="231"/>
      <c r="C139" s="232"/>
      <c r="D139" s="233" t="s">
        <v>155</v>
      </c>
      <c r="E139" s="234" t="s">
        <v>1</v>
      </c>
      <c r="F139" s="235" t="s">
        <v>941</v>
      </c>
      <c r="G139" s="232"/>
      <c r="H139" s="236">
        <v>4.9470000000000001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155</v>
      </c>
      <c r="AU139" s="242" t="s">
        <v>83</v>
      </c>
      <c r="AV139" s="13" t="s">
        <v>83</v>
      </c>
      <c r="AW139" s="13" t="s">
        <v>30</v>
      </c>
      <c r="AX139" s="13" t="s">
        <v>73</v>
      </c>
      <c r="AY139" s="242" t="s">
        <v>147</v>
      </c>
    </row>
    <row r="140" s="13" customFormat="1">
      <c r="A140" s="13"/>
      <c r="B140" s="231"/>
      <c r="C140" s="232"/>
      <c r="D140" s="233" t="s">
        <v>155</v>
      </c>
      <c r="E140" s="234" t="s">
        <v>1</v>
      </c>
      <c r="F140" s="235" t="s">
        <v>942</v>
      </c>
      <c r="G140" s="232"/>
      <c r="H140" s="236">
        <v>5.8630000000000004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155</v>
      </c>
      <c r="AU140" s="242" t="s">
        <v>83</v>
      </c>
      <c r="AV140" s="13" t="s">
        <v>83</v>
      </c>
      <c r="AW140" s="13" t="s">
        <v>30</v>
      </c>
      <c r="AX140" s="13" t="s">
        <v>73</v>
      </c>
      <c r="AY140" s="242" t="s">
        <v>147</v>
      </c>
    </row>
    <row r="141" s="13" customFormat="1">
      <c r="A141" s="13"/>
      <c r="B141" s="231"/>
      <c r="C141" s="232"/>
      <c r="D141" s="233" t="s">
        <v>155</v>
      </c>
      <c r="E141" s="234" t="s">
        <v>1</v>
      </c>
      <c r="F141" s="235" t="s">
        <v>943</v>
      </c>
      <c r="G141" s="232"/>
      <c r="H141" s="236">
        <v>5.2249999999999996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155</v>
      </c>
      <c r="AU141" s="242" t="s">
        <v>83</v>
      </c>
      <c r="AV141" s="13" t="s">
        <v>83</v>
      </c>
      <c r="AW141" s="13" t="s">
        <v>30</v>
      </c>
      <c r="AX141" s="13" t="s">
        <v>73</v>
      </c>
      <c r="AY141" s="242" t="s">
        <v>147</v>
      </c>
    </row>
    <row r="142" s="13" customFormat="1">
      <c r="A142" s="13"/>
      <c r="B142" s="231"/>
      <c r="C142" s="232"/>
      <c r="D142" s="233" t="s">
        <v>155</v>
      </c>
      <c r="E142" s="234" t="s">
        <v>1</v>
      </c>
      <c r="F142" s="235" t="s">
        <v>944</v>
      </c>
      <c r="G142" s="232"/>
      <c r="H142" s="236">
        <v>4.5529999999999999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155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147</v>
      </c>
    </row>
    <row r="143" s="13" customFormat="1">
      <c r="A143" s="13"/>
      <c r="B143" s="231"/>
      <c r="C143" s="232"/>
      <c r="D143" s="233" t="s">
        <v>155</v>
      </c>
      <c r="E143" s="234" t="s">
        <v>1</v>
      </c>
      <c r="F143" s="235" t="s">
        <v>945</v>
      </c>
      <c r="G143" s="232"/>
      <c r="H143" s="236">
        <v>3.504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155</v>
      </c>
      <c r="AU143" s="242" t="s">
        <v>83</v>
      </c>
      <c r="AV143" s="13" t="s">
        <v>83</v>
      </c>
      <c r="AW143" s="13" t="s">
        <v>30</v>
      </c>
      <c r="AX143" s="13" t="s">
        <v>73</v>
      </c>
      <c r="AY143" s="242" t="s">
        <v>147</v>
      </c>
    </row>
    <row r="144" s="13" customFormat="1">
      <c r="A144" s="13"/>
      <c r="B144" s="231"/>
      <c r="C144" s="232"/>
      <c r="D144" s="233" t="s">
        <v>155</v>
      </c>
      <c r="E144" s="234" t="s">
        <v>1</v>
      </c>
      <c r="F144" s="235" t="s">
        <v>946</v>
      </c>
      <c r="G144" s="232"/>
      <c r="H144" s="236">
        <v>14.137000000000001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155</v>
      </c>
      <c r="AU144" s="242" t="s">
        <v>83</v>
      </c>
      <c r="AV144" s="13" t="s">
        <v>83</v>
      </c>
      <c r="AW144" s="13" t="s">
        <v>30</v>
      </c>
      <c r="AX144" s="13" t="s">
        <v>73</v>
      </c>
      <c r="AY144" s="242" t="s">
        <v>147</v>
      </c>
    </row>
    <row r="145" s="14" customFormat="1">
      <c r="A145" s="14"/>
      <c r="B145" s="243"/>
      <c r="C145" s="244"/>
      <c r="D145" s="233" t="s">
        <v>155</v>
      </c>
      <c r="E145" s="245" t="s">
        <v>1</v>
      </c>
      <c r="F145" s="246" t="s">
        <v>157</v>
      </c>
      <c r="G145" s="244"/>
      <c r="H145" s="247">
        <v>64.572999999999993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155</v>
      </c>
      <c r="AU145" s="253" t="s">
        <v>83</v>
      </c>
      <c r="AV145" s="14" t="s">
        <v>154</v>
      </c>
      <c r="AW145" s="14" t="s">
        <v>30</v>
      </c>
      <c r="AX145" s="14" t="s">
        <v>81</v>
      </c>
      <c r="AY145" s="253" t="s">
        <v>147</v>
      </c>
    </row>
    <row r="146" s="2" customFormat="1" ht="24.15" customHeight="1">
      <c r="A146" s="38"/>
      <c r="B146" s="39"/>
      <c r="C146" s="218" t="s">
        <v>165</v>
      </c>
      <c r="D146" s="218" t="s">
        <v>149</v>
      </c>
      <c r="E146" s="219" t="s">
        <v>172</v>
      </c>
      <c r="F146" s="220" t="s">
        <v>173</v>
      </c>
      <c r="G146" s="221" t="s">
        <v>168</v>
      </c>
      <c r="H146" s="222">
        <v>15.48</v>
      </c>
      <c r="I146" s="223"/>
      <c r="J146" s="224">
        <f>ROUND(I146*H146,2)</f>
        <v>0</v>
      </c>
      <c r="K146" s="220" t="s">
        <v>153</v>
      </c>
      <c r="L146" s="44"/>
      <c r="M146" s="225" t="s">
        <v>1</v>
      </c>
      <c r="N146" s="226" t="s">
        <v>38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154</v>
      </c>
      <c r="AT146" s="229" t="s">
        <v>149</v>
      </c>
      <c r="AU146" s="229" t="s">
        <v>83</v>
      </c>
      <c r="AY146" s="17" t="s">
        <v>147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81</v>
      </c>
      <c r="BK146" s="230">
        <f>ROUND(I146*H146,2)</f>
        <v>0</v>
      </c>
      <c r="BL146" s="17" t="s">
        <v>154</v>
      </c>
      <c r="BM146" s="229" t="s">
        <v>169</v>
      </c>
    </row>
    <row r="147" s="13" customFormat="1">
      <c r="A147" s="13"/>
      <c r="B147" s="231"/>
      <c r="C147" s="232"/>
      <c r="D147" s="233" t="s">
        <v>155</v>
      </c>
      <c r="E147" s="234" t="s">
        <v>1</v>
      </c>
      <c r="F147" s="235" t="s">
        <v>947</v>
      </c>
      <c r="G147" s="232"/>
      <c r="H147" s="236">
        <v>5.4000000000000004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155</v>
      </c>
      <c r="AU147" s="242" t="s">
        <v>83</v>
      </c>
      <c r="AV147" s="13" t="s">
        <v>83</v>
      </c>
      <c r="AW147" s="13" t="s">
        <v>30</v>
      </c>
      <c r="AX147" s="13" t="s">
        <v>73</v>
      </c>
      <c r="AY147" s="242" t="s">
        <v>147</v>
      </c>
    </row>
    <row r="148" s="13" customFormat="1">
      <c r="A148" s="13"/>
      <c r="B148" s="231"/>
      <c r="C148" s="232"/>
      <c r="D148" s="233" t="s">
        <v>155</v>
      </c>
      <c r="E148" s="234" t="s">
        <v>1</v>
      </c>
      <c r="F148" s="235" t="s">
        <v>948</v>
      </c>
      <c r="G148" s="232"/>
      <c r="H148" s="236">
        <v>8.6400000000000006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155</v>
      </c>
      <c r="AU148" s="242" t="s">
        <v>83</v>
      </c>
      <c r="AV148" s="13" t="s">
        <v>83</v>
      </c>
      <c r="AW148" s="13" t="s">
        <v>30</v>
      </c>
      <c r="AX148" s="13" t="s">
        <v>73</v>
      </c>
      <c r="AY148" s="242" t="s">
        <v>147</v>
      </c>
    </row>
    <row r="149" s="13" customFormat="1">
      <c r="A149" s="13"/>
      <c r="B149" s="231"/>
      <c r="C149" s="232"/>
      <c r="D149" s="233" t="s">
        <v>155</v>
      </c>
      <c r="E149" s="234" t="s">
        <v>1</v>
      </c>
      <c r="F149" s="235" t="s">
        <v>949</v>
      </c>
      <c r="G149" s="232"/>
      <c r="H149" s="236">
        <v>1.44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155</v>
      </c>
      <c r="AU149" s="242" t="s">
        <v>83</v>
      </c>
      <c r="AV149" s="13" t="s">
        <v>83</v>
      </c>
      <c r="AW149" s="13" t="s">
        <v>30</v>
      </c>
      <c r="AX149" s="13" t="s">
        <v>73</v>
      </c>
      <c r="AY149" s="242" t="s">
        <v>147</v>
      </c>
    </row>
    <row r="150" s="14" customFormat="1">
      <c r="A150" s="14"/>
      <c r="B150" s="243"/>
      <c r="C150" s="244"/>
      <c r="D150" s="233" t="s">
        <v>155</v>
      </c>
      <c r="E150" s="245" t="s">
        <v>1</v>
      </c>
      <c r="F150" s="246" t="s">
        <v>157</v>
      </c>
      <c r="G150" s="244"/>
      <c r="H150" s="247">
        <v>15.48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155</v>
      </c>
      <c r="AU150" s="253" t="s">
        <v>83</v>
      </c>
      <c r="AV150" s="14" t="s">
        <v>154</v>
      </c>
      <c r="AW150" s="14" t="s">
        <v>30</v>
      </c>
      <c r="AX150" s="14" t="s">
        <v>81</v>
      </c>
      <c r="AY150" s="253" t="s">
        <v>147</v>
      </c>
    </row>
    <row r="151" s="2" customFormat="1" ht="24.15" customHeight="1">
      <c r="A151" s="38"/>
      <c r="B151" s="39"/>
      <c r="C151" s="218" t="s">
        <v>154</v>
      </c>
      <c r="D151" s="218" t="s">
        <v>149</v>
      </c>
      <c r="E151" s="219" t="s">
        <v>748</v>
      </c>
      <c r="F151" s="220" t="s">
        <v>749</v>
      </c>
      <c r="G151" s="221" t="s">
        <v>185</v>
      </c>
      <c r="H151" s="222">
        <v>178.72499999999999</v>
      </c>
      <c r="I151" s="223"/>
      <c r="J151" s="224">
        <f>ROUND(I151*H151,2)</f>
        <v>0</v>
      </c>
      <c r="K151" s="220" t="s">
        <v>153</v>
      </c>
      <c r="L151" s="44"/>
      <c r="M151" s="225" t="s">
        <v>1</v>
      </c>
      <c r="N151" s="226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154</v>
      </c>
      <c r="AT151" s="229" t="s">
        <v>149</v>
      </c>
      <c r="AU151" s="229" t="s">
        <v>83</v>
      </c>
      <c r="AY151" s="17" t="s">
        <v>147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154</v>
      </c>
      <c r="BM151" s="229" t="s">
        <v>174</v>
      </c>
    </row>
    <row r="152" s="13" customFormat="1">
      <c r="A152" s="13"/>
      <c r="B152" s="231"/>
      <c r="C152" s="232"/>
      <c r="D152" s="233" t="s">
        <v>155</v>
      </c>
      <c r="E152" s="234" t="s">
        <v>1</v>
      </c>
      <c r="F152" s="235" t="s">
        <v>950</v>
      </c>
      <c r="G152" s="232"/>
      <c r="H152" s="236">
        <v>8.7469999999999999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155</v>
      </c>
      <c r="AU152" s="242" t="s">
        <v>83</v>
      </c>
      <c r="AV152" s="13" t="s">
        <v>83</v>
      </c>
      <c r="AW152" s="13" t="s">
        <v>30</v>
      </c>
      <c r="AX152" s="13" t="s">
        <v>73</v>
      </c>
      <c r="AY152" s="242" t="s">
        <v>147</v>
      </c>
    </row>
    <row r="153" s="13" customFormat="1">
      <c r="A153" s="13"/>
      <c r="B153" s="231"/>
      <c r="C153" s="232"/>
      <c r="D153" s="233" t="s">
        <v>155</v>
      </c>
      <c r="E153" s="234" t="s">
        <v>1</v>
      </c>
      <c r="F153" s="235" t="s">
        <v>951</v>
      </c>
      <c r="G153" s="232"/>
      <c r="H153" s="236">
        <v>9.9960000000000004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155</v>
      </c>
      <c r="AU153" s="242" t="s">
        <v>83</v>
      </c>
      <c r="AV153" s="13" t="s">
        <v>83</v>
      </c>
      <c r="AW153" s="13" t="s">
        <v>30</v>
      </c>
      <c r="AX153" s="13" t="s">
        <v>73</v>
      </c>
      <c r="AY153" s="242" t="s">
        <v>147</v>
      </c>
    </row>
    <row r="154" s="13" customFormat="1">
      <c r="A154" s="13"/>
      <c r="B154" s="231"/>
      <c r="C154" s="232"/>
      <c r="D154" s="233" t="s">
        <v>155</v>
      </c>
      <c r="E154" s="234" t="s">
        <v>1</v>
      </c>
      <c r="F154" s="235" t="s">
        <v>952</v>
      </c>
      <c r="G154" s="232"/>
      <c r="H154" s="236">
        <v>6.6639999999999997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155</v>
      </c>
      <c r="AU154" s="242" t="s">
        <v>83</v>
      </c>
      <c r="AV154" s="13" t="s">
        <v>83</v>
      </c>
      <c r="AW154" s="13" t="s">
        <v>30</v>
      </c>
      <c r="AX154" s="13" t="s">
        <v>73</v>
      </c>
      <c r="AY154" s="242" t="s">
        <v>147</v>
      </c>
    </row>
    <row r="155" s="13" customFormat="1">
      <c r="A155" s="13"/>
      <c r="B155" s="231"/>
      <c r="C155" s="232"/>
      <c r="D155" s="233" t="s">
        <v>155</v>
      </c>
      <c r="E155" s="234" t="s">
        <v>1</v>
      </c>
      <c r="F155" s="235" t="s">
        <v>953</v>
      </c>
      <c r="G155" s="232"/>
      <c r="H155" s="236">
        <v>10.433999999999999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155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147</v>
      </c>
    </row>
    <row r="156" s="13" customFormat="1">
      <c r="A156" s="13"/>
      <c r="B156" s="231"/>
      <c r="C156" s="232"/>
      <c r="D156" s="233" t="s">
        <v>155</v>
      </c>
      <c r="E156" s="234" t="s">
        <v>1</v>
      </c>
      <c r="F156" s="235" t="s">
        <v>954</v>
      </c>
      <c r="G156" s="232"/>
      <c r="H156" s="236">
        <v>10.058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155</v>
      </c>
      <c r="AU156" s="242" t="s">
        <v>83</v>
      </c>
      <c r="AV156" s="13" t="s">
        <v>83</v>
      </c>
      <c r="AW156" s="13" t="s">
        <v>30</v>
      </c>
      <c r="AX156" s="13" t="s">
        <v>73</v>
      </c>
      <c r="AY156" s="242" t="s">
        <v>147</v>
      </c>
    </row>
    <row r="157" s="13" customFormat="1">
      <c r="A157" s="13"/>
      <c r="B157" s="231"/>
      <c r="C157" s="232"/>
      <c r="D157" s="233" t="s">
        <v>155</v>
      </c>
      <c r="E157" s="234" t="s">
        <v>1</v>
      </c>
      <c r="F157" s="235" t="s">
        <v>955</v>
      </c>
      <c r="G157" s="232"/>
      <c r="H157" s="236">
        <v>10.851000000000001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155</v>
      </c>
      <c r="AU157" s="242" t="s">
        <v>83</v>
      </c>
      <c r="AV157" s="13" t="s">
        <v>83</v>
      </c>
      <c r="AW157" s="13" t="s">
        <v>30</v>
      </c>
      <c r="AX157" s="13" t="s">
        <v>73</v>
      </c>
      <c r="AY157" s="242" t="s">
        <v>147</v>
      </c>
    </row>
    <row r="158" s="13" customFormat="1">
      <c r="A158" s="13"/>
      <c r="B158" s="231"/>
      <c r="C158" s="232"/>
      <c r="D158" s="233" t="s">
        <v>155</v>
      </c>
      <c r="E158" s="234" t="s">
        <v>1</v>
      </c>
      <c r="F158" s="235" t="s">
        <v>956</v>
      </c>
      <c r="G158" s="232"/>
      <c r="H158" s="236">
        <v>18.007999999999999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155</v>
      </c>
      <c r="AU158" s="242" t="s">
        <v>83</v>
      </c>
      <c r="AV158" s="13" t="s">
        <v>83</v>
      </c>
      <c r="AW158" s="13" t="s">
        <v>30</v>
      </c>
      <c r="AX158" s="13" t="s">
        <v>73</v>
      </c>
      <c r="AY158" s="242" t="s">
        <v>147</v>
      </c>
    </row>
    <row r="159" s="13" customFormat="1">
      <c r="A159" s="13"/>
      <c r="B159" s="231"/>
      <c r="C159" s="232"/>
      <c r="D159" s="233" t="s">
        <v>155</v>
      </c>
      <c r="E159" s="234" t="s">
        <v>1</v>
      </c>
      <c r="F159" s="235" t="s">
        <v>957</v>
      </c>
      <c r="G159" s="232"/>
      <c r="H159" s="236">
        <v>13.385999999999999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155</v>
      </c>
      <c r="AU159" s="242" t="s">
        <v>83</v>
      </c>
      <c r="AV159" s="13" t="s">
        <v>83</v>
      </c>
      <c r="AW159" s="13" t="s">
        <v>30</v>
      </c>
      <c r="AX159" s="13" t="s">
        <v>73</v>
      </c>
      <c r="AY159" s="242" t="s">
        <v>147</v>
      </c>
    </row>
    <row r="160" s="13" customFormat="1">
      <c r="A160" s="13"/>
      <c r="B160" s="231"/>
      <c r="C160" s="232"/>
      <c r="D160" s="233" t="s">
        <v>155</v>
      </c>
      <c r="E160" s="234" t="s">
        <v>1</v>
      </c>
      <c r="F160" s="235" t="s">
        <v>958</v>
      </c>
      <c r="G160" s="232"/>
      <c r="H160" s="236">
        <v>15.805999999999999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155</v>
      </c>
      <c r="AU160" s="242" t="s">
        <v>83</v>
      </c>
      <c r="AV160" s="13" t="s">
        <v>83</v>
      </c>
      <c r="AW160" s="13" t="s">
        <v>30</v>
      </c>
      <c r="AX160" s="13" t="s">
        <v>73</v>
      </c>
      <c r="AY160" s="242" t="s">
        <v>147</v>
      </c>
    </row>
    <row r="161" s="13" customFormat="1">
      <c r="A161" s="13"/>
      <c r="B161" s="231"/>
      <c r="C161" s="232"/>
      <c r="D161" s="233" t="s">
        <v>155</v>
      </c>
      <c r="E161" s="234" t="s">
        <v>1</v>
      </c>
      <c r="F161" s="235" t="s">
        <v>959</v>
      </c>
      <c r="G161" s="232"/>
      <c r="H161" s="236">
        <v>14.066000000000001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155</v>
      </c>
      <c r="AU161" s="242" t="s">
        <v>83</v>
      </c>
      <c r="AV161" s="13" t="s">
        <v>83</v>
      </c>
      <c r="AW161" s="13" t="s">
        <v>30</v>
      </c>
      <c r="AX161" s="13" t="s">
        <v>73</v>
      </c>
      <c r="AY161" s="242" t="s">
        <v>147</v>
      </c>
    </row>
    <row r="162" s="13" customFormat="1">
      <c r="A162" s="13"/>
      <c r="B162" s="231"/>
      <c r="C162" s="232"/>
      <c r="D162" s="233" t="s">
        <v>155</v>
      </c>
      <c r="E162" s="234" t="s">
        <v>1</v>
      </c>
      <c r="F162" s="235" t="s">
        <v>960</v>
      </c>
      <c r="G162" s="232"/>
      <c r="H162" s="236">
        <v>12.24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155</v>
      </c>
      <c r="AU162" s="242" t="s">
        <v>83</v>
      </c>
      <c r="AV162" s="13" t="s">
        <v>83</v>
      </c>
      <c r="AW162" s="13" t="s">
        <v>30</v>
      </c>
      <c r="AX162" s="13" t="s">
        <v>73</v>
      </c>
      <c r="AY162" s="242" t="s">
        <v>147</v>
      </c>
    </row>
    <row r="163" s="13" customFormat="1">
      <c r="A163" s="13"/>
      <c r="B163" s="231"/>
      <c r="C163" s="232"/>
      <c r="D163" s="233" t="s">
        <v>155</v>
      </c>
      <c r="E163" s="234" t="s">
        <v>1</v>
      </c>
      <c r="F163" s="235" t="s">
        <v>961</v>
      </c>
      <c r="G163" s="232"/>
      <c r="H163" s="236">
        <v>9.4199999999999999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155</v>
      </c>
      <c r="AU163" s="242" t="s">
        <v>83</v>
      </c>
      <c r="AV163" s="13" t="s">
        <v>83</v>
      </c>
      <c r="AW163" s="13" t="s">
        <v>30</v>
      </c>
      <c r="AX163" s="13" t="s">
        <v>73</v>
      </c>
      <c r="AY163" s="242" t="s">
        <v>147</v>
      </c>
    </row>
    <row r="164" s="13" customFormat="1">
      <c r="A164" s="13"/>
      <c r="B164" s="231"/>
      <c r="C164" s="232"/>
      <c r="D164" s="233" t="s">
        <v>155</v>
      </c>
      <c r="E164" s="234" t="s">
        <v>1</v>
      </c>
      <c r="F164" s="235" t="s">
        <v>962</v>
      </c>
      <c r="G164" s="232"/>
      <c r="H164" s="236">
        <v>39.048999999999999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155</v>
      </c>
      <c r="AU164" s="242" t="s">
        <v>83</v>
      </c>
      <c r="AV164" s="13" t="s">
        <v>83</v>
      </c>
      <c r="AW164" s="13" t="s">
        <v>30</v>
      </c>
      <c r="AX164" s="13" t="s">
        <v>73</v>
      </c>
      <c r="AY164" s="242" t="s">
        <v>147</v>
      </c>
    </row>
    <row r="165" s="14" customFormat="1">
      <c r="A165" s="14"/>
      <c r="B165" s="243"/>
      <c r="C165" s="244"/>
      <c r="D165" s="233" t="s">
        <v>155</v>
      </c>
      <c r="E165" s="245" t="s">
        <v>1</v>
      </c>
      <c r="F165" s="246" t="s">
        <v>157</v>
      </c>
      <c r="G165" s="244"/>
      <c r="H165" s="247">
        <v>178.72499999999999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155</v>
      </c>
      <c r="AU165" s="253" t="s">
        <v>83</v>
      </c>
      <c r="AV165" s="14" t="s">
        <v>154</v>
      </c>
      <c r="AW165" s="14" t="s">
        <v>30</v>
      </c>
      <c r="AX165" s="14" t="s">
        <v>81</v>
      </c>
      <c r="AY165" s="253" t="s">
        <v>147</v>
      </c>
    </row>
    <row r="166" s="2" customFormat="1" ht="24.15" customHeight="1">
      <c r="A166" s="38"/>
      <c r="B166" s="39"/>
      <c r="C166" s="218" t="s">
        <v>182</v>
      </c>
      <c r="D166" s="218" t="s">
        <v>149</v>
      </c>
      <c r="E166" s="219" t="s">
        <v>757</v>
      </c>
      <c r="F166" s="220" t="s">
        <v>758</v>
      </c>
      <c r="G166" s="221" t="s">
        <v>185</v>
      </c>
      <c r="H166" s="222">
        <v>178.72499999999999</v>
      </c>
      <c r="I166" s="223"/>
      <c r="J166" s="224">
        <f>ROUND(I166*H166,2)</f>
        <v>0</v>
      </c>
      <c r="K166" s="220" t="s">
        <v>153</v>
      </c>
      <c r="L166" s="44"/>
      <c r="M166" s="225" t="s">
        <v>1</v>
      </c>
      <c r="N166" s="226" t="s">
        <v>38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154</v>
      </c>
      <c r="AT166" s="229" t="s">
        <v>149</v>
      </c>
      <c r="AU166" s="229" t="s">
        <v>83</v>
      </c>
      <c r="AY166" s="17" t="s">
        <v>147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154</v>
      </c>
      <c r="BM166" s="229" t="s">
        <v>186</v>
      </c>
    </row>
    <row r="167" s="2" customFormat="1" ht="37.8" customHeight="1">
      <c r="A167" s="38"/>
      <c r="B167" s="39"/>
      <c r="C167" s="218" t="s">
        <v>169</v>
      </c>
      <c r="D167" s="218" t="s">
        <v>149</v>
      </c>
      <c r="E167" s="219" t="s">
        <v>580</v>
      </c>
      <c r="F167" s="220" t="s">
        <v>581</v>
      </c>
      <c r="G167" s="221" t="s">
        <v>168</v>
      </c>
      <c r="H167" s="222">
        <v>64.572999999999993</v>
      </c>
      <c r="I167" s="223"/>
      <c r="J167" s="224">
        <f>ROUND(I167*H167,2)</f>
        <v>0</v>
      </c>
      <c r="K167" s="220" t="s">
        <v>153</v>
      </c>
      <c r="L167" s="44"/>
      <c r="M167" s="225" t="s">
        <v>1</v>
      </c>
      <c r="N167" s="226" t="s">
        <v>38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154</v>
      </c>
      <c r="AT167" s="229" t="s">
        <v>149</v>
      </c>
      <c r="AU167" s="229" t="s">
        <v>83</v>
      </c>
      <c r="AY167" s="17" t="s">
        <v>147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81</v>
      </c>
      <c r="BK167" s="230">
        <f>ROUND(I167*H167,2)</f>
        <v>0</v>
      </c>
      <c r="BL167" s="17" t="s">
        <v>154</v>
      </c>
      <c r="BM167" s="229" t="s">
        <v>8</v>
      </c>
    </row>
    <row r="168" s="13" customFormat="1">
      <c r="A168" s="13"/>
      <c r="B168" s="231"/>
      <c r="C168" s="232"/>
      <c r="D168" s="233" t="s">
        <v>155</v>
      </c>
      <c r="E168" s="234" t="s">
        <v>1</v>
      </c>
      <c r="F168" s="235" t="s">
        <v>963</v>
      </c>
      <c r="G168" s="232"/>
      <c r="H168" s="236">
        <v>64.572999999999993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155</v>
      </c>
      <c r="AU168" s="242" t="s">
        <v>83</v>
      </c>
      <c r="AV168" s="13" t="s">
        <v>83</v>
      </c>
      <c r="AW168" s="13" t="s">
        <v>30</v>
      </c>
      <c r="AX168" s="13" t="s">
        <v>73</v>
      </c>
      <c r="AY168" s="242" t="s">
        <v>147</v>
      </c>
    </row>
    <row r="169" s="14" customFormat="1">
      <c r="A169" s="14"/>
      <c r="B169" s="243"/>
      <c r="C169" s="244"/>
      <c r="D169" s="233" t="s">
        <v>155</v>
      </c>
      <c r="E169" s="245" t="s">
        <v>1</v>
      </c>
      <c r="F169" s="246" t="s">
        <v>157</v>
      </c>
      <c r="G169" s="244"/>
      <c r="H169" s="247">
        <v>64.572999999999993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155</v>
      </c>
      <c r="AU169" s="253" t="s">
        <v>83</v>
      </c>
      <c r="AV169" s="14" t="s">
        <v>154</v>
      </c>
      <c r="AW169" s="14" t="s">
        <v>30</v>
      </c>
      <c r="AX169" s="14" t="s">
        <v>81</v>
      </c>
      <c r="AY169" s="253" t="s">
        <v>147</v>
      </c>
    </row>
    <row r="170" s="2" customFormat="1" ht="16.5" customHeight="1">
      <c r="A170" s="38"/>
      <c r="B170" s="39"/>
      <c r="C170" s="218" t="s">
        <v>191</v>
      </c>
      <c r="D170" s="218" t="s">
        <v>149</v>
      </c>
      <c r="E170" s="219" t="s">
        <v>200</v>
      </c>
      <c r="F170" s="220" t="s">
        <v>201</v>
      </c>
      <c r="G170" s="221" t="s">
        <v>168</v>
      </c>
      <c r="H170" s="222">
        <v>64.572999999999993</v>
      </c>
      <c r="I170" s="223"/>
      <c r="J170" s="224">
        <f>ROUND(I170*H170,2)</f>
        <v>0</v>
      </c>
      <c r="K170" s="220" t="s">
        <v>153</v>
      </c>
      <c r="L170" s="44"/>
      <c r="M170" s="225" t="s">
        <v>1</v>
      </c>
      <c r="N170" s="226" t="s">
        <v>38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154</v>
      </c>
      <c r="AT170" s="229" t="s">
        <v>149</v>
      </c>
      <c r="AU170" s="229" t="s">
        <v>83</v>
      </c>
      <c r="AY170" s="17" t="s">
        <v>147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81</v>
      </c>
      <c r="BK170" s="230">
        <f>ROUND(I170*H170,2)</f>
        <v>0</v>
      </c>
      <c r="BL170" s="17" t="s">
        <v>154</v>
      </c>
      <c r="BM170" s="229" t="s">
        <v>194</v>
      </c>
    </row>
    <row r="171" s="2" customFormat="1" ht="33" customHeight="1">
      <c r="A171" s="38"/>
      <c r="B171" s="39"/>
      <c r="C171" s="218" t="s">
        <v>174</v>
      </c>
      <c r="D171" s="218" t="s">
        <v>149</v>
      </c>
      <c r="E171" s="219" t="s">
        <v>204</v>
      </c>
      <c r="F171" s="220" t="s">
        <v>205</v>
      </c>
      <c r="G171" s="221" t="s">
        <v>206</v>
      </c>
      <c r="H171" s="222">
        <v>122.68899999999999</v>
      </c>
      <c r="I171" s="223"/>
      <c r="J171" s="224">
        <f>ROUND(I171*H171,2)</f>
        <v>0</v>
      </c>
      <c r="K171" s="220" t="s">
        <v>153</v>
      </c>
      <c r="L171" s="44"/>
      <c r="M171" s="225" t="s">
        <v>1</v>
      </c>
      <c r="N171" s="226" t="s">
        <v>38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154</v>
      </c>
      <c r="AT171" s="229" t="s">
        <v>149</v>
      </c>
      <c r="AU171" s="229" t="s">
        <v>83</v>
      </c>
      <c r="AY171" s="17" t="s">
        <v>147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81</v>
      </c>
      <c r="BK171" s="230">
        <f>ROUND(I171*H171,2)</f>
        <v>0</v>
      </c>
      <c r="BL171" s="17" t="s">
        <v>154</v>
      </c>
      <c r="BM171" s="229" t="s">
        <v>198</v>
      </c>
    </row>
    <row r="172" s="13" customFormat="1">
      <c r="A172" s="13"/>
      <c r="B172" s="231"/>
      <c r="C172" s="232"/>
      <c r="D172" s="233" t="s">
        <v>155</v>
      </c>
      <c r="E172" s="234" t="s">
        <v>1</v>
      </c>
      <c r="F172" s="235" t="s">
        <v>964</v>
      </c>
      <c r="G172" s="232"/>
      <c r="H172" s="236">
        <v>122.68899999999999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155</v>
      </c>
      <c r="AU172" s="242" t="s">
        <v>83</v>
      </c>
      <c r="AV172" s="13" t="s">
        <v>83</v>
      </c>
      <c r="AW172" s="13" t="s">
        <v>30</v>
      </c>
      <c r="AX172" s="13" t="s">
        <v>73</v>
      </c>
      <c r="AY172" s="242" t="s">
        <v>147</v>
      </c>
    </row>
    <row r="173" s="14" customFormat="1">
      <c r="A173" s="14"/>
      <c r="B173" s="243"/>
      <c r="C173" s="244"/>
      <c r="D173" s="233" t="s">
        <v>155</v>
      </c>
      <c r="E173" s="245" t="s">
        <v>1</v>
      </c>
      <c r="F173" s="246" t="s">
        <v>157</v>
      </c>
      <c r="G173" s="244"/>
      <c r="H173" s="247">
        <v>122.68899999999999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155</v>
      </c>
      <c r="AU173" s="253" t="s">
        <v>83</v>
      </c>
      <c r="AV173" s="14" t="s">
        <v>154</v>
      </c>
      <c r="AW173" s="14" t="s">
        <v>30</v>
      </c>
      <c r="AX173" s="14" t="s">
        <v>81</v>
      </c>
      <c r="AY173" s="253" t="s">
        <v>147</v>
      </c>
    </row>
    <row r="174" s="2" customFormat="1" ht="24.15" customHeight="1">
      <c r="A174" s="38"/>
      <c r="B174" s="39"/>
      <c r="C174" s="218" t="s">
        <v>203</v>
      </c>
      <c r="D174" s="218" t="s">
        <v>149</v>
      </c>
      <c r="E174" s="219" t="s">
        <v>210</v>
      </c>
      <c r="F174" s="220" t="s">
        <v>211</v>
      </c>
      <c r="G174" s="221" t="s">
        <v>168</v>
      </c>
      <c r="H174" s="222">
        <v>45.857999999999997</v>
      </c>
      <c r="I174" s="223"/>
      <c r="J174" s="224">
        <f>ROUND(I174*H174,2)</f>
        <v>0</v>
      </c>
      <c r="K174" s="220" t="s">
        <v>153</v>
      </c>
      <c r="L174" s="44"/>
      <c r="M174" s="225" t="s">
        <v>1</v>
      </c>
      <c r="N174" s="226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154</v>
      </c>
      <c r="AT174" s="229" t="s">
        <v>149</v>
      </c>
      <c r="AU174" s="229" t="s">
        <v>83</v>
      </c>
      <c r="AY174" s="17" t="s">
        <v>147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154</v>
      </c>
      <c r="BM174" s="229" t="s">
        <v>202</v>
      </c>
    </row>
    <row r="175" s="13" customFormat="1">
      <c r="A175" s="13"/>
      <c r="B175" s="231"/>
      <c r="C175" s="232"/>
      <c r="D175" s="233" t="s">
        <v>155</v>
      </c>
      <c r="E175" s="234" t="s">
        <v>1</v>
      </c>
      <c r="F175" s="235" t="s">
        <v>965</v>
      </c>
      <c r="G175" s="232"/>
      <c r="H175" s="236">
        <v>64.572999999999993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155</v>
      </c>
      <c r="AU175" s="242" t="s">
        <v>83</v>
      </c>
      <c r="AV175" s="13" t="s">
        <v>83</v>
      </c>
      <c r="AW175" s="13" t="s">
        <v>30</v>
      </c>
      <c r="AX175" s="13" t="s">
        <v>73</v>
      </c>
      <c r="AY175" s="242" t="s">
        <v>147</v>
      </c>
    </row>
    <row r="176" s="15" customFormat="1">
      <c r="A176" s="15"/>
      <c r="B176" s="254"/>
      <c r="C176" s="255"/>
      <c r="D176" s="233" t="s">
        <v>155</v>
      </c>
      <c r="E176" s="256" t="s">
        <v>1</v>
      </c>
      <c r="F176" s="257" t="s">
        <v>585</v>
      </c>
      <c r="G176" s="255"/>
      <c r="H176" s="256" t="s">
        <v>1</v>
      </c>
      <c r="I176" s="258"/>
      <c r="J176" s="255"/>
      <c r="K176" s="255"/>
      <c r="L176" s="259"/>
      <c r="M176" s="260"/>
      <c r="N176" s="261"/>
      <c r="O176" s="261"/>
      <c r="P176" s="261"/>
      <c r="Q176" s="261"/>
      <c r="R176" s="261"/>
      <c r="S176" s="261"/>
      <c r="T176" s="26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3" t="s">
        <v>155</v>
      </c>
      <c r="AU176" s="263" t="s">
        <v>83</v>
      </c>
      <c r="AV176" s="15" t="s">
        <v>81</v>
      </c>
      <c r="AW176" s="15" t="s">
        <v>30</v>
      </c>
      <c r="AX176" s="15" t="s">
        <v>73</v>
      </c>
      <c r="AY176" s="263" t="s">
        <v>147</v>
      </c>
    </row>
    <row r="177" s="13" customFormat="1">
      <c r="A177" s="13"/>
      <c r="B177" s="231"/>
      <c r="C177" s="232"/>
      <c r="D177" s="233" t="s">
        <v>155</v>
      </c>
      <c r="E177" s="234" t="s">
        <v>1</v>
      </c>
      <c r="F177" s="235" t="s">
        <v>966</v>
      </c>
      <c r="G177" s="232"/>
      <c r="H177" s="236">
        <v>-3.048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155</v>
      </c>
      <c r="AU177" s="242" t="s">
        <v>83</v>
      </c>
      <c r="AV177" s="13" t="s">
        <v>83</v>
      </c>
      <c r="AW177" s="13" t="s">
        <v>30</v>
      </c>
      <c r="AX177" s="13" t="s">
        <v>73</v>
      </c>
      <c r="AY177" s="242" t="s">
        <v>147</v>
      </c>
    </row>
    <row r="178" s="13" customFormat="1">
      <c r="A178" s="13"/>
      <c r="B178" s="231"/>
      <c r="C178" s="232"/>
      <c r="D178" s="233" t="s">
        <v>155</v>
      </c>
      <c r="E178" s="234" t="s">
        <v>1</v>
      </c>
      <c r="F178" s="235" t="s">
        <v>967</v>
      </c>
      <c r="G178" s="232"/>
      <c r="H178" s="236">
        <v>-15.667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155</v>
      </c>
      <c r="AU178" s="242" t="s">
        <v>83</v>
      </c>
      <c r="AV178" s="13" t="s">
        <v>83</v>
      </c>
      <c r="AW178" s="13" t="s">
        <v>30</v>
      </c>
      <c r="AX178" s="13" t="s">
        <v>73</v>
      </c>
      <c r="AY178" s="242" t="s">
        <v>147</v>
      </c>
    </row>
    <row r="179" s="14" customFormat="1">
      <c r="A179" s="14"/>
      <c r="B179" s="243"/>
      <c r="C179" s="244"/>
      <c r="D179" s="233" t="s">
        <v>155</v>
      </c>
      <c r="E179" s="245" t="s">
        <v>1</v>
      </c>
      <c r="F179" s="246" t="s">
        <v>157</v>
      </c>
      <c r="G179" s="244"/>
      <c r="H179" s="247">
        <v>45.85799999999999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155</v>
      </c>
      <c r="AU179" s="253" t="s">
        <v>83</v>
      </c>
      <c r="AV179" s="14" t="s">
        <v>154</v>
      </c>
      <c r="AW179" s="14" t="s">
        <v>30</v>
      </c>
      <c r="AX179" s="14" t="s">
        <v>81</v>
      </c>
      <c r="AY179" s="253" t="s">
        <v>147</v>
      </c>
    </row>
    <row r="180" s="2" customFormat="1" ht="16.5" customHeight="1">
      <c r="A180" s="38"/>
      <c r="B180" s="39"/>
      <c r="C180" s="264" t="s">
        <v>186</v>
      </c>
      <c r="D180" s="264" t="s">
        <v>217</v>
      </c>
      <c r="E180" s="265" t="s">
        <v>218</v>
      </c>
      <c r="F180" s="266" t="s">
        <v>219</v>
      </c>
      <c r="G180" s="267" t="s">
        <v>206</v>
      </c>
      <c r="H180" s="268">
        <v>93.320999999999998</v>
      </c>
      <c r="I180" s="269"/>
      <c r="J180" s="270">
        <f>ROUND(I180*H180,2)</f>
        <v>0</v>
      </c>
      <c r="K180" s="266" t="s">
        <v>153</v>
      </c>
      <c r="L180" s="271"/>
      <c r="M180" s="272" t="s">
        <v>1</v>
      </c>
      <c r="N180" s="273" t="s">
        <v>38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174</v>
      </c>
      <c r="AT180" s="229" t="s">
        <v>217</v>
      </c>
      <c r="AU180" s="229" t="s">
        <v>83</v>
      </c>
      <c r="AY180" s="17" t="s">
        <v>147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81</v>
      </c>
      <c r="BK180" s="230">
        <f>ROUND(I180*H180,2)</f>
        <v>0</v>
      </c>
      <c r="BL180" s="17" t="s">
        <v>154</v>
      </c>
      <c r="BM180" s="229" t="s">
        <v>207</v>
      </c>
    </row>
    <row r="181" s="13" customFormat="1">
      <c r="A181" s="13"/>
      <c r="B181" s="231"/>
      <c r="C181" s="232"/>
      <c r="D181" s="233" t="s">
        <v>155</v>
      </c>
      <c r="E181" s="234" t="s">
        <v>1</v>
      </c>
      <c r="F181" s="235" t="s">
        <v>968</v>
      </c>
      <c r="G181" s="232"/>
      <c r="H181" s="236">
        <v>93.320999999999998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155</v>
      </c>
      <c r="AU181" s="242" t="s">
        <v>83</v>
      </c>
      <c r="AV181" s="13" t="s">
        <v>83</v>
      </c>
      <c r="AW181" s="13" t="s">
        <v>30</v>
      </c>
      <c r="AX181" s="13" t="s">
        <v>73</v>
      </c>
      <c r="AY181" s="242" t="s">
        <v>147</v>
      </c>
    </row>
    <row r="182" s="14" customFormat="1">
      <c r="A182" s="14"/>
      <c r="B182" s="243"/>
      <c r="C182" s="244"/>
      <c r="D182" s="233" t="s">
        <v>155</v>
      </c>
      <c r="E182" s="245" t="s">
        <v>1</v>
      </c>
      <c r="F182" s="246" t="s">
        <v>157</v>
      </c>
      <c r="G182" s="244"/>
      <c r="H182" s="247">
        <v>93.320999999999998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155</v>
      </c>
      <c r="AU182" s="253" t="s">
        <v>83</v>
      </c>
      <c r="AV182" s="14" t="s">
        <v>154</v>
      </c>
      <c r="AW182" s="14" t="s">
        <v>30</v>
      </c>
      <c r="AX182" s="14" t="s">
        <v>81</v>
      </c>
      <c r="AY182" s="253" t="s">
        <v>147</v>
      </c>
    </row>
    <row r="183" s="2" customFormat="1" ht="24.15" customHeight="1">
      <c r="A183" s="38"/>
      <c r="B183" s="39"/>
      <c r="C183" s="218" t="s">
        <v>209</v>
      </c>
      <c r="D183" s="218" t="s">
        <v>149</v>
      </c>
      <c r="E183" s="219" t="s">
        <v>223</v>
      </c>
      <c r="F183" s="220" t="s">
        <v>224</v>
      </c>
      <c r="G183" s="221" t="s">
        <v>168</v>
      </c>
      <c r="H183" s="222">
        <v>14.448</v>
      </c>
      <c r="I183" s="223"/>
      <c r="J183" s="224">
        <f>ROUND(I183*H183,2)</f>
        <v>0</v>
      </c>
      <c r="K183" s="220" t="s">
        <v>153</v>
      </c>
      <c r="L183" s="44"/>
      <c r="M183" s="225" t="s">
        <v>1</v>
      </c>
      <c r="N183" s="226" t="s">
        <v>38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154</v>
      </c>
      <c r="AT183" s="229" t="s">
        <v>149</v>
      </c>
      <c r="AU183" s="229" t="s">
        <v>83</v>
      </c>
      <c r="AY183" s="17" t="s">
        <v>147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81</v>
      </c>
      <c r="BK183" s="230">
        <f>ROUND(I183*H183,2)</f>
        <v>0</v>
      </c>
      <c r="BL183" s="17" t="s">
        <v>154</v>
      </c>
      <c r="BM183" s="229" t="s">
        <v>212</v>
      </c>
    </row>
    <row r="184" s="13" customFormat="1">
      <c r="A184" s="13"/>
      <c r="B184" s="231"/>
      <c r="C184" s="232"/>
      <c r="D184" s="233" t="s">
        <v>155</v>
      </c>
      <c r="E184" s="234" t="s">
        <v>1</v>
      </c>
      <c r="F184" s="235" t="s">
        <v>969</v>
      </c>
      <c r="G184" s="232"/>
      <c r="H184" s="236">
        <v>0.83999999999999997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155</v>
      </c>
      <c r="AU184" s="242" t="s">
        <v>83</v>
      </c>
      <c r="AV184" s="13" t="s">
        <v>83</v>
      </c>
      <c r="AW184" s="13" t="s">
        <v>30</v>
      </c>
      <c r="AX184" s="13" t="s">
        <v>73</v>
      </c>
      <c r="AY184" s="242" t="s">
        <v>147</v>
      </c>
    </row>
    <row r="185" s="13" customFormat="1">
      <c r="A185" s="13"/>
      <c r="B185" s="231"/>
      <c r="C185" s="232"/>
      <c r="D185" s="233" t="s">
        <v>155</v>
      </c>
      <c r="E185" s="234" t="s">
        <v>1</v>
      </c>
      <c r="F185" s="235" t="s">
        <v>970</v>
      </c>
      <c r="G185" s="232"/>
      <c r="H185" s="236">
        <v>0.89600000000000002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155</v>
      </c>
      <c r="AU185" s="242" t="s">
        <v>83</v>
      </c>
      <c r="AV185" s="13" t="s">
        <v>83</v>
      </c>
      <c r="AW185" s="13" t="s">
        <v>30</v>
      </c>
      <c r="AX185" s="13" t="s">
        <v>73</v>
      </c>
      <c r="AY185" s="242" t="s">
        <v>147</v>
      </c>
    </row>
    <row r="186" s="13" customFormat="1">
      <c r="A186" s="13"/>
      <c r="B186" s="231"/>
      <c r="C186" s="232"/>
      <c r="D186" s="233" t="s">
        <v>155</v>
      </c>
      <c r="E186" s="234" t="s">
        <v>1</v>
      </c>
      <c r="F186" s="235" t="s">
        <v>971</v>
      </c>
      <c r="G186" s="232"/>
      <c r="H186" s="236">
        <v>0.59699999999999998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155</v>
      </c>
      <c r="AU186" s="242" t="s">
        <v>83</v>
      </c>
      <c r="AV186" s="13" t="s">
        <v>83</v>
      </c>
      <c r="AW186" s="13" t="s">
        <v>30</v>
      </c>
      <c r="AX186" s="13" t="s">
        <v>73</v>
      </c>
      <c r="AY186" s="242" t="s">
        <v>147</v>
      </c>
    </row>
    <row r="187" s="13" customFormat="1">
      <c r="A187" s="13"/>
      <c r="B187" s="231"/>
      <c r="C187" s="232"/>
      <c r="D187" s="233" t="s">
        <v>155</v>
      </c>
      <c r="E187" s="234" t="s">
        <v>1</v>
      </c>
      <c r="F187" s="235" t="s">
        <v>972</v>
      </c>
      <c r="G187" s="232"/>
      <c r="H187" s="236">
        <v>0.94699999999999995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155</v>
      </c>
      <c r="AU187" s="242" t="s">
        <v>83</v>
      </c>
      <c r="AV187" s="13" t="s">
        <v>83</v>
      </c>
      <c r="AW187" s="13" t="s">
        <v>30</v>
      </c>
      <c r="AX187" s="13" t="s">
        <v>73</v>
      </c>
      <c r="AY187" s="242" t="s">
        <v>147</v>
      </c>
    </row>
    <row r="188" s="13" customFormat="1">
      <c r="A188" s="13"/>
      <c r="B188" s="231"/>
      <c r="C188" s="232"/>
      <c r="D188" s="233" t="s">
        <v>155</v>
      </c>
      <c r="E188" s="234" t="s">
        <v>1</v>
      </c>
      <c r="F188" s="235" t="s">
        <v>973</v>
      </c>
      <c r="G188" s="232"/>
      <c r="H188" s="236">
        <v>0.91300000000000003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155</v>
      </c>
      <c r="AU188" s="242" t="s">
        <v>83</v>
      </c>
      <c r="AV188" s="13" t="s">
        <v>83</v>
      </c>
      <c r="AW188" s="13" t="s">
        <v>30</v>
      </c>
      <c r="AX188" s="13" t="s">
        <v>73</v>
      </c>
      <c r="AY188" s="242" t="s">
        <v>147</v>
      </c>
    </row>
    <row r="189" s="13" customFormat="1">
      <c r="A189" s="13"/>
      <c r="B189" s="231"/>
      <c r="C189" s="232"/>
      <c r="D189" s="233" t="s">
        <v>155</v>
      </c>
      <c r="E189" s="234" t="s">
        <v>1</v>
      </c>
      <c r="F189" s="235" t="s">
        <v>974</v>
      </c>
      <c r="G189" s="232"/>
      <c r="H189" s="236">
        <v>0.96799999999999997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155</v>
      </c>
      <c r="AU189" s="242" t="s">
        <v>83</v>
      </c>
      <c r="AV189" s="13" t="s">
        <v>83</v>
      </c>
      <c r="AW189" s="13" t="s">
        <v>30</v>
      </c>
      <c r="AX189" s="13" t="s">
        <v>73</v>
      </c>
      <c r="AY189" s="242" t="s">
        <v>147</v>
      </c>
    </row>
    <row r="190" s="13" customFormat="1">
      <c r="A190" s="13"/>
      <c r="B190" s="231"/>
      <c r="C190" s="232"/>
      <c r="D190" s="233" t="s">
        <v>155</v>
      </c>
      <c r="E190" s="234" t="s">
        <v>1</v>
      </c>
      <c r="F190" s="235" t="s">
        <v>975</v>
      </c>
      <c r="G190" s="232"/>
      <c r="H190" s="236">
        <v>1.4890000000000001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155</v>
      </c>
      <c r="AU190" s="242" t="s">
        <v>83</v>
      </c>
      <c r="AV190" s="13" t="s">
        <v>83</v>
      </c>
      <c r="AW190" s="13" t="s">
        <v>30</v>
      </c>
      <c r="AX190" s="13" t="s">
        <v>73</v>
      </c>
      <c r="AY190" s="242" t="s">
        <v>147</v>
      </c>
    </row>
    <row r="191" s="13" customFormat="1">
      <c r="A191" s="13"/>
      <c r="B191" s="231"/>
      <c r="C191" s="232"/>
      <c r="D191" s="233" t="s">
        <v>155</v>
      </c>
      <c r="E191" s="234" t="s">
        <v>1</v>
      </c>
      <c r="F191" s="235" t="s">
        <v>976</v>
      </c>
      <c r="G191" s="232"/>
      <c r="H191" s="236">
        <v>0.98099999999999998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155</v>
      </c>
      <c r="AU191" s="242" t="s">
        <v>83</v>
      </c>
      <c r="AV191" s="13" t="s">
        <v>83</v>
      </c>
      <c r="AW191" s="13" t="s">
        <v>30</v>
      </c>
      <c r="AX191" s="13" t="s">
        <v>73</v>
      </c>
      <c r="AY191" s="242" t="s">
        <v>147</v>
      </c>
    </row>
    <row r="192" s="13" customFormat="1">
      <c r="A192" s="13"/>
      <c r="B192" s="231"/>
      <c r="C192" s="232"/>
      <c r="D192" s="233" t="s">
        <v>155</v>
      </c>
      <c r="E192" s="234" t="s">
        <v>1</v>
      </c>
      <c r="F192" s="235" t="s">
        <v>977</v>
      </c>
      <c r="G192" s="232"/>
      <c r="H192" s="236">
        <v>1.139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155</v>
      </c>
      <c r="AU192" s="242" t="s">
        <v>83</v>
      </c>
      <c r="AV192" s="13" t="s">
        <v>83</v>
      </c>
      <c r="AW192" s="13" t="s">
        <v>30</v>
      </c>
      <c r="AX192" s="13" t="s">
        <v>73</v>
      </c>
      <c r="AY192" s="242" t="s">
        <v>147</v>
      </c>
    </row>
    <row r="193" s="13" customFormat="1">
      <c r="A193" s="13"/>
      <c r="B193" s="231"/>
      <c r="C193" s="232"/>
      <c r="D193" s="233" t="s">
        <v>155</v>
      </c>
      <c r="E193" s="234" t="s">
        <v>1</v>
      </c>
      <c r="F193" s="235" t="s">
        <v>978</v>
      </c>
      <c r="G193" s="232"/>
      <c r="H193" s="236">
        <v>1.0069999999999999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155</v>
      </c>
      <c r="AU193" s="242" t="s">
        <v>83</v>
      </c>
      <c r="AV193" s="13" t="s">
        <v>83</v>
      </c>
      <c r="AW193" s="13" t="s">
        <v>30</v>
      </c>
      <c r="AX193" s="13" t="s">
        <v>73</v>
      </c>
      <c r="AY193" s="242" t="s">
        <v>147</v>
      </c>
    </row>
    <row r="194" s="13" customFormat="1">
      <c r="A194" s="13"/>
      <c r="B194" s="231"/>
      <c r="C194" s="232"/>
      <c r="D194" s="233" t="s">
        <v>155</v>
      </c>
      <c r="E194" s="234" t="s">
        <v>1</v>
      </c>
      <c r="F194" s="235" t="s">
        <v>979</v>
      </c>
      <c r="G194" s="232"/>
      <c r="H194" s="236">
        <v>0.87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155</v>
      </c>
      <c r="AU194" s="242" t="s">
        <v>83</v>
      </c>
      <c r="AV194" s="13" t="s">
        <v>83</v>
      </c>
      <c r="AW194" s="13" t="s">
        <v>30</v>
      </c>
      <c r="AX194" s="13" t="s">
        <v>73</v>
      </c>
      <c r="AY194" s="242" t="s">
        <v>147</v>
      </c>
    </row>
    <row r="195" s="13" customFormat="1">
      <c r="A195" s="13"/>
      <c r="B195" s="231"/>
      <c r="C195" s="232"/>
      <c r="D195" s="233" t="s">
        <v>155</v>
      </c>
      <c r="E195" s="234" t="s">
        <v>1</v>
      </c>
      <c r="F195" s="235" t="s">
        <v>980</v>
      </c>
      <c r="G195" s="232"/>
      <c r="H195" s="236">
        <v>0.67000000000000004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155</v>
      </c>
      <c r="AU195" s="242" t="s">
        <v>83</v>
      </c>
      <c r="AV195" s="13" t="s">
        <v>83</v>
      </c>
      <c r="AW195" s="13" t="s">
        <v>30</v>
      </c>
      <c r="AX195" s="13" t="s">
        <v>73</v>
      </c>
      <c r="AY195" s="242" t="s">
        <v>147</v>
      </c>
    </row>
    <row r="196" s="13" customFormat="1">
      <c r="A196" s="13"/>
      <c r="B196" s="231"/>
      <c r="C196" s="232"/>
      <c r="D196" s="233" t="s">
        <v>155</v>
      </c>
      <c r="E196" s="234" t="s">
        <v>1</v>
      </c>
      <c r="F196" s="235" t="s">
        <v>981</v>
      </c>
      <c r="G196" s="232"/>
      <c r="H196" s="236">
        <v>3.1309999999999998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155</v>
      </c>
      <c r="AU196" s="242" t="s">
        <v>83</v>
      </c>
      <c r="AV196" s="13" t="s">
        <v>83</v>
      </c>
      <c r="AW196" s="13" t="s">
        <v>30</v>
      </c>
      <c r="AX196" s="13" t="s">
        <v>73</v>
      </c>
      <c r="AY196" s="242" t="s">
        <v>147</v>
      </c>
    </row>
    <row r="197" s="14" customFormat="1">
      <c r="A197" s="14"/>
      <c r="B197" s="243"/>
      <c r="C197" s="244"/>
      <c r="D197" s="233" t="s">
        <v>155</v>
      </c>
      <c r="E197" s="245" t="s">
        <v>1</v>
      </c>
      <c r="F197" s="246" t="s">
        <v>157</v>
      </c>
      <c r="G197" s="244"/>
      <c r="H197" s="247">
        <v>14.447999999999999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155</v>
      </c>
      <c r="AU197" s="253" t="s">
        <v>83</v>
      </c>
      <c r="AV197" s="14" t="s">
        <v>154</v>
      </c>
      <c r="AW197" s="14" t="s">
        <v>30</v>
      </c>
      <c r="AX197" s="14" t="s">
        <v>81</v>
      </c>
      <c r="AY197" s="253" t="s">
        <v>147</v>
      </c>
    </row>
    <row r="198" s="2" customFormat="1" ht="16.5" customHeight="1">
      <c r="A198" s="38"/>
      <c r="B198" s="39"/>
      <c r="C198" s="264" t="s">
        <v>8</v>
      </c>
      <c r="D198" s="264" t="s">
        <v>217</v>
      </c>
      <c r="E198" s="265" t="s">
        <v>229</v>
      </c>
      <c r="F198" s="266" t="s">
        <v>230</v>
      </c>
      <c r="G198" s="267" t="s">
        <v>206</v>
      </c>
      <c r="H198" s="268">
        <v>29.402000000000001</v>
      </c>
      <c r="I198" s="269"/>
      <c r="J198" s="270">
        <f>ROUND(I198*H198,2)</f>
        <v>0</v>
      </c>
      <c r="K198" s="266" t="s">
        <v>153</v>
      </c>
      <c r="L198" s="271"/>
      <c r="M198" s="272" t="s">
        <v>1</v>
      </c>
      <c r="N198" s="273" t="s">
        <v>38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174</v>
      </c>
      <c r="AT198" s="229" t="s">
        <v>217</v>
      </c>
      <c r="AU198" s="229" t="s">
        <v>83</v>
      </c>
      <c r="AY198" s="17" t="s">
        <v>147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81</v>
      </c>
      <c r="BK198" s="230">
        <f>ROUND(I198*H198,2)</f>
        <v>0</v>
      </c>
      <c r="BL198" s="17" t="s">
        <v>154</v>
      </c>
      <c r="BM198" s="229" t="s">
        <v>220</v>
      </c>
    </row>
    <row r="199" s="13" customFormat="1">
      <c r="A199" s="13"/>
      <c r="B199" s="231"/>
      <c r="C199" s="232"/>
      <c r="D199" s="233" t="s">
        <v>155</v>
      </c>
      <c r="E199" s="234" t="s">
        <v>1</v>
      </c>
      <c r="F199" s="235" t="s">
        <v>982</v>
      </c>
      <c r="G199" s="232"/>
      <c r="H199" s="236">
        <v>29.402000000000001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155</v>
      </c>
      <c r="AU199" s="242" t="s">
        <v>83</v>
      </c>
      <c r="AV199" s="13" t="s">
        <v>83</v>
      </c>
      <c r="AW199" s="13" t="s">
        <v>30</v>
      </c>
      <c r="AX199" s="13" t="s">
        <v>73</v>
      </c>
      <c r="AY199" s="242" t="s">
        <v>147</v>
      </c>
    </row>
    <row r="200" s="14" customFormat="1">
      <c r="A200" s="14"/>
      <c r="B200" s="243"/>
      <c r="C200" s="244"/>
      <c r="D200" s="233" t="s">
        <v>155</v>
      </c>
      <c r="E200" s="245" t="s">
        <v>1</v>
      </c>
      <c r="F200" s="246" t="s">
        <v>157</v>
      </c>
      <c r="G200" s="244"/>
      <c r="H200" s="247">
        <v>29.402000000000001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155</v>
      </c>
      <c r="AU200" s="253" t="s">
        <v>83</v>
      </c>
      <c r="AV200" s="14" t="s">
        <v>154</v>
      </c>
      <c r="AW200" s="14" t="s">
        <v>30</v>
      </c>
      <c r="AX200" s="14" t="s">
        <v>81</v>
      </c>
      <c r="AY200" s="253" t="s">
        <v>147</v>
      </c>
    </row>
    <row r="201" s="12" customFormat="1" ht="22.8" customHeight="1">
      <c r="A201" s="12"/>
      <c r="B201" s="202"/>
      <c r="C201" s="203"/>
      <c r="D201" s="204" t="s">
        <v>72</v>
      </c>
      <c r="E201" s="216" t="s">
        <v>154</v>
      </c>
      <c r="F201" s="216" t="s">
        <v>233</v>
      </c>
      <c r="G201" s="203"/>
      <c r="H201" s="203"/>
      <c r="I201" s="206"/>
      <c r="J201" s="217">
        <f>BK201</f>
        <v>0</v>
      </c>
      <c r="K201" s="203"/>
      <c r="L201" s="208"/>
      <c r="M201" s="209"/>
      <c r="N201" s="210"/>
      <c r="O201" s="210"/>
      <c r="P201" s="211">
        <f>SUM(P202:P216)</f>
        <v>0</v>
      </c>
      <c r="Q201" s="210"/>
      <c r="R201" s="211">
        <f>SUM(R202:R216)</f>
        <v>0</v>
      </c>
      <c r="S201" s="210"/>
      <c r="T201" s="212">
        <f>SUM(T202:T216)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81</v>
      </c>
      <c r="AT201" s="214" t="s">
        <v>72</v>
      </c>
      <c r="AU201" s="214" t="s">
        <v>81</v>
      </c>
      <c r="AY201" s="213" t="s">
        <v>147</v>
      </c>
      <c r="BK201" s="215">
        <f>SUM(BK202:BK216)</f>
        <v>0</v>
      </c>
    </row>
    <row r="202" s="2" customFormat="1" ht="24.15" customHeight="1">
      <c r="A202" s="38"/>
      <c r="B202" s="39"/>
      <c r="C202" s="218" t="s">
        <v>222</v>
      </c>
      <c r="D202" s="218" t="s">
        <v>149</v>
      </c>
      <c r="E202" s="219" t="s">
        <v>235</v>
      </c>
      <c r="F202" s="220" t="s">
        <v>236</v>
      </c>
      <c r="G202" s="221" t="s">
        <v>168</v>
      </c>
      <c r="H202" s="222">
        <v>3.048</v>
      </c>
      <c r="I202" s="223"/>
      <c r="J202" s="224">
        <f>ROUND(I202*H202,2)</f>
        <v>0</v>
      </c>
      <c r="K202" s="220" t="s">
        <v>153</v>
      </c>
      <c r="L202" s="44"/>
      <c r="M202" s="225" t="s">
        <v>1</v>
      </c>
      <c r="N202" s="226" t="s">
        <v>38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154</v>
      </c>
      <c r="AT202" s="229" t="s">
        <v>149</v>
      </c>
      <c r="AU202" s="229" t="s">
        <v>83</v>
      </c>
      <c r="AY202" s="17" t="s">
        <v>147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154</v>
      </c>
      <c r="BM202" s="229" t="s">
        <v>225</v>
      </c>
    </row>
    <row r="203" s="13" customFormat="1">
      <c r="A203" s="13"/>
      <c r="B203" s="231"/>
      <c r="C203" s="232"/>
      <c r="D203" s="233" t="s">
        <v>155</v>
      </c>
      <c r="E203" s="234" t="s">
        <v>1</v>
      </c>
      <c r="F203" s="235" t="s">
        <v>983</v>
      </c>
      <c r="G203" s="232"/>
      <c r="H203" s="236">
        <v>0.17699999999999999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155</v>
      </c>
      <c r="AU203" s="242" t="s">
        <v>83</v>
      </c>
      <c r="AV203" s="13" t="s">
        <v>83</v>
      </c>
      <c r="AW203" s="13" t="s">
        <v>30</v>
      </c>
      <c r="AX203" s="13" t="s">
        <v>73</v>
      </c>
      <c r="AY203" s="242" t="s">
        <v>147</v>
      </c>
    </row>
    <row r="204" s="13" customFormat="1">
      <c r="A204" s="13"/>
      <c r="B204" s="231"/>
      <c r="C204" s="232"/>
      <c r="D204" s="233" t="s">
        <v>155</v>
      </c>
      <c r="E204" s="234" t="s">
        <v>1</v>
      </c>
      <c r="F204" s="235" t="s">
        <v>984</v>
      </c>
      <c r="G204" s="232"/>
      <c r="H204" s="236">
        <v>0.189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155</v>
      </c>
      <c r="AU204" s="242" t="s">
        <v>83</v>
      </c>
      <c r="AV204" s="13" t="s">
        <v>83</v>
      </c>
      <c r="AW204" s="13" t="s">
        <v>30</v>
      </c>
      <c r="AX204" s="13" t="s">
        <v>73</v>
      </c>
      <c r="AY204" s="242" t="s">
        <v>147</v>
      </c>
    </row>
    <row r="205" s="13" customFormat="1">
      <c r="A205" s="13"/>
      <c r="B205" s="231"/>
      <c r="C205" s="232"/>
      <c r="D205" s="233" t="s">
        <v>155</v>
      </c>
      <c r="E205" s="234" t="s">
        <v>1</v>
      </c>
      <c r="F205" s="235" t="s">
        <v>985</v>
      </c>
      <c r="G205" s="232"/>
      <c r="H205" s="236">
        <v>0.126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155</v>
      </c>
      <c r="AU205" s="242" t="s">
        <v>83</v>
      </c>
      <c r="AV205" s="13" t="s">
        <v>83</v>
      </c>
      <c r="AW205" s="13" t="s">
        <v>30</v>
      </c>
      <c r="AX205" s="13" t="s">
        <v>73</v>
      </c>
      <c r="AY205" s="242" t="s">
        <v>147</v>
      </c>
    </row>
    <row r="206" s="13" customFormat="1">
      <c r="A206" s="13"/>
      <c r="B206" s="231"/>
      <c r="C206" s="232"/>
      <c r="D206" s="233" t="s">
        <v>155</v>
      </c>
      <c r="E206" s="234" t="s">
        <v>1</v>
      </c>
      <c r="F206" s="235" t="s">
        <v>986</v>
      </c>
      <c r="G206" s="232"/>
      <c r="H206" s="236">
        <v>0.20000000000000001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155</v>
      </c>
      <c r="AU206" s="242" t="s">
        <v>83</v>
      </c>
      <c r="AV206" s="13" t="s">
        <v>83</v>
      </c>
      <c r="AW206" s="13" t="s">
        <v>30</v>
      </c>
      <c r="AX206" s="13" t="s">
        <v>73</v>
      </c>
      <c r="AY206" s="242" t="s">
        <v>147</v>
      </c>
    </row>
    <row r="207" s="13" customFormat="1">
      <c r="A207" s="13"/>
      <c r="B207" s="231"/>
      <c r="C207" s="232"/>
      <c r="D207" s="233" t="s">
        <v>155</v>
      </c>
      <c r="E207" s="234" t="s">
        <v>1</v>
      </c>
      <c r="F207" s="235" t="s">
        <v>987</v>
      </c>
      <c r="G207" s="232"/>
      <c r="H207" s="236">
        <v>0.19300000000000001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155</v>
      </c>
      <c r="AU207" s="242" t="s">
        <v>83</v>
      </c>
      <c r="AV207" s="13" t="s">
        <v>83</v>
      </c>
      <c r="AW207" s="13" t="s">
        <v>30</v>
      </c>
      <c r="AX207" s="13" t="s">
        <v>73</v>
      </c>
      <c r="AY207" s="242" t="s">
        <v>147</v>
      </c>
    </row>
    <row r="208" s="13" customFormat="1">
      <c r="A208" s="13"/>
      <c r="B208" s="231"/>
      <c r="C208" s="232"/>
      <c r="D208" s="233" t="s">
        <v>155</v>
      </c>
      <c r="E208" s="234" t="s">
        <v>1</v>
      </c>
      <c r="F208" s="235" t="s">
        <v>988</v>
      </c>
      <c r="G208" s="232"/>
      <c r="H208" s="236">
        <v>0.20399999999999999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155</v>
      </c>
      <c r="AU208" s="242" t="s">
        <v>83</v>
      </c>
      <c r="AV208" s="13" t="s">
        <v>83</v>
      </c>
      <c r="AW208" s="13" t="s">
        <v>30</v>
      </c>
      <c r="AX208" s="13" t="s">
        <v>73</v>
      </c>
      <c r="AY208" s="242" t="s">
        <v>147</v>
      </c>
    </row>
    <row r="209" s="13" customFormat="1">
      <c r="A209" s="13"/>
      <c r="B209" s="231"/>
      <c r="C209" s="232"/>
      <c r="D209" s="233" t="s">
        <v>155</v>
      </c>
      <c r="E209" s="234" t="s">
        <v>1</v>
      </c>
      <c r="F209" s="235" t="s">
        <v>989</v>
      </c>
      <c r="G209" s="232"/>
      <c r="H209" s="236">
        <v>0.314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155</v>
      </c>
      <c r="AU209" s="242" t="s">
        <v>83</v>
      </c>
      <c r="AV209" s="13" t="s">
        <v>83</v>
      </c>
      <c r="AW209" s="13" t="s">
        <v>30</v>
      </c>
      <c r="AX209" s="13" t="s">
        <v>73</v>
      </c>
      <c r="AY209" s="242" t="s">
        <v>147</v>
      </c>
    </row>
    <row r="210" s="13" customFormat="1">
      <c r="A210" s="13"/>
      <c r="B210" s="231"/>
      <c r="C210" s="232"/>
      <c r="D210" s="233" t="s">
        <v>155</v>
      </c>
      <c r="E210" s="234" t="s">
        <v>1</v>
      </c>
      <c r="F210" s="235" t="s">
        <v>990</v>
      </c>
      <c r="G210" s="232"/>
      <c r="H210" s="236">
        <v>0.20699999999999999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155</v>
      </c>
      <c r="AU210" s="242" t="s">
        <v>83</v>
      </c>
      <c r="AV210" s="13" t="s">
        <v>83</v>
      </c>
      <c r="AW210" s="13" t="s">
        <v>30</v>
      </c>
      <c r="AX210" s="13" t="s">
        <v>73</v>
      </c>
      <c r="AY210" s="242" t="s">
        <v>147</v>
      </c>
    </row>
    <row r="211" s="13" customFormat="1">
      <c r="A211" s="13"/>
      <c r="B211" s="231"/>
      <c r="C211" s="232"/>
      <c r="D211" s="233" t="s">
        <v>155</v>
      </c>
      <c r="E211" s="234" t="s">
        <v>1</v>
      </c>
      <c r="F211" s="235" t="s">
        <v>991</v>
      </c>
      <c r="G211" s="232"/>
      <c r="H211" s="236">
        <v>0.23999999999999999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155</v>
      </c>
      <c r="AU211" s="242" t="s">
        <v>83</v>
      </c>
      <c r="AV211" s="13" t="s">
        <v>83</v>
      </c>
      <c r="AW211" s="13" t="s">
        <v>30</v>
      </c>
      <c r="AX211" s="13" t="s">
        <v>73</v>
      </c>
      <c r="AY211" s="242" t="s">
        <v>147</v>
      </c>
    </row>
    <row r="212" s="13" customFormat="1">
      <c r="A212" s="13"/>
      <c r="B212" s="231"/>
      <c r="C212" s="232"/>
      <c r="D212" s="233" t="s">
        <v>155</v>
      </c>
      <c r="E212" s="234" t="s">
        <v>1</v>
      </c>
      <c r="F212" s="235" t="s">
        <v>992</v>
      </c>
      <c r="G212" s="232"/>
      <c r="H212" s="236">
        <v>0.21199999999999999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155</v>
      </c>
      <c r="AU212" s="242" t="s">
        <v>83</v>
      </c>
      <c r="AV212" s="13" t="s">
        <v>83</v>
      </c>
      <c r="AW212" s="13" t="s">
        <v>30</v>
      </c>
      <c r="AX212" s="13" t="s">
        <v>73</v>
      </c>
      <c r="AY212" s="242" t="s">
        <v>147</v>
      </c>
    </row>
    <row r="213" s="13" customFormat="1">
      <c r="A213" s="13"/>
      <c r="B213" s="231"/>
      <c r="C213" s="232"/>
      <c r="D213" s="233" t="s">
        <v>155</v>
      </c>
      <c r="E213" s="234" t="s">
        <v>1</v>
      </c>
      <c r="F213" s="235" t="s">
        <v>993</v>
      </c>
      <c r="G213" s="232"/>
      <c r="H213" s="236">
        <v>0.184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155</v>
      </c>
      <c r="AU213" s="242" t="s">
        <v>83</v>
      </c>
      <c r="AV213" s="13" t="s">
        <v>83</v>
      </c>
      <c r="AW213" s="13" t="s">
        <v>30</v>
      </c>
      <c r="AX213" s="13" t="s">
        <v>73</v>
      </c>
      <c r="AY213" s="242" t="s">
        <v>147</v>
      </c>
    </row>
    <row r="214" s="13" customFormat="1">
      <c r="A214" s="13"/>
      <c r="B214" s="231"/>
      <c r="C214" s="232"/>
      <c r="D214" s="233" t="s">
        <v>155</v>
      </c>
      <c r="E214" s="234" t="s">
        <v>1</v>
      </c>
      <c r="F214" s="235" t="s">
        <v>994</v>
      </c>
      <c r="G214" s="232"/>
      <c r="H214" s="236">
        <v>0.14099999999999999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155</v>
      </c>
      <c r="AU214" s="242" t="s">
        <v>83</v>
      </c>
      <c r="AV214" s="13" t="s">
        <v>83</v>
      </c>
      <c r="AW214" s="13" t="s">
        <v>30</v>
      </c>
      <c r="AX214" s="13" t="s">
        <v>73</v>
      </c>
      <c r="AY214" s="242" t="s">
        <v>147</v>
      </c>
    </row>
    <row r="215" s="13" customFormat="1">
      <c r="A215" s="13"/>
      <c r="B215" s="231"/>
      <c r="C215" s="232"/>
      <c r="D215" s="233" t="s">
        <v>155</v>
      </c>
      <c r="E215" s="234" t="s">
        <v>1</v>
      </c>
      <c r="F215" s="235" t="s">
        <v>995</v>
      </c>
      <c r="G215" s="232"/>
      <c r="H215" s="236">
        <v>0.66100000000000003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155</v>
      </c>
      <c r="AU215" s="242" t="s">
        <v>83</v>
      </c>
      <c r="AV215" s="13" t="s">
        <v>83</v>
      </c>
      <c r="AW215" s="13" t="s">
        <v>30</v>
      </c>
      <c r="AX215" s="13" t="s">
        <v>73</v>
      </c>
      <c r="AY215" s="242" t="s">
        <v>147</v>
      </c>
    </row>
    <row r="216" s="14" customFormat="1">
      <c r="A216" s="14"/>
      <c r="B216" s="243"/>
      <c r="C216" s="244"/>
      <c r="D216" s="233" t="s">
        <v>155</v>
      </c>
      <c r="E216" s="245" t="s">
        <v>1</v>
      </c>
      <c r="F216" s="246" t="s">
        <v>157</v>
      </c>
      <c r="G216" s="244"/>
      <c r="H216" s="247">
        <v>3.0480000000000005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155</v>
      </c>
      <c r="AU216" s="253" t="s">
        <v>83</v>
      </c>
      <c r="AV216" s="14" t="s">
        <v>154</v>
      </c>
      <c r="AW216" s="14" t="s">
        <v>30</v>
      </c>
      <c r="AX216" s="14" t="s">
        <v>81</v>
      </c>
      <c r="AY216" s="253" t="s">
        <v>147</v>
      </c>
    </row>
    <row r="217" s="12" customFormat="1" ht="22.8" customHeight="1">
      <c r="A217" s="12"/>
      <c r="B217" s="202"/>
      <c r="C217" s="203"/>
      <c r="D217" s="204" t="s">
        <v>72</v>
      </c>
      <c r="E217" s="216" t="s">
        <v>165</v>
      </c>
      <c r="F217" s="216" t="s">
        <v>782</v>
      </c>
      <c r="G217" s="203"/>
      <c r="H217" s="203"/>
      <c r="I217" s="206"/>
      <c r="J217" s="217">
        <f>BK217</f>
        <v>0</v>
      </c>
      <c r="K217" s="203"/>
      <c r="L217" s="208"/>
      <c r="M217" s="209"/>
      <c r="N217" s="210"/>
      <c r="O217" s="210"/>
      <c r="P217" s="211">
        <f>P218</f>
        <v>0</v>
      </c>
      <c r="Q217" s="210"/>
      <c r="R217" s="211">
        <f>R218</f>
        <v>0</v>
      </c>
      <c r="S217" s="210"/>
      <c r="T217" s="212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3" t="s">
        <v>81</v>
      </c>
      <c r="AT217" s="214" t="s">
        <v>72</v>
      </c>
      <c r="AU217" s="214" t="s">
        <v>81</v>
      </c>
      <c r="AY217" s="213" t="s">
        <v>147</v>
      </c>
      <c r="BK217" s="215">
        <f>BK218</f>
        <v>0</v>
      </c>
    </row>
    <row r="218" s="2" customFormat="1" ht="21.75" customHeight="1">
      <c r="A218" s="38"/>
      <c r="B218" s="39"/>
      <c r="C218" s="218" t="s">
        <v>194</v>
      </c>
      <c r="D218" s="218" t="s">
        <v>149</v>
      </c>
      <c r="E218" s="219" t="s">
        <v>788</v>
      </c>
      <c r="F218" s="220" t="s">
        <v>789</v>
      </c>
      <c r="G218" s="221" t="s">
        <v>152</v>
      </c>
      <c r="H218" s="222">
        <v>43.899999999999999</v>
      </c>
      <c r="I218" s="223"/>
      <c r="J218" s="224">
        <f>ROUND(I218*H218,2)</f>
        <v>0</v>
      </c>
      <c r="K218" s="220" t="s">
        <v>153</v>
      </c>
      <c r="L218" s="44"/>
      <c r="M218" s="225" t="s">
        <v>1</v>
      </c>
      <c r="N218" s="226" t="s">
        <v>38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154</v>
      </c>
      <c r="AT218" s="229" t="s">
        <v>149</v>
      </c>
      <c r="AU218" s="229" t="s">
        <v>83</v>
      </c>
      <c r="AY218" s="17" t="s">
        <v>147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81</v>
      </c>
      <c r="BK218" s="230">
        <f>ROUND(I218*H218,2)</f>
        <v>0</v>
      </c>
      <c r="BL218" s="17" t="s">
        <v>154</v>
      </c>
      <c r="BM218" s="229" t="s">
        <v>231</v>
      </c>
    </row>
    <row r="219" s="12" customFormat="1" ht="22.8" customHeight="1">
      <c r="A219" s="12"/>
      <c r="B219" s="202"/>
      <c r="C219" s="203"/>
      <c r="D219" s="204" t="s">
        <v>72</v>
      </c>
      <c r="E219" s="216" t="s">
        <v>174</v>
      </c>
      <c r="F219" s="216" t="s">
        <v>242</v>
      </c>
      <c r="G219" s="203"/>
      <c r="H219" s="203"/>
      <c r="I219" s="206"/>
      <c r="J219" s="217">
        <f>BK219</f>
        <v>0</v>
      </c>
      <c r="K219" s="203"/>
      <c r="L219" s="208"/>
      <c r="M219" s="209"/>
      <c r="N219" s="210"/>
      <c r="O219" s="210"/>
      <c r="P219" s="211">
        <f>SUM(P220:P243)</f>
        <v>0</v>
      </c>
      <c r="Q219" s="210"/>
      <c r="R219" s="211">
        <f>SUM(R220:R243)</f>
        <v>0</v>
      </c>
      <c r="S219" s="210"/>
      <c r="T219" s="212">
        <f>SUM(T220:T243)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3" t="s">
        <v>81</v>
      </c>
      <c r="AT219" s="214" t="s">
        <v>72</v>
      </c>
      <c r="AU219" s="214" t="s">
        <v>81</v>
      </c>
      <c r="AY219" s="213" t="s">
        <v>147</v>
      </c>
      <c r="BK219" s="215">
        <f>SUM(BK220:BK243)</f>
        <v>0</v>
      </c>
    </row>
    <row r="220" s="2" customFormat="1" ht="16.5" customHeight="1">
      <c r="A220" s="38"/>
      <c r="B220" s="39"/>
      <c r="C220" s="218" t="s">
        <v>234</v>
      </c>
      <c r="D220" s="218" t="s">
        <v>149</v>
      </c>
      <c r="E220" s="219" t="s">
        <v>996</v>
      </c>
      <c r="F220" s="220" t="s">
        <v>997</v>
      </c>
      <c r="G220" s="221" t="s">
        <v>152</v>
      </c>
      <c r="H220" s="222">
        <v>43.899999999999999</v>
      </c>
      <c r="I220" s="223"/>
      <c r="J220" s="224">
        <f>ROUND(I220*H220,2)</f>
        <v>0</v>
      </c>
      <c r="K220" s="220" t="s">
        <v>153</v>
      </c>
      <c r="L220" s="44"/>
      <c r="M220" s="225" t="s">
        <v>1</v>
      </c>
      <c r="N220" s="226" t="s">
        <v>38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154</v>
      </c>
      <c r="AT220" s="229" t="s">
        <v>149</v>
      </c>
      <c r="AU220" s="229" t="s">
        <v>83</v>
      </c>
      <c r="AY220" s="17" t="s">
        <v>147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81</v>
      </c>
      <c r="BK220" s="230">
        <f>ROUND(I220*H220,2)</f>
        <v>0</v>
      </c>
      <c r="BL220" s="17" t="s">
        <v>154</v>
      </c>
      <c r="BM220" s="229" t="s">
        <v>237</v>
      </c>
    </row>
    <row r="221" s="13" customFormat="1">
      <c r="A221" s="13"/>
      <c r="B221" s="231"/>
      <c r="C221" s="232"/>
      <c r="D221" s="233" t="s">
        <v>155</v>
      </c>
      <c r="E221" s="234" t="s">
        <v>1</v>
      </c>
      <c r="F221" s="235" t="s">
        <v>998</v>
      </c>
      <c r="G221" s="232"/>
      <c r="H221" s="236">
        <v>43.899999999999999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155</v>
      </c>
      <c r="AU221" s="242" t="s">
        <v>83</v>
      </c>
      <c r="AV221" s="13" t="s">
        <v>83</v>
      </c>
      <c r="AW221" s="13" t="s">
        <v>30</v>
      </c>
      <c r="AX221" s="13" t="s">
        <v>73</v>
      </c>
      <c r="AY221" s="242" t="s">
        <v>147</v>
      </c>
    </row>
    <row r="222" s="14" customFormat="1">
      <c r="A222" s="14"/>
      <c r="B222" s="243"/>
      <c r="C222" s="244"/>
      <c r="D222" s="233" t="s">
        <v>155</v>
      </c>
      <c r="E222" s="245" t="s">
        <v>1</v>
      </c>
      <c r="F222" s="246" t="s">
        <v>157</v>
      </c>
      <c r="G222" s="244"/>
      <c r="H222" s="247">
        <v>43.899999999999999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155</v>
      </c>
      <c r="AU222" s="253" t="s">
        <v>83</v>
      </c>
      <c r="AV222" s="14" t="s">
        <v>154</v>
      </c>
      <c r="AW222" s="14" t="s">
        <v>30</v>
      </c>
      <c r="AX222" s="14" t="s">
        <v>81</v>
      </c>
      <c r="AY222" s="253" t="s">
        <v>147</v>
      </c>
    </row>
    <row r="223" s="2" customFormat="1" ht="24.15" customHeight="1">
      <c r="A223" s="38"/>
      <c r="B223" s="39"/>
      <c r="C223" s="218" t="s">
        <v>198</v>
      </c>
      <c r="D223" s="218" t="s">
        <v>149</v>
      </c>
      <c r="E223" s="219" t="s">
        <v>999</v>
      </c>
      <c r="F223" s="220" t="s">
        <v>1000</v>
      </c>
      <c r="G223" s="221" t="s">
        <v>251</v>
      </c>
      <c r="H223" s="222">
        <v>13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38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154</v>
      </c>
      <c r="AT223" s="229" t="s">
        <v>149</v>
      </c>
      <c r="AU223" s="229" t="s">
        <v>83</v>
      </c>
      <c r="AY223" s="17" t="s">
        <v>147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81</v>
      </c>
      <c r="BK223" s="230">
        <f>ROUND(I223*H223,2)</f>
        <v>0</v>
      </c>
      <c r="BL223" s="17" t="s">
        <v>154</v>
      </c>
      <c r="BM223" s="229" t="s">
        <v>245</v>
      </c>
    </row>
    <row r="224" s="13" customFormat="1">
      <c r="A224" s="13"/>
      <c r="B224" s="231"/>
      <c r="C224" s="232"/>
      <c r="D224" s="233" t="s">
        <v>155</v>
      </c>
      <c r="E224" s="234" t="s">
        <v>1</v>
      </c>
      <c r="F224" s="235" t="s">
        <v>1001</v>
      </c>
      <c r="G224" s="232"/>
      <c r="H224" s="236">
        <v>13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155</v>
      </c>
      <c r="AU224" s="242" t="s">
        <v>83</v>
      </c>
      <c r="AV224" s="13" t="s">
        <v>83</v>
      </c>
      <c r="AW224" s="13" t="s">
        <v>30</v>
      </c>
      <c r="AX224" s="13" t="s">
        <v>73</v>
      </c>
      <c r="AY224" s="242" t="s">
        <v>147</v>
      </c>
    </row>
    <row r="225" s="14" customFormat="1">
      <c r="A225" s="14"/>
      <c r="B225" s="243"/>
      <c r="C225" s="244"/>
      <c r="D225" s="233" t="s">
        <v>155</v>
      </c>
      <c r="E225" s="245" t="s">
        <v>1</v>
      </c>
      <c r="F225" s="246" t="s">
        <v>157</v>
      </c>
      <c r="G225" s="244"/>
      <c r="H225" s="247">
        <v>13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155</v>
      </c>
      <c r="AU225" s="253" t="s">
        <v>83</v>
      </c>
      <c r="AV225" s="14" t="s">
        <v>154</v>
      </c>
      <c r="AW225" s="14" t="s">
        <v>30</v>
      </c>
      <c r="AX225" s="14" t="s">
        <v>81</v>
      </c>
      <c r="AY225" s="253" t="s">
        <v>147</v>
      </c>
    </row>
    <row r="226" s="2" customFormat="1" ht="24.15" customHeight="1">
      <c r="A226" s="38"/>
      <c r="B226" s="39"/>
      <c r="C226" s="218" t="s">
        <v>248</v>
      </c>
      <c r="D226" s="218" t="s">
        <v>149</v>
      </c>
      <c r="E226" s="219" t="s">
        <v>1002</v>
      </c>
      <c r="F226" s="220" t="s">
        <v>1003</v>
      </c>
      <c r="G226" s="221" t="s">
        <v>152</v>
      </c>
      <c r="H226" s="222">
        <v>43.899999999999999</v>
      </c>
      <c r="I226" s="223"/>
      <c r="J226" s="224">
        <f>ROUND(I226*H226,2)</f>
        <v>0</v>
      </c>
      <c r="K226" s="220" t="s">
        <v>153</v>
      </c>
      <c r="L226" s="44"/>
      <c r="M226" s="225" t="s">
        <v>1</v>
      </c>
      <c r="N226" s="226" t="s">
        <v>38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154</v>
      </c>
      <c r="AT226" s="229" t="s">
        <v>149</v>
      </c>
      <c r="AU226" s="229" t="s">
        <v>83</v>
      </c>
      <c r="AY226" s="17" t="s">
        <v>147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81</v>
      </c>
      <c r="BK226" s="230">
        <f>ROUND(I226*H226,2)</f>
        <v>0</v>
      </c>
      <c r="BL226" s="17" t="s">
        <v>154</v>
      </c>
      <c r="BM226" s="229" t="s">
        <v>252</v>
      </c>
    </row>
    <row r="227" s="2" customFormat="1" ht="24.15" customHeight="1">
      <c r="A227" s="38"/>
      <c r="B227" s="39"/>
      <c r="C227" s="264" t="s">
        <v>202</v>
      </c>
      <c r="D227" s="264" t="s">
        <v>217</v>
      </c>
      <c r="E227" s="265" t="s">
        <v>1004</v>
      </c>
      <c r="F227" s="266" t="s">
        <v>1005</v>
      </c>
      <c r="G227" s="267" t="s">
        <v>152</v>
      </c>
      <c r="H227" s="268">
        <v>43.899999999999999</v>
      </c>
      <c r="I227" s="269"/>
      <c r="J227" s="270">
        <f>ROUND(I227*H227,2)</f>
        <v>0</v>
      </c>
      <c r="K227" s="266" t="s">
        <v>153</v>
      </c>
      <c r="L227" s="271"/>
      <c r="M227" s="272" t="s">
        <v>1</v>
      </c>
      <c r="N227" s="273" t="s">
        <v>38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174</v>
      </c>
      <c r="AT227" s="229" t="s">
        <v>217</v>
      </c>
      <c r="AU227" s="229" t="s">
        <v>83</v>
      </c>
      <c r="AY227" s="17" t="s">
        <v>147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81</v>
      </c>
      <c r="BK227" s="230">
        <f>ROUND(I227*H227,2)</f>
        <v>0</v>
      </c>
      <c r="BL227" s="17" t="s">
        <v>154</v>
      </c>
      <c r="BM227" s="229" t="s">
        <v>255</v>
      </c>
    </row>
    <row r="228" s="13" customFormat="1">
      <c r="A228" s="13"/>
      <c r="B228" s="231"/>
      <c r="C228" s="232"/>
      <c r="D228" s="233" t="s">
        <v>155</v>
      </c>
      <c r="E228" s="234" t="s">
        <v>1</v>
      </c>
      <c r="F228" s="235" t="s">
        <v>1006</v>
      </c>
      <c r="G228" s="232"/>
      <c r="H228" s="236">
        <v>43.899999999999999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155</v>
      </c>
      <c r="AU228" s="242" t="s">
        <v>83</v>
      </c>
      <c r="AV228" s="13" t="s">
        <v>83</v>
      </c>
      <c r="AW228" s="13" t="s">
        <v>30</v>
      </c>
      <c r="AX228" s="13" t="s">
        <v>73</v>
      </c>
      <c r="AY228" s="242" t="s">
        <v>147</v>
      </c>
    </row>
    <row r="229" s="14" customFormat="1">
      <c r="A229" s="14"/>
      <c r="B229" s="243"/>
      <c r="C229" s="244"/>
      <c r="D229" s="233" t="s">
        <v>155</v>
      </c>
      <c r="E229" s="245" t="s">
        <v>1</v>
      </c>
      <c r="F229" s="246" t="s">
        <v>157</v>
      </c>
      <c r="G229" s="244"/>
      <c r="H229" s="247">
        <v>43.899999999999999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155</v>
      </c>
      <c r="AU229" s="253" t="s">
        <v>83</v>
      </c>
      <c r="AV229" s="14" t="s">
        <v>154</v>
      </c>
      <c r="AW229" s="14" t="s">
        <v>30</v>
      </c>
      <c r="AX229" s="14" t="s">
        <v>81</v>
      </c>
      <c r="AY229" s="253" t="s">
        <v>147</v>
      </c>
    </row>
    <row r="230" s="2" customFormat="1" ht="33" customHeight="1">
      <c r="A230" s="38"/>
      <c r="B230" s="39"/>
      <c r="C230" s="218" t="s">
        <v>257</v>
      </c>
      <c r="D230" s="218" t="s">
        <v>149</v>
      </c>
      <c r="E230" s="219" t="s">
        <v>1007</v>
      </c>
      <c r="F230" s="220" t="s">
        <v>1008</v>
      </c>
      <c r="G230" s="221" t="s">
        <v>251</v>
      </c>
      <c r="H230" s="222">
        <v>39</v>
      </c>
      <c r="I230" s="223"/>
      <c r="J230" s="224">
        <f>ROUND(I230*H230,2)</f>
        <v>0</v>
      </c>
      <c r="K230" s="220" t="s">
        <v>153</v>
      </c>
      <c r="L230" s="44"/>
      <c r="M230" s="225" t="s">
        <v>1</v>
      </c>
      <c r="N230" s="226" t="s">
        <v>38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154</v>
      </c>
      <c r="AT230" s="229" t="s">
        <v>149</v>
      </c>
      <c r="AU230" s="229" t="s">
        <v>83</v>
      </c>
      <c r="AY230" s="17" t="s">
        <v>147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81</v>
      </c>
      <c r="BK230" s="230">
        <f>ROUND(I230*H230,2)</f>
        <v>0</v>
      </c>
      <c r="BL230" s="17" t="s">
        <v>154</v>
      </c>
      <c r="BM230" s="229" t="s">
        <v>260</v>
      </c>
    </row>
    <row r="231" s="2" customFormat="1" ht="16.5" customHeight="1">
      <c r="A231" s="38"/>
      <c r="B231" s="39"/>
      <c r="C231" s="264" t="s">
        <v>207</v>
      </c>
      <c r="D231" s="264" t="s">
        <v>217</v>
      </c>
      <c r="E231" s="265" t="s">
        <v>1009</v>
      </c>
      <c r="F231" s="266" t="s">
        <v>1010</v>
      </c>
      <c r="G231" s="267" t="s">
        <v>251</v>
      </c>
      <c r="H231" s="268">
        <v>7</v>
      </c>
      <c r="I231" s="269"/>
      <c r="J231" s="270">
        <f>ROUND(I231*H231,2)</f>
        <v>0</v>
      </c>
      <c r="K231" s="266" t="s">
        <v>153</v>
      </c>
      <c r="L231" s="271"/>
      <c r="M231" s="272" t="s">
        <v>1</v>
      </c>
      <c r="N231" s="273" t="s">
        <v>38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174</v>
      </c>
      <c r="AT231" s="229" t="s">
        <v>217</v>
      </c>
      <c r="AU231" s="229" t="s">
        <v>83</v>
      </c>
      <c r="AY231" s="17" t="s">
        <v>147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81</v>
      </c>
      <c r="BK231" s="230">
        <f>ROUND(I231*H231,2)</f>
        <v>0</v>
      </c>
      <c r="BL231" s="17" t="s">
        <v>154</v>
      </c>
      <c r="BM231" s="229" t="s">
        <v>264</v>
      </c>
    </row>
    <row r="232" s="13" customFormat="1">
      <c r="A232" s="13"/>
      <c r="B232" s="231"/>
      <c r="C232" s="232"/>
      <c r="D232" s="233" t="s">
        <v>155</v>
      </c>
      <c r="E232" s="234" t="s">
        <v>1</v>
      </c>
      <c r="F232" s="235" t="s">
        <v>1011</v>
      </c>
      <c r="G232" s="232"/>
      <c r="H232" s="236">
        <v>7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155</v>
      </c>
      <c r="AU232" s="242" t="s">
        <v>83</v>
      </c>
      <c r="AV232" s="13" t="s">
        <v>83</v>
      </c>
      <c r="AW232" s="13" t="s">
        <v>30</v>
      </c>
      <c r="AX232" s="13" t="s">
        <v>73</v>
      </c>
      <c r="AY232" s="242" t="s">
        <v>147</v>
      </c>
    </row>
    <row r="233" s="14" customFormat="1">
      <c r="A233" s="14"/>
      <c r="B233" s="243"/>
      <c r="C233" s="244"/>
      <c r="D233" s="233" t="s">
        <v>155</v>
      </c>
      <c r="E233" s="245" t="s">
        <v>1</v>
      </c>
      <c r="F233" s="246" t="s">
        <v>157</v>
      </c>
      <c r="G233" s="244"/>
      <c r="H233" s="247">
        <v>7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155</v>
      </c>
      <c r="AU233" s="253" t="s">
        <v>83</v>
      </c>
      <c r="AV233" s="14" t="s">
        <v>154</v>
      </c>
      <c r="AW233" s="14" t="s">
        <v>30</v>
      </c>
      <c r="AX233" s="14" t="s">
        <v>81</v>
      </c>
      <c r="AY233" s="253" t="s">
        <v>147</v>
      </c>
    </row>
    <row r="234" s="2" customFormat="1" ht="16.5" customHeight="1">
      <c r="A234" s="38"/>
      <c r="B234" s="39"/>
      <c r="C234" s="264" t="s">
        <v>7</v>
      </c>
      <c r="D234" s="264" t="s">
        <v>217</v>
      </c>
      <c r="E234" s="265" t="s">
        <v>1012</v>
      </c>
      <c r="F234" s="266" t="s">
        <v>1013</v>
      </c>
      <c r="G234" s="267" t="s">
        <v>251</v>
      </c>
      <c r="H234" s="268">
        <v>9</v>
      </c>
      <c r="I234" s="269"/>
      <c r="J234" s="270">
        <f>ROUND(I234*H234,2)</f>
        <v>0</v>
      </c>
      <c r="K234" s="266" t="s">
        <v>153</v>
      </c>
      <c r="L234" s="271"/>
      <c r="M234" s="272" t="s">
        <v>1</v>
      </c>
      <c r="N234" s="273" t="s">
        <v>38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174</v>
      </c>
      <c r="AT234" s="229" t="s">
        <v>217</v>
      </c>
      <c r="AU234" s="229" t="s">
        <v>83</v>
      </c>
      <c r="AY234" s="17" t="s">
        <v>147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81</v>
      </c>
      <c r="BK234" s="230">
        <f>ROUND(I234*H234,2)</f>
        <v>0</v>
      </c>
      <c r="BL234" s="17" t="s">
        <v>154</v>
      </c>
      <c r="BM234" s="229" t="s">
        <v>268</v>
      </c>
    </row>
    <row r="235" s="13" customFormat="1">
      <c r="A235" s="13"/>
      <c r="B235" s="231"/>
      <c r="C235" s="232"/>
      <c r="D235" s="233" t="s">
        <v>155</v>
      </c>
      <c r="E235" s="234" t="s">
        <v>1</v>
      </c>
      <c r="F235" s="235" t="s">
        <v>1014</v>
      </c>
      <c r="G235" s="232"/>
      <c r="H235" s="236">
        <v>9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155</v>
      </c>
      <c r="AU235" s="242" t="s">
        <v>83</v>
      </c>
      <c r="AV235" s="13" t="s">
        <v>83</v>
      </c>
      <c r="AW235" s="13" t="s">
        <v>30</v>
      </c>
      <c r="AX235" s="13" t="s">
        <v>73</v>
      </c>
      <c r="AY235" s="242" t="s">
        <v>147</v>
      </c>
    </row>
    <row r="236" s="14" customFormat="1">
      <c r="A236" s="14"/>
      <c r="B236" s="243"/>
      <c r="C236" s="244"/>
      <c r="D236" s="233" t="s">
        <v>155</v>
      </c>
      <c r="E236" s="245" t="s">
        <v>1</v>
      </c>
      <c r="F236" s="246" t="s">
        <v>157</v>
      </c>
      <c r="G236" s="244"/>
      <c r="H236" s="247">
        <v>9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155</v>
      </c>
      <c r="AU236" s="253" t="s">
        <v>83</v>
      </c>
      <c r="AV236" s="14" t="s">
        <v>154</v>
      </c>
      <c r="AW236" s="14" t="s">
        <v>30</v>
      </c>
      <c r="AX236" s="14" t="s">
        <v>81</v>
      </c>
      <c r="AY236" s="253" t="s">
        <v>147</v>
      </c>
    </row>
    <row r="237" s="2" customFormat="1" ht="16.5" customHeight="1">
      <c r="A237" s="38"/>
      <c r="B237" s="39"/>
      <c r="C237" s="264" t="s">
        <v>212</v>
      </c>
      <c r="D237" s="264" t="s">
        <v>217</v>
      </c>
      <c r="E237" s="265" t="s">
        <v>1015</v>
      </c>
      <c r="F237" s="266" t="s">
        <v>1016</v>
      </c>
      <c r="G237" s="267" t="s">
        <v>251</v>
      </c>
      <c r="H237" s="268">
        <v>23</v>
      </c>
      <c r="I237" s="269"/>
      <c r="J237" s="270">
        <f>ROUND(I237*H237,2)</f>
        <v>0</v>
      </c>
      <c r="K237" s="266" t="s">
        <v>153</v>
      </c>
      <c r="L237" s="271"/>
      <c r="M237" s="272" t="s">
        <v>1</v>
      </c>
      <c r="N237" s="273" t="s">
        <v>38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174</v>
      </c>
      <c r="AT237" s="229" t="s">
        <v>217</v>
      </c>
      <c r="AU237" s="229" t="s">
        <v>83</v>
      </c>
      <c r="AY237" s="17" t="s">
        <v>147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81</v>
      </c>
      <c r="BK237" s="230">
        <f>ROUND(I237*H237,2)</f>
        <v>0</v>
      </c>
      <c r="BL237" s="17" t="s">
        <v>154</v>
      </c>
      <c r="BM237" s="229" t="s">
        <v>272</v>
      </c>
    </row>
    <row r="238" s="13" customFormat="1">
      <c r="A238" s="13"/>
      <c r="B238" s="231"/>
      <c r="C238" s="232"/>
      <c r="D238" s="233" t="s">
        <v>155</v>
      </c>
      <c r="E238" s="234" t="s">
        <v>1</v>
      </c>
      <c r="F238" s="235" t="s">
        <v>1017</v>
      </c>
      <c r="G238" s="232"/>
      <c r="H238" s="236">
        <v>13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155</v>
      </c>
      <c r="AU238" s="242" t="s">
        <v>83</v>
      </c>
      <c r="AV238" s="13" t="s">
        <v>83</v>
      </c>
      <c r="AW238" s="13" t="s">
        <v>30</v>
      </c>
      <c r="AX238" s="13" t="s">
        <v>73</v>
      </c>
      <c r="AY238" s="242" t="s">
        <v>147</v>
      </c>
    </row>
    <row r="239" s="13" customFormat="1">
      <c r="A239" s="13"/>
      <c r="B239" s="231"/>
      <c r="C239" s="232"/>
      <c r="D239" s="233" t="s">
        <v>155</v>
      </c>
      <c r="E239" s="234" t="s">
        <v>1</v>
      </c>
      <c r="F239" s="235" t="s">
        <v>1018</v>
      </c>
      <c r="G239" s="232"/>
      <c r="H239" s="236">
        <v>10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155</v>
      </c>
      <c r="AU239" s="242" t="s">
        <v>83</v>
      </c>
      <c r="AV239" s="13" t="s">
        <v>83</v>
      </c>
      <c r="AW239" s="13" t="s">
        <v>30</v>
      </c>
      <c r="AX239" s="13" t="s">
        <v>73</v>
      </c>
      <c r="AY239" s="242" t="s">
        <v>147</v>
      </c>
    </row>
    <row r="240" s="14" customFormat="1">
      <c r="A240" s="14"/>
      <c r="B240" s="243"/>
      <c r="C240" s="244"/>
      <c r="D240" s="233" t="s">
        <v>155</v>
      </c>
      <c r="E240" s="245" t="s">
        <v>1</v>
      </c>
      <c r="F240" s="246" t="s">
        <v>157</v>
      </c>
      <c r="G240" s="244"/>
      <c r="H240" s="247">
        <v>23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155</v>
      </c>
      <c r="AU240" s="253" t="s">
        <v>83</v>
      </c>
      <c r="AV240" s="14" t="s">
        <v>154</v>
      </c>
      <c r="AW240" s="14" t="s">
        <v>30</v>
      </c>
      <c r="AX240" s="14" t="s">
        <v>81</v>
      </c>
      <c r="AY240" s="253" t="s">
        <v>147</v>
      </c>
    </row>
    <row r="241" s="2" customFormat="1" ht="24.15" customHeight="1">
      <c r="A241" s="38"/>
      <c r="B241" s="39"/>
      <c r="C241" s="218" t="s">
        <v>274</v>
      </c>
      <c r="D241" s="218" t="s">
        <v>149</v>
      </c>
      <c r="E241" s="219" t="s">
        <v>456</v>
      </c>
      <c r="F241" s="220" t="s">
        <v>457</v>
      </c>
      <c r="G241" s="221" t="s">
        <v>152</v>
      </c>
      <c r="H241" s="222">
        <v>43.899999999999999</v>
      </c>
      <c r="I241" s="223"/>
      <c r="J241" s="224">
        <f>ROUND(I241*H241,2)</f>
        <v>0</v>
      </c>
      <c r="K241" s="220" t="s">
        <v>153</v>
      </c>
      <c r="L241" s="44"/>
      <c r="M241" s="225" t="s">
        <v>1</v>
      </c>
      <c r="N241" s="226" t="s">
        <v>38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154</v>
      </c>
      <c r="AT241" s="229" t="s">
        <v>149</v>
      </c>
      <c r="AU241" s="229" t="s">
        <v>83</v>
      </c>
      <c r="AY241" s="17" t="s">
        <v>147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81</v>
      </c>
      <c r="BK241" s="230">
        <f>ROUND(I241*H241,2)</f>
        <v>0</v>
      </c>
      <c r="BL241" s="17" t="s">
        <v>154</v>
      </c>
      <c r="BM241" s="229" t="s">
        <v>277</v>
      </c>
    </row>
    <row r="242" s="13" customFormat="1">
      <c r="A242" s="13"/>
      <c r="B242" s="231"/>
      <c r="C242" s="232"/>
      <c r="D242" s="233" t="s">
        <v>155</v>
      </c>
      <c r="E242" s="234" t="s">
        <v>1</v>
      </c>
      <c r="F242" s="235" t="s">
        <v>1019</v>
      </c>
      <c r="G242" s="232"/>
      <c r="H242" s="236">
        <v>43.899999999999999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155</v>
      </c>
      <c r="AU242" s="242" t="s">
        <v>83</v>
      </c>
      <c r="AV242" s="13" t="s">
        <v>83</v>
      </c>
      <c r="AW242" s="13" t="s">
        <v>30</v>
      </c>
      <c r="AX242" s="13" t="s">
        <v>73</v>
      </c>
      <c r="AY242" s="242" t="s">
        <v>147</v>
      </c>
    </row>
    <row r="243" s="14" customFormat="1">
      <c r="A243" s="14"/>
      <c r="B243" s="243"/>
      <c r="C243" s="244"/>
      <c r="D243" s="233" t="s">
        <v>155</v>
      </c>
      <c r="E243" s="245" t="s">
        <v>1</v>
      </c>
      <c r="F243" s="246" t="s">
        <v>157</v>
      </c>
      <c r="G243" s="244"/>
      <c r="H243" s="247">
        <v>43.899999999999999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155</v>
      </c>
      <c r="AU243" s="253" t="s">
        <v>83</v>
      </c>
      <c r="AV243" s="14" t="s">
        <v>154</v>
      </c>
      <c r="AW243" s="14" t="s">
        <v>30</v>
      </c>
      <c r="AX243" s="14" t="s">
        <v>81</v>
      </c>
      <c r="AY243" s="253" t="s">
        <v>147</v>
      </c>
    </row>
    <row r="244" s="12" customFormat="1" ht="22.8" customHeight="1">
      <c r="A244" s="12"/>
      <c r="B244" s="202"/>
      <c r="C244" s="203"/>
      <c r="D244" s="204" t="s">
        <v>72</v>
      </c>
      <c r="E244" s="216" t="s">
        <v>474</v>
      </c>
      <c r="F244" s="216" t="s">
        <v>475</v>
      </c>
      <c r="G244" s="203"/>
      <c r="H244" s="203"/>
      <c r="I244" s="206"/>
      <c r="J244" s="217">
        <f>BK244</f>
        <v>0</v>
      </c>
      <c r="K244" s="203"/>
      <c r="L244" s="208"/>
      <c r="M244" s="209"/>
      <c r="N244" s="210"/>
      <c r="O244" s="210"/>
      <c r="P244" s="211">
        <f>SUM(P245:P252)</f>
        <v>0</v>
      </c>
      <c r="Q244" s="210"/>
      <c r="R244" s="211">
        <f>SUM(R245:R252)</f>
        <v>0</v>
      </c>
      <c r="S244" s="210"/>
      <c r="T244" s="212">
        <f>SUM(T245:T252)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3" t="s">
        <v>81</v>
      </c>
      <c r="AT244" s="214" t="s">
        <v>72</v>
      </c>
      <c r="AU244" s="214" t="s">
        <v>81</v>
      </c>
      <c r="AY244" s="213" t="s">
        <v>147</v>
      </c>
      <c r="BK244" s="215">
        <f>SUM(BK245:BK252)</f>
        <v>0</v>
      </c>
    </row>
    <row r="245" s="2" customFormat="1" ht="21.75" customHeight="1">
      <c r="A245" s="38"/>
      <c r="B245" s="39"/>
      <c r="C245" s="218" t="s">
        <v>220</v>
      </c>
      <c r="D245" s="218" t="s">
        <v>149</v>
      </c>
      <c r="E245" s="219" t="s">
        <v>477</v>
      </c>
      <c r="F245" s="220" t="s">
        <v>478</v>
      </c>
      <c r="G245" s="221" t="s">
        <v>206</v>
      </c>
      <c r="H245" s="222">
        <v>7.9020000000000001</v>
      </c>
      <c r="I245" s="223"/>
      <c r="J245" s="224">
        <f>ROUND(I245*H245,2)</f>
        <v>0</v>
      </c>
      <c r="K245" s="220" t="s">
        <v>153</v>
      </c>
      <c r="L245" s="44"/>
      <c r="M245" s="225" t="s">
        <v>1</v>
      </c>
      <c r="N245" s="226" t="s">
        <v>38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154</v>
      </c>
      <c r="AT245" s="229" t="s">
        <v>149</v>
      </c>
      <c r="AU245" s="229" t="s">
        <v>83</v>
      </c>
      <c r="AY245" s="17" t="s">
        <v>147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81</v>
      </c>
      <c r="BK245" s="230">
        <f>ROUND(I245*H245,2)</f>
        <v>0</v>
      </c>
      <c r="BL245" s="17" t="s">
        <v>154</v>
      </c>
      <c r="BM245" s="229" t="s">
        <v>281</v>
      </c>
    </row>
    <row r="246" s="2" customFormat="1" ht="24.15" customHeight="1">
      <c r="A246" s="38"/>
      <c r="B246" s="39"/>
      <c r="C246" s="218" t="s">
        <v>282</v>
      </c>
      <c r="D246" s="218" t="s">
        <v>149</v>
      </c>
      <c r="E246" s="219" t="s">
        <v>481</v>
      </c>
      <c r="F246" s="220" t="s">
        <v>482</v>
      </c>
      <c r="G246" s="221" t="s">
        <v>206</v>
      </c>
      <c r="H246" s="222">
        <v>86.921999999999997</v>
      </c>
      <c r="I246" s="223"/>
      <c r="J246" s="224">
        <f>ROUND(I246*H246,2)</f>
        <v>0</v>
      </c>
      <c r="K246" s="220" t="s">
        <v>153</v>
      </c>
      <c r="L246" s="44"/>
      <c r="M246" s="225" t="s">
        <v>1</v>
      </c>
      <c r="N246" s="226" t="s">
        <v>38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154</v>
      </c>
      <c r="AT246" s="229" t="s">
        <v>149</v>
      </c>
      <c r="AU246" s="229" t="s">
        <v>83</v>
      </c>
      <c r="AY246" s="17" t="s">
        <v>147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81</v>
      </c>
      <c r="BK246" s="230">
        <f>ROUND(I246*H246,2)</f>
        <v>0</v>
      </c>
      <c r="BL246" s="17" t="s">
        <v>154</v>
      </c>
      <c r="BM246" s="229" t="s">
        <v>285</v>
      </c>
    </row>
    <row r="247" s="13" customFormat="1">
      <c r="A247" s="13"/>
      <c r="B247" s="231"/>
      <c r="C247" s="232"/>
      <c r="D247" s="233" t="s">
        <v>155</v>
      </c>
      <c r="E247" s="234" t="s">
        <v>1</v>
      </c>
      <c r="F247" s="235" t="s">
        <v>1020</v>
      </c>
      <c r="G247" s="232"/>
      <c r="H247" s="236">
        <v>86.921999999999997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155</v>
      </c>
      <c r="AU247" s="242" t="s">
        <v>83</v>
      </c>
      <c r="AV247" s="13" t="s">
        <v>83</v>
      </c>
      <c r="AW247" s="13" t="s">
        <v>30</v>
      </c>
      <c r="AX247" s="13" t="s">
        <v>73</v>
      </c>
      <c r="AY247" s="242" t="s">
        <v>147</v>
      </c>
    </row>
    <row r="248" s="14" customFormat="1">
      <c r="A248" s="14"/>
      <c r="B248" s="243"/>
      <c r="C248" s="244"/>
      <c r="D248" s="233" t="s">
        <v>155</v>
      </c>
      <c r="E248" s="245" t="s">
        <v>1</v>
      </c>
      <c r="F248" s="246" t="s">
        <v>157</v>
      </c>
      <c r="G248" s="244"/>
      <c r="H248" s="247">
        <v>86.921999999999997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155</v>
      </c>
      <c r="AU248" s="253" t="s">
        <v>83</v>
      </c>
      <c r="AV248" s="14" t="s">
        <v>154</v>
      </c>
      <c r="AW248" s="14" t="s">
        <v>30</v>
      </c>
      <c r="AX248" s="14" t="s">
        <v>81</v>
      </c>
      <c r="AY248" s="253" t="s">
        <v>147</v>
      </c>
    </row>
    <row r="249" s="2" customFormat="1" ht="24.15" customHeight="1">
      <c r="A249" s="38"/>
      <c r="B249" s="39"/>
      <c r="C249" s="218" t="s">
        <v>225</v>
      </c>
      <c r="D249" s="218" t="s">
        <v>149</v>
      </c>
      <c r="E249" s="219" t="s">
        <v>692</v>
      </c>
      <c r="F249" s="220" t="s">
        <v>693</v>
      </c>
      <c r="G249" s="221" t="s">
        <v>206</v>
      </c>
      <c r="H249" s="222">
        <v>7.9020000000000001</v>
      </c>
      <c r="I249" s="223"/>
      <c r="J249" s="224">
        <f>ROUND(I249*H249,2)</f>
        <v>0</v>
      </c>
      <c r="K249" s="220" t="s">
        <v>153</v>
      </c>
      <c r="L249" s="44"/>
      <c r="M249" s="225" t="s">
        <v>1</v>
      </c>
      <c r="N249" s="226" t="s">
        <v>38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154</v>
      </c>
      <c r="AT249" s="229" t="s">
        <v>149</v>
      </c>
      <c r="AU249" s="229" t="s">
        <v>83</v>
      </c>
      <c r="AY249" s="17" t="s">
        <v>147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81</v>
      </c>
      <c r="BK249" s="230">
        <f>ROUND(I249*H249,2)</f>
        <v>0</v>
      </c>
      <c r="BL249" s="17" t="s">
        <v>154</v>
      </c>
      <c r="BM249" s="229" t="s">
        <v>289</v>
      </c>
    </row>
    <row r="250" s="2" customFormat="1" ht="37.8" customHeight="1">
      <c r="A250" s="38"/>
      <c r="B250" s="39"/>
      <c r="C250" s="218" t="s">
        <v>290</v>
      </c>
      <c r="D250" s="218" t="s">
        <v>149</v>
      </c>
      <c r="E250" s="219" t="s">
        <v>901</v>
      </c>
      <c r="F250" s="220" t="s">
        <v>902</v>
      </c>
      <c r="G250" s="221" t="s">
        <v>206</v>
      </c>
      <c r="H250" s="222">
        <v>7.9020000000000001</v>
      </c>
      <c r="I250" s="223"/>
      <c r="J250" s="224">
        <f>ROUND(I250*H250,2)</f>
        <v>0</v>
      </c>
      <c r="K250" s="220" t="s">
        <v>153</v>
      </c>
      <c r="L250" s="44"/>
      <c r="M250" s="225" t="s">
        <v>1</v>
      </c>
      <c r="N250" s="226" t="s">
        <v>38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154</v>
      </c>
      <c r="AT250" s="229" t="s">
        <v>149</v>
      </c>
      <c r="AU250" s="229" t="s">
        <v>83</v>
      </c>
      <c r="AY250" s="17" t="s">
        <v>147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81</v>
      </c>
      <c r="BK250" s="230">
        <f>ROUND(I250*H250,2)</f>
        <v>0</v>
      </c>
      <c r="BL250" s="17" t="s">
        <v>154</v>
      </c>
      <c r="BM250" s="229" t="s">
        <v>293</v>
      </c>
    </row>
    <row r="251" s="13" customFormat="1">
      <c r="A251" s="13"/>
      <c r="B251" s="231"/>
      <c r="C251" s="232"/>
      <c r="D251" s="233" t="s">
        <v>155</v>
      </c>
      <c r="E251" s="234" t="s">
        <v>1</v>
      </c>
      <c r="F251" s="235" t="s">
        <v>1021</v>
      </c>
      <c r="G251" s="232"/>
      <c r="H251" s="236">
        <v>7.9020000000000001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155</v>
      </c>
      <c r="AU251" s="242" t="s">
        <v>83</v>
      </c>
      <c r="AV251" s="13" t="s">
        <v>83</v>
      </c>
      <c r="AW251" s="13" t="s">
        <v>30</v>
      </c>
      <c r="AX251" s="13" t="s">
        <v>73</v>
      </c>
      <c r="AY251" s="242" t="s">
        <v>147</v>
      </c>
    </row>
    <row r="252" s="14" customFormat="1">
      <c r="A252" s="14"/>
      <c r="B252" s="243"/>
      <c r="C252" s="244"/>
      <c r="D252" s="233" t="s">
        <v>155</v>
      </c>
      <c r="E252" s="245" t="s">
        <v>1</v>
      </c>
      <c r="F252" s="246" t="s">
        <v>157</v>
      </c>
      <c r="G252" s="244"/>
      <c r="H252" s="247">
        <v>7.9020000000000001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155</v>
      </c>
      <c r="AU252" s="253" t="s">
        <v>83</v>
      </c>
      <c r="AV252" s="14" t="s">
        <v>154</v>
      </c>
      <c r="AW252" s="14" t="s">
        <v>30</v>
      </c>
      <c r="AX252" s="14" t="s">
        <v>81</v>
      </c>
      <c r="AY252" s="253" t="s">
        <v>147</v>
      </c>
    </row>
    <row r="253" s="12" customFormat="1" ht="22.8" customHeight="1">
      <c r="A253" s="12"/>
      <c r="B253" s="202"/>
      <c r="C253" s="203"/>
      <c r="D253" s="204" t="s">
        <v>72</v>
      </c>
      <c r="E253" s="216" t="s">
        <v>489</v>
      </c>
      <c r="F253" s="216" t="s">
        <v>490</v>
      </c>
      <c r="G253" s="203"/>
      <c r="H253" s="203"/>
      <c r="I253" s="206"/>
      <c r="J253" s="217">
        <f>BK253</f>
        <v>0</v>
      </c>
      <c r="K253" s="203"/>
      <c r="L253" s="208"/>
      <c r="M253" s="209"/>
      <c r="N253" s="210"/>
      <c r="O253" s="210"/>
      <c r="P253" s="211">
        <f>P254</f>
        <v>0</v>
      </c>
      <c r="Q253" s="210"/>
      <c r="R253" s="211">
        <f>R254</f>
        <v>0</v>
      </c>
      <c r="S253" s="210"/>
      <c r="T253" s="212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3" t="s">
        <v>81</v>
      </c>
      <c r="AT253" s="214" t="s">
        <v>72</v>
      </c>
      <c r="AU253" s="214" t="s">
        <v>81</v>
      </c>
      <c r="AY253" s="213" t="s">
        <v>147</v>
      </c>
      <c r="BK253" s="215">
        <f>BK254</f>
        <v>0</v>
      </c>
    </row>
    <row r="254" s="2" customFormat="1" ht="24.15" customHeight="1">
      <c r="A254" s="38"/>
      <c r="B254" s="39"/>
      <c r="C254" s="218" t="s">
        <v>231</v>
      </c>
      <c r="D254" s="218" t="s">
        <v>149</v>
      </c>
      <c r="E254" s="219" t="s">
        <v>491</v>
      </c>
      <c r="F254" s="220" t="s">
        <v>492</v>
      </c>
      <c r="G254" s="221" t="s">
        <v>206</v>
      </c>
      <c r="H254" s="222">
        <v>1.613</v>
      </c>
      <c r="I254" s="223"/>
      <c r="J254" s="224">
        <f>ROUND(I254*H254,2)</f>
        <v>0</v>
      </c>
      <c r="K254" s="220" t="s">
        <v>153</v>
      </c>
      <c r="L254" s="44"/>
      <c r="M254" s="274" t="s">
        <v>1</v>
      </c>
      <c r="N254" s="275" t="s">
        <v>38</v>
      </c>
      <c r="O254" s="276"/>
      <c r="P254" s="277">
        <f>O254*H254</f>
        <v>0</v>
      </c>
      <c r="Q254" s="277">
        <v>0</v>
      </c>
      <c r="R254" s="277">
        <f>Q254*H254</f>
        <v>0</v>
      </c>
      <c r="S254" s="277">
        <v>0</v>
      </c>
      <c r="T254" s="27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154</v>
      </c>
      <c r="AT254" s="229" t="s">
        <v>149</v>
      </c>
      <c r="AU254" s="229" t="s">
        <v>83</v>
      </c>
      <c r="AY254" s="17" t="s">
        <v>147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81</v>
      </c>
      <c r="BK254" s="230">
        <f>ROUND(I254*H254,2)</f>
        <v>0</v>
      </c>
      <c r="BL254" s="17" t="s">
        <v>154</v>
      </c>
      <c r="BM254" s="229" t="s">
        <v>297</v>
      </c>
    </row>
    <row r="255" s="2" customFormat="1" ht="6.96" customHeight="1">
      <c r="A255" s="38"/>
      <c r="B255" s="66"/>
      <c r="C255" s="67"/>
      <c r="D255" s="67"/>
      <c r="E255" s="67"/>
      <c r="F255" s="67"/>
      <c r="G255" s="67"/>
      <c r="H255" s="67"/>
      <c r="I255" s="67"/>
      <c r="J255" s="67"/>
      <c r="K255" s="67"/>
      <c r="L255" s="44"/>
      <c r="M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</row>
  </sheetData>
  <sheetProtection sheet="1" autoFilter="0" formatColumns="0" formatRows="0" objects="1" scenarios="1" spinCount="100000" saltValue="YSvyt4hxEE1HQPDlNxsIu3NiOEE2JoLnKg9j5UNT+LwHIkUysxjo1kpf91B6mAO7H5mtl8xaW64XnS8uveCuoQ==" hashValue="dNezUtmKCaYbmutptFobvNUAhEYLtqUsZzJQRWlb6qWyxV0Ex/l1TlkuAzocmXG8eBih1GZfR02HnlQ9BagW7g==" algorithmName="SHA-512" password="CC35"/>
  <autoFilter ref="C122:K25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Tábor, Mostecká - Rekonstrukce vodovodu a kanalizace_poznamky pro upravu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ROUND((SUM(BE122:BE220)),  2)</f>
        <v>0</v>
      </c>
      <c r="G33" s="38"/>
      <c r="H33" s="38"/>
      <c r="I33" s="155">
        <v>0.20999999999999999</v>
      </c>
      <c r="J33" s="154">
        <f>ROUND(((SUM(BE122:BE220))*I33),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ROUND((SUM(BF122:BF220)),  2)</f>
        <v>0</v>
      </c>
      <c r="G34" s="38"/>
      <c r="H34" s="38"/>
      <c r="I34" s="155">
        <v>0.12</v>
      </c>
      <c r="J34" s="154">
        <f>ROUND(((SUM(BF122:BF220))*I34),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ROUND((SUM(BG122:BG220)),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ROUND((SUM(BH122:BH220)),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ROUND((SUM(BI122:BI220)),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Tábor, Mostecká - Rekonstrukce vodovodu a kanalizace_poznamky pro upravu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04.2 - Oprava MK po překopech kanalizačních přípojek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121</v>
      </c>
      <c r="D94" s="176"/>
      <c r="E94" s="176"/>
      <c r="F94" s="176"/>
      <c r="G94" s="176"/>
      <c r="H94" s="176"/>
      <c r="I94" s="176"/>
      <c r="J94" s="177" t="s">
        <v>122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123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124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495</v>
      </c>
      <c r="E99" s="188"/>
      <c r="F99" s="188"/>
      <c r="G99" s="188"/>
      <c r="H99" s="188"/>
      <c r="I99" s="188"/>
      <c r="J99" s="189">
        <f>J148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496</v>
      </c>
      <c r="E100" s="188"/>
      <c r="F100" s="188"/>
      <c r="G100" s="188"/>
      <c r="H100" s="188"/>
      <c r="I100" s="188"/>
      <c r="J100" s="189">
        <f>J184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130</v>
      </c>
      <c r="E101" s="188"/>
      <c r="F101" s="188"/>
      <c r="G101" s="188"/>
      <c r="H101" s="188"/>
      <c r="I101" s="188"/>
      <c r="J101" s="189">
        <f>J195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131</v>
      </c>
      <c r="E102" s="188"/>
      <c r="F102" s="188"/>
      <c r="G102" s="188"/>
      <c r="H102" s="188"/>
      <c r="I102" s="188"/>
      <c r="J102" s="189">
        <f>J219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Tábor, Mostecká - Rekonstrukce vodovodu a kanalizace_poznamky pro upravu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 04.2 - Oprava MK po překopech kanalizačních přípojek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10. 12. 2025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31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133</v>
      </c>
      <c r="D121" s="194" t="s">
        <v>58</v>
      </c>
      <c r="E121" s="194" t="s">
        <v>54</v>
      </c>
      <c r="F121" s="194" t="s">
        <v>55</v>
      </c>
      <c r="G121" s="194" t="s">
        <v>134</v>
      </c>
      <c r="H121" s="194" t="s">
        <v>135</v>
      </c>
      <c r="I121" s="194" t="s">
        <v>136</v>
      </c>
      <c r="J121" s="194" t="s">
        <v>122</v>
      </c>
      <c r="K121" s="195" t="s">
        <v>137</v>
      </c>
      <c r="L121" s="196"/>
      <c r="M121" s="100" t="s">
        <v>1</v>
      </c>
      <c r="N121" s="101" t="s">
        <v>37</v>
      </c>
      <c r="O121" s="101" t="s">
        <v>138</v>
      </c>
      <c r="P121" s="101" t="s">
        <v>139</v>
      </c>
      <c r="Q121" s="101" t="s">
        <v>140</v>
      </c>
      <c r="R121" s="101" t="s">
        <v>141</v>
      </c>
      <c r="S121" s="101" t="s">
        <v>142</v>
      </c>
      <c r="T121" s="102" t="s">
        <v>143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144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124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72</v>
      </c>
      <c r="E123" s="205" t="s">
        <v>145</v>
      </c>
      <c r="F123" s="205" t="s">
        <v>146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P124+P148+P184+P195+P219</f>
        <v>0</v>
      </c>
      <c r="Q123" s="210"/>
      <c r="R123" s="211">
        <f>R124+R148+R184+R195+R219</f>
        <v>0</v>
      </c>
      <c r="S123" s="210"/>
      <c r="T123" s="212">
        <f>T124+T148+T184+T195+T219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72</v>
      </c>
      <c r="AU123" s="214" t="s">
        <v>73</v>
      </c>
      <c r="AY123" s="213" t="s">
        <v>147</v>
      </c>
      <c r="BK123" s="215">
        <f>BK124+BK148+BK184+BK195+BK219</f>
        <v>0</v>
      </c>
    </row>
    <row r="124" s="12" customFormat="1" ht="22.8" customHeight="1">
      <c r="A124" s="12"/>
      <c r="B124" s="202"/>
      <c r="C124" s="203"/>
      <c r="D124" s="204" t="s">
        <v>72</v>
      </c>
      <c r="E124" s="216" t="s">
        <v>81</v>
      </c>
      <c r="F124" s="216" t="s">
        <v>148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SUM(P125:P147)</f>
        <v>0</v>
      </c>
      <c r="Q124" s="210"/>
      <c r="R124" s="211">
        <f>SUM(R125:R147)</f>
        <v>0</v>
      </c>
      <c r="S124" s="210"/>
      <c r="T124" s="212">
        <f>SUM(T125:T147)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81</v>
      </c>
      <c r="AY124" s="213" t="s">
        <v>147</v>
      </c>
      <c r="BK124" s="215">
        <f>SUM(BK125:BK147)</f>
        <v>0</v>
      </c>
    </row>
    <row r="125" s="2" customFormat="1" ht="24.15" customHeight="1">
      <c r="A125" s="38"/>
      <c r="B125" s="39"/>
      <c r="C125" s="218" t="s">
        <v>81</v>
      </c>
      <c r="D125" s="218" t="s">
        <v>149</v>
      </c>
      <c r="E125" s="219" t="s">
        <v>643</v>
      </c>
      <c r="F125" s="220" t="s">
        <v>644</v>
      </c>
      <c r="G125" s="221" t="s">
        <v>185</v>
      </c>
      <c r="H125" s="222">
        <v>18.350000000000001</v>
      </c>
      <c r="I125" s="223"/>
      <c r="J125" s="224">
        <f>ROUND(I125*H125,2)</f>
        <v>0</v>
      </c>
      <c r="K125" s="220" t="s">
        <v>153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154</v>
      </c>
      <c r="AT125" s="229" t="s">
        <v>149</v>
      </c>
      <c r="AU125" s="229" t="s">
        <v>83</v>
      </c>
      <c r="AY125" s="17" t="s">
        <v>147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154</v>
      </c>
      <c r="BM125" s="229" t="s">
        <v>83</v>
      </c>
    </row>
    <row r="126" s="13" customFormat="1">
      <c r="A126" s="13"/>
      <c r="B126" s="231"/>
      <c r="C126" s="232"/>
      <c r="D126" s="233" t="s">
        <v>155</v>
      </c>
      <c r="E126" s="234" t="s">
        <v>1</v>
      </c>
      <c r="F126" s="235" t="s">
        <v>1023</v>
      </c>
      <c r="G126" s="232"/>
      <c r="H126" s="236">
        <v>18.350000000000001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155</v>
      </c>
      <c r="AU126" s="242" t="s">
        <v>83</v>
      </c>
      <c r="AV126" s="13" t="s">
        <v>83</v>
      </c>
      <c r="AW126" s="13" t="s">
        <v>30</v>
      </c>
      <c r="AX126" s="13" t="s">
        <v>73</v>
      </c>
      <c r="AY126" s="242" t="s">
        <v>147</v>
      </c>
    </row>
    <row r="127" s="14" customFormat="1">
      <c r="A127" s="14"/>
      <c r="B127" s="243"/>
      <c r="C127" s="244"/>
      <c r="D127" s="233" t="s">
        <v>155</v>
      </c>
      <c r="E127" s="245" t="s">
        <v>1</v>
      </c>
      <c r="F127" s="246" t="s">
        <v>157</v>
      </c>
      <c r="G127" s="244"/>
      <c r="H127" s="247">
        <v>18.350000000000001</v>
      </c>
      <c r="I127" s="248"/>
      <c r="J127" s="244"/>
      <c r="K127" s="244"/>
      <c r="L127" s="249"/>
      <c r="M127" s="250"/>
      <c r="N127" s="251"/>
      <c r="O127" s="251"/>
      <c r="P127" s="251"/>
      <c r="Q127" s="251"/>
      <c r="R127" s="251"/>
      <c r="S127" s="251"/>
      <c r="T127" s="25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3" t="s">
        <v>155</v>
      </c>
      <c r="AU127" s="253" t="s">
        <v>83</v>
      </c>
      <c r="AV127" s="14" t="s">
        <v>154</v>
      </c>
      <c r="AW127" s="14" t="s">
        <v>30</v>
      </c>
      <c r="AX127" s="14" t="s">
        <v>81</v>
      </c>
      <c r="AY127" s="253" t="s">
        <v>147</v>
      </c>
    </row>
    <row r="128" s="2" customFormat="1" ht="33" customHeight="1">
      <c r="A128" s="38"/>
      <c r="B128" s="39"/>
      <c r="C128" s="218" t="s">
        <v>83</v>
      </c>
      <c r="D128" s="218" t="s">
        <v>149</v>
      </c>
      <c r="E128" s="219" t="s">
        <v>497</v>
      </c>
      <c r="F128" s="220" t="s">
        <v>498</v>
      </c>
      <c r="G128" s="221" t="s">
        <v>185</v>
      </c>
      <c r="H128" s="222">
        <v>7.25</v>
      </c>
      <c r="I128" s="223"/>
      <c r="J128" s="224">
        <f>ROUND(I128*H128,2)</f>
        <v>0</v>
      </c>
      <c r="K128" s="220" t="s">
        <v>153</v>
      </c>
      <c r="L128" s="44"/>
      <c r="M128" s="225" t="s">
        <v>1</v>
      </c>
      <c r="N128" s="226" t="s">
        <v>38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154</v>
      </c>
      <c r="AT128" s="229" t="s">
        <v>149</v>
      </c>
      <c r="AU128" s="229" t="s">
        <v>83</v>
      </c>
      <c r="AY128" s="17" t="s">
        <v>147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81</v>
      </c>
      <c r="BK128" s="230">
        <f>ROUND(I128*H128,2)</f>
        <v>0</v>
      </c>
      <c r="BL128" s="17" t="s">
        <v>154</v>
      </c>
      <c r="BM128" s="229" t="s">
        <v>154</v>
      </c>
    </row>
    <row r="129" s="13" customFormat="1">
      <c r="A129" s="13"/>
      <c r="B129" s="231"/>
      <c r="C129" s="232"/>
      <c r="D129" s="233" t="s">
        <v>155</v>
      </c>
      <c r="E129" s="234" t="s">
        <v>1</v>
      </c>
      <c r="F129" s="235" t="s">
        <v>1024</v>
      </c>
      <c r="G129" s="232"/>
      <c r="H129" s="236">
        <v>7.25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155</v>
      </c>
      <c r="AU129" s="242" t="s">
        <v>83</v>
      </c>
      <c r="AV129" s="13" t="s">
        <v>83</v>
      </c>
      <c r="AW129" s="13" t="s">
        <v>30</v>
      </c>
      <c r="AX129" s="13" t="s">
        <v>73</v>
      </c>
      <c r="AY129" s="242" t="s">
        <v>147</v>
      </c>
    </row>
    <row r="130" s="14" customFormat="1">
      <c r="A130" s="14"/>
      <c r="B130" s="243"/>
      <c r="C130" s="244"/>
      <c r="D130" s="233" t="s">
        <v>155</v>
      </c>
      <c r="E130" s="245" t="s">
        <v>1</v>
      </c>
      <c r="F130" s="246" t="s">
        <v>157</v>
      </c>
      <c r="G130" s="244"/>
      <c r="H130" s="247">
        <v>7.25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155</v>
      </c>
      <c r="AU130" s="253" t="s">
        <v>83</v>
      </c>
      <c r="AV130" s="14" t="s">
        <v>154</v>
      </c>
      <c r="AW130" s="14" t="s">
        <v>30</v>
      </c>
      <c r="AX130" s="14" t="s">
        <v>81</v>
      </c>
      <c r="AY130" s="253" t="s">
        <v>147</v>
      </c>
    </row>
    <row r="131" s="2" customFormat="1" ht="24.15" customHeight="1">
      <c r="A131" s="38"/>
      <c r="B131" s="39"/>
      <c r="C131" s="218" t="s">
        <v>165</v>
      </c>
      <c r="D131" s="218" t="s">
        <v>149</v>
      </c>
      <c r="E131" s="219" t="s">
        <v>500</v>
      </c>
      <c r="F131" s="220" t="s">
        <v>501</v>
      </c>
      <c r="G131" s="221" t="s">
        <v>185</v>
      </c>
      <c r="H131" s="222">
        <v>24.370000000000001</v>
      </c>
      <c r="I131" s="223"/>
      <c r="J131" s="224">
        <f>ROUND(I131*H131,2)</f>
        <v>0</v>
      </c>
      <c r="K131" s="220" t="s">
        <v>153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154</v>
      </c>
      <c r="AT131" s="229" t="s">
        <v>149</v>
      </c>
      <c r="AU131" s="229" t="s">
        <v>83</v>
      </c>
      <c r="AY131" s="17" t="s">
        <v>147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154</v>
      </c>
      <c r="BM131" s="229" t="s">
        <v>169</v>
      </c>
    </row>
    <row r="132" s="13" customFormat="1">
      <c r="A132" s="13"/>
      <c r="B132" s="231"/>
      <c r="C132" s="232"/>
      <c r="D132" s="233" t="s">
        <v>155</v>
      </c>
      <c r="E132" s="234" t="s">
        <v>1</v>
      </c>
      <c r="F132" s="235" t="s">
        <v>1025</v>
      </c>
      <c r="G132" s="232"/>
      <c r="H132" s="236">
        <v>22.5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155</v>
      </c>
      <c r="AU132" s="242" t="s">
        <v>83</v>
      </c>
      <c r="AV132" s="13" t="s">
        <v>83</v>
      </c>
      <c r="AW132" s="13" t="s">
        <v>30</v>
      </c>
      <c r="AX132" s="13" t="s">
        <v>73</v>
      </c>
      <c r="AY132" s="242" t="s">
        <v>147</v>
      </c>
    </row>
    <row r="133" s="13" customFormat="1">
      <c r="A133" s="13"/>
      <c r="B133" s="231"/>
      <c r="C133" s="232"/>
      <c r="D133" s="233" t="s">
        <v>155</v>
      </c>
      <c r="E133" s="234" t="s">
        <v>1</v>
      </c>
      <c r="F133" s="235" t="s">
        <v>1026</v>
      </c>
      <c r="G133" s="232"/>
      <c r="H133" s="236">
        <v>1.8700000000000001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155</v>
      </c>
      <c r="AU133" s="242" t="s">
        <v>83</v>
      </c>
      <c r="AV133" s="13" t="s">
        <v>83</v>
      </c>
      <c r="AW133" s="13" t="s">
        <v>30</v>
      </c>
      <c r="AX133" s="13" t="s">
        <v>73</v>
      </c>
      <c r="AY133" s="242" t="s">
        <v>147</v>
      </c>
    </row>
    <row r="134" s="14" customFormat="1">
      <c r="A134" s="14"/>
      <c r="B134" s="243"/>
      <c r="C134" s="244"/>
      <c r="D134" s="233" t="s">
        <v>155</v>
      </c>
      <c r="E134" s="245" t="s">
        <v>1</v>
      </c>
      <c r="F134" s="246" t="s">
        <v>157</v>
      </c>
      <c r="G134" s="244"/>
      <c r="H134" s="247">
        <v>24.370000000000001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155</v>
      </c>
      <c r="AU134" s="253" t="s">
        <v>83</v>
      </c>
      <c r="AV134" s="14" t="s">
        <v>154</v>
      </c>
      <c r="AW134" s="14" t="s">
        <v>30</v>
      </c>
      <c r="AX134" s="14" t="s">
        <v>81</v>
      </c>
      <c r="AY134" s="253" t="s">
        <v>147</v>
      </c>
    </row>
    <row r="135" s="2" customFormat="1" ht="24.15" customHeight="1">
      <c r="A135" s="38"/>
      <c r="B135" s="39"/>
      <c r="C135" s="218" t="s">
        <v>154</v>
      </c>
      <c r="D135" s="218" t="s">
        <v>149</v>
      </c>
      <c r="E135" s="219" t="s">
        <v>649</v>
      </c>
      <c r="F135" s="220" t="s">
        <v>650</v>
      </c>
      <c r="G135" s="221" t="s">
        <v>185</v>
      </c>
      <c r="H135" s="222">
        <v>1.8700000000000001</v>
      </c>
      <c r="I135" s="223"/>
      <c r="J135" s="224">
        <f>ROUND(I135*H135,2)</f>
        <v>0</v>
      </c>
      <c r="K135" s="220" t="s">
        <v>153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154</v>
      </c>
      <c r="AT135" s="229" t="s">
        <v>149</v>
      </c>
      <c r="AU135" s="229" t="s">
        <v>83</v>
      </c>
      <c r="AY135" s="17" t="s">
        <v>147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154</v>
      </c>
      <c r="BM135" s="229" t="s">
        <v>174</v>
      </c>
    </row>
    <row r="136" s="13" customFormat="1">
      <c r="A136" s="13"/>
      <c r="B136" s="231"/>
      <c r="C136" s="232"/>
      <c r="D136" s="233" t="s">
        <v>155</v>
      </c>
      <c r="E136" s="234" t="s">
        <v>1</v>
      </c>
      <c r="F136" s="235" t="s">
        <v>1027</v>
      </c>
      <c r="G136" s="232"/>
      <c r="H136" s="236">
        <v>1.8700000000000001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155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147</v>
      </c>
    </row>
    <row r="137" s="14" customFormat="1">
      <c r="A137" s="14"/>
      <c r="B137" s="243"/>
      <c r="C137" s="244"/>
      <c r="D137" s="233" t="s">
        <v>155</v>
      </c>
      <c r="E137" s="245" t="s">
        <v>1</v>
      </c>
      <c r="F137" s="246" t="s">
        <v>157</v>
      </c>
      <c r="G137" s="244"/>
      <c r="H137" s="247">
        <v>1.8700000000000001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155</v>
      </c>
      <c r="AU137" s="253" t="s">
        <v>83</v>
      </c>
      <c r="AV137" s="14" t="s">
        <v>154</v>
      </c>
      <c r="AW137" s="14" t="s">
        <v>30</v>
      </c>
      <c r="AX137" s="14" t="s">
        <v>81</v>
      </c>
      <c r="AY137" s="253" t="s">
        <v>147</v>
      </c>
    </row>
    <row r="138" s="2" customFormat="1" ht="24.15" customHeight="1">
      <c r="A138" s="38"/>
      <c r="B138" s="39"/>
      <c r="C138" s="218" t="s">
        <v>182</v>
      </c>
      <c r="D138" s="218" t="s">
        <v>149</v>
      </c>
      <c r="E138" s="219" t="s">
        <v>652</v>
      </c>
      <c r="F138" s="220" t="s">
        <v>653</v>
      </c>
      <c r="G138" s="221" t="s">
        <v>185</v>
      </c>
      <c r="H138" s="222">
        <v>14.119999999999999</v>
      </c>
      <c r="I138" s="223"/>
      <c r="J138" s="224">
        <f>ROUND(I138*H138,2)</f>
        <v>0</v>
      </c>
      <c r="K138" s="220" t="s">
        <v>153</v>
      </c>
      <c r="L138" s="44"/>
      <c r="M138" s="225" t="s">
        <v>1</v>
      </c>
      <c r="N138" s="226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154</v>
      </c>
      <c r="AT138" s="229" t="s">
        <v>149</v>
      </c>
      <c r="AU138" s="229" t="s">
        <v>83</v>
      </c>
      <c r="AY138" s="17" t="s">
        <v>147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154</v>
      </c>
      <c r="BM138" s="229" t="s">
        <v>186</v>
      </c>
    </row>
    <row r="139" s="13" customFormat="1">
      <c r="A139" s="13"/>
      <c r="B139" s="231"/>
      <c r="C139" s="232"/>
      <c r="D139" s="233" t="s">
        <v>155</v>
      </c>
      <c r="E139" s="234" t="s">
        <v>1</v>
      </c>
      <c r="F139" s="235" t="s">
        <v>1028</v>
      </c>
      <c r="G139" s="232"/>
      <c r="H139" s="236">
        <v>14.119999999999999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155</v>
      </c>
      <c r="AU139" s="242" t="s">
        <v>83</v>
      </c>
      <c r="AV139" s="13" t="s">
        <v>83</v>
      </c>
      <c r="AW139" s="13" t="s">
        <v>30</v>
      </c>
      <c r="AX139" s="13" t="s">
        <v>73</v>
      </c>
      <c r="AY139" s="242" t="s">
        <v>147</v>
      </c>
    </row>
    <row r="140" s="14" customFormat="1">
      <c r="A140" s="14"/>
      <c r="B140" s="243"/>
      <c r="C140" s="244"/>
      <c r="D140" s="233" t="s">
        <v>155</v>
      </c>
      <c r="E140" s="245" t="s">
        <v>1</v>
      </c>
      <c r="F140" s="246" t="s">
        <v>157</v>
      </c>
      <c r="G140" s="244"/>
      <c r="H140" s="247">
        <v>14.119999999999999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155</v>
      </c>
      <c r="AU140" s="253" t="s">
        <v>83</v>
      </c>
      <c r="AV140" s="14" t="s">
        <v>154</v>
      </c>
      <c r="AW140" s="14" t="s">
        <v>30</v>
      </c>
      <c r="AX140" s="14" t="s">
        <v>81</v>
      </c>
      <c r="AY140" s="253" t="s">
        <v>147</v>
      </c>
    </row>
    <row r="141" s="2" customFormat="1" ht="24.15" customHeight="1">
      <c r="A141" s="38"/>
      <c r="B141" s="39"/>
      <c r="C141" s="218" t="s">
        <v>169</v>
      </c>
      <c r="D141" s="218" t="s">
        <v>149</v>
      </c>
      <c r="E141" s="219" t="s">
        <v>503</v>
      </c>
      <c r="F141" s="220" t="s">
        <v>504</v>
      </c>
      <c r="G141" s="221" t="s">
        <v>185</v>
      </c>
      <c r="H141" s="222">
        <v>9.5700000000000003</v>
      </c>
      <c r="I141" s="223"/>
      <c r="J141" s="224">
        <f>ROUND(I141*H141,2)</f>
        <v>0</v>
      </c>
      <c r="K141" s="220" t="s">
        <v>153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154</v>
      </c>
      <c r="AT141" s="229" t="s">
        <v>149</v>
      </c>
      <c r="AU141" s="229" t="s">
        <v>83</v>
      </c>
      <c r="AY141" s="17" t="s">
        <v>147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154</v>
      </c>
      <c r="BM141" s="229" t="s">
        <v>8</v>
      </c>
    </row>
    <row r="142" s="13" customFormat="1">
      <c r="A142" s="13"/>
      <c r="B142" s="231"/>
      <c r="C142" s="232"/>
      <c r="D142" s="233" t="s">
        <v>155</v>
      </c>
      <c r="E142" s="234" t="s">
        <v>1</v>
      </c>
      <c r="F142" s="235" t="s">
        <v>1029</v>
      </c>
      <c r="G142" s="232"/>
      <c r="H142" s="236">
        <v>9.5700000000000003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155</v>
      </c>
      <c r="AU142" s="242" t="s">
        <v>83</v>
      </c>
      <c r="AV142" s="13" t="s">
        <v>83</v>
      </c>
      <c r="AW142" s="13" t="s">
        <v>30</v>
      </c>
      <c r="AX142" s="13" t="s">
        <v>73</v>
      </c>
      <c r="AY142" s="242" t="s">
        <v>147</v>
      </c>
    </row>
    <row r="143" s="14" customFormat="1">
      <c r="A143" s="14"/>
      <c r="B143" s="243"/>
      <c r="C143" s="244"/>
      <c r="D143" s="233" t="s">
        <v>155</v>
      </c>
      <c r="E143" s="245" t="s">
        <v>1</v>
      </c>
      <c r="F143" s="246" t="s">
        <v>157</v>
      </c>
      <c r="G143" s="244"/>
      <c r="H143" s="247">
        <v>9.5700000000000003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155</v>
      </c>
      <c r="AU143" s="253" t="s">
        <v>83</v>
      </c>
      <c r="AV143" s="14" t="s">
        <v>154</v>
      </c>
      <c r="AW143" s="14" t="s">
        <v>30</v>
      </c>
      <c r="AX143" s="14" t="s">
        <v>81</v>
      </c>
      <c r="AY143" s="253" t="s">
        <v>147</v>
      </c>
    </row>
    <row r="144" s="2" customFormat="1" ht="24.15" customHeight="1">
      <c r="A144" s="38"/>
      <c r="B144" s="39"/>
      <c r="C144" s="218" t="s">
        <v>191</v>
      </c>
      <c r="D144" s="218" t="s">
        <v>149</v>
      </c>
      <c r="E144" s="219" t="s">
        <v>508</v>
      </c>
      <c r="F144" s="220" t="s">
        <v>509</v>
      </c>
      <c r="G144" s="221" t="s">
        <v>185</v>
      </c>
      <c r="H144" s="222">
        <v>19.140000000000001</v>
      </c>
      <c r="I144" s="223"/>
      <c r="J144" s="224">
        <f>ROUND(I144*H144,2)</f>
        <v>0</v>
      </c>
      <c r="K144" s="220" t="s">
        <v>153</v>
      </c>
      <c r="L144" s="44"/>
      <c r="M144" s="225" t="s">
        <v>1</v>
      </c>
      <c r="N144" s="226" t="s">
        <v>38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154</v>
      </c>
      <c r="AT144" s="229" t="s">
        <v>149</v>
      </c>
      <c r="AU144" s="229" t="s">
        <v>83</v>
      </c>
      <c r="AY144" s="17" t="s">
        <v>147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81</v>
      </c>
      <c r="BK144" s="230">
        <f>ROUND(I144*H144,2)</f>
        <v>0</v>
      </c>
      <c r="BL144" s="17" t="s">
        <v>154</v>
      </c>
      <c r="BM144" s="229" t="s">
        <v>194</v>
      </c>
    </row>
    <row r="145" s="13" customFormat="1">
      <c r="A145" s="13"/>
      <c r="B145" s="231"/>
      <c r="C145" s="232"/>
      <c r="D145" s="233" t="s">
        <v>155</v>
      </c>
      <c r="E145" s="234" t="s">
        <v>1</v>
      </c>
      <c r="F145" s="235" t="s">
        <v>1030</v>
      </c>
      <c r="G145" s="232"/>
      <c r="H145" s="236">
        <v>19.140000000000001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155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147</v>
      </c>
    </row>
    <row r="146" s="14" customFormat="1">
      <c r="A146" s="14"/>
      <c r="B146" s="243"/>
      <c r="C146" s="244"/>
      <c r="D146" s="233" t="s">
        <v>155</v>
      </c>
      <c r="E146" s="245" t="s">
        <v>1</v>
      </c>
      <c r="F146" s="246" t="s">
        <v>157</v>
      </c>
      <c r="G146" s="244"/>
      <c r="H146" s="247">
        <v>19.140000000000001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155</v>
      </c>
      <c r="AU146" s="253" t="s">
        <v>83</v>
      </c>
      <c r="AV146" s="14" t="s">
        <v>154</v>
      </c>
      <c r="AW146" s="14" t="s">
        <v>30</v>
      </c>
      <c r="AX146" s="14" t="s">
        <v>81</v>
      </c>
      <c r="AY146" s="253" t="s">
        <v>147</v>
      </c>
    </row>
    <row r="147" s="2" customFormat="1" ht="16.5" customHeight="1">
      <c r="A147" s="38"/>
      <c r="B147" s="39"/>
      <c r="C147" s="218" t="s">
        <v>174</v>
      </c>
      <c r="D147" s="218" t="s">
        <v>149</v>
      </c>
      <c r="E147" s="219" t="s">
        <v>658</v>
      </c>
      <c r="F147" s="220" t="s">
        <v>659</v>
      </c>
      <c r="G147" s="221" t="s">
        <v>152</v>
      </c>
      <c r="H147" s="222">
        <v>11</v>
      </c>
      <c r="I147" s="223"/>
      <c r="J147" s="224">
        <f>ROUND(I147*H147,2)</f>
        <v>0</v>
      </c>
      <c r="K147" s="220" t="s">
        <v>153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154</v>
      </c>
      <c r="AT147" s="229" t="s">
        <v>149</v>
      </c>
      <c r="AU147" s="229" t="s">
        <v>83</v>
      </c>
      <c r="AY147" s="17" t="s">
        <v>147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154</v>
      </c>
      <c r="BM147" s="229" t="s">
        <v>198</v>
      </c>
    </row>
    <row r="148" s="12" customFormat="1" ht="22.8" customHeight="1">
      <c r="A148" s="12"/>
      <c r="B148" s="202"/>
      <c r="C148" s="203"/>
      <c r="D148" s="204" t="s">
        <v>72</v>
      </c>
      <c r="E148" s="216" t="s">
        <v>182</v>
      </c>
      <c r="F148" s="216" t="s">
        <v>511</v>
      </c>
      <c r="G148" s="203"/>
      <c r="H148" s="203"/>
      <c r="I148" s="206"/>
      <c r="J148" s="217">
        <f>BK148</f>
        <v>0</v>
      </c>
      <c r="K148" s="203"/>
      <c r="L148" s="208"/>
      <c r="M148" s="209"/>
      <c r="N148" s="210"/>
      <c r="O148" s="210"/>
      <c r="P148" s="211">
        <f>SUM(P149:P183)</f>
        <v>0</v>
      </c>
      <c r="Q148" s="210"/>
      <c r="R148" s="211">
        <f>SUM(R149:R183)</f>
        <v>0</v>
      </c>
      <c r="S148" s="210"/>
      <c r="T148" s="212">
        <f>SUM(T149:T183)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81</v>
      </c>
      <c r="AT148" s="214" t="s">
        <v>72</v>
      </c>
      <c r="AU148" s="214" t="s">
        <v>81</v>
      </c>
      <c r="AY148" s="213" t="s">
        <v>147</v>
      </c>
      <c r="BK148" s="215">
        <f>SUM(BK149:BK183)</f>
        <v>0</v>
      </c>
    </row>
    <row r="149" s="2" customFormat="1" ht="24.15" customHeight="1">
      <c r="A149" s="38"/>
      <c r="B149" s="39"/>
      <c r="C149" s="218" t="s">
        <v>203</v>
      </c>
      <c r="D149" s="218" t="s">
        <v>149</v>
      </c>
      <c r="E149" s="219" t="s">
        <v>660</v>
      </c>
      <c r="F149" s="220" t="s">
        <v>661</v>
      </c>
      <c r="G149" s="221" t="s">
        <v>185</v>
      </c>
      <c r="H149" s="222">
        <v>31.620000000000001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154</v>
      </c>
      <c r="AT149" s="229" t="s">
        <v>149</v>
      </c>
      <c r="AU149" s="229" t="s">
        <v>83</v>
      </c>
      <c r="AY149" s="17" t="s">
        <v>147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154</v>
      </c>
      <c r="BM149" s="229" t="s">
        <v>202</v>
      </c>
    </row>
    <row r="150" s="13" customFormat="1">
      <c r="A150" s="13"/>
      <c r="B150" s="231"/>
      <c r="C150" s="232"/>
      <c r="D150" s="233" t="s">
        <v>155</v>
      </c>
      <c r="E150" s="234" t="s">
        <v>1</v>
      </c>
      <c r="F150" s="235" t="s">
        <v>1031</v>
      </c>
      <c r="G150" s="232"/>
      <c r="H150" s="236">
        <v>7.25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155</v>
      </c>
      <c r="AU150" s="242" t="s">
        <v>83</v>
      </c>
      <c r="AV150" s="13" t="s">
        <v>83</v>
      </c>
      <c r="AW150" s="13" t="s">
        <v>30</v>
      </c>
      <c r="AX150" s="13" t="s">
        <v>73</v>
      </c>
      <c r="AY150" s="242" t="s">
        <v>147</v>
      </c>
    </row>
    <row r="151" s="13" customFormat="1">
      <c r="A151" s="13"/>
      <c r="B151" s="231"/>
      <c r="C151" s="232"/>
      <c r="D151" s="233" t="s">
        <v>155</v>
      </c>
      <c r="E151" s="234" t="s">
        <v>1</v>
      </c>
      <c r="F151" s="235" t="s">
        <v>1025</v>
      </c>
      <c r="G151" s="232"/>
      <c r="H151" s="236">
        <v>22.5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155</v>
      </c>
      <c r="AU151" s="242" t="s">
        <v>83</v>
      </c>
      <c r="AV151" s="13" t="s">
        <v>83</v>
      </c>
      <c r="AW151" s="13" t="s">
        <v>30</v>
      </c>
      <c r="AX151" s="13" t="s">
        <v>73</v>
      </c>
      <c r="AY151" s="242" t="s">
        <v>147</v>
      </c>
    </row>
    <row r="152" s="13" customFormat="1">
      <c r="A152" s="13"/>
      <c r="B152" s="231"/>
      <c r="C152" s="232"/>
      <c r="D152" s="233" t="s">
        <v>155</v>
      </c>
      <c r="E152" s="234" t="s">
        <v>1</v>
      </c>
      <c r="F152" s="235" t="s">
        <v>1026</v>
      </c>
      <c r="G152" s="232"/>
      <c r="H152" s="236">
        <v>1.8700000000000001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155</v>
      </c>
      <c r="AU152" s="242" t="s">
        <v>83</v>
      </c>
      <c r="AV152" s="13" t="s">
        <v>83</v>
      </c>
      <c r="AW152" s="13" t="s">
        <v>30</v>
      </c>
      <c r="AX152" s="13" t="s">
        <v>73</v>
      </c>
      <c r="AY152" s="242" t="s">
        <v>147</v>
      </c>
    </row>
    <row r="153" s="14" customFormat="1">
      <c r="A153" s="14"/>
      <c r="B153" s="243"/>
      <c r="C153" s="244"/>
      <c r="D153" s="233" t="s">
        <v>155</v>
      </c>
      <c r="E153" s="245" t="s">
        <v>1</v>
      </c>
      <c r="F153" s="246" t="s">
        <v>157</v>
      </c>
      <c r="G153" s="244"/>
      <c r="H153" s="247">
        <v>31.620000000000001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155</v>
      </c>
      <c r="AU153" s="253" t="s">
        <v>83</v>
      </c>
      <c r="AV153" s="14" t="s">
        <v>154</v>
      </c>
      <c r="AW153" s="14" t="s">
        <v>30</v>
      </c>
      <c r="AX153" s="14" t="s">
        <v>81</v>
      </c>
      <c r="AY153" s="253" t="s">
        <v>147</v>
      </c>
    </row>
    <row r="154" s="2" customFormat="1" ht="24.15" customHeight="1">
      <c r="A154" s="38"/>
      <c r="B154" s="39"/>
      <c r="C154" s="218" t="s">
        <v>186</v>
      </c>
      <c r="D154" s="218" t="s">
        <v>149</v>
      </c>
      <c r="E154" s="219" t="s">
        <v>663</v>
      </c>
      <c r="F154" s="220" t="s">
        <v>664</v>
      </c>
      <c r="G154" s="221" t="s">
        <v>185</v>
      </c>
      <c r="H154" s="222">
        <v>7.25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38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154</v>
      </c>
      <c r="AT154" s="229" t="s">
        <v>149</v>
      </c>
      <c r="AU154" s="229" t="s">
        <v>83</v>
      </c>
      <c r="AY154" s="17" t="s">
        <v>147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81</v>
      </c>
      <c r="BK154" s="230">
        <f>ROUND(I154*H154,2)</f>
        <v>0</v>
      </c>
      <c r="BL154" s="17" t="s">
        <v>154</v>
      </c>
      <c r="BM154" s="229" t="s">
        <v>207</v>
      </c>
    </row>
    <row r="155" s="13" customFormat="1">
      <c r="A155" s="13"/>
      <c r="B155" s="231"/>
      <c r="C155" s="232"/>
      <c r="D155" s="233" t="s">
        <v>155</v>
      </c>
      <c r="E155" s="234" t="s">
        <v>1</v>
      </c>
      <c r="F155" s="235" t="s">
        <v>1031</v>
      </c>
      <c r="G155" s="232"/>
      <c r="H155" s="236">
        <v>7.25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155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147</v>
      </c>
    </row>
    <row r="156" s="14" customFormat="1">
      <c r="A156" s="14"/>
      <c r="B156" s="243"/>
      <c r="C156" s="244"/>
      <c r="D156" s="233" t="s">
        <v>155</v>
      </c>
      <c r="E156" s="245" t="s">
        <v>1</v>
      </c>
      <c r="F156" s="246" t="s">
        <v>157</v>
      </c>
      <c r="G156" s="244"/>
      <c r="H156" s="247">
        <v>7.25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155</v>
      </c>
      <c r="AU156" s="253" t="s">
        <v>83</v>
      </c>
      <c r="AV156" s="14" t="s">
        <v>154</v>
      </c>
      <c r="AW156" s="14" t="s">
        <v>30</v>
      </c>
      <c r="AX156" s="14" t="s">
        <v>81</v>
      </c>
      <c r="AY156" s="253" t="s">
        <v>147</v>
      </c>
    </row>
    <row r="157" s="2" customFormat="1" ht="24.15" customHeight="1">
      <c r="A157" s="38"/>
      <c r="B157" s="39"/>
      <c r="C157" s="218" t="s">
        <v>209</v>
      </c>
      <c r="D157" s="218" t="s">
        <v>149</v>
      </c>
      <c r="E157" s="219" t="s">
        <v>665</v>
      </c>
      <c r="F157" s="220" t="s">
        <v>666</v>
      </c>
      <c r="G157" s="221" t="s">
        <v>185</v>
      </c>
      <c r="H157" s="222">
        <v>1.8700000000000001</v>
      </c>
      <c r="I157" s="223"/>
      <c r="J157" s="224">
        <f>ROUND(I157*H157,2)</f>
        <v>0</v>
      </c>
      <c r="K157" s="220" t="s">
        <v>153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154</v>
      </c>
      <c r="AT157" s="229" t="s">
        <v>149</v>
      </c>
      <c r="AU157" s="229" t="s">
        <v>83</v>
      </c>
      <c r="AY157" s="17" t="s">
        <v>147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154</v>
      </c>
      <c r="BM157" s="229" t="s">
        <v>212</v>
      </c>
    </row>
    <row r="158" s="13" customFormat="1">
      <c r="A158" s="13"/>
      <c r="B158" s="231"/>
      <c r="C158" s="232"/>
      <c r="D158" s="233" t="s">
        <v>155</v>
      </c>
      <c r="E158" s="234" t="s">
        <v>1</v>
      </c>
      <c r="F158" s="235" t="s">
        <v>1032</v>
      </c>
      <c r="G158" s="232"/>
      <c r="H158" s="236">
        <v>1.8700000000000001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155</v>
      </c>
      <c r="AU158" s="242" t="s">
        <v>83</v>
      </c>
      <c r="AV158" s="13" t="s">
        <v>83</v>
      </c>
      <c r="AW158" s="13" t="s">
        <v>30</v>
      </c>
      <c r="AX158" s="13" t="s">
        <v>73</v>
      </c>
      <c r="AY158" s="242" t="s">
        <v>147</v>
      </c>
    </row>
    <row r="159" s="14" customFormat="1">
      <c r="A159" s="14"/>
      <c r="B159" s="243"/>
      <c r="C159" s="244"/>
      <c r="D159" s="233" t="s">
        <v>155</v>
      </c>
      <c r="E159" s="245" t="s">
        <v>1</v>
      </c>
      <c r="F159" s="246" t="s">
        <v>157</v>
      </c>
      <c r="G159" s="244"/>
      <c r="H159" s="247">
        <v>1.8700000000000001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155</v>
      </c>
      <c r="AU159" s="253" t="s">
        <v>83</v>
      </c>
      <c r="AV159" s="14" t="s">
        <v>154</v>
      </c>
      <c r="AW159" s="14" t="s">
        <v>30</v>
      </c>
      <c r="AX159" s="14" t="s">
        <v>81</v>
      </c>
      <c r="AY159" s="253" t="s">
        <v>147</v>
      </c>
    </row>
    <row r="160" s="2" customFormat="1" ht="24.15" customHeight="1">
      <c r="A160" s="38"/>
      <c r="B160" s="39"/>
      <c r="C160" s="218" t="s">
        <v>8</v>
      </c>
      <c r="D160" s="218" t="s">
        <v>149</v>
      </c>
      <c r="E160" s="219" t="s">
        <v>517</v>
      </c>
      <c r="F160" s="220" t="s">
        <v>518</v>
      </c>
      <c r="G160" s="221" t="s">
        <v>185</v>
      </c>
      <c r="H160" s="222">
        <v>10.289999999999999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38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154</v>
      </c>
      <c r="AT160" s="229" t="s">
        <v>149</v>
      </c>
      <c r="AU160" s="229" t="s">
        <v>83</v>
      </c>
      <c r="AY160" s="17" t="s">
        <v>147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81</v>
      </c>
      <c r="BK160" s="230">
        <f>ROUND(I160*H160,2)</f>
        <v>0</v>
      </c>
      <c r="BL160" s="17" t="s">
        <v>154</v>
      </c>
      <c r="BM160" s="229" t="s">
        <v>220</v>
      </c>
    </row>
    <row r="161" s="13" customFormat="1">
      <c r="A161" s="13"/>
      <c r="B161" s="231"/>
      <c r="C161" s="232"/>
      <c r="D161" s="233" t="s">
        <v>155</v>
      </c>
      <c r="E161" s="234" t="s">
        <v>1</v>
      </c>
      <c r="F161" s="235" t="s">
        <v>1033</v>
      </c>
      <c r="G161" s="232"/>
      <c r="H161" s="236">
        <v>10.289999999999999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155</v>
      </c>
      <c r="AU161" s="242" t="s">
        <v>83</v>
      </c>
      <c r="AV161" s="13" t="s">
        <v>83</v>
      </c>
      <c r="AW161" s="13" t="s">
        <v>30</v>
      </c>
      <c r="AX161" s="13" t="s">
        <v>73</v>
      </c>
      <c r="AY161" s="242" t="s">
        <v>147</v>
      </c>
    </row>
    <row r="162" s="14" customFormat="1">
      <c r="A162" s="14"/>
      <c r="B162" s="243"/>
      <c r="C162" s="244"/>
      <c r="D162" s="233" t="s">
        <v>155</v>
      </c>
      <c r="E162" s="245" t="s">
        <v>1</v>
      </c>
      <c r="F162" s="246" t="s">
        <v>157</v>
      </c>
      <c r="G162" s="244"/>
      <c r="H162" s="247">
        <v>10.289999999999999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155</v>
      </c>
      <c r="AU162" s="253" t="s">
        <v>83</v>
      </c>
      <c r="AV162" s="14" t="s">
        <v>154</v>
      </c>
      <c r="AW162" s="14" t="s">
        <v>30</v>
      </c>
      <c r="AX162" s="14" t="s">
        <v>81</v>
      </c>
      <c r="AY162" s="253" t="s">
        <v>147</v>
      </c>
    </row>
    <row r="163" s="2" customFormat="1" ht="24.15" customHeight="1">
      <c r="A163" s="38"/>
      <c r="B163" s="39"/>
      <c r="C163" s="218" t="s">
        <v>222</v>
      </c>
      <c r="D163" s="218" t="s">
        <v>149</v>
      </c>
      <c r="E163" s="219" t="s">
        <v>520</v>
      </c>
      <c r="F163" s="220" t="s">
        <v>521</v>
      </c>
      <c r="G163" s="221" t="s">
        <v>185</v>
      </c>
      <c r="H163" s="222">
        <v>10.289999999999999</v>
      </c>
      <c r="I163" s="223"/>
      <c r="J163" s="224">
        <f>ROUND(I163*H163,2)</f>
        <v>0</v>
      </c>
      <c r="K163" s="220" t="s">
        <v>153</v>
      </c>
      <c r="L163" s="44"/>
      <c r="M163" s="225" t="s">
        <v>1</v>
      </c>
      <c r="N163" s="226" t="s">
        <v>38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154</v>
      </c>
      <c r="AT163" s="229" t="s">
        <v>149</v>
      </c>
      <c r="AU163" s="229" t="s">
        <v>83</v>
      </c>
      <c r="AY163" s="17" t="s">
        <v>147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81</v>
      </c>
      <c r="BK163" s="230">
        <f>ROUND(I163*H163,2)</f>
        <v>0</v>
      </c>
      <c r="BL163" s="17" t="s">
        <v>154</v>
      </c>
      <c r="BM163" s="229" t="s">
        <v>225</v>
      </c>
    </row>
    <row r="164" s="13" customFormat="1">
      <c r="A164" s="13"/>
      <c r="B164" s="231"/>
      <c r="C164" s="232"/>
      <c r="D164" s="233" t="s">
        <v>155</v>
      </c>
      <c r="E164" s="234" t="s">
        <v>1</v>
      </c>
      <c r="F164" s="235" t="s">
        <v>1033</v>
      </c>
      <c r="G164" s="232"/>
      <c r="H164" s="236">
        <v>10.289999999999999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155</v>
      </c>
      <c r="AU164" s="242" t="s">
        <v>83</v>
      </c>
      <c r="AV164" s="13" t="s">
        <v>83</v>
      </c>
      <c r="AW164" s="13" t="s">
        <v>30</v>
      </c>
      <c r="AX164" s="13" t="s">
        <v>73</v>
      </c>
      <c r="AY164" s="242" t="s">
        <v>147</v>
      </c>
    </row>
    <row r="165" s="14" customFormat="1">
      <c r="A165" s="14"/>
      <c r="B165" s="243"/>
      <c r="C165" s="244"/>
      <c r="D165" s="233" t="s">
        <v>155</v>
      </c>
      <c r="E165" s="245" t="s">
        <v>1</v>
      </c>
      <c r="F165" s="246" t="s">
        <v>157</v>
      </c>
      <c r="G165" s="244"/>
      <c r="H165" s="247">
        <v>10.289999999999999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155</v>
      </c>
      <c r="AU165" s="253" t="s">
        <v>83</v>
      </c>
      <c r="AV165" s="14" t="s">
        <v>154</v>
      </c>
      <c r="AW165" s="14" t="s">
        <v>30</v>
      </c>
      <c r="AX165" s="14" t="s">
        <v>81</v>
      </c>
      <c r="AY165" s="253" t="s">
        <v>147</v>
      </c>
    </row>
    <row r="166" s="2" customFormat="1" ht="24.15" customHeight="1">
      <c r="A166" s="38"/>
      <c r="B166" s="39"/>
      <c r="C166" s="218" t="s">
        <v>194</v>
      </c>
      <c r="D166" s="218" t="s">
        <v>149</v>
      </c>
      <c r="E166" s="219" t="s">
        <v>522</v>
      </c>
      <c r="F166" s="220" t="s">
        <v>523</v>
      </c>
      <c r="G166" s="221" t="s">
        <v>185</v>
      </c>
      <c r="H166" s="222">
        <v>10.289999999999999</v>
      </c>
      <c r="I166" s="223"/>
      <c r="J166" s="224">
        <f>ROUND(I166*H166,2)</f>
        <v>0</v>
      </c>
      <c r="K166" s="220" t="s">
        <v>153</v>
      </c>
      <c r="L166" s="44"/>
      <c r="M166" s="225" t="s">
        <v>1</v>
      </c>
      <c r="N166" s="226" t="s">
        <v>38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154</v>
      </c>
      <c r="AT166" s="229" t="s">
        <v>149</v>
      </c>
      <c r="AU166" s="229" t="s">
        <v>83</v>
      </c>
      <c r="AY166" s="17" t="s">
        <v>147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154</v>
      </c>
      <c r="BM166" s="229" t="s">
        <v>231</v>
      </c>
    </row>
    <row r="167" s="13" customFormat="1">
      <c r="A167" s="13"/>
      <c r="B167" s="231"/>
      <c r="C167" s="232"/>
      <c r="D167" s="233" t="s">
        <v>155</v>
      </c>
      <c r="E167" s="234" t="s">
        <v>1</v>
      </c>
      <c r="F167" s="235" t="s">
        <v>1033</v>
      </c>
      <c r="G167" s="232"/>
      <c r="H167" s="236">
        <v>10.289999999999999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155</v>
      </c>
      <c r="AU167" s="242" t="s">
        <v>83</v>
      </c>
      <c r="AV167" s="13" t="s">
        <v>83</v>
      </c>
      <c r="AW167" s="13" t="s">
        <v>30</v>
      </c>
      <c r="AX167" s="13" t="s">
        <v>73</v>
      </c>
      <c r="AY167" s="242" t="s">
        <v>147</v>
      </c>
    </row>
    <row r="168" s="14" customFormat="1">
      <c r="A168" s="14"/>
      <c r="B168" s="243"/>
      <c r="C168" s="244"/>
      <c r="D168" s="233" t="s">
        <v>155</v>
      </c>
      <c r="E168" s="245" t="s">
        <v>1</v>
      </c>
      <c r="F168" s="246" t="s">
        <v>157</v>
      </c>
      <c r="G168" s="244"/>
      <c r="H168" s="247">
        <v>10.289999999999999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155</v>
      </c>
      <c r="AU168" s="253" t="s">
        <v>83</v>
      </c>
      <c r="AV168" s="14" t="s">
        <v>154</v>
      </c>
      <c r="AW168" s="14" t="s">
        <v>30</v>
      </c>
      <c r="AX168" s="14" t="s">
        <v>81</v>
      </c>
      <c r="AY168" s="253" t="s">
        <v>147</v>
      </c>
    </row>
    <row r="169" s="2" customFormat="1" ht="24.15" customHeight="1">
      <c r="A169" s="38"/>
      <c r="B169" s="39"/>
      <c r="C169" s="218" t="s">
        <v>234</v>
      </c>
      <c r="D169" s="218" t="s">
        <v>149</v>
      </c>
      <c r="E169" s="219" t="s">
        <v>524</v>
      </c>
      <c r="F169" s="220" t="s">
        <v>525</v>
      </c>
      <c r="G169" s="221" t="s">
        <v>185</v>
      </c>
      <c r="H169" s="222">
        <v>10.289999999999999</v>
      </c>
      <c r="I169" s="223"/>
      <c r="J169" s="224">
        <f>ROUND(I169*H169,2)</f>
        <v>0</v>
      </c>
      <c r="K169" s="220" t="s">
        <v>153</v>
      </c>
      <c r="L169" s="44"/>
      <c r="M169" s="225" t="s">
        <v>1</v>
      </c>
      <c r="N169" s="226" t="s">
        <v>38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154</v>
      </c>
      <c r="AT169" s="229" t="s">
        <v>149</v>
      </c>
      <c r="AU169" s="229" t="s">
        <v>83</v>
      </c>
      <c r="AY169" s="17" t="s">
        <v>147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81</v>
      </c>
      <c r="BK169" s="230">
        <f>ROUND(I169*H169,2)</f>
        <v>0</v>
      </c>
      <c r="BL169" s="17" t="s">
        <v>154</v>
      </c>
      <c r="BM169" s="229" t="s">
        <v>237</v>
      </c>
    </row>
    <row r="170" s="13" customFormat="1">
      <c r="A170" s="13"/>
      <c r="B170" s="231"/>
      <c r="C170" s="232"/>
      <c r="D170" s="233" t="s">
        <v>155</v>
      </c>
      <c r="E170" s="234" t="s">
        <v>1</v>
      </c>
      <c r="F170" s="235" t="s">
        <v>1033</v>
      </c>
      <c r="G170" s="232"/>
      <c r="H170" s="236">
        <v>10.289999999999999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155</v>
      </c>
      <c r="AU170" s="242" t="s">
        <v>83</v>
      </c>
      <c r="AV170" s="13" t="s">
        <v>83</v>
      </c>
      <c r="AW170" s="13" t="s">
        <v>30</v>
      </c>
      <c r="AX170" s="13" t="s">
        <v>73</v>
      </c>
      <c r="AY170" s="242" t="s">
        <v>147</v>
      </c>
    </row>
    <row r="171" s="14" customFormat="1">
      <c r="A171" s="14"/>
      <c r="B171" s="243"/>
      <c r="C171" s="244"/>
      <c r="D171" s="233" t="s">
        <v>155</v>
      </c>
      <c r="E171" s="245" t="s">
        <v>1</v>
      </c>
      <c r="F171" s="246" t="s">
        <v>157</v>
      </c>
      <c r="G171" s="244"/>
      <c r="H171" s="247">
        <v>10.289999999999999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155</v>
      </c>
      <c r="AU171" s="253" t="s">
        <v>83</v>
      </c>
      <c r="AV171" s="14" t="s">
        <v>154</v>
      </c>
      <c r="AW171" s="14" t="s">
        <v>30</v>
      </c>
      <c r="AX171" s="14" t="s">
        <v>81</v>
      </c>
      <c r="AY171" s="253" t="s">
        <v>147</v>
      </c>
    </row>
    <row r="172" s="2" customFormat="1" ht="24.15" customHeight="1">
      <c r="A172" s="38"/>
      <c r="B172" s="39"/>
      <c r="C172" s="218" t="s">
        <v>198</v>
      </c>
      <c r="D172" s="218" t="s">
        <v>149</v>
      </c>
      <c r="E172" s="219" t="s">
        <v>526</v>
      </c>
      <c r="F172" s="220" t="s">
        <v>527</v>
      </c>
      <c r="G172" s="221" t="s">
        <v>185</v>
      </c>
      <c r="H172" s="222">
        <v>30.120000000000001</v>
      </c>
      <c r="I172" s="223"/>
      <c r="J172" s="224">
        <f>ROUND(I172*H172,2)</f>
        <v>0</v>
      </c>
      <c r="K172" s="220" t="s">
        <v>153</v>
      </c>
      <c r="L172" s="44"/>
      <c r="M172" s="225" t="s">
        <v>1</v>
      </c>
      <c r="N172" s="226" t="s">
        <v>38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154</v>
      </c>
      <c r="AT172" s="229" t="s">
        <v>149</v>
      </c>
      <c r="AU172" s="229" t="s">
        <v>83</v>
      </c>
      <c r="AY172" s="17" t="s">
        <v>147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81</v>
      </c>
      <c r="BK172" s="230">
        <f>ROUND(I172*H172,2)</f>
        <v>0</v>
      </c>
      <c r="BL172" s="17" t="s">
        <v>154</v>
      </c>
      <c r="BM172" s="229" t="s">
        <v>245</v>
      </c>
    </row>
    <row r="173" s="13" customFormat="1">
      <c r="A173" s="13"/>
      <c r="B173" s="231"/>
      <c r="C173" s="232"/>
      <c r="D173" s="233" t="s">
        <v>155</v>
      </c>
      <c r="E173" s="234" t="s">
        <v>1</v>
      </c>
      <c r="F173" s="235" t="s">
        <v>1034</v>
      </c>
      <c r="G173" s="232"/>
      <c r="H173" s="236">
        <v>30.120000000000001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155</v>
      </c>
      <c r="AU173" s="242" t="s">
        <v>83</v>
      </c>
      <c r="AV173" s="13" t="s">
        <v>83</v>
      </c>
      <c r="AW173" s="13" t="s">
        <v>30</v>
      </c>
      <c r="AX173" s="13" t="s">
        <v>73</v>
      </c>
      <c r="AY173" s="242" t="s">
        <v>147</v>
      </c>
    </row>
    <row r="174" s="14" customFormat="1">
      <c r="A174" s="14"/>
      <c r="B174" s="243"/>
      <c r="C174" s="244"/>
      <c r="D174" s="233" t="s">
        <v>155</v>
      </c>
      <c r="E174" s="245" t="s">
        <v>1</v>
      </c>
      <c r="F174" s="246" t="s">
        <v>157</v>
      </c>
      <c r="G174" s="244"/>
      <c r="H174" s="247">
        <v>30.120000000000001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155</v>
      </c>
      <c r="AU174" s="253" t="s">
        <v>83</v>
      </c>
      <c r="AV174" s="14" t="s">
        <v>154</v>
      </c>
      <c r="AW174" s="14" t="s">
        <v>30</v>
      </c>
      <c r="AX174" s="14" t="s">
        <v>81</v>
      </c>
      <c r="AY174" s="253" t="s">
        <v>147</v>
      </c>
    </row>
    <row r="175" s="2" customFormat="1" ht="24.15" customHeight="1">
      <c r="A175" s="38"/>
      <c r="B175" s="39"/>
      <c r="C175" s="264" t="s">
        <v>248</v>
      </c>
      <c r="D175" s="264" t="s">
        <v>217</v>
      </c>
      <c r="E175" s="265" t="s">
        <v>529</v>
      </c>
      <c r="F175" s="266" t="s">
        <v>530</v>
      </c>
      <c r="G175" s="267" t="s">
        <v>185</v>
      </c>
      <c r="H175" s="268">
        <v>31.024000000000001</v>
      </c>
      <c r="I175" s="269"/>
      <c r="J175" s="270">
        <f>ROUND(I175*H175,2)</f>
        <v>0</v>
      </c>
      <c r="K175" s="266" t="s">
        <v>153</v>
      </c>
      <c r="L175" s="271"/>
      <c r="M175" s="272" t="s">
        <v>1</v>
      </c>
      <c r="N175" s="273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174</v>
      </c>
      <c r="AT175" s="229" t="s">
        <v>217</v>
      </c>
      <c r="AU175" s="229" t="s">
        <v>83</v>
      </c>
      <c r="AY175" s="17" t="s">
        <v>147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154</v>
      </c>
      <c r="BM175" s="229" t="s">
        <v>252</v>
      </c>
    </row>
    <row r="176" s="13" customFormat="1">
      <c r="A176" s="13"/>
      <c r="B176" s="231"/>
      <c r="C176" s="232"/>
      <c r="D176" s="233" t="s">
        <v>155</v>
      </c>
      <c r="E176" s="234" t="s">
        <v>1</v>
      </c>
      <c r="F176" s="235" t="s">
        <v>1035</v>
      </c>
      <c r="G176" s="232"/>
      <c r="H176" s="236">
        <v>31.024000000000001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155</v>
      </c>
      <c r="AU176" s="242" t="s">
        <v>83</v>
      </c>
      <c r="AV176" s="13" t="s">
        <v>83</v>
      </c>
      <c r="AW176" s="13" t="s">
        <v>30</v>
      </c>
      <c r="AX176" s="13" t="s">
        <v>73</v>
      </c>
      <c r="AY176" s="242" t="s">
        <v>147</v>
      </c>
    </row>
    <row r="177" s="14" customFormat="1">
      <c r="A177" s="14"/>
      <c r="B177" s="243"/>
      <c r="C177" s="244"/>
      <c r="D177" s="233" t="s">
        <v>155</v>
      </c>
      <c r="E177" s="245" t="s">
        <v>1</v>
      </c>
      <c r="F177" s="246" t="s">
        <v>157</v>
      </c>
      <c r="G177" s="244"/>
      <c r="H177" s="247">
        <v>31.024000000000001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155</v>
      </c>
      <c r="AU177" s="253" t="s">
        <v>83</v>
      </c>
      <c r="AV177" s="14" t="s">
        <v>154</v>
      </c>
      <c r="AW177" s="14" t="s">
        <v>30</v>
      </c>
      <c r="AX177" s="14" t="s">
        <v>81</v>
      </c>
      <c r="AY177" s="253" t="s">
        <v>147</v>
      </c>
    </row>
    <row r="178" s="2" customFormat="1" ht="24.15" customHeight="1">
      <c r="A178" s="38"/>
      <c r="B178" s="39"/>
      <c r="C178" s="218" t="s">
        <v>202</v>
      </c>
      <c r="D178" s="218" t="s">
        <v>149</v>
      </c>
      <c r="E178" s="219" t="s">
        <v>670</v>
      </c>
      <c r="F178" s="220" t="s">
        <v>671</v>
      </c>
      <c r="G178" s="221" t="s">
        <v>185</v>
      </c>
      <c r="H178" s="222">
        <v>2.9300000000000002</v>
      </c>
      <c r="I178" s="223"/>
      <c r="J178" s="224">
        <f>ROUND(I178*H178,2)</f>
        <v>0</v>
      </c>
      <c r="K178" s="220" t="s">
        <v>153</v>
      </c>
      <c r="L178" s="44"/>
      <c r="M178" s="225" t="s">
        <v>1</v>
      </c>
      <c r="N178" s="226" t="s">
        <v>38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154</v>
      </c>
      <c r="AT178" s="229" t="s">
        <v>149</v>
      </c>
      <c r="AU178" s="229" t="s">
        <v>83</v>
      </c>
      <c r="AY178" s="17" t="s">
        <v>147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81</v>
      </c>
      <c r="BK178" s="230">
        <f>ROUND(I178*H178,2)</f>
        <v>0</v>
      </c>
      <c r="BL178" s="17" t="s">
        <v>154</v>
      </c>
      <c r="BM178" s="229" t="s">
        <v>255</v>
      </c>
    </row>
    <row r="179" s="13" customFormat="1">
      <c r="A179" s="13"/>
      <c r="B179" s="231"/>
      <c r="C179" s="232"/>
      <c r="D179" s="233" t="s">
        <v>155</v>
      </c>
      <c r="E179" s="234" t="s">
        <v>1</v>
      </c>
      <c r="F179" s="235" t="s">
        <v>1036</v>
      </c>
      <c r="G179" s="232"/>
      <c r="H179" s="236">
        <v>2.9300000000000002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155</v>
      </c>
      <c r="AU179" s="242" t="s">
        <v>83</v>
      </c>
      <c r="AV179" s="13" t="s">
        <v>83</v>
      </c>
      <c r="AW179" s="13" t="s">
        <v>30</v>
      </c>
      <c r="AX179" s="13" t="s">
        <v>73</v>
      </c>
      <c r="AY179" s="242" t="s">
        <v>147</v>
      </c>
    </row>
    <row r="180" s="14" customFormat="1">
      <c r="A180" s="14"/>
      <c r="B180" s="243"/>
      <c r="C180" s="244"/>
      <c r="D180" s="233" t="s">
        <v>155</v>
      </c>
      <c r="E180" s="245" t="s">
        <v>1</v>
      </c>
      <c r="F180" s="246" t="s">
        <v>157</v>
      </c>
      <c r="G180" s="244"/>
      <c r="H180" s="247">
        <v>2.9300000000000002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155</v>
      </c>
      <c r="AU180" s="253" t="s">
        <v>83</v>
      </c>
      <c r="AV180" s="14" t="s">
        <v>154</v>
      </c>
      <c r="AW180" s="14" t="s">
        <v>30</v>
      </c>
      <c r="AX180" s="14" t="s">
        <v>81</v>
      </c>
      <c r="AY180" s="253" t="s">
        <v>147</v>
      </c>
    </row>
    <row r="181" s="2" customFormat="1" ht="24.15" customHeight="1">
      <c r="A181" s="38"/>
      <c r="B181" s="39"/>
      <c r="C181" s="264" t="s">
        <v>257</v>
      </c>
      <c r="D181" s="264" t="s">
        <v>217</v>
      </c>
      <c r="E181" s="265" t="s">
        <v>673</v>
      </c>
      <c r="F181" s="266" t="s">
        <v>674</v>
      </c>
      <c r="G181" s="267" t="s">
        <v>185</v>
      </c>
      <c r="H181" s="268">
        <v>3.0179999999999998</v>
      </c>
      <c r="I181" s="269"/>
      <c r="J181" s="270">
        <f>ROUND(I181*H181,2)</f>
        <v>0</v>
      </c>
      <c r="K181" s="266" t="s">
        <v>153</v>
      </c>
      <c r="L181" s="271"/>
      <c r="M181" s="272" t="s">
        <v>1</v>
      </c>
      <c r="N181" s="273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174</v>
      </c>
      <c r="AT181" s="229" t="s">
        <v>217</v>
      </c>
      <c r="AU181" s="229" t="s">
        <v>83</v>
      </c>
      <c r="AY181" s="17" t="s">
        <v>147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154</v>
      </c>
      <c r="BM181" s="229" t="s">
        <v>260</v>
      </c>
    </row>
    <row r="182" s="13" customFormat="1">
      <c r="A182" s="13"/>
      <c r="B182" s="231"/>
      <c r="C182" s="232"/>
      <c r="D182" s="233" t="s">
        <v>155</v>
      </c>
      <c r="E182" s="234" t="s">
        <v>1</v>
      </c>
      <c r="F182" s="235" t="s">
        <v>1037</v>
      </c>
      <c r="G182" s="232"/>
      <c r="H182" s="236">
        <v>3.0179999999999998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155</v>
      </c>
      <c r="AU182" s="242" t="s">
        <v>83</v>
      </c>
      <c r="AV182" s="13" t="s">
        <v>83</v>
      </c>
      <c r="AW182" s="13" t="s">
        <v>30</v>
      </c>
      <c r="AX182" s="13" t="s">
        <v>73</v>
      </c>
      <c r="AY182" s="242" t="s">
        <v>147</v>
      </c>
    </row>
    <row r="183" s="14" customFormat="1">
      <c r="A183" s="14"/>
      <c r="B183" s="243"/>
      <c r="C183" s="244"/>
      <c r="D183" s="233" t="s">
        <v>155</v>
      </c>
      <c r="E183" s="245" t="s">
        <v>1</v>
      </c>
      <c r="F183" s="246" t="s">
        <v>157</v>
      </c>
      <c r="G183" s="244"/>
      <c r="H183" s="247">
        <v>3.0179999999999998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155</v>
      </c>
      <c r="AU183" s="253" t="s">
        <v>83</v>
      </c>
      <c r="AV183" s="14" t="s">
        <v>154</v>
      </c>
      <c r="AW183" s="14" t="s">
        <v>30</v>
      </c>
      <c r="AX183" s="14" t="s">
        <v>81</v>
      </c>
      <c r="AY183" s="253" t="s">
        <v>147</v>
      </c>
    </row>
    <row r="184" s="12" customFormat="1" ht="22.8" customHeight="1">
      <c r="A184" s="12"/>
      <c r="B184" s="202"/>
      <c r="C184" s="203"/>
      <c r="D184" s="204" t="s">
        <v>72</v>
      </c>
      <c r="E184" s="216" t="s">
        <v>203</v>
      </c>
      <c r="F184" s="216" t="s">
        <v>532</v>
      </c>
      <c r="G184" s="203"/>
      <c r="H184" s="203"/>
      <c r="I184" s="206"/>
      <c r="J184" s="217">
        <f>BK184</f>
        <v>0</v>
      </c>
      <c r="K184" s="203"/>
      <c r="L184" s="208"/>
      <c r="M184" s="209"/>
      <c r="N184" s="210"/>
      <c r="O184" s="210"/>
      <c r="P184" s="211">
        <f>SUM(P185:P194)</f>
        <v>0</v>
      </c>
      <c r="Q184" s="210"/>
      <c r="R184" s="211">
        <f>SUM(R185:R194)</f>
        <v>0</v>
      </c>
      <c r="S184" s="210"/>
      <c r="T184" s="212">
        <f>SUM(T185:T194)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81</v>
      </c>
      <c r="AT184" s="214" t="s">
        <v>72</v>
      </c>
      <c r="AU184" s="214" t="s">
        <v>81</v>
      </c>
      <c r="AY184" s="213" t="s">
        <v>147</v>
      </c>
      <c r="BK184" s="215">
        <f>SUM(BK185:BK194)</f>
        <v>0</v>
      </c>
    </row>
    <row r="185" s="2" customFormat="1" ht="33" customHeight="1">
      <c r="A185" s="38"/>
      <c r="B185" s="39"/>
      <c r="C185" s="218" t="s">
        <v>207</v>
      </c>
      <c r="D185" s="218" t="s">
        <v>149</v>
      </c>
      <c r="E185" s="219" t="s">
        <v>676</v>
      </c>
      <c r="F185" s="220" t="s">
        <v>677</v>
      </c>
      <c r="G185" s="221" t="s">
        <v>152</v>
      </c>
      <c r="H185" s="222">
        <v>11</v>
      </c>
      <c r="I185" s="223"/>
      <c r="J185" s="224">
        <f>ROUND(I185*H185,2)</f>
        <v>0</v>
      </c>
      <c r="K185" s="220" t="s">
        <v>153</v>
      </c>
      <c r="L185" s="44"/>
      <c r="M185" s="225" t="s">
        <v>1</v>
      </c>
      <c r="N185" s="226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154</v>
      </c>
      <c r="AT185" s="229" t="s">
        <v>149</v>
      </c>
      <c r="AU185" s="229" t="s">
        <v>83</v>
      </c>
      <c r="AY185" s="17" t="s">
        <v>147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154</v>
      </c>
      <c r="BM185" s="229" t="s">
        <v>264</v>
      </c>
    </row>
    <row r="186" s="2" customFormat="1" ht="33" customHeight="1">
      <c r="A186" s="38"/>
      <c r="B186" s="39"/>
      <c r="C186" s="218" t="s">
        <v>7</v>
      </c>
      <c r="D186" s="218" t="s">
        <v>149</v>
      </c>
      <c r="E186" s="219" t="s">
        <v>533</v>
      </c>
      <c r="F186" s="220" t="s">
        <v>534</v>
      </c>
      <c r="G186" s="221" t="s">
        <v>152</v>
      </c>
      <c r="H186" s="222">
        <v>5</v>
      </c>
      <c r="I186" s="223"/>
      <c r="J186" s="224">
        <f>ROUND(I186*H186,2)</f>
        <v>0</v>
      </c>
      <c r="K186" s="220" t="s">
        <v>153</v>
      </c>
      <c r="L186" s="44"/>
      <c r="M186" s="225" t="s">
        <v>1</v>
      </c>
      <c r="N186" s="226" t="s">
        <v>38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154</v>
      </c>
      <c r="AT186" s="229" t="s">
        <v>149</v>
      </c>
      <c r="AU186" s="229" t="s">
        <v>83</v>
      </c>
      <c r="AY186" s="17" t="s">
        <v>147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81</v>
      </c>
      <c r="BK186" s="230">
        <f>ROUND(I186*H186,2)</f>
        <v>0</v>
      </c>
      <c r="BL186" s="17" t="s">
        <v>154</v>
      </c>
      <c r="BM186" s="229" t="s">
        <v>268</v>
      </c>
    </row>
    <row r="187" s="2" customFormat="1" ht="16.5" customHeight="1">
      <c r="A187" s="38"/>
      <c r="B187" s="39"/>
      <c r="C187" s="218" t="s">
        <v>212</v>
      </c>
      <c r="D187" s="218" t="s">
        <v>149</v>
      </c>
      <c r="E187" s="219" t="s">
        <v>678</v>
      </c>
      <c r="F187" s="220" t="s">
        <v>679</v>
      </c>
      <c r="G187" s="221" t="s">
        <v>152</v>
      </c>
      <c r="H187" s="222">
        <v>20</v>
      </c>
      <c r="I187" s="223"/>
      <c r="J187" s="224">
        <f>ROUND(I187*H187,2)</f>
        <v>0</v>
      </c>
      <c r="K187" s="220" t="s">
        <v>153</v>
      </c>
      <c r="L187" s="44"/>
      <c r="M187" s="225" t="s">
        <v>1</v>
      </c>
      <c r="N187" s="226" t="s">
        <v>38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154</v>
      </c>
      <c r="AT187" s="229" t="s">
        <v>149</v>
      </c>
      <c r="AU187" s="229" t="s">
        <v>83</v>
      </c>
      <c r="AY187" s="17" t="s">
        <v>147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154</v>
      </c>
      <c r="BM187" s="229" t="s">
        <v>272</v>
      </c>
    </row>
    <row r="188" s="13" customFormat="1">
      <c r="A188" s="13"/>
      <c r="B188" s="231"/>
      <c r="C188" s="232"/>
      <c r="D188" s="233" t="s">
        <v>155</v>
      </c>
      <c r="E188" s="234" t="s">
        <v>1</v>
      </c>
      <c r="F188" s="235" t="s">
        <v>1038</v>
      </c>
      <c r="G188" s="232"/>
      <c r="H188" s="236">
        <v>20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155</v>
      </c>
      <c r="AU188" s="242" t="s">
        <v>83</v>
      </c>
      <c r="AV188" s="13" t="s">
        <v>83</v>
      </c>
      <c r="AW188" s="13" t="s">
        <v>30</v>
      </c>
      <c r="AX188" s="13" t="s">
        <v>73</v>
      </c>
      <c r="AY188" s="242" t="s">
        <v>147</v>
      </c>
    </row>
    <row r="189" s="14" customFormat="1">
      <c r="A189" s="14"/>
      <c r="B189" s="243"/>
      <c r="C189" s="244"/>
      <c r="D189" s="233" t="s">
        <v>155</v>
      </c>
      <c r="E189" s="245" t="s">
        <v>1</v>
      </c>
      <c r="F189" s="246" t="s">
        <v>157</v>
      </c>
      <c r="G189" s="244"/>
      <c r="H189" s="247">
        <v>20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155</v>
      </c>
      <c r="AU189" s="253" t="s">
        <v>83</v>
      </c>
      <c r="AV189" s="14" t="s">
        <v>154</v>
      </c>
      <c r="AW189" s="14" t="s">
        <v>30</v>
      </c>
      <c r="AX189" s="14" t="s">
        <v>81</v>
      </c>
      <c r="AY189" s="253" t="s">
        <v>147</v>
      </c>
    </row>
    <row r="190" s="2" customFormat="1" ht="24.15" customHeight="1">
      <c r="A190" s="38"/>
      <c r="B190" s="39"/>
      <c r="C190" s="218" t="s">
        <v>274</v>
      </c>
      <c r="D190" s="218" t="s">
        <v>149</v>
      </c>
      <c r="E190" s="219" t="s">
        <v>536</v>
      </c>
      <c r="F190" s="220" t="s">
        <v>537</v>
      </c>
      <c r="G190" s="221" t="s">
        <v>152</v>
      </c>
      <c r="H190" s="222">
        <v>10</v>
      </c>
      <c r="I190" s="223"/>
      <c r="J190" s="224">
        <f>ROUND(I190*H190,2)</f>
        <v>0</v>
      </c>
      <c r="K190" s="220" t="s">
        <v>153</v>
      </c>
      <c r="L190" s="44"/>
      <c r="M190" s="225" t="s">
        <v>1</v>
      </c>
      <c r="N190" s="226" t="s">
        <v>38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154</v>
      </c>
      <c r="AT190" s="229" t="s">
        <v>149</v>
      </c>
      <c r="AU190" s="229" t="s">
        <v>83</v>
      </c>
      <c r="AY190" s="17" t="s">
        <v>147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81</v>
      </c>
      <c r="BK190" s="230">
        <f>ROUND(I190*H190,2)</f>
        <v>0</v>
      </c>
      <c r="BL190" s="17" t="s">
        <v>154</v>
      </c>
      <c r="BM190" s="229" t="s">
        <v>277</v>
      </c>
    </row>
    <row r="191" s="13" customFormat="1">
      <c r="A191" s="13"/>
      <c r="B191" s="231"/>
      <c r="C191" s="232"/>
      <c r="D191" s="233" t="s">
        <v>155</v>
      </c>
      <c r="E191" s="234" t="s">
        <v>1</v>
      </c>
      <c r="F191" s="235" t="s">
        <v>681</v>
      </c>
      <c r="G191" s="232"/>
      <c r="H191" s="236">
        <v>10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155</v>
      </c>
      <c r="AU191" s="242" t="s">
        <v>83</v>
      </c>
      <c r="AV191" s="13" t="s">
        <v>83</v>
      </c>
      <c r="AW191" s="13" t="s">
        <v>30</v>
      </c>
      <c r="AX191" s="13" t="s">
        <v>73</v>
      </c>
      <c r="AY191" s="242" t="s">
        <v>147</v>
      </c>
    </row>
    <row r="192" s="14" customFormat="1">
      <c r="A192" s="14"/>
      <c r="B192" s="243"/>
      <c r="C192" s="244"/>
      <c r="D192" s="233" t="s">
        <v>155</v>
      </c>
      <c r="E192" s="245" t="s">
        <v>1</v>
      </c>
      <c r="F192" s="246" t="s">
        <v>157</v>
      </c>
      <c r="G192" s="244"/>
      <c r="H192" s="247">
        <v>10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155</v>
      </c>
      <c r="AU192" s="253" t="s">
        <v>83</v>
      </c>
      <c r="AV192" s="14" t="s">
        <v>154</v>
      </c>
      <c r="AW192" s="14" t="s">
        <v>30</v>
      </c>
      <c r="AX192" s="14" t="s">
        <v>81</v>
      </c>
      <c r="AY192" s="253" t="s">
        <v>147</v>
      </c>
    </row>
    <row r="193" s="2" customFormat="1" ht="21.75" customHeight="1">
      <c r="A193" s="38"/>
      <c r="B193" s="39"/>
      <c r="C193" s="218" t="s">
        <v>220</v>
      </c>
      <c r="D193" s="218" t="s">
        <v>149</v>
      </c>
      <c r="E193" s="219" t="s">
        <v>682</v>
      </c>
      <c r="F193" s="220" t="s">
        <v>683</v>
      </c>
      <c r="G193" s="221" t="s">
        <v>152</v>
      </c>
      <c r="H193" s="222">
        <v>11</v>
      </c>
      <c r="I193" s="223"/>
      <c r="J193" s="224">
        <f>ROUND(I193*H193,2)</f>
        <v>0</v>
      </c>
      <c r="K193" s="220" t="s">
        <v>153</v>
      </c>
      <c r="L193" s="44"/>
      <c r="M193" s="225" t="s">
        <v>1</v>
      </c>
      <c r="N193" s="226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154</v>
      </c>
      <c r="AT193" s="229" t="s">
        <v>149</v>
      </c>
      <c r="AU193" s="229" t="s">
        <v>83</v>
      </c>
      <c r="AY193" s="17" t="s">
        <v>147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154</v>
      </c>
      <c r="BM193" s="229" t="s">
        <v>281</v>
      </c>
    </row>
    <row r="194" s="2" customFormat="1" ht="24.15" customHeight="1">
      <c r="A194" s="38"/>
      <c r="B194" s="39"/>
      <c r="C194" s="218" t="s">
        <v>282</v>
      </c>
      <c r="D194" s="218" t="s">
        <v>149</v>
      </c>
      <c r="E194" s="219" t="s">
        <v>684</v>
      </c>
      <c r="F194" s="220" t="s">
        <v>685</v>
      </c>
      <c r="G194" s="221" t="s">
        <v>185</v>
      </c>
      <c r="H194" s="222">
        <v>18.350000000000001</v>
      </c>
      <c r="I194" s="223"/>
      <c r="J194" s="224">
        <f>ROUND(I194*H194,2)</f>
        <v>0</v>
      </c>
      <c r="K194" s="220" t="s">
        <v>153</v>
      </c>
      <c r="L194" s="44"/>
      <c r="M194" s="225" t="s">
        <v>1</v>
      </c>
      <c r="N194" s="226" t="s">
        <v>38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154</v>
      </c>
      <c r="AT194" s="229" t="s">
        <v>149</v>
      </c>
      <c r="AU194" s="229" t="s">
        <v>83</v>
      </c>
      <c r="AY194" s="17" t="s">
        <v>147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81</v>
      </c>
      <c r="BK194" s="230">
        <f>ROUND(I194*H194,2)</f>
        <v>0</v>
      </c>
      <c r="BL194" s="17" t="s">
        <v>154</v>
      </c>
      <c r="BM194" s="229" t="s">
        <v>285</v>
      </c>
    </row>
    <row r="195" s="12" customFormat="1" ht="22.8" customHeight="1">
      <c r="A195" s="12"/>
      <c r="B195" s="202"/>
      <c r="C195" s="203"/>
      <c r="D195" s="204" t="s">
        <v>72</v>
      </c>
      <c r="E195" s="216" t="s">
        <v>474</v>
      </c>
      <c r="F195" s="216" t="s">
        <v>475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SUM(P196:P218)</f>
        <v>0</v>
      </c>
      <c r="Q195" s="210"/>
      <c r="R195" s="211">
        <f>SUM(R196:R218)</f>
        <v>0</v>
      </c>
      <c r="S195" s="210"/>
      <c r="T195" s="212">
        <f>SUM(T196:T218)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81</v>
      </c>
      <c r="AT195" s="214" t="s">
        <v>72</v>
      </c>
      <c r="AU195" s="214" t="s">
        <v>81</v>
      </c>
      <c r="AY195" s="213" t="s">
        <v>147</v>
      </c>
      <c r="BK195" s="215">
        <f>SUM(BK196:BK218)</f>
        <v>0</v>
      </c>
    </row>
    <row r="196" s="2" customFormat="1" ht="21.75" customHeight="1">
      <c r="A196" s="38"/>
      <c r="B196" s="39"/>
      <c r="C196" s="218" t="s">
        <v>225</v>
      </c>
      <c r="D196" s="218" t="s">
        <v>149</v>
      </c>
      <c r="E196" s="219" t="s">
        <v>538</v>
      </c>
      <c r="F196" s="220" t="s">
        <v>539</v>
      </c>
      <c r="G196" s="221" t="s">
        <v>206</v>
      </c>
      <c r="H196" s="222">
        <v>11.272</v>
      </c>
      <c r="I196" s="223"/>
      <c r="J196" s="224">
        <f>ROUND(I196*H196,2)</f>
        <v>0</v>
      </c>
      <c r="K196" s="220" t="s">
        <v>153</v>
      </c>
      <c r="L196" s="44"/>
      <c r="M196" s="225" t="s">
        <v>1</v>
      </c>
      <c r="N196" s="226" t="s">
        <v>38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154</v>
      </c>
      <c r="AT196" s="229" t="s">
        <v>149</v>
      </c>
      <c r="AU196" s="229" t="s">
        <v>83</v>
      </c>
      <c r="AY196" s="17" t="s">
        <v>147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81</v>
      </c>
      <c r="BK196" s="230">
        <f>ROUND(I196*H196,2)</f>
        <v>0</v>
      </c>
      <c r="BL196" s="17" t="s">
        <v>154</v>
      </c>
      <c r="BM196" s="229" t="s">
        <v>289</v>
      </c>
    </row>
    <row r="197" s="13" customFormat="1">
      <c r="A197" s="13"/>
      <c r="B197" s="231"/>
      <c r="C197" s="232"/>
      <c r="D197" s="233" t="s">
        <v>155</v>
      </c>
      <c r="E197" s="234" t="s">
        <v>1</v>
      </c>
      <c r="F197" s="235" t="s">
        <v>1039</v>
      </c>
      <c r="G197" s="232"/>
      <c r="H197" s="236">
        <v>11.272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155</v>
      </c>
      <c r="AU197" s="242" t="s">
        <v>83</v>
      </c>
      <c r="AV197" s="13" t="s">
        <v>83</v>
      </c>
      <c r="AW197" s="13" t="s">
        <v>30</v>
      </c>
      <c r="AX197" s="13" t="s">
        <v>73</v>
      </c>
      <c r="AY197" s="242" t="s">
        <v>147</v>
      </c>
    </row>
    <row r="198" s="14" customFormat="1">
      <c r="A198" s="14"/>
      <c r="B198" s="243"/>
      <c r="C198" s="244"/>
      <c r="D198" s="233" t="s">
        <v>155</v>
      </c>
      <c r="E198" s="245" t="s">
        <v>1</v>
      </c>
      <c r="F198" s="246" t="s">
        <v>157</v>
      </c>
      <c r="G198" s="244"/>
      <c r="H198" s="247">
        <v>11.272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155</v>
      </c>
      <c r="AU198" s="253" t="s">
        <v>83</v>
      </c>
      <c r="AV198" s="14" t="s">
        <v>154</v>
      </c>
      <c r="AW198" s="14" t="s">
        <v>30</v>
      </c>
      <c r="AX198" s="14" t="s">
        <v>81</v>
      </c>
      <c r="AY198" s="253" t="s">
        <v>147</v>
      </c>
    </row>
    <row r="199" s="2" customFormat="1" ht="24.15" customHeight="1">
      <c r="A199" s="38"/>
      <c r="B199" s="39"/>
      <c r="C199" s="218" t="s">
        <v>290</v>
      </c>
      <c r="D199" s="218" t="s">
        <v>149</v>
      </c>
      <c r="E199" s="219" t="s">
        <v>541</v>
      </c>
      <c r="F199" s="220" t="s">
        <v>542</v>
      </c>
      <c r="G199" s="221" t="s">
        <v>206</v>
      </c>
      <c r="H199" s="222">
        <v>123.992</v>
      </c>
      <c r="I199" s="223"/>
      <c r="J199" s="224">
        <f>ROUND(I199*H199,2)</f>
        <v>0</v>
      </c>
      <c r="K199" s="220" t="s">
        <v>153</v>
      </c>
      <c r="L199" s="44"/>
      <c r="M199" s="225" t="s">
        <v>1</v>
      </c>
      <c r="N199" s="226" t="s">
        <v>38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154</v>
      </c>
      <c r="AT199" s="229" t="s">
        <v>149</v>
      </c>
      <c r="AU199" s="229" t="s">
        <v>83</v>
      </c>
      <c r="AY199" s="17" t="s">
        <v>147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81</v>
      </c>
      <c r="BK199" s="230">
        <f>ROUND(I199*H199,2)</f>
        <v>0</v>
      </c>
      <c r="BL199" s="17" t="s">
        <v>154</v>
      </c>
      <c r="BM199" s="229" t="s">
        <v>293</v>
      </c>
    </row>
    <row r="200" s="13" customFormat="1">
      <c r="A200" s="13"/>
      <c r="B200" s="231"/>
      <c r="C200" s="232"/>
      <c r="D200" s="233" t="s">
        <v>155</v>
      </c>
      <c r="E200" s="234" t="s">
        <v>1</v>
      </c>
      <c r="F200" s="235" t="s">
        <v>1040</v>
      </c>
      <c r="G200" s="232"/>
      <c r="H200" s="236">
        <v>123.992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155</v>
      </c>
      <c r="AU200" s="242" t="s">
        <v>83</v>
      </c>
      <c r="AV200" s="13" t="s">
        <v>83</v>
      </c>
      <c r="AW200" s="13" t="s">
        <v>30</v>
      </c>
      <c r="AX200" s="13" t="s">
        <v>73</v>
      </c>
      <c r="AY200" s="242" t="s">
        <v>147</v>
      </c>
    </row>
    <row r="201" s="14" customFormat="1">
      <c r="A201" s="14"/>
      <c r="B201" s="243"/>
      <c r="C201" s="244"/>
      <c r="D201" s="233" t="s">
        <v>155</v>
      </c>
      <c r="E201" s="245" t="s">
        <v>1</v>
      </c>
      <c r="F201" s="246" t="s">
        <v>157</v>
      </c>
      <c r="G201" s="244"/>
      <c r="H201" s="247">
        <v>123.992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155</v>
      </c>
      <c r="AU201" s="253" t="s">
        <v>83</v>
      </c>
      <c r="AV201" s="14" t="s">
        <v>154</v>
      </c>
      <c r="AW201" s="14" t="s">
        <v>30</v>
      </c>
      <c r="AX201" s="14" t="s">
        <v>81</v>
      </c>
      <c r="AY201" s="253" t="s">
        <v>147</v>
      </c>
    </row>
    <row r="202" s="2" customFormat="1" ht="21.75" customHeight="1">
      <c r="A202" s="38"/>
      <c r="B202" s="39"/>
      <c r="C202" s="218" t="s">
        <v>231</v>
      </c>
      <c r="D202" s="218" t="s">
        <v>149</v>
      </c>
      <c r="E202" s="219" t="s">
        <v>477</v>
      </c>
      <c r="F202" s="220" t="s">
        <v>478</v>
      </c>
      <c r="G202" s="221" t="s">
        <v>206</v>
      </c>
      <c r="H202" s="222">
        <v>1.994</v>
      </c>
      <c r="I202" s="223"/>
      <c r="J202" s="224">
        <f>ROUND(I202*H202,2)</f>
        <v>0</v>
      </c>
      <c r="K202" s="220" t="s">
        <v>153</v>
      </c>
      <c r="L202" s="44"/>
      <c r="M202" s="225" t="s">
        <v>1</v>
      </c>
      <c r="N202" s="226" t="s">
        <v>38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154</v>
      </c>
      <c r="AT202" s="229" t="s">
        <v>149</v>
      </c>
      <c r="AU202" s="229" t="s">
        <v>83</v>
      </c>
      <c r="AY202" s="17" t="s">
        <v>147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154</v>
      </c>
      <c r="BM202" s="229" t="s">
        <v>297</v>
      </c>
    </row>
    <row r="203" s="13" customFormat="1">
      <c r="A203" s="13"/>
      <c r="B203" s="231"/>
      <c r="C203" s="232"/>
      <c r="D203" s="233" t="s">
        <v>155</v>
      </c>
      <c r="E203" s="234" t="s">
        <v>1</v>
      </c>
      <c r="F203" s="235" t="s">
        <v>1041</v>
      </c>
      <c r="G203" s="232"/>
      <c r="H203" s="236">
        <v>1.994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155</v>
      </c>
      <c r="AU203" s="242" t="s">
        <v>83</v>
      </c>
      <c r="AV203" s="13" t="s">
        <v>83</v>
      </c>
      <c r="AW203" s="13" t="s">
        <v>30</v>
      </c>
      <c r="AX203" s="13" t="s">
        <v>73</v>
      </c>
      <c r="AY203" s="242" t="s">
        <v>147</v>
      </c>
    </row>
    <row r="204" s="14" customFormat="1">
      <c r="A204" s="14"/>
      <c r="B204" s="243"/>
      <c r="C204" s="244"/>
      <c r="D204" s="233" t="s">
        <v>155</v>
      </c>
      <c r="E204" s="245" t="s">
        <v>1</v>
      </c>
      <c r="F204" s="246" t="s">
        <v>157</v>
      </c>
      <c r="G204" s="244"/>
      <c r="H204" s="247">
        <v>1.994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155</v>
      </c>
      <c r="AU204" s="253" t="s">
        <v>83</v>
      </c>
      <c r="AV204" s="14" t="s">
        <v>154</v>
      </c>
      <c r="AW204" s="14" t="s">
        <v>30</v>
      </c>
      <c r="AX204" s="14" t="s">
        <v>81</v>
      </c>
      <c r="AY204" s="253" t="s">
        <v>147</v>
      </c>
    </row>
    <row r="205" s="2" customFormat="1" ht="24.15" customHeight="1">
      <c r="A205" s="38"/>
      <c r="B205" s="39"/>
      <c r="C205" s="218" t="s">
        <v>298</v>
      </c>
      <c r="D205" s="218" t="s">
        <v>149</v>
      </c>
      <c r="E205" s="219" t="s">
        <v>481</v>
      </c>
      <c r="F205" s="220" t="s">
        <v>482</v>
      </c>
      <c r="G205" s="221" t="s">
        <v>206</v>
      </c>
      <c r="H205" s="222">
        <v>21.934000000000001</v>
      </c>
      <c r="I205" s="223"/>
      <c r="J205" s="224">
        <f>ROUND(I205*H205,2)</f>
        <v>0</v>
      </c>
      <c r="K205" s="220" t="s">
        <v>153</v>
      </c>
      <c r="L205" s="44"/>
      <c r="M205" s="225" t="s">
        <v>1</v>
      </c>
      <c r="N205" s="226" t="s">
        <v>38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154</v>
      </c>
      <c r="AT205" s="229" t="s">
        <v>149</v>
      </c>
      <c r="AU205" s="229" t="s">
        <v>83</v>
      </c>
      <c r="AY205" s="17" t="s">
        <v>147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81</v>
      </c>
      <c r="BK205" s="230">
        <f>ROUND(I205*H205,2)</f>
        <v>0</v>
      </c>
      <c r="BL205" s="17" t="s">
        <v>154</v>
      </c>
      <c r="BM205" s="229" t="s">
        <v>301</v>
      </c>
    </row>
    <row r="206" s="13" customFormat="1">
      <c r="A206" s="13"/>
      <c r="B206" s="231"/>
      <c r="C206" s="232"/>
      <c r="D206" s="233" t="s">
        <v>155</v>
      </c>
      <c r="E206" s="234" t="s">
        <v>1</v>
      </c>
      <c r="F206" s="235" t="s">
        <v>1042</v>
      </c>
      <c r="G206" s="232"/>
      <c r="H206" s="236">
        <v>21.934000000000001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155</v>
      </c>
      <c r="AU206" s="242" t="s">
        <v>83</v>
      </c>
      <c r="AV206" s="13" t="s">
        <v>83</v>
      </c>
      <c r="AW206" s="13" t="s">
        <v>30</v>
      </c>
      <c r="AX206" s="13" t="s">
        <v>73</v>
      </c>
      <c r="AY206" s="242" t="s">
        <v>147</v>
      </c>
    </row>
    <row r="207" s="14" customFormat="1">
      <c r="A207" s="14"/>
      <c r="B207" s="243"/>
      <c r="C207" s="244"/>
      <c r="D207" s="233" t="s">
        <v>155</v>
      </c>
      <c r="E207" s="245" t="s">
        <v>1</v>
      </c>
      <c r="F207" s="246" t="s">
        <v>157</v>
      </c>
      <c r="G207" s="244"/>
      <c r="H207" s="247">
        <v>21.934000000000001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155</v>
      </c>
      <c r="AU207" s="253" t="s">
        <v>83</v>
      </c>
      <c r="AV207" s="14" t="s">
        <v>154</v>
      </c>
      <c r="AW207" s="14" t="s">
        <v>30</v>
      </c>
      <c r="AX207" s="14" t="s">
        <v>81</v>
      </c>
      <c r="AY207" s="253" t="s">
        <v>147</v>
      </c>
    </row>
    <row r="208" s="2" customFormat="1" ht="24.15" customHeight="1">
      <c r="A208" s="38"/>
      <c r="B208" s="39"/>
      <c r="C208" s="218" t="s">
        <v>237</v>
      </c>
      <c r="D208" s="218" t="s">
        <v>149</v>
      </c>
      <c r="E208" s="219" t="s">
        <v>690</v>
      </c>
      <c r="F208" s="220" t="s">
        <v>691</v>
      </c>
      <c r="G208" s="221" t="s">
        <v>185</v>
      </c>
      <c r="H208" s="222">
        <v>18.350000000000001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38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154</v>
      </c>
      <c r="AT208" s="229" t="s">
        <v>149</v>
      </c>
      <c r="AU208" s="229" t="s">
        <v>83</v>
      </c>
      <c r="AY208" s="17" t="s">
        <v>147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154</v>
      </c>
      <c r="BM208" s="229" t="s">
        <v>305</v>
      </c>
    </row>
    <row r="209" s="2" customFormat="1" ht="24.15" customHeight="1">
      <c r="A209" s="38"/>
      <c r="B209" s="39"/>
      <c r="C209" s="218" t="s">
        <v>307</v>
      </c>
      <c r="D209" s="218" t="s">
        <v>149</v>
      </c>
      <c r="E209" s="219" t="s">
        <v>692</v>
      </c>
      <c r="F209" s="220" t="s">
        <v>693</v>
      </c>
      <c r="G209" s="221" t="s">
        <v>206</v>
      </c>
      <c r="H209" s="222">
        <v>1.994</v>
      </c>
      <c r="I209" s="223"/>
      <c r="J209" s="224">
        <f>ROUND(I209*H209,2)</f>
        <v>0</v>
      </c>
      <c r="K209" s="220" t="s">
        <v>153</v>
      </c>
      <c r="L209" s="44"/>
      <c r="M209" s="225" t="s">
        <v>1</v>
      </c>
      <c r="N209" s="226" t="s">
        <v>38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154</v>
      </c>
      <c r="AT209" s="229" t="s">
        <v>149</v>
      </c>
      <c r="AU209" s="229" t="s">
        <v>83</v>
      </c>
      <c r="AY209" s="17" t="s">
        <v>147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81</v>
      </c>
      <c r="BK209" s="230">
        <f>ROUND(I209*H209,2)</f>
        <v>0</v>
      </c>
      <c r="BL209" s="17" t="s">
        <v>154</v>
      </c>
      <c r="BM209" s="229" t="s">
        <v>310</v>
      </c>
    </row>
    <row r="210" s="2" customFormat="1" ht="37.8" customHeight="1">
      <c r="A210" s="38"/>
      <c r="B210" s="39"/>
      <c r="C210" s="218" t="s">
        <v>245</v>
      </c>
      <c r="D210" s="218" t="s">
        <v>149</v>
      </c>
      <c r="E210" s="219" t="s">
        <v>694</v>
      </c>
      <c r="F210" s="220" t="s">
        <v>695</v>
      </c>
      <c r="G210" s="221" t="s">
        <v>206</v>
      </c>
      <c r="H210" s="222">
        <v>1.994</v>
      </c>
      <c r="I210" s="223"/>
      <c r="J210" s="224">
        <f>ROUND(I210*H210,2)</f>
        <v>0</v>
      </c>
      <c r="K210" s="220" t="s">
        <v>153</v>
      </c>
      <c r="L210" s="44"/>
      <c r="M210" s="225" t="s">
        <v>1</v>
      </c>
      <c r="N210" s="226" t="s">
        <v>38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154</v>
      </c>
      <c r="AT210" s="229" t="s">
        <v>149</v>
      </c>
      <c r="AU210" s="229" t="s">
        <v>83</v>
      </c>
      <c r="AY210" s="17" t="s">
        <v>147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81</v>
      </c>
      <c r="BK210" s="230">
        <f>ROUND(I210*H210,2)</f>
        <v>0</v>
      </c>
      <c r="BL210" s="17" t="s">
        <v>154</v>
      </c>
      <c r="BM210" s="229" t="s">
        <v>314</v>
      </c>
    </row>
    <row r="211" s="13" customFormat="1">
      <c r="A211" s="13"/>
      <c r="B211" s="231"/>
      <c r="C211" s="232"/>
      <c r="D211" s="233" t="s">
        <v>155</v>
      </c>
      <c r="E211" s="234" t="s">
        <v>1</v>
      </c>
      <c r="F211" s="235" t="s">
        <v>1043</v>
      </c>
      <c r="G211" s="232"/>
      <c r="H211" s="236">
        <v>1.994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155</v>
      </c>
      <c r="AU211" s="242" t="s">
        <v>83</v>
      </c>
      <c r="AV211" s="13" t="s">
        <v>83</v>
      </c>
      <c r="AW211" s="13" t="s">
        <v>30</v>
      </c>
      <c r="AX211" s="13" t="s">
        <v>73</v>
      </c>
      <c r="AY211" s="242" t="s">
        <v>147</v>
      </c>
    </row>
    <row r="212" s="14" customFormat="1">
      <c r="A212" s="14"/>
      <c r="B212" s="243"/>
      <c r="C212" s="244"/>
      <c r="D212" s="233" t="s">
        <v>155</v>
      </c>
      <c r="E212" s="245" t="s">
        <v>1</v>
      </c>
      <c r="F212" s="246" t="s">
        <v>157</v>
      </c>
      <c r="G212" s="244"/>
      <c r="H212" s="247">
        <v>1.994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155</v>
      </c>
      <c r="AU212" s="253" t="s">
        <v>83</v>
      </c>
      <c r="AV212" s="14" t="s">
        <v>154</v>
      </c>
      <c r="AW212" s="14" t="s">
        <v>30</v>
      </c>
      <c r="AX212" s="14" t="s">
        <v>81</v>
      </c>
      <c r="AY212" s="253" t="s">
        <v>147</v>
      </c>
    </row>
    <row r="213" s="2" customFormat="1" ht="44.25" customHeight="1">
      <c r="A213" s="38"/>
      <c r="B213" s="39"/>
      <c r="C213" s="218" t="s">
        <v>315</v>
      </c>
      <c r="D213" s="218" t="s">
        <v>149</v>
      </c>
      <c r="E213" s="219" t="s">
        <v>544</v>
      </c>
      <c r="F213" s="220" t="s">
        <v>545</v>
      </c>
      <c r="G213" s="221" t="s">
        <v>206</v>
      </c>
      <c r="H213" s="222">
        <v>11.272</v>
      </c>
      <c r="I213" s="223"/>
      <c r="J213" s="224">
        <f>ROUND(I213*H213,2)</f>
        <v>0</v>
      </c>
      <c r="K213" s="220" t="s">
        <v>153</v>
      </c>
      <c r="L213" s="44"/>
      <c r="M213" s="225" t="s">
        <v>1</v>
      </c>
      <c r="N213" s="226" t="s">
        <v>38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154</v>
      </c>
      <c r="AT213" s="229" t="s">
        <v>149</v>
      </c>
      <c r="AU213" s="229" t="s">
        <v>83</v>
      </c>
      <c r="AY213" s="17" t="s">
        <v>147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81</v>
      </c>
      <c r="BK213" s="230">
        <f>ROUND(I213*H213,2)</f>
        <v>0</v>
      </c>
      <c r="BL213" s="17" t="s">
        <v>154</v>
      </c>
      <c r="BM213" s="229" t="s">
        <v>318</v>
      </c>
    </row>
    <row r="214" s="13" customFormat="1">
      <c r="A214" s="13"/>
      <c r="B214" s="231"/>
      <c r="C214" s="232"/>
      <c r="D214" s="233" t="s">
        <v>155</v>
      </c>
      <c r="E214" s="234" t="s">
        <v>1</v>
      </c>
      <c r="F214" s="235" t="s">
        <v>1044</v>
      </c>
      <c r="G214" s="232"/>
      <c r="H214" s="236">
        <v>11.272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155</v>
      </c>
      <c r="AU214" s="242" t="s">
        <v>83</v>
      </c>
      <c r="AV214" s="13" t="s">
        <v>83</v>
      </c>
      <c r="AW214" s="13" t="s">
        <v>30</v>
      </c>
      <c r="AX214" s="13" t="s">
        <v>73</v>
      </c>
      <c r="AY214" s="242" t="s">
        <v>147</v>
      </c>
    </row>
    <row r="215" s="14" customFormat="1">
      <c r="A215" s="14"/>
      <c r="B215" s="243"/>
      <c r="C215" s="244"/>
      <c r="D215" s="233" t="s">
        <v>155</v>
      </c>
      <c r="E215" s="245" t="s">
        <v>1</v>
      </c>
      <c r="F215" s="246" t="s">
        <v>157</v>
      </c>
      <c r="G215" s="244"/>
      <c r="H215" s="247">
        <v>11.272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155</v>
      </c>
      <c r="AU215" s="253" t="s">
        <v>83</v>
      </c>
      <c r="AV215" s="14" t="s">
        <v>154</v>
      </c>
      <c r="AW215" s="14" t="s">
        <v>30</v>
      </c>
      <c r="AX215" s="14" t="s">
        <v>81</v>
      </c>
      <c r="AY215" s="253" t="s">
        <v>147</v>
      </c>
    </row>
    <row r="216" s="2" customFormat="1" ht="21.75" customHeight="1">
      <c r="A216" s="38"/>
      <c r="B216" s="39"/>
      <c r="C216" s="218" t="s">
        <v>252</v>
      </c>
      <c r="D216" s="218" t="s">
        <v>149</v>
      </c>
      <c r="E216" s="219" t="s">
        <v>547</v>
      </c>
      <c r="F216" s="220" t="s">
        <v>548</v>
      </c>
      <c r="G216" s="221" t="s">
        <v>206</v>
      </c>
      <c r="H216" s="222">
        <v>2.641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38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154</v>
      </c>
      <c r="AT216" s="229" t="s">
        <v>149</v>
      </c>
      <c r="AU216" s="229" t="s">
        <v>83</v>
      </c>
      <c r="AY216" s="17" t="s">
        <v>147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81</v>
      </c>
      <c r="BK216" s="230">
        <f>ROUND(I216*H216,2)</f>
        <v>0</v>
      </c>
      <c r="BL216" s="17" t="s">
        <v>154</v>
      </c>
      <c r="BM216" s="229" t="s">
        <v>322</v>
      </c>
    </row>
    <row r="217" s="13" customFormat="1">
      <c r="A217" s="13"/>
      <c r="B217" s="231"/>
      <c r="C217" s="232"/>
      <c r="D217" s="233" t="s">
        <v>155</v>
      </c>
      <c r="E217" s="234" t="s">
        <v>1</v>
      </c>
      <c r="F217" s="235" t="s">
        <v>1045</v>
      </c>
      <c r="G217" s="232"/>
      <c r="H217" s="236">
        <v>2.641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155</v>
      </c>
      <c r="AU217" s="242" t="s">
        <v>83</v>
      </c>
      <c r="AV217" s="13" t="s">
        <v>83</v>
      </c>
      <c r="AW217" s="13" t="s">
        <v>30</v>
      </c>
      <c r="AX217" s="13" t="s">
        <v>73</v>
      </c>
      <c r="AY217" s="242" t="s">
        <v>147</v>
      </c>
    </row>
    <row r="218" s="14" customFormat="1">
      <c r="A218" s="14"/>
      <c r="B218" s="243"/>
      <c r="C218" s="244"/>
      <c r="D218" s="233" t="s">
        <v>155</v>
      </c>
      <c r="E218" s="245" t="s">
        <v>1</v>
      </c>
      <c r="F218" s="246" t="s">
        <v>157</v>
      </c>
      <c r="G218" s="244"/>
      <c r="H218" s="247">
        <v>2.641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155</v>
      </c>
      <c r="AU218" s="253" t="s">
        <v>83</v>
      </c>
      <c r="AV218" s="14" t="s">
        <v>154</v>
      </c>
      <c r="AW218" s="14" t="s">
        <v>30</v>
      </c>
      <c r="AX218" s="14" t="s">
        <v>81</v>
      </c>
      <c r="AY218" s="253" t="s">
        <v>147</v>
      </c>
    </row>
    <row r="219" s="12" customFormat="1" ht="22.8" customHeight="1">
      <c r="A219" s="12"/>
      <c r="B219" s="202"/>
      <c r="C219" s="203"/>
      <c r="D219" s="204" t="s">
        <v>72</v>
      </c>
      <c r="E219" s="216" t="s">
        <v>489</v>
      </c>
      <c r="F219" s="216" t="s">
        <v>490</v>
      </c>
      <c r="G219" s="203"/>
      <c r="H219" s="203"/>
      <c r="I219" s="206"/>
      <c r="J219" s="217">
        <f>BK219</f>
        <v>0</v>
      </c>
      <c r="K219" s="203"/>
      <c r="L219" s="208"/>
      <c r="M219" s="209"/>
      <c r="N219" s="210"/>
      <c r="O219" s="210"/>
      <c r="P219" s="211">
        <f>P220</f>
        <v>0</v>
      </c>
      <c r="Q219" s="210"/>
      <c r="R219" s="211">
        <f>R220</f>
        <v>0</v>
      </c>
      <c r="S219" s="210"/>
      <c r="T219" s="212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3" t="s">
        <v>81</v>
      </c>
      <c r="AT219" s="214" t="s">
        <v>72</v>
      </c>
      <c r="AU219" s="214" t="s">
        <v>81</v>
      </c>
      <c r="AY219" s="213" t="s">
        <v>147</v>
      </c>
      <c r="BK219" s="215">
        <f>BK220</f>
        <v>0</v>
      </c>
    </row>
    <row r="220" s="2" customFormat="1" ht="33" customHeight="1">
      <c r="A220" s="38"/>
      <c r="B220" s="39"/>
      <c r="C220" s="218" t="s">
        <v>323</v>
      </c>
      <c r="D220" s="218" t="s">
        <v>149</v>
      </c>
      <c r="E220" s="219" t="s">
        <v>550</v>
      </c>
      <c r="F220" s="220" t="s">
        <v>551</v>
      </c>
      <c r="G220" s="221" t="s">
        <v>206</v>
      </c>
      <c r="H220" s="222">
        <v>9.4979999999999993</v>
      </c>
      <c r="I220" s="223"/>
      <c r="J220" s="224">
        <f>ROUND(I220*H220,2)</f>
        <v>0</v>
      </c>
      <c r="K220" s="220" t="s">
        <v>153</v>
      </c>
      <c r="L220" s="44"/>
      <c r="M220" s="274" t="s">
        <v>1</v>
      </c>
      <c r="N220" s="275" t="s">
        <v>38</v>
      </c>
      <c r="O220" s="276"/>
      <c r="P220" s="277">
        <f>O220*H220</f>
        <v>0</v>
      </c>
      <c r="Q220" s="277">
        <v>0</v>
      </c>
      <c r="R220" s="277">
        <f>Q220*H220</f>
        <v>0</v>
      </c>
      <c r="S220" s="277">
        <v>0</v>
      </c>
      <c r="T220" s="27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154</v>
      </c>
      <c r="AT220" s="229" t="s">
        <v>149</v>
      </c>
      <c r="AU220" s="229" t="s">
        <v>83</v>
      </c>
      <c r="AY220" s="17" t="s">
        <v>147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81</v>
      </c>
      <c r="BK220" s="230">
        <f>ROUND(I220*H220,2)</f>
        <v>0</v>
      </c>
      <c r="BL220" s="17" t="s">
        <v>154</v>
      </c>
      <c r="BM220" s="229" t="s">
        <v>326</v>
      </c>
    </row>
    <row r="221" s="2" customFormat="1" ht="6.96" customHeight="1">
      <c r="A221" s="38"/>
      <c r="B221" s="66"/>
      <c r="C221" s="67"/>
      <c r="D221" s="67"/>
      <c r="E221" s="67"/>
      <c r="F221" s="67"/>
      <c r="G221" s="67"/>
      <c r="H221" s="67"/>
      <c r="I221" s="67"/>
      <c r="J221" s="67"/>
      <c r="K221" s="67"/>
      <c r="L221" s="44"/>
      <c r="M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</row>
  </sheetData>
  <sheetProtection sheet="1" autoFilter="0" formatColumns="0" formatRows="0" objects="1" scenarios="1" spinCount="100000" saltValue="wTK9Wgh/au3SBXF121apxnHjprfHTP1CqHLMq8C0VjEHK+7XZJv41Ma2fR19OAkKsNqeJrkfuYmn7LWM5jrQWA==" hashValue="DWfj9t9nT5JDye2s+d81APD41w5QjuYeEGGuodlzgtyCo6lWDp0xW5vgx0VEruR/s+RYpVdu3Bk3wIp+VTxKew==" algorithmName="SHA-512" password="CC35"/>
  <autoFilter ref="C121:K22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Ševčík Pavel Ing.</dc:creator>
  <cp:lastModifiedBy>Ševčík Pavel Ing.</cp:lastModifiedBy>
  <dcterms:created xsi:type="dcterms:W3CDTF">2025-12-10T06:04:17Z</dcterms:created>
  <dcterms:modified xsi:type="dcterms:W3CDTF">2025-12-10T06:04:23Z</dcterms:modified>
</cp:coreProperties>
</file>