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Komunikace" sheetId="2" r:id="rId2"/>
    <sheet name="SO 102 - Sanace podloží" sheetId="3" r:id="rId3"/>
    <sheet name="SO 501 - Odvodnění - kana..." sheetId="4" r:id="rId4"/>
    <sheet name="SO 901 - VRN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101 - Komunikace'!$C$85:$K$251</definedName>
    <definedName name="_xlnm.Print_Area" localSheetId="1">'SO 101 - Komunikace'!$C$4:$J$39,'SO 101 - Komunikace'!$C$45:$J$67,'SO 101 - Komunikace'!$C$73:$K$251</definedName>
    <definedName name="_xlnm.Print_Titles" localSheetId="1">'SO 101 - Komunikace'!$85:$85</definedName>
    <definedName name="_xlnm._FilterDatabase" localSheetId="2" hidden="1">'SO 102 - Sanace podloží'!$C$83:$K$134</definedName>
    <definedName name="_xlnm.Print_Area" localSheetId="2">'SO 102 - Sanace podloží'!$C$4:$J$39,'SO 102 - Sanace podloží'!$C$45:$J$65,'SO 102 - Sanace podloží'!$C$71:$K$134</definedName>
    <definedName name="_xlnm.Print_Titles" localSheetId="2">'SO 102 - Sanace podloží'!$83:$83</definedName>
    <definedName name="_xlnm._FilterDatabase" localSheetId="3" hidden="1">'SO 501 - Odvodnění - kana...'!$C$84:$K$232</definedName>
    <definedName name="_xlnm.Print_Area" localSheetId="3">'SO 501 - Odvodnění - kana...'!$C$4:$J$39,'SO 501 - Odvodnění - kana...'!$C$45:$J$66,'SO 501 - Odvodnění - kana...'!$C$72:$K$232</definedName>
    <definedName name="_xlnm.Print_Titles" localSheetId="3">'SO 501 - Odvodnění - kana...'!$84:$84</definedName>
    <definedName name="_xlnm._FilterDatabase" localSheetId="4" hidden="1">'SO 901 - VRN'!$C$82:$K$105</definedName>
    <definedName name="_xlnm.Print_Area" localSheetId="4">'SO 901 - VRN'!$C$4:$J$39,'SO 901 - VRN'!$C$45:$J$64,'SO 901 - VRN'!$C$70:$K$105</definedName>
    <definedName name="_xlnm.Print_Titles" localSheetId="4">'SO 901 - VRN'!$82:$82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48"/>
  <c i="4" r="J37"/>
  <c r="J36"/>
  <c i="1" r="AY57"/>
  <c i="4" r="J35"/>
  <c i="1" r="AX57"/>
  <c i="4" r="BI231"/>
  <c r="BH231"/>
  <c r="BG231"/>
  <c r="BF231"/>
  <c r="T231"/>
  <c r="T230"/>
  <c r="R231"/>
  <c r="R230"/>
  <c r="P231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47"/>
  <c r="BH147"/>
  <c r="BG147"/>
  <c r="BF147"/>
  <c r="T147"/>
  <c r="R147"/>
  <c r="P147"/>
  <c r="BI144"/>
  <c r="BH144"/>
  <c r="BG144"/>
  <c r="BF144"/>
  <c r="T144"/>
  <c r="R144"/>
  <c r="P144"/>
  <c r="BI137"/>
  <c r="BH137"/>
  <c r="BG137"/>
  <c r="BF137"/>
  <c r="T137"/>
  <c r="R137"/>
  <c r="P137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3" r="J37"/>
  <c r="J36"/>
  <c i="1" r="AY56"/>
  <c i="3" r="J35"/>
  <c i="1" r="AX56"/>
  <c i="3" r="BI133"/>
  <c r="BH133"/>
  <c r="BG133"/>
  <c r="BF133"/>
  <c r="T133"/>
  <c r="T132"/>
  <c r="R133"/>
  <c r="R132"/>
  <c r="P133"/>
  <c r="P132"/>
  <c r="BI123"/>
  <c r="BH123"/>
  <c r="BG123"/>
  <c r="BF123"/>
  <c r="T123"/>
  <c r="T122"/>
  <c r="R123"/>
  <c r="R122"/>
  <c r="P123"/>
  <c r="P122"/>
  <c r="BI119"/>
  <c r="BH119"/>
  <c r="BG119"/>
  <c r="BF119"/>
  <c r="T119"/>
  <c r="T109"/>
  <c r="R119"/>
  <c r="R109"/>
  <c r="P119"/>
  <c r="P109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2" r="J37"/>
  <c r="J36"/>
  <c i="1" r="AY55"/>
  <c i="2" r="J35"/>
  <c i="1" r="AX55"/>
  <c i="2" r="BI250"/>
  <c r="BH250"/>
  <c r="BG250"/>
  <c r="BF250"/>
  <c r="T250"/>
  <c r="T249"/>
  <c r="R250"/>
  <c r="R249"/>
  <c r="P250"/>
  <c r="P249"/>
  <c r="BI247"/>
  <c r="BH247"/>
  <c r="BG247"/>
  <c r="BF247"/>
  <c r="T247"/>
  <c r="T246"/>
  <c r="R247"/>
  <c r="R246"/>
  <c r="P247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68"/>
  <c r="BH168"/>
  <c r="BG168"/>
  <c r="BF168"/>
  <c r="T168"/>
  <c r="R168"/>
  <c r="P168"/>
  <c r="BI163"/>
  <c r="BH163"/>
  <c r="BG163"/>
  <c r="BF163"/>
  <c r="T163"/>
  <c r="R163"/>
  <c r="P163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1" r="L50"/>
  <c r="AM50"/>
  <c r="AM49"/>
  <c r="L49"/>
  <c r="AM47"/>
  <c r="L47"/>
  <c r="L45"/>
  <c r="L44"/>
  <c i="4" r="BK88"/>
  <c r="J124"/>
  <c i="2" r="BK140"/>
  <c r="J237"/>
  <c i="4" r="J200"/>
  <c i="2" r="J221"/>
  <c r="F37"/>
  <c r="BK142"/>
  <c i="4" r="J209"/>
  <c r="J154"/>
  <c i="2" r="BK91"/>
  <c i="4" r="BK185"/>
  <c r="J204"/>
  <c r="J88"/>
  <c i="2" r="J168"/>
  <c i="4" r="J210"/>
  <c r="BK121"/>
  <c r="BK231"/>
  <c i="2" r="BK223"/>
  <c r="BK126"/>
  <c i="3" r="J104"/>
  <c i="5" r="J104"/>
  <c i="2" r="BK221"/>
  <c r="BK154"/>
  <c i="3" r="BK110"/>
  <c i="4" r="J147"/>
  <c i="2" r="J199"/>
  <c i="4" r="BK172"/>
  <c r="J175"/>
  <c i="2" r="J243"/>
  <c i="5" r="J92"/>
  <c i="2" r="F34"/>
  <c i="4" r="J137"/>
  <c r="J98"/>
  <c i="2" r="J225"/>
  <c r="BK119"/>
  <c i="4" r="BK209"/>
  <c i="2" r="J216"/>
  <c r="F36"/>
  <c i="4" r="BK218"/>
  <c r="BK210"/>
  <c i="2" r="BK102"/>
  <c i="4" r="BK213"/>
  <c r="J102"/>
  <c i="2" r="J140"/>
  <c i="4" r="J180"/>
  <c i="2" r="J163"/>
  <c i="1" r="AS54"/>
  <c i="4" r="J172"/>
  <c r="BK130"/>
  <c r="BK147"/>
  <c i="2" r="BK240"/>
  <c i="3" r="J123"/>
  <c i="4" r="BK170"/>
  <c i="2" r="J113"/>
  <c i="5" r="J86"/>
  <c i="4" r="BK175"/>
  <c r="J203"/>
  <c r="BK188"/>
  <c i="2" r="J250"/>
  <c i="4" r="BK127"/>
  <c r="BK212"/>
  <c r="J191"/>
  <c i="2" r="BK124"/>
  <c r="BK147"/>
  <c i="4" r="BK177"/>
  <c i="5" r="BK90"/>
  <c i="2" r="J147"/>
  <c r="J89"/>
  <c i="4" r="J176"/>
  <c i="2" r="BK247"/>
  <c r="BK110"/>
  <c i="4" r="BK228"/>
  <c i="2" r="BK216"/>
  <c i="4" r="BK216"/>
  <c i="2" r="BK227"/>
  <c i="4" r="J215"/>
  <c i="5" r="BK86"/>
  <c i="4" r="BK206"/>
  <c r="BK171"/>
  <c r="J183"/>
  <c i="2" r="BK199"/>
  <c r="BK212"/>
  <c r="BK237"/>
  <c i="3" r="J110"/>
  <c i="5" r="BK102"/>
  <c i="2" r="J121"/>
  <c i="4" r="BK201"/>
  <c r="BK115"/>
  <c r="BK107"/>
  <c i="2" r="BK232"/>
  <c r="F35"/>
  <c r="BK177"/>
  <c i="4" r="J94"/>
  <c i="2" r="J95"/>
  <c i="4" r="BK124"/>
  <c i="2" r="BK184"/>
  <c r="J195"/>
  <c i="3" r="BK104"/>
  <c i="5" r="BK99"/>
  <c r="J95"/>
  <c i="4" r="J160"/>
  <c r="J222"/>
  <c i="2" r="J192"/>
  <c r="BK163"/>
  <c i="4" r="BK195"/>
  <c r="BK222"/>
  <c i="2" r="J151"/>
  <c i="5" r="BK97"/>
  <c i="3" r="J119"/>
  <c i="4" r="BK144"/>
  <c r="BK154"/>
  <c r="J206"/>
  <c i="2" r="J188"/>
  <c r="BK135"/>
  <c i="4" r="BK158"/>
  <c r="J168"/>
  <c r="J177"/>
  <c i="2" r="J205"/>
  <c r="J177"/>
  <c r="BK250"/>
  <c i="4" r="J198"/>
  <c r="J118"/>
  <c i="2" r="J119"/>
  <c r="BK188"/>
  <c r="BK116"/>
  <c i="3" r="BK87"/>
  <c i="4" r="J197"/>
  <c r="J201"/>
  <c i="2" r="J110"/>
  <c r="BK192"/>
  <c i="3" r="BK107"/>
  <c i="4" r="J162"/>
  <c i="5" r="BK95"/>
  <c i="2" r="J223"/>
  <c i="4" r="J111"/>
  <c r="J188"/>
  <c i="2" r="BK208"/>
  <c r="BK93"/>
  <c i="4" r="BK180"/>
  <c i="2" r="BK95"/>
  <c i="4" r="BK192"/>
  <c r="J220"/>
  <c r="BK200"/>
  <c i="2" r="BK211"/>
  <c i="4" r="BK164"/>
  <c i="2" r="BK235"/>
  <c i="3" r="J102"/>
  <c i="4" r="BK162"/>
  <c i="5" r="BK88"/>
  <c i="2" r="J180"/>
  <c i="3" r="BK119"/>
  <c i="4" r="BK197"/>
  <c r="J185"/>
  <c i="5" r="J102"/>
  <c i="2" r="BK215"/>
  <c i="4" r="J218"/>
  <c r="J216"/>
  <c i="5" r="BK92"/>
  <c i="2" r="J184"/>
  <c i="3" r="J107"/>
  <c i="4" r="BK215"/>
  <c i="2" r="BK138"/>
  <c i="3" r="BK96"/>
  <c i="4" r="J156"/>
  <c r="J127"/>
  <c i="2" r="BK151"/>
  <c i="4" r="J107"/>
  <c r="J194"/>
  <c i="2" r="J142"/>
  <c i="4" r="J192"/>
  <c i="2" r="J232"/>
  <c i="4" r="BK118"/>
  <c i="2" r="J91"/>
  <c i="3" r="J87"/>
  <c i="4" r="J231"/>
  <c r="J130"/>
  <c r="BK183"/>
  <c i="5" r="BK104"/>
  <c i="2" r="J116"/>
  <c i="4" r="BK220"/>
  <c r="BK102"/>
  <c i="2" r="BK205"/>
  <c i="4" r="BK137"/>
  <c i="3" r="J96"/>
  <c i="4" r="J166"/>
  <c r="J158"/>
  <c i="2" r="BK225"/>
  <c r="BK243"/>
  <c i="4" r="J195"/>
  <c r="BK160"/>
  <c i="5" r="J99"/>
  <c i="2" r="J240"/>
  <c i="3" r="BK123"/>
  <c i="2" r="J227"/>
  <c r="BK89"/>
  <c i="4" r="BK203"/>
  <c r="BK204"/>
  <c i="5" r="J88"/>
  <c i="2" r="J138"/>
  <c i="3" r="J133"/>
  <c i="4" r="J171"/>
  <c i="2" r="BK180"/>
  <c i="3" r="F36"/>
  <c i="4" r="J121"/>
  <c i="2" r="BK168"/>
  <c i="4" r="J113"/>
  <c i="2" r="J135"/>
  <c i="4" r="J207"/>
  <c i="2" r="J215"/>
  <c r="J247"/>
  <c i="4" r="J164"/>
  <c r="BK156"/>
  <c r="BK198"/>
  <c r="J190"/>
  <c i="2" r="J93"/>
  <c r="J154"/>
  <c i="4" r="BK113"/>
  <c r="J115"/>
  <c r="BK207"/>
  <c i="2" r="J230"/>
  <c r="J102"/>
  <c i="4" r="BK194"/>
  <c i="2" r="BK202"/>
  <c r="BK121"/>
  <c r="BK113"/>
  <c i="4" r="BK190"/>
  <c r="J170"/>
  <c i="2" r="J211"/>
  <c i="3" r="BK133"/>
  <c i="4" r="J228"/>
  <c i="5" r="J90"/>
  <c i="2" r="J126"/>
  <c i="4" r="J225"/>
  <c i="2" r="BK195"/>
  <c i="4" r="BK191"/>
  <c i="2" r="J208"/>
  <c r="J124"/>
  <c i="4" r="BK98"/>
  <c r="BK176"/>
  <c i="2" r="J34"/>
  <c i="4" r="BK111"/>
  <c r="J213"/>
  <c r="BK168"/>
  <c i="2" r="J235"/>
  <c r="J106"/>
  <c i="3" r="J99"/>
  <c i="4" r="BK94"/>
  <c r="J144"/>
  <c i="2" r="J202"/>
  <c r="BK106"/>
  <c i="4" r="BK166"/>
  <c i="5" r="J97"/>
  <c i="2" r="J212"/>
  <c i="4" r="BK225"/>
  <c i="2" r="BK230"/>
  <c i="3" r="BK102"/>
  <c i="4" r="J212"/>
  <c i="3" r="BK99"/>
  <c i="2" l="1" r="R207"/>
  <c r="T150"/>
  <c i="4" r="BK87"/>
  <c r="BK219"/>
  <c r="J219"/>
  <c r="J64"/>
  <c r="R157"/>
  <c i="2" r="R88"/>
  <c r="BK229"/>
  <c r="J229"/>
  <c r="J64"/>
  <c i="4" r="R146"/>
  <c i="2" r="T207"/>
  <c i="4" r="P146"/>
  <c i="2" r="R150"/>
  <c i="3" r="R86"/>
  <c r="R85"/>
  <c r="R84"/>
  <c i="4" r="P87"/>
  <c r="T146"/>
  <c i="2" r="P150"/>
  <c r="R229"/>
  <c i="3" r="P86"/>
  <c r="P85"/>
  <c r="P84"/>
  <c i="1" r="AU56"/>
  <c i="4" r="P157"/>
  <c i="2" r="P88"/>
  <c r="BK207"/>
  <c r="J207"/>
  <c r="J63"/>
  <c i="4" r="T87"/>
  <c r="P219"/>
  <c i="5" r="R85"/>
  <c i="2" r="T88"/>
  <c r="P229"/>
  <c i="4" r="BK157"/>
  <c r="J157"/>
  <c r="J63"/>
  <c i="5" r="BK94"/>
  <c r="J94"/>
  <c r="J62"/>
  <c i="2" r="BK88"/>
  <c r="P207"/>
  <c i="4" r="R87"/>
  <c r="R86"/>
  <c r="R85"/>
  <c r="R219"/>
  <c i="5" r="R94"/>
  <c i="2" r="BK150"/>
  <c r="J150"/>
  <c r="J62"/>
  <c r="T229"/>
  <c i="3" r="T86"/>
  <c r="T85"/>
  <c r="T84"/>
  <c i="4" r="BK146"/>
  <c r="J146"/>
  <c r="J62"/>
  <c r="T219"/>
  <c i="5" r="P85"/>
  <c r="P94"/>
  <c r="P101"/>
  <c i="3" r="BK86"/>
  <c r="J86"/>
  <c r="J61"/>
  <c i="4" r="T157"/>
  <c i="5" r="BK85"/>
  <c r="BK84"/>
  <c r="J84"/>
  <c r="J60"/>
  <c r="T85"/>
  <c r="T94"/>
  <c r="BK101"/>
  <c r="J101"/>
  <c r="J63"/>
  <c r="R101"/>
  <c r="T101"/>
  <c i="3" r="BK122"/>
  <c r="J122"/>
  <c r="J63"/>
  <c i="4" r="BK230"/>
  <c r="J230"/>
  <c r="J65"/>
  <c i="2" r="BK246"/>
  <c r="J246"/>
  <c r="J65"/>
  <c i="3" r="BK109"/>
  <c r="J109"/>
  <c r="J62"/>
  <c r="BK132"/>
  <c r="J132"/>
  <c r="J64"/>
  <c i="2" r="BK249"/>
  <c r="J249"/>
  <c r="J66"/>
  <c i="4" r="J87"/>
  <c r="J61"/>
  <c i="5" r="F55"/>
  <c r="J77"/>
  <c r="BE86"/>
  <c r="E73"/>
  <c r="BE88"/>
  <c r="BE92"/>
  <c r="BE95"/>
  <c r="BE102"/>
  <c r="BE90"/>
  <c r="BE97"/>
  <c r="BE104"/>
  <c r="BE99"/>
  <c i="4" r="F55"/>
  <c r="BE88"/>
  <c r="BE115"/>
  <c r="BE147"/>
  <c r="BE168"/>
  <c r="BE144"/>
  <c r="BE160"/>
  <c r="BE190"/>
  <c r="BE195"/>
  <c r="BE201"/>
  <c r="BE206"/>
  <c r="BE225"/>
  <c r="E75"/>
  <c r="BE220"/>
  <c r="BE228"/>
  <c r="BE118"/>
  <c r="BE172"/>
  <c r="BE203"/>
  <c r="BE231"/>
  <c r="BE113"/>
  <c r="BE124"/>
  <c r="BE176"/>
  <c r="BE191"/>
  <c r="BE222"/>
  <c r="BE102"/>
  <c r="BE154"/>
  <c r="BE162"/>
  <c r="BE130"/>
  <c r="BE170"/>
  <c r="BE183"/>
  <c r="BE209"/>
  <c r="BE216"/>
  <c r="BE107"/>
  <c r="BE156"/>
  <c r="BE200"/>
  <c r="BE210"/>
  <c r="BE215"/>
  <c r="BE218"/>
  <c r="BE94"/>
  <c r="BE171"/>
  <c r="BE180"/>
  <c r="BE192"/>
  <c r="BE198"/>
  <c i="3" r="BK85"/>
  <c r="BK84"/>
  <c r="J84"/>
  <c r="J59"/>
  <c i="4" r="BE127"/>
  <c r="BE164"/>
  <c r="BE175"/>
  <c r="BE194"/>
  <c r="BE197"/>
  <c r="BE207"/>
  <c r="BE212"/>
  <c r="J52"/>
  <c r="BE111"/>
  <c r="BE177"/>
  <c r="BE185"/>
  <c r="BE204"/>
  <c r="BE98"/>
  <c r="BE121"/>
  <c r="BE137"/>
  <c r="BE158"/>
  <c r="BE166"/>
  <c r="BE188"/>
  <c r="BE213"/>
  <c i="3" r="E74"/>
  <c r="F55"/>
  <c r="BE110"/>
  <c i="2" r="J88"/>
  <c r="J61"/>
  <c i="3" r="BE96"/>
  <c r="BE133"/>
  <c r="BE87"/>
  <c r="BE104"/>
  <c r="BE119"/>
  <c r="BE102"/>
  <c r="J52"/>
  <c r="BE99"/>
  <c i="1" r="BC56"/>
  <c i="3" r="BE107"/>
  <c r="BE123"/>
  <c i="2" r="BE91"/>
  <c r="BE113"/>
  <c r="BE142"/>
  <c r="BE151"/>
  <c r="BE163"/>
  <c r="BE235"/>
  <c i="1" r="BA55"/>
  <c i="2" r="BE93"/>
  <c r="BE138"/>
  <c r="BE140"/>
  <c r="BE180"/>
  <c r="BE188"/>
  <c r="BE237"/>
  <c r="BE250"/>
  <c i="1" r="BB55"/>
  <c i="2" r="F55"/>
  <c r="BE135"/>
  <c r="BE147"/>
  <c r="BE154"/>
  <c r="BE177"/>
  <c r="BE184"/>
  <c r="BE240"/>
  <c r="BE243"/>
  <c r="E48"/>
  <c r="J52"/>
  <c r="BE89"/>
  <c r="BE95"/>
  <c r="BE110"/>
  <c r="BE119"/>
  <c r="BE124"/>
  <c r="BE168"/>
  <c r="BE216"/>
  <c r="BE225"/>
  <c r="BE227"/>
  <c r="BE230"/>
  <c i="1" r="AW55"/>
  <c r="BC55"/>
  <c i="2" r="BE102"/>
  <c r="BE106"/>
  <c r="BE116"/>
  <c r="BE121"/>
  <c r="BE126"/>
  <c r="BE192"/>
  <c r="BE195"/>
  <c r="BE199"/>
  <c r="BE202"/>
  <c r="BE205"/>
  <c r="BE208"/>
  <c r="BE211"/>
  <c r="BE212"/>
  <c r="BE215"/>
  <c r="BE221"/>
  <c r="BE223"/>
  <c r="BE232"/>
  <c r="BE247"/>
  <c i="1" r="BD55"/>
  <c i="3" r="F34"/>
  <c i="1" r="BA56"/>
  <c i="4" r="F34"/>
  <c i="1" r="BA57"/>
  <c i="5" r="J34"/>
  <c i="1" r="AW58"/>
  <c i="5" r="F37"/>
  <c i="1" r="BD58"/>
  <c i="4" r="F36"/>
  <c i="1" r="BC57"/>
  <c i="3" r="F37"/>
  <c i="1" r="BD56"/>
  <c i="5" r="F35"/>
  <c i="1" r="BB58"/>
  <c i="4" r="J34"/>
  <c i="1" r="AW57"/>
  <c i="4" r="F35"/>
  <c i="1" r="BB57"/>
  <c i="5" r="F34"/>
  <c i="1" r="BA58"/>
  <c i="5" r="F36"/>
  <c i="1" r="BC58"/>
  <c i="3" r="F35"/>
  <c i="1" r="BB56"/>
  <c i="3" r="J34"/>
  <c i="1" r="AW56"/>
  <c i="4" r="F37"/>
  <c i="1" r="BD57"/>
  <c i="2" l="1" r="P87"/>
  <c r="P86"/>
  <c i="1" r="AU55"/>
  <c i="2" r="BK87"/>
  <c r="J87"/>
  <c r="J60"/>
  <c r="T87"/>
  <c r="T86"/>
  <c i="5" r="R84"/>
  <c r="R83"/>
  <c i="4" r="P86"/>
  <c r="P85"/>
  <c i="1" r="AU57"/>
  <c i="4" r="BK86"/>
  <c r="J86"/>
  <c r="J60"/>
  <c r="T86"/>
  <c r="T85"/>
  <c i="2" r="R87"/>
  <c r="R86"/>
  <c i="5" r="T84"/>
  <c r="T83"/>
  <c r="P84"/>
  <c r="P83"/>
  <c i="1" r="AU58"/>
  <c i="5" r="BK83"/>
  <c r="J83"/>
  <c r="J59"/>
  <c r="J85"/>
  <c r="J61"/>
  <c i="3" r="J85"/>
  <c r="J60"/>
  <c i="1" r="BB54"/>
  <c r="W31"/>
  <c r="BC54"/>
  <c r="AY54"/>
  <c i="3" r="J30"/>
  <c i="1" r="AG56"/>
  <c i="4" r="J33"/>
  <c i="1" r="AV57"/>
  <c r="AT57"/>
  <c i="3" r="J33"/>
  <c i="1" r="AV56"/>
  <c r="AT56"/>
  <c i="5" r="J33"/>
  <c i="1" r="AV58"/>
  <c r="AT58"/>
  <c i="5" r="F33"/>
  <c i="1" r="AZ58"/>
  <c r="BD54"/>
  <c r="W33"/>
  <c i="2" r="F33"/>
  <c i="1" r="AZ55"/>
  <c i="2" r="J33"/>
  <c i="1" r="AV55"/>
  <c r="AT55"/>
  <c i="3" r="F33"/>
  <c i="1" r="AZ56"/>
  <c i="4" r="F33"/>
  <c i="1" r="AZ57"/>
  <c r="BA54"/>
  <c r="W30"/>
  <c i="2" l="1" r="BK86"/>
  <c r="J86"/>
  <c r="J59"/>
  <c i="4" r="BK85"/>
  <c r="J85"/>
  <c i="1" r="AN56"/>
  <c i="3" r="J39"/>
  <c i="4" r="J30"/>
  <c i="1" r="AG57"/>
  <c r="AX54"/>
  <c r="W32"/>
  <c r="AW54"/>
  <c r="AK30"/>
  <c r="AU54"/>
  <c r="AZ54"/>
  <c r="W29"/>
  <c i="5" r="J30"/>
  <c i="1" r="AG58"/>
  <c i="4" l="1" r="J39"/>
  <c i="5" r="J39"/>
  <c i="4" r="J59"/>
  <c i="1" r="AN58"/>
  <c r="AN57"/>
  <c i="2" r="J30"/>
  <c i="1" r="AG55"/>
  <c r="AN55"/>
  <c r="AV54"/>
  <c r="AK29"/>
  <c i="2" l="1" r="J39"/>
  <c i="1"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<sst xmlns="http://schemas.openxmlformats.org/spreadsheetml/2006/main">
  <si>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</si>
  <si>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</si>
  <si>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</si>
  <si>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</si>
  <si>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</si>
  <si>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{10cddf57-7a56-4c39-b0eb-eb45cf8bd74d}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</si>
  <si>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</si>
  <si>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</si>
  <si>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</si>
  <si>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</si>
  <si>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</si>
  <si>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</si>
  <si>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</si>
  <si>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</si>
  <si>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DSGN_01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</si>
  <si>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</si>
  <si>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</si>
  <si>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místní komunikace, Bílenec</t>
  </si>
  <si>
    <t>KSO:</t>
  </si>
  <si>
    <t/>
  </si>
  <si>
    <t>CC-CZ:</t>
  </si>
  <si>
    <t>Místo:</t>
  </si>
  <si>
    <t>Bílenec</t>
  </si>
  <si>
    <t>Datum:</t>
  </si>
  <si>
    <t>2. 4. 2024</t>
  </si>
  <si>
    <t>Zadavatel:</t>
  </si>
  <si>
    <t>IČ:</t>
  </si>
  <si>
    <t>Obec Petrohrad</t>
  </si>
  <si>
    <t>DIČ:</t>
  </si>
  <si>
    <t>Účastník:</t>
  </si>
  <si>
    <t>Vyplň údaj</t>
  </si>
  <si>
    <t>Projektant:</t>
  </si>
  <si>
    <t>DESIGNPROJEKT</t>
  </si>
  <si>
    <t>True</t>
  </si>
  <si>
    <t>Zpracovatel:</t>
  </si>
  <si>
    <t>Lukás Novák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</si>
  <si>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</si>
  <si>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</si>
  <si>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</si>
  <si>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</si>
  <si>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</si>
  <si>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</si>
  <si>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</si>
  <si>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</si>
  <si>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</si>
  <si>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</si>
  <si>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</si>
  <si>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</si>
  <si>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</si>
  <si>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</si>
  <si>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</si>
  <si>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</si>
  <si>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</si>
  <si>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</si>
  <si>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</si>
  <si>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</si>
  <si>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</si>
  <si>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</si>
  <si>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</si>
  <si>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</si>
  <si>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</si>
  <si>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</si>
  <si>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</si>
  <si>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</si>
  <si>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</si>
  <si>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</si>
  <si>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</si>
  <si>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</si>
  <si>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</si>
  <si>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</si>
  <si>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</si>
  <si>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</si>
  <si>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</si>
  <si>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</si>
  <si>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</si>
  <si>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</si>
  <si>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</si>
  <si>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</si>
  <si>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</si>
  <si>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</si>
  <si>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{fac2c19d-79b8-4d49-8cd5-7e7a67dde594}</t>
  </si>
  <si>
    <t>2</t>
  </si>
  <si>
    <t>SO 102</t>
  </si>
  <si>
    <t>Sanace podloží</t>
  </si>
  <si>
    <t>{b2c74edc-b6f6-4d7f-9b48-c35a7ead5338}</t>
  </si>
  <si>
    <t>SO 501</t>
  </si>
  <si>
    <t>Odvodnění / kanalizace</t>
  </si>
  <si>
    <t>{03584c55-2ecc-4f69-ab6f-7c123362926f}</t>
  </si>
  <si>
    <t>SO 901</t>
  </si>
  <si>
    <t>VRN</t>
  </si>
  <si>
    <t>{a2defae1-e173-45ea-a480-1ff7057d55a4}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</si>
  <si>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</si>
  <si>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</si>
  <si>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</si>
  <si>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</si>
  <si>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</si>
  <si>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</si>
  <si>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</si>
  <si>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</si>
  <si>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</si>
  <si>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</si>
  <si>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</si>
  <si>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</si>
  <si>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</si>
  <si>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</si>
  <si>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</si>
  <si>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</si>
  <si>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</si>
  <si>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</si>
  <si>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</si>
  <si>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</si>
  <si>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</si>
  <si>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</si>
  <si>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</si>
  <si>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</si>
  <si>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</si>
  <si>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</si>
  <si>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</si>
  <si>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</si>
  <si>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</si>
  <si>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</si>
  <si>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</si>
  <si>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</si>
  <si>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</si>
  <si>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</si>
  <si>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</si>
  <si>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2024 01</t>
  </si>
  <si>
    <t>4</t>
  </si>
  <si>
    <t>1946124201</t>
  </si>
  <si>
    <t>Online PSC</t>
  </si>
  <si>
    <t>https://podminky.urs.cz/item/CS_URS_2024_01/111211101</t>
  </si>
  <si>
    <t>113106123X</t>
  </si>
  <si>
    <t>Rozebrání dlažeb komunikací pro pěší s přemístěním hmot na skládku na vzdálenost do 3 m nebo s naložením na dopravní prostředek s ložem z kameniva nebo živice a s jakoukoliv výplní spár ručně ze zámkové dlažby, včetně obrubníků</t>
  </si>
  <si>
    <t>-704554922</t>
  </si>
  <si>
    <t>VV</t>
  </si>
  <si>
    <t>5,8</t>
  </si>
  <si>
    <t>3</t>
  </si>
  <si>
    <t>113107142</t>
  </si>
  <si>
    <t>Odstranění podkladů nebo krytů ručně s přemístěním hmot na skládku na vzdálenost do 3 m nebo s naložením na dopravní prostředek živičných, o tl. vrstvy přes 50 do 100 mm</t>
  </si>
  <si>
    <t>-306629079</t>
  </si>
  <si>
    <t>https://podminky.urs.cz/item/CS_URS_2024_01/113107142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</si>
  <si>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</si>
  <si>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</si>
  <si>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1732488083</t>
  </si>
  <si>
    <t>https://podminky.urs.cz/item/CS_URS_2024_01/113107225</t>
  </si>
  <si>
    <t>A</t>
  </si>
  <si>
    <t>640</t>
  </si>
  <si>
    <t>ZT</t>
  </si>
  <si>
    <t>102</t>
  </si>
  <si>
    <t>Součet</t>
  </si>
  <si>
    <t>5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</si>
  <si>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</si>
  <si>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</si>
  <si>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-1057411017</t>
  </si>
  <si>
    <t>https://podminky.urs.cz/item/CS_URS_2024_01/113107323</t>
  </si>
  <si>
    <t>CH</t>
  </si>
  <si>
    <t>4,5</t>
  </si>
  <si>
    <t>6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</si>
  <si>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</si>
  <si>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</si>
  <si>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</si>
  <si>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-1609770487</t>
  </si>
  <si>
    <t>https://podminky.urs.cz/item/CS_URS_2024_01/113201112</t>
  </si>
  <si>
    <t>Bourání obrubníku</t>
  </si>
  <si>
    <t>100</t>
  </si>
  <si>
    <t>7</t>
  </si>
  <si>
    <t>122252203</t>
  </si>
  <si>
    <t>Odkopávky a prokopávky nezapažené pro silnice a dálnice strojně v hornině třídy těžitelnosti I do 100 m3</t>
  </si>
  <si>
    <t>m3</t>
  </si>
  <si>
    <t>-198193479</t>
  </si>
  <si>
    <t>https://podminky.urs.cz/item/CS_URS_2024_01/122252203</t>
  </si>
  <si>
    <t>260*0,3</t>
  </si>
  <si>
    <t>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</si>
  <si>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</si>
  <si>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</si>
  <si>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-2135842567</t>
  </si>
  <si>
    <t>https://podminky.urs.cz/item/CS_URS_2024_01/162751117</t>
  </si>
  <si>
    <t>78</t>
  </si>
  <si>
    <t>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</si>
  <si>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</si>
  <si>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</si>
  <si>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1774658565</t>
  </si>
  <si>
    <t>https://podminky.urs.cz/item/CS_URS_2024_01/162751119</t>
  </si>
  <si>
    <t>78*10</t>
  </si>
  <si>
    <t>10</t>
  </si>
  <si>
    <t>167151111</t>
  </si>
  <si>
    <t>Nakládání, skládání a překládání neulehlého výkopku nebo sypaniny strojně nakládání, množství přes 100 m3, z hornin třídy těžitelnosti I, skupiny 1 až 3</t>
  </si>
  <si>
    <t>-904826029</t>
  </si>
  <si>
    <t>https://podminky.urs.cz/item/CS_URS_2024_01/167151111</t>
  </si>
  <si>
    <t>11</t>
  </si>
  <si>
    <t>171201231</t>
  </si>
  <si>
    <t>Poplatek za uložení stavebního odpadu na recyklační skládce (skládkovné) zeminy a kamení zatříděného do Katalogu odpadů pod kódem 17 05 04</t>
  </si>
  <si>
    <t>t</t>
  </si>
  <si>
    <t>-408695974</t>
  </si>
  <si>
    <t>https://podminky.urs.cz/item/CS_URS_2024_01/171201231</t>
  </si>
  <si>
    <t>78*1,8</t>
  </si>
  <si>
    <t>171251201</t>
  </si>
  <si>
    <t>Uložení sypaniny na skládky nebo meziskládky bez hutnění s upravením uložené sypaniny do předepsaného tvaru</t>
  </si>
  <si>
    <t>-145008497</t>
  </si>
  <si>
    <t>https://podminky.urs.cz/item/CS_URS_2024_01/171251201</t>
  </si>
  <si>
    <t>13</t>
  </si>
  <si>
    <t>181152302</t>
  </si>
  <si>
    <t>Úprava pláně na stavbách silnic a dálnic strojně v zářezech mimo skalních se zhutněním</t>
  </si>
  <si>
    <t>1542319196</t>
  </si>
  <si>
    <t>https://podminky.urs.cz/item/CS_URS_2024_01/181152302</t>
  </si>
  <si>
    <t>14</t>
  </si>
  <si>
    <t>181411131</t>
  </si>
  <si>
    <t>Založení trávníku na půdě předem připravené plochy do 1000 m2 výsevem včetně utažení parkového v rovině nebo na svahu do 1:5</t>
  </si>
  <si>
    <t>1062703157</t>
  </si>
  <si>
    <t>https://podminky.urs.cz/item/CS_URS_2024_01/181411131</t>
  </si>
  <si>
    <t>260</t>
  </si>
  <si>
    <t>15</t>
  </si>
  <si>
    <t>M</t>
  </si>
  <si>
    <t>00572410</t>
  </si>
  <si>
    <t>osivo směs travní parková</t>
  </si>
  <si>
    <t>kg</t>
  </si>
  <si>
    <t>-1449207718</t>
  </si>
  <si>
    <t>260*0,02 "Přepočtené koeficientem množství</t>
  </si>
  <si>
    <t>16</t>
  </si>
  <si>
    <t>182112121</t>
  </si>
  <si>
    <t>Svahování trvalých svahů do projektovaných profilů ručně s potřebným přemístěním výkopku při svahování v zářezech v hornině třídy těžitelnosti I skupiny 3</t>
  </si>
  <si>
    <t>-1685092240</t>
  </si>
  <si>
    <t>https://podminky.urs.cz/item/CS_URS_2024_01/182112121</t>
  </si>
  <si>
    <t>17</t>
  </si>
  <si>
    <t>182303111</t>
  </si>
  <si>
    <t>Doplnění zeminy nebo substrátu na travnatých plochách tloušťky do 50 mm v rovině nebo na svahu do 1:5</t>
  </si>
  <si>
    <t>-2069714171</t>
  </si>
  <si>
    <t>https://podminky.urs.cz/item/CS_URS_2024_01/182303111</t>
  </si>
  <si>
    <t>ornice tl 50 mm x 3</t>
  </si>
  <si>
    <t>260*3</t>
  </si>
  <si>
    <t>18</t>
  </si>
  <si>
    <t>10364101</t>
  </si>
  <si>
    <t>zemina pro terénní úpravy - ornice</t>
  </si>
  <si>
    <t>-1801416098</t>
  </si>
  <si>
    <t>260*0,15*1,6</t>
  </si>
  <si>
    <t>Komunikace pozemní</t>
  </si>
  <si>
    <t>19</t>
  </si>
  <si>
    <t>919726123X</t>
  </si>
  <si>
    <t>Sorpční textilie měrná hmotnost přes 300 do 500 g/m2</t>
  </si>
  <si>
    <t>969968544</t>
  </si>
  <si>
    <t>20</t>
  </si>
  <si>
    <t>564851111</t>
  </si>
  <si>
    <t>Podklad ze štěrkodrti ŠD s rozprostřením a zhutněním plochy přes 100 m2, po zhutnění tl. 150 mm</t>
  </si>
  <si>
    <t>-290776455</t>
  </si>
  <si>
    <t>https://podminky.urs.cz/item/CS_URS_2024_01/564851111</t>
  </si>
  <si>
    <t>ŠD 0/32</t>
  </si>
  <si>
    <t>564861011</t>
  </si>
  <si>
    <t>Podklad ze štěrkodrti ŠD s rozprostřením a zhutněním plochy jednotlivě do 100 m2, po zhutnění tl. 200 mm</t>
  </si>
  <si>
    <t>-696067299</t>
  </si>
  <si>
    <t>https://podminky.urs.cz/item/CS_URS_2024_01/564861011</t>
  </si>
  <si>
    <t>ŠD 0/63</t>
  </si>
  <si>
    <t>22</t>
  </si>
  <si>
    <t>564861111</t>
  </si>
  <si>
    <t>Podklad ze štěrkodrti ŠD s rozprostřením a zhutněním plochy přes 100 m2, po zhutnění tl. 200 mm</t>
  </si>
  <si>
    <t>1095160914</t>
  </si>
  <si>
    <t>https://podminky.urs.cz/item/CS_URS_2024_01/564861111</t>
  </si>
  <si>
    <t>23</t>
  </si>
  <si>
    <t>565135101X</t>
  </si>
  <si>
    <t>Asfaltový beton vrstva podkladní ACP 16+ (obalované kamenivo střednězrnné - OKS) s rozprostřením a zhutněním v pruhu šířky do 1,5 m, po zhutnění tl. 50 mm</t>
  </si>
  <si>
    <t>-618208913</t>
  </si>
  <si>
    <t>24</t>
  </si>
  <si>
    <t>573231108</t>
  </si>
  <si>
    <t>Postřik spojovací PS bez posypu kamenivem ze silniční emulze, v množství 0,50 kg/m2</t>
  </si>
  <si>
    <t>-1998088193</t>
  </si>
  <si>
    <t>https://podminky.urs.cz/item/CS_URS_2024_01/573231108</t>
  </si>
  <si>
    <t>25</t>
  </si>
  <si>
    <t>577134031</t>
  </si>
  <si>
    <t>Asfaltový beton vrstva obrusná ACO 11 (ABS) s rozprostřením a se zhutněním z modifikovaného asfaltu v pruhu šířky do 1,5 m, po zhutnění tl. 40 mm</t>
  </si>
  <si>
    <t>-1224462185</t>
  </si>
  <si>
    <t>https://podminky.urs.cz/item/CS_URS_2024_01/577134031</t>
  </si>
  <si>
    <t>26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</si>
  <si>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</si>
  <si>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</si>
  <si>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-190942835</t>
  </si>
  <si>
    <t>https://podminky.urs.cz/item/CS_URS_2024_01/596211113</t>
  </si>
  <si>
    <t>27</t>
  </si>
  <si>
    <t>59245018</t>
  </si>
  <si>
    <t>dlažba skladebná betonová 200x100mm tl 60mm přírodní</t>
  </si>
  <si>
    <t>576019415</t>
  </si>
  <si>
    <t>4,5*1,01 "Přepočtené koeficientem množství</t>
  </si>
  <si>
    <t>28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</si>
  <si>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</si>
  <si>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</si>
  <si>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1178105304</t>
  </si>
  <si>
    <t>https://podminky.urs.cz/item/CS_URS_2024_01/596412212</t>
  </si>
  <si>
    <t>29</t>
  </si>
  <si>
    <t>59245035x</t>
  </si>
  <si>
    <t>dlažba plošná vegetační betonová 170x170mm tl 80mm přírodní</t>
  </si>
  <si>
    <t>-1734881163</t>
  </si>
  <si>
    <t>78*1,02 "Přepočtené koeficientem množství</t>
  </si>
  <si>
    <t>30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</si>
  <si>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</si>
  <si>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</si>
  <si>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2081755600</t>
  </si>
  <si>
    <t>Pojezdová dlažba 200/100</t>
  </si>
  <si>
    <t>31</t>
  </si>
  <si>
    <t>59245020</t>
  </si>
  <si>
    <t>dlažba skladebná betonová 200x100mm tl 80mm přírodní</t>
  </si>
  <si>
    <t>517596936</t>
  </si>
  <si>
    <t>22*1,03 'Přepočtené koeficientem množství</t>
  </si>
  <si>
    <t>Ostatní konstrukce a práce, bourání</t>
  </si>
  <si>
    <t>32</t>
  </si>
  <si>
    <t>914111111</t>
  </si>
  <si>
    <t>Montáž svislé dopravní značky základní velikosti do 1 m2 objímkami na sloupky nebo konzoly</t>
  </si>
  <si>
    <t>kus</t>
  </si>
  <si>
    <t>-1663309110</t>
  </si>
  <si>
    <t>https://podminky.urs.cz/item/CS_URS_2024_01/914111111</t>
  </si>
  <si>
    <t>33</t>
  </si>
  <si>
    <t>40445623</t>
  </si>
  <si>
    <t>informativní značky provozní IP1-IP3, IP4b-IP7, IP10a, b 750x750mm retroreflexní</t>
  </si>
  <si>
    <t>1057156088</t>
  </si>
  <si>
    <t>34</t>
  </si>
  <si>
    <t>914511111</t>
  </si>
  <si>
    <t>Montáž sloupku dopravních značek délky do 3,5 m do betonového základu</t>
  </si>
  <si>
    <t>1330701223</t>
  </si>
  <si>
    <t>https://podminky.urs.cz/item/CS_URS_2024_01/914511111</t>
  </si>
  <si>
    <t>35</t>
  </si>
  <si>
    <t>40445225</t>
  </si>
  <si>
    <t>sloupek pro dopravní značku Zn D 60mm v 3,5m</t>
  </si>
  <si>
    <t>-146843474</t>
  </si>
  <si>
    <t>36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</si>
  <si>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</si>
  <si>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</si>
  <si>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-1946114270</t>
  </si>
  <si>
    <t>https://podminky.urs.cz/item/CS_URS_2024_01/916131213</t>
  </si>
  <si>
    <t>BO 15/25</t>
  </si>
  <si>
    <t>288</t>
  </si>
  <si>
    <t>37</t>
  </si>
  <si>
    <t>59217031</t>
  </si>
  <si>
    <t>obrubník silniční betonový 1000x150x250mm</t>
  </si>
  <si>
    <t>1905099617</t>
  </si>
  <si>
    <t>288*1,02 "Přepočtené koeficientem množství</t>
  </si>
  <si>
    <t>38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</si>
  <si>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</si>
  <si>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</si>
  <si>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-674566032</t>
  </si>
  <si>
    <t>https://podminky.urs.cz/item/CS_URS_2024_01/916231213</t>
  </si>
  <si>
    <t>39</t>
  </si>
  <si>
    <t>59217016</t>
  </si>
  <si>
    <t>obrubník betonový chodníkový 1000x80x250mm</t>
  </si>
  <si>
    <t>381407279</t>
  </si>
  <si>
    <t>40*1,02 "Přepočtené koeficientem množství</t>
  </si>
  <si>
    <t>40</t>
  </si>
  <si>
    <t>919735111</t>
  </si>
  <si>
    <t>Řezání stávajícího živičného krytu nebo podkladu hloubky do 50 mm</t>
  </si>
  <si>
    <t>-1589012619</t>
  </si>
  <si>
    <t>https://podminky.urs.cz/item/CS_URS_2024_01/919735111</t>
  </si>
  <si>
    <t>997</t>
  </si>
  <si>
    <t>Přesun sutě</t>
  </si>
  <si>
    <t>41</t>
  </si>
  <si>
    <t>997221551</t>
  </si>
  <si>
    <t>Vodorovná doprava suti bez naložení, ale se složením a s hrubým urovnáním ze sypkých materiálů, na vzdálenost do 1 km</t>
  </si>
  <si>
    <t>957281754</t>
  </si>
  <si>
    <t>https://podminky.urs.cz/item/CS_URS_2024_01/997221551</t>
  </si>
  <si>
    <t>42</t>
  </si>
  <si>
    <t>997221559</t>
  </si>
  <si>
    <t>Vodorovná doprava suti bez naložení, ale se složením a s hrubým urovnáním Příplatek k ceně za každý další započatý 1 km přes 1 km</t>
  </si>
  <si>
    <t>-698179815</t>
  </si>
  <si>
    <t>https://podminky.urs.cz/item/CS_URS_2024_01/997221559</t>
  </si>
  <si>
    <t>593,1*19</t>
  </si>
  <si>
    <t>43</t>
  </si>
  <si>
    <t>997221611</t>
  </si>
  <si>
    <t>Nakládání na dopravní prostředky pro vodorovnou dopravu suti</t>
  </si>
  <si>
    <t>2078542235</t>
  </si>
  <si>
    <t>https://podminky.urs.cz/item/CS_URS_2024_01/997221611</t>
  </si>
  <si>
    <t>44</t>
  </si>
  <si>
    <t>997221861</t>
  </si>
  <si>
    <t>Poplatek za uložení stavebního odpadu na recyklační skládce (skládkovné) z prostého betonu zatříděného do Katalogu odpadů pod kódem 17 01 01</t>
  </si>
  <si>
    <t>-1896888165</t>
  </si>
  <si>
    <t>https://podminky.urs.cz/item/CS_URS_2024_01/997221861</t>
  </si>
  <si>
    <t>29+2,32</t>
  </si>
  <si>
    <t>45</t>
  </si>
  <si>
    <t>997221873</t>
  </si>
  <si>
    <t>1978462810</t>
  </si>
  <si>
    <t>https://podminky.urs.cz/item/CS_URS_2024_01/997221873</t>
  </si>
  <si>
    <t>556,5+1,98</t>
  </si>
  <si>
    <t>46</t>
  </si>
  <si>
    <t>997221875</t>
  </si>
  <si>
    <t>Poplatek za uložení stavebního odpadu na recyklační skládce (skládkovné) asfaltového bez obsahu dehtu zatříděného do Katalogu odpadů pod kódem 17 03 02</t>
  </si>
  <si>
    <t>1421662377</t>
  </si>
  <si>
    <t>https://podminky.urs.cz/item/CS_URS_2024_01/997221875</t>
  </si>
  <si>
    <t>3,3</t>
  </si>
  <si>
    <t>998</t>
  </si>
  <si>
    <t>Přesun hmot</t>
  </si>
  <si>
    <t>47</t>
  </si>
  <si>
    <t>998225111</t>
  </si>
  <si>
    <t>Přesun hmot pro komunikace s krytem z kameniva, monolitickým betonovým nebo živičným dopravní vzdálenost do 200 m jakékoliv délky objektu</t>
  </si>
  <si>
    <t>-111006466</t>
  </si>
  <si>
    <t>https://podminky.urs.cz/item/CS_URS_2024_01/998225111</t>
  </si>
  <si>
    <t>HZS</t>
  </si>
  <si>
    <t>Hodinové zúčtovací sazby</t>
  </si>
  <si>
    <t>48</t>
  </si>
  <si>
    <t>HZS1292</t>
  </si>
  <si>
    <t>Hodinové zúčtovací sazby profesí HSV zemní a pomocné práce stavební dělník</t>
  </si>
  <si>
    <t>hod</t>
  </si>
  <si>
    <t>512</t>
  </si>
  <si>
    <t>-1161811521</t>
  </si>
  <si>
    <t>https://podminky.urs.cz/item/CS_URS_2024_01/HZS1292</t>
  </si>
  <si>
    <t>SO 102 - Sanace podloží</t>
  </si>
  <si>
    <t>122252204</t>
  </si>
  <si>
    <t>Odkopávky a prokopávky nezapažené pro silnice a dálnice strojně v hornině třídy těžitelnosti I přes 100 do 500 m3</t>
  </si>
  <si>
    <t>-553164893</t>
  </si>
  <si>
    <t>https://podminky.urs.cz/item/CS_URS_2024_01/122252204</t>
  </si>
  <si>
    <t>640*0,3</t>
  </si>
  <si>
    <t>102*0,3</t>
  </si>
  <si>
    <t>4,5*0,3</t>
  </si>
  <si>
    <t>-1804887886</t>
  </si>
  <si>
    <t>223,95</t>
  </si>
  <si>
    <t>-968019343</t>
  </si>
  <si>
    <t>223,95*10</t>
  </si>
  <si>
    <t>278848313</t>
  </si>
  <si>
    <t>2008896655</t>
  </si>
  <si>
    <t>223,95*1,8</t>
  </si>
  <si>
    <t>15350817</t>
  </si>
  <si>
    <t>564581111</t>
  </si>
  <si>
    <t>Zřízení podsypu nebo podkladu ze sypaniny s rozprostřením, vlhčením, a zhutněním plochy přes 100 m2, po zhutnění tl. 300 mm</t>
  </si>
  <si>
    <t>2081445517</t>
  </si>
  <si>
    <t>https://podminky.urs.cz/item/CS_URS_2024_01/564581111</t>
  </si>
  <si>
    <t>58344003</t>
  </si>
  <si>
    <t>kamenivo drcené hrubé frakce 63/125</t>
  </si>
  <si>
    <t>2055084624</t>
  </si>
  <si>
    <t>223,95*0,3</t>
  </si>
  <si>
    <t>67,185*2,15 "Přepočtené koeficientem množství</t>
  </si>
  <si>
    <t>919726122</t>
  </si>
  <si>
    <t>Geotextilie netkaná pro ochranu, separaci nebo filtraci měrná hmotnost přes 200 do 300 g/m2</t>
  </si>
  <si>
    <t>1856466937</t>
  </si>
  <si>
    <t>https://podminky.urs.cz/item/CS_URS_2024_01/919726122</t>
  </si>
  <si>
    <t>640*1,15</t>
  </si>
  <si>
    <t>102*1,15</t>
  </si>
  <si>
    <t>4,5*1,15</t>
  </si>
  <si>
    <t>-735896857</t>
  </si>
  <si>
    <t>SO 501 - Odvodnění / kanalizace</t>
  </si>
  <si>
    <t xml:space="preserve">    4 - Vodorovné konstrukce</t>
  </si>
  <si>
    <t xml:space="preserve">    8 - Vedení trubní dálková a přípojná</t>
  </si>
  <si>
    <t>131251102</t>
  </si>
  <si>
    <t>Hloubení nezapažených jam a zářezů strojně s urovnáním dna do předepsaného profilu a spádu v hornině třídy těžitelnosti I skupiny 3 přes 20 do 50 m3</t>
  </si>
  <si>
    <t>1006808880</t>
  </si>
  <si>
    <t>https://podminky.urs.cz/item/CS_URS_2024_01/131251102</t>
  </si>
  <si>
    <t>šachty</t>
  </si>
  <si>
    <t>1,5*1,5*3*3</t>
  </si>
  <si>
    <t>1,5*1,5*1,5*3</t>
  </si>
  <si>
    <t>132254104</t>
  </si>
  <si>
    <t>Hloubení zapažených rýh šířky do 800 mm strojně s urovnáním dna do předepsaného profilu a spádu v hornině třídy těžitelnosti I skupiny 3 přes 100 m3</t>
  </si>
  <si>
    <t>-1782172853</t>
  </si>
  <si>
    <t>https://podminky.urs.cz/item/CS_URS_2024_01/132254104</t>
  </si>
  <si>
    <t>kanalizace DN 200</t>
  </si>
  <si>
    <t>57*1,8*0,8</t>
  </si>
  <si>
    <t>132254204</t>
  </si>
  <si>
    <t>Hloubení zapažených rýh šířky přes 800 do 2 000 mm strojně s urovnáním dna do předepsaného profilu a spádu v hornině třídy těžitelnosti I skupiny 3 přes 100 do 500 m3</t>
  </si>
  <si>
    <t>532831537</t>
  </si>
  <si>
    <t>https://podminky.urs.cz/item/CS_URS_2024_01/132254204</t>
  </si>
  <si>
    <t>kanalizace DN 600</t>
  </si>
  <si>
    <t>51,5*2*1,5</t>
  </si>
  <si>
    <t>151811131</t>
  </si>
  <si>
    <t>Zřízení pažicích boxů pro pažení a rozepření stěn rýh podzemního vedení hloubka výkopu do 4 m, šířka do 1,2 m</t>
  </si>
  <si>
    <t>1342564716</t>
  </si>
  <si>
    <t>https://podminky.urs.cz/item/CS_URS_2024_01/151811131</t>
  </si>
  <si>
    <t>57*1,8*2</t>
  </si>
  <si>
    <t>151811132</t>
  </si>
  <si>
    <t>Zřízení pažicích boxů pro pažení a rozepření stěn rýh podzemního vedení hloubka výkopu do 4 m, šířka přes 1,2 do 2,5 m</t>
  </si>
  <si>
    <t>419026330</t>
  </si>
  <si>
    <t>https://podminky.urs.cz/item/CS_URS_2024_01/151811132</t>
  </si>
  <si>
    <t>51,5*2*2</t>
  </si>
  <si>
    <t>151811231</t>
  </si>
  <si>
    <t>Odstranění pažicích boxů pro pažení a rozepření stěn rýh podzemního vedení hloubka výkopu do 4 m, šířka do 1,2 m</t>
  </si>
  <si>
    <t>-1604558761</t>
  </si>
  <si>
    <t>https://podminky.urs.cz/item/CS_URS_2024_01/151811231</t>
  </si>
  <si>
    <t>151811232</t>
  </si>
  <si>
    <t>Odstranění pažicích boxů pro pažení a rozepření stěn rýh podzemního vedení hloubka výkopu do 4 m, šířka přes 1,2 do 2,5 m</t>
  </si>
  <si>
    <t>-1068055988</t>
  </si>
  <si>
    <t>https://podminky.urs.cz/item/CS_URS_2024_01/151811232</t>
  </si>
  <si>
    <t>-1531932673</t>
  </si>
  <si>
    <t>30,375+97,77+22,29</t>
  </si>
  <si>
    <t>-1564742845</t>
  </si>
  <si>
    <t>150,435*10</t>
  </si>
  <si>
    <t>1649878374</t>
  </si>
  <si>
    <t>150,435</t>
  </si>
  <si>
    <t>-754311172</t>
  </si>
  <si>
    <t>150,435*1,8</t>
  </si>
  <si>
    <t>982312180</t>
  </si>
  <si>
    <t>174101101</t>
  </si>
  <si>
    <t>Zásyp sypaninou z jakékoliv horniny strojně s uložením výkopku ve vrstvách se zhutněním jam, šachet, rýh nebo kolem objektů v těchto vykopávkách</t>
  </si>
  <si>
    <t>412090287</t>
  </si>
  <si>
    <t>https://podminky.urs.cz/item/CS_URS_2024_01/174101101</t>
  </si>
  <si>
    <t>zásyp rýh (zemina použita z výkopku)</t>
  </si>
  <si>
    <t>82,08+154,5</t>
  </si>
  <si>
    <t>-97,77</t>
  </si>
  <si>
    <t>-22,29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</si>
  <si>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</si>
  <si>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</si>
  <si>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348632145</t>
  </si>
  <si>
    <t>https://podminky.urs.cz/item/CS_URS_2024_01/175151101</t>
  </si>
  <si>
    <t>51,5*1*1,5</t>
  </si>
  <si>
    <t>57*0,45*0,8</t>
  </si>
  <si>
    <t>58331200</t>
  </si>
  <si>
    <t>štěrkopísek netříděný</t>
  </si>
  <si>
    <t>-71165339</t>
  </si>
  <si>
    <t>97,77*2 "Přepočtené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</si>
  <si>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</si>
  <si>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</si>
  <si>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</si>
  <si>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37479296</t>
  </si>
  <si>
    <t>https://podminky.urs.cz/item/CS_URS_2024_01/451572111</t>
  </si>
  <si>
    <t>51,5*1,5*0,2</t>
  </si>
  <si>
    <t>57*0,15*0,8</t>
  </si>
  <si>
    <t>452112122</t>
  </si>
  <si>
    <t>Osazení betonových dílců prstenců nebo rámů pod poklopy a mříže, výšky přes 100 do 200 mm</t>
  </si>
  <si>
    <t>107952149</t>
  </si>
  <si>
    <t>https://podminky.urs.cz/item/CS_URS_2024_01/452112122</t>
  </si>
  <si>
    <t>59224188</t>
  </si>
  <si>
    <t>prstenec šachtový vyrovnávací betonový 625x120x120mm</t>
  </si>
  <si>
    <t>112787267</t>
  </si>
  <si>
    <t>Vedení trubní dálková a přípojná</t>
  </si>
  <si>
    <t>820441811</t>
  </si>
  <si>
    <t>Bourání stávajícího potrubí ze železobetonu v otevřeném výkopu DN přes 400 do 600</t>
  </si>
  <si>
    <t>-491187860</t>
  </si>
  <si>
    <t>https://podminky.urs.cz/item/CS_URS_2024_01/820441811</t>
  </si>
  <si>
    <t>822442112</t>
  </si>
  <si>
    <t>Montáž potrubí z trub železobetonových hrdlových v otevřeném výkopu ve sklonu do 20 % s integrovaným pryžovým těsněním DN 600</t>
  </si>
  <si>
    <t>1732938802</t>
  </si>
  <si>
    <t>https://podminky.urs.cz/item/CS_URS_2024_01/822442112</t>
  </si>
  <si>
    <t>59222001</t>
  </si>
  <si>
    <t>trouba ŽB hrdlová DN 600</t>
  </si>
  <si>
    <t>-1948295119</t>
  </si>
  <si>
    <t>51,5*1,01 "Přepočtené koeficientem množství</t>
  </si>
  <si>
    <t>871350310</t>
  </si>
  <si>
    <t>Montáž kanalizačního potrubí z polypropylenu PP hladkého plnostěnného SN 10 DN 200</t>
  </si>
  <si>
    <t>-1359139839</t>
  </si>
  <si>
    <t>https://podminky.urs.cz/item/CS_URS_2024_01/871350310</t>
  </si>
  <si>
    <t>28617004</t>
  </si>
  <si>
    <t>trubka kanalizační PP plnostěnná třívrstvá DN 200x1000mm SN10</t>
  </si>
  <si>
    <t>-1227006537</t>
  </si>
  <si>
    <t>57*1,015 "Přepočtené koeficientem množství</t>
  </si>
  <si>
    <t>877350310</t>
  </si>
  <si>
    <t>Montáž tvarovek na kanalizačním plastovém potrubí z PP nebo PVC-U hladkého plnostěnného kolen, víček nebo hrdlových uzávěrů DN 200</t>
  </si>
  <si>
    <t>-1276489239</t>
  </si>
  <si>
    <t>https://podminky.urs.cz/item/CS_URS_2024_01/877350310</t>
  </si>
  <si>
    <t>28617173</t>
  </si>
  <si>
    <t>koleno kanalizační PP třívrstvé SN16 DN 200x30°</t>
  </si>
  <si>
    <t>1756357582</t>
  </si>
  <si>
    <t>28617183</t>
  </si>
  <si>
    <t>koleno kanalizační PP třívrstvé SN16 DN 200x45°</t>
  </si>
  <si>
    <t>286189084</t>
  </si>
  <si>
    <t>877350320</t>
  </si>
  <si>
    <t>Montáž tvarovek na kanalizačním plastovém potrubí z PP nebo PVC-U hladkého plnostěnného odboček DN 200</t>
  </si>
  <si>
    <t>1156609228</t>
  </si>
  <si>
    <t>napojení vpusti NUV3</t>
  </si>
  <si>
    <t>28617208</t>
  </si>
  <si>
    <t>odbočka kanalizační PP třívrstvá SN16 45° DN 200/200</t>
  </si>
  <si>
    <t>725033296</t>
  </si>
  <si>
    <t>R45163</t>
  </si>
  <si>
    <t>Napojení PP potrubí do ŽB potrubí</t>
  </si>
  <si>
    <t>1341829180</t>
  </si>
  <si>
    <t>890411811</t>
  </si>
  <si>
    <t>Bourání šachet a jímek ručně velikosti obestavěného prostoru do 1,5 m3 z prefabrikovaných skruží</t>
  </si>
  <si>
    <t>100421097</t>
  </si>
  <si>
    <t>https://podminky.urs.cz/item/CS_URS_2024_01/890411811</t>
  </si>
  <si>
    <t>1,5*2</t>
  </si>
  <si>
    <t>892351111</t>
  </si>
  <si>
    <t>Tlakové zkoušky vodou na potrubí DN 150 nebo 200</t>
  </si>
  <si>
    <t>-711399571</t>
  </si>
  <si>
    <t>https://podminky.urs.cz/item/CS_URS_2024_01/892351111</t>
  </si>
  <si>
    <t>57</t>
  </si>
  <si>
    <t>892441111</t>
  </si>
  <si>
    <t>Tlakové zkoušky vodou na potrubí DN 600</t>
  </si>
  <si>
    <t>-1583835310</t>
  </si>
  <si>
    <t>https://podminky.urs.cz/item/CS_URS_2024_01/892441111</t>
  </si>
  <si>
    <t>899722112</t>
  </si>
  <si>
    <t>Krytí potrubí z plastů výstražnou fólií z PVC šířky přes 20 do 25 cm</t>
  </si>
  <si>
    <t>215458366</t>
  </si>
  <si>
    <t>https://podminky.urs.cz/item/CS_URS_2024_01/899722112</t>
  </si>
  <si>
    <t>51,5+57</t>
  </si>
  <si>
    <t>894411311</t>
  </si>
  <si>
    <t>Osazení betonových nebo železobetonových dílců pro šachty skruží rovných</t>
  </si>
  <si>
    <t>-1228265907</t>
  </si>
  <si>
    <t>https://podminky.urs.cz/item/CS_URS_2024_01/894411311</t>
  </si>
  <si>
    <t>59224161</t>
  </si>
  <si>
    <t>skruž betonová kanalizační se stupadly 100x50x12cm</t>
  </si>
  <si>
    <t>-1737757350</t>
  </si>
  <si>
    <t>59224162</t>
  </si>
  <si>
    <t>skruž betonová kanalizační se stupadly 100x100x12cm</t>
  </si>
  <si>
    <t>1962945636</t>
  </si>
  <si>
    <t>894412411</t>
  </si>
  <si>
    <t>Osazení betonových nebo železobetonových dílců pro šachty skruží přechodových</t>
  </si>
  <si>
    <t>-890024015</t>
  </si>
  <si>
    <t>https://podminky.urs.cz/item/CS_URS_2024_01/894412411</t>
  </si>
  <si>
    <t>59224167</t>
  </si>
  <si>
    <t>skruž betonová přechodová 62,5/100x60x12cm stupadla poplastovaná</t>
  </si>
  <si>
    <t>828282411</t>
  </si>
  <si>
    <t>894414111</t>
  </si>
  <si>
    <t>Osazení betonových nebo železobetonových dílců pro šachty skruží základových (dno)</t>
  </si>
  <si>
    <t>28146454</t>
  </si>
  <si>
    <t>https://podminky.urs.cz/item/CS_URS_2024_01/894414111</t>
  </si>
  <si>
    <t>59224338</t>
  </si>
  <si>
    <t>dno betonové šachty DN 1000 kanalizační výšky 80cm</t>
  </si>
  <si>
    <t>1218069095</t>
  </si>
  <si>
    <t>895941323</t>
  </si>
  <si>
    <t>Osazení vpusti uliční z betonových dílců DN 450 skruž středová 570 mm</t>
  </si>
  <si>
    <t>-554013055</t>
  </si>
  <si>
    <t>https://podminky.urs.cz/item/CS_URS_2024_01/895941323</t>
  </si>
  <si>
    <t>59224488</t>
  </si>
  <si>
    <t>skruž betonová středová pro uliční vpusť 450x570x50mm</t>
  </si>
  <si>
    <t>319100020</t>
  </si>
  <si>
    <t>895941341</t>
  </si>
  <si>
    <t>Osazení vpusti uliční z betonových dílců DN 500 dno s výtokem</t>
  </si>
  <si>
    <t>-1598426601</t>
  </si>
  <si>
    <t>https://podminky.urs.cz/item/CS_URS_2024_01/895941341</t>
  </si>
  <si>
    <t>59224472</t>
  </si>
  <si>
    <t>vpusť uliční DN 500 kaliště s odtokem 150mm 500/245x65mm</t>
  </si>
  <si>
    <t>-1628119912</t>
  </si>
  <si>
    <t>895941351</t>
  </si>
  <si>
    <t>Osazení vpusti uliční z betonových dílců DN 500 skruž horní pro čtvercovou vtokovou mříž</t>
  </si>
  <si>
    <t>205239392</t>
  </si>
  <si>
    <t>https://podminky.urs.cz/item/CS_URS_2024_01/895941351</t>
  </si>
  <si>
    <t>59224460</t>
  </si>
  <si>
    <t>vpusť uliční DN 500 betonová 500x190x65mm čtvercový poklop</t>
  </si>
  <si>
    <t>244191427</t>
  </si>
  <si>
    <t>895941362</t>
  </si>
  <si>
    <t>Osazení vpusti uliční z betonových dílců DN 500 skruž středová 590 mm</t>
  </si>
  <si>
    <t>1070364111</t>
  </si>
  <si>
    <t>https://podminky.urs.cz/item/CS_URS_2024_01/895941362</t>
  </si>
  <si>
    <t>59224462</t>
  </si>
  <si>
    <t>vpusť uliční DN 500 skruž průběžná vysoká betonová 500/590x65mm</t>
  </si>
  <si>
    <t>-156298637</t>
  </si>
  <si>
    <t>49</t>
  </si>
  <si>
    <t>899104112</t>
  </si>
  <si>
    <t>Osazení poklopů litinových, ocelových nebo železobetonových včetně rámů pro třídu zatížení D400, E600</t>
  </si>
  <si>
    <t>984787757</t>
  </si>
  <si>
    <t>https://podminky.urs.cz/item/CS_URS_2024_01/899104112</t>
  </si>
  <si>
    <t>50</t>
  </si>
  <si>
    <t>28661935</t>
  </si>
  <si>
    <t>poklop šachtový litinový DN 600 pro třídu zatížení D400</t>
  </si>
  <si>
    <t>1345671058</t>
  </si>
  <si>
    <t>51</t>
  </si>
  <si>
    <t>899204112</t>
  </si>
  <si>
    <t>Osazení mříží litinových včetně rámů a košů na bahno pro třídu zatížení D400, E600</t>
  </si>
  <si>
    <t>CS ÚRS 2025 02</t>
  </si>
  <si>
    <t>-1849415672</t>
  </si>
  <si>
    <t>https://podminky.urs.cz/item/CS_URS_2025_02/899204112</t>
  </si>
  <si>
    <t>52</t>
  </si>
  <si>
    <t>55241040</t>
  </si>
  <si>
    <t>mříž litinová 600/40T, 420x620 D400</t>
  </si>
  <si>
    <t>-1753424404</t>
  </si>
  <si>
    <t>53</t>
  </si>
  <si>
    <t>899623161X</t>
  </si>
  <si>
    <t>Obetonování dna šachet betonem prostým v otevřeném výkopu, betonem tř. C 20/25</t>
  </si>
  <si>
    <t>-361042930</t>
  </si>
  <si>
    <t>1,5*1,5*0,3*6</t>
  </si>
  <si>
    <t>54</t>
  </si>
  <si>
    <t>R8513</t>
  </si>
  <si>
    <t>M+D Vtok propustku z lomového kamene do betonového lože, včetně příslušenství</t>
  </si>
  <si>
    <t>kpl</t>
  </si>
  <si>
    <t>1831431299</t>
  </si>
  <si>
    <t>55</t>
  </si>
  <si>
    <t>997221571</t>
  </si>
  <si>
    <t>Vodorovná doprava vybouraných hmot bez naložení, ale se složením a s hrubým urovnáním na vzdálenost do 1 km</t>
  </si>
  <si>
    <t>19243217</t>
  </si>
  <si>
    <t>https://podminky.urs.cz/item/CS_URS_2024_01/997221571</t>
  </si>
  <si>
    <t>56</t>
  </si>
  <si>
    <t>997221579</t>
  </si>
  <si>
    <t>Vodorovná doprava vybouraných hmot bez naložení, ale se složením a s hrubým urovnáním na vzdálenost Příplatek k ceně za každý další započatý 1 km přes 1 km</t>
  </si>
  <si>
    <t>933267132</t>
  </si>
  <si>
    <t>https://podminky.urs.cz/item/CS_URS_2024_01/997221579</t>
  </si>
  <si>
    <t>49,02*19</t>
  </si>
  <si>
    <t>997221612</t>
  </si>
  <si>
    <t>Nakládání na dopravní prostředky pro vodorovnou dopravu vybouraných hmot</t>
  </si>
  <si>
    <t>821943478</t>
  </si>
  <si>
    <t>https://podminky.urs.cz/item/CS_URS_2024_01/997221612</t>
  </si>
  <si>
    <t>49,02</t>
  </si>
  <si>
    <t>58</t>
  </si>
  <si>
    <t>997221862</t>
  </si>
  <si>
    <t>Poplatek za uložení stavebního odpadu na recyklační skládce (skládkovné) z armovaného betonu zatříděného do Katalogu odpadů pod kódem 17 01 01</t>
  </si>
  <si>
    <t>1116150745</t>
  </si>
  <si>
    <t>https://podminky.urs.cz/item/CS_URS_2024_01/997221862</t>
  </si>
  <si>
    <t>59</t>
  </si>
  <si>
    <t>998274101</t>
  </si>
  <si>
    <t>Přesun hmot pro trubní vedení hloubené z trub betonových nebo železobetonových pro vodovody nebo kanalizace v otevřeném výkopu dopravní vzdálenost do 15 m</t>
  </si>
  <si>
    <t>-1041754851</t>
  </si>
  <si>
    <t>https://podminky.urs.cz/item/CS_URS_2024_01/998274101</t>
  </si>
  <si>
    <t>SO 901 -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</si>
  <si>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</si>
  <si>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</si>
  <si>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</si>
  <si>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</si>
  <si>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</si>
  <si>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</si>
  <si>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</si>
  <si>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011503000</t>
  </si>
  <si>
    <t>Stavební průzkum bez rozlišení - Vytyčení inženýrských sítí</t>
  </si>
  <si>
    <t>1024</t>
  </si>
  <si>
    <t>658448802</t>
  </si>
  <si>
    <t>https://podminky.urs.cz/item/CS_URS_2024_01/011503000</t>
  </si>
  <si>
    <t>012103000</t>
  </si>
  <si>
    <t>Geodetické práce před výstavbou</t>
  </si>
  <si>
    <t>-64695391</t>
  </si>
  <si>
    <t>https://podminky.urs.cz/item/CS_URS_2024_01/012103000</t>
  </si>
  <si>
    <t>013203000</t>
  </si>
  <si>
    <t>Dokumentace stavby bez rozlišení -Fotodokumentace</t>
  </si>
  <si>
    <t>1253678995</t>
  </si>
  <si>
    <t>https://podminky.urs.cz/item/CS_URS_2024_01/013203000</t>
  </si>
  <si>
    <t>013254000</t>
  </si>
  <si>
    <t>Dokumentace skutečného provedení stavby vč. geometrického plánu</t>
  </si>
  <si>
    <t>337841293</t>
  </si>
  <si>
    <t>https://podminky.urs.cz/item/CS_URS_2024_01/013254000</t>
  </si>
  <si>
    <t>VRN3</t>
  </si>
  <si>
    <t>Zařízení staveniště</t>
  </si>
  <si>
    <t>030001000</t>
  </si>
  <si>
    <t>Zařízení staveniště - oplocení, WC buňka, prvky BOZP, buňka pro zaměstnance, zdroj vody a el. energie, čištění vozovky, zřízení přístupu na stavbu, zajištění přístupu do přilehlých nemovitostí</t>
  </si>
  <si>
    <t>1633934190</t>
  </si>
  <si>
    <t>https://podminky.urs.cz/item/CS_URS_2024_01/030001000</t>
  </si>
  <si>
    <t>034303000</t>
  </si>
  <si>
    <t>Dopravní značení na staveništi - projektová dokumentace dočasného značení, dopravní značení, zajištění přístupu k nemovitostem</t>
  </si>
  <si>
    <t>-384596647</t>
  </si>
  <si>
    <t>https://podminky.urs.cz/item/CS_URS_2024_01/034303000</t>
  </si>
  <si>
    <t>034503000</t>
  </si>
  <si>
    <t>Informační tabule na staveništi</t>
  </si>
  <si>
    <t>583241840</t>
  </si>
  <si>
    <t>https://podminky.urs.cz/item/CS_URS_2024_01/034503000</t>
  </si>
  <si>
    <t>VRN4</t>
  </si>
  <si>
    <t>Inženýrská činnost</t>
  </si>
  <si>
    <t>042503000</t>
  </si>
  <si>
    <t>Plán BOZP na staveništi</t>
  </si>
  <si>
    <t>1478989825</t>
  </si>
  <si>
    <t>https://podminky.urs.cz/item/CS_URS_2024_01/042503000</t>
  </si>
  <si>
    <t>043154000</t>
  </si>
  <si>
    <t>Zkoušky hutnicí - Zkoušky zatěžovací statické - podloží a konstrukčních vrstev</t>
  </si>
  <si>
    <t>-1890949418</t>
  </si>
  <si>
    <t>https://podminky.urs.cz/item/CS_URS_2024_01/043154000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</si>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</sst>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211101" TargetMode="External" /><Relationship Id="rId2" Type="http://schemas.openxmlformats.org/officeDocument/2006/relationships/hyperlink" Target="https://podminky.urs.cz/item/CS_URS_2024_01/113107142" TargetMode="External" /><Relationship Id="rId3" Type="http://schemas.openxmlformats.org/officeDocument/2006/relationships/hyperlink" Target="https://podminky.urs.cz/item/CS_URS_2024_01/113107225" TargetMode="External" /><Relationship Id="rId4" Type="http://schemas.openxmlformats.org/officeDocument/2006/relationships/hyperlink" Target="https://podminky.urs.cz/item/CS_URS_2024_01/113107323" TargetMode="External" /><Relationship Id="rId5" Type="http://schemas.openxmlformats.org/officeDocument/2006/relationships/hyperlink" Target="https://podminky.urs.cz/item/CS_URS_2024_01/113201112" TargetMode="External" /><Relationship Id="rId6" Type="http://schemas.openxmlformats.org/officeDocument/2006/relationships/hyperlink" Target="https://podminky.urs.cz/item/CS_URS_2024_01/122252203" TargetMode="External" /><Relationship Id="rId7" Type="http://schemas.openxmlformats.org/officeDocument/2006/relationships/hyperlink" Target="https://podminky.urs.cz/item/CS_URS_2024_01/162751117" TargetMode="External" /><Relationship Id="rId8" Type="http://schemas.openxmlformats.org/officeDocument/2006/relationships/hyperlink" Target="https://podminky.urs.cz/item/CS_URS_2024_01/162751119" TargetMode="External" /><Relationship Id="rId9" Type="http://schemas.openxmlformats.org/officeDocument/2006/relationships/hyperlink" Target="https://podminky.urs.cz/item/CS_URS_2024_01/167151111" TargetMode="External" /><Relationship Id="rId10" Type="http://schemas.openxmlformats.org/officeDocument/2006/relationships/hyperlink" Target="https://podminky.urs.cz/item/CS_URS_2024_01/171201231" TargetMode="External" /><Relationship Id="rId11" Type="http://schemas.openxmlformats.org/officeDocument/2006/relationships/hyperlink" Target="https://podminky.urs.cz/item/CS_URS_2024_01/171251201" TargetMode="External" /><Relationship Id="rId12" Type="http://schemas.openxmlformats.org/officeDocument/2006/relationships/hyperlink" Target="https://podminky.urs.cz/item/CS_URS_2024_01/181152302" TargetMode="External" /><Relationship Id="rId13" Type="http://schemas.openxmlformats.org/officeDocument/2006/relationships/hyperlink" Target="https://podminky.urs.cz/item/CS_URS_2024_01/181411131" TargetMode="External" /><Relationship Id="rId14" Type="http://schemas.openxmlformats.org/officeDocument/2006/relationships/hyperlink" Target="https://podminky.urs.cz/item/CS_URS_2024_01/182112121" TargetMode="External" /><Relationship Id="rId15" Type="http://schemas.openxmlformats.org/officeDocument/2006/relationships/hyperlink" Target="https://podminky.urs.cz/item/CS_URS_2024_01/182303111" TargetMode="External" /><Relationship Id="rId16" Type="http://schemas.openxmlformats.org/officeDocument/2006/relationships/hyperlink" Target="https://podminky.urs.cz/item/CS_URS_2024_01/564851111" TargetMode="External" /><Relationship Id="rId17" Type="http://schemas.openxmlformats.org/officeDocument/2006/relationships/hyperlink" Target="https://podminky.urs.cz/item/CS_URS_2024_01/564861011" TargetMode="External" /><Relationship Id="rId18" Type="http://schemas.openxmlformats.org/officeDocument/2006/relationships/hyperlink" Target="https://podminky.urs.cz/item/CS_URS_2024_01/564861111" TargetMode="External" /><Relationship Id="rId19" Type="http://schemas.openxmlformats.org/officeDocument/2006/relationships/hyperlink" Target="https://podminky.urs.cz/item/CS_URS_2024_01/573231108" TargetMode="External" /><Relationship Id="rId20" Type="http://schemas.openxmlformats.org/officeDocument/2006/relationships/hyperlink" Target="https://podminky.urs.cz/item/CS_URS_2024_01/577134031" TargetMode="External" /><Relationship Id="rId21" Type="http://schemas.openxmlformats.org/officeDocument/2006/relationships/hyperlink" Target="https://podminky.urs.cz/item/CS_URS_2024_01/596211113" TargetMode="External" /><Relationship Id="rId22" Type="http://schemas.openxmlformats.org/officeDocument/2006/relationships/hyperlink" Target="https://podminky.urs.cz/item/CS_URS_2024_01/596412212" TargetMode="External" /><Relationship Id="rId23" Type="http://schemas.openxmlformats.org/officeDocument/2006/relationships/hyperlink" Target="https://podminky.urs.cz/item/CS_URS_2024_01/914111111" TargetMode="External" /><Relationship Id="rId24" Type="http://schemas.openxmlformats.org/officeDocument/2006/relationships/hyperlink" Target="https://podminky.urs.cz/item/CS_URS_2024_01/914511111" TargetMode="External" /><Relationship Id="rId25" Type="http://schemas.openxmlformats.org/officeDocument/2006/relationships/hyperlink" Target="https://podminky.urs.cz/item/CS_URS_2024_01/916131213" TargetMode="External" /><Relationship Id="rId26" Type="http://schemas.openxmlformats.org/officeDocument/2006/relationships/hyperlink" Target="https://podminky.urs.cz/item/CS_URS_2024_01/916231213" TargetMode="External" /><Relationship Id="rId27" Type="http://schemas.openxmlformats.org/officeDocument/2006/relationships/hyperlink" Target="https://podminky.urs.cz/item/CS_URS_2024_01/919735111" TargetMode="External" /><Relationship Id="rId28" Type="http://schemas.openxmlformats.org/officeDocument/2006/relationships/hyperlink" Target="https://podminky.urs.cz/item/CS_URS_2024_01/997221551" TargetMode="External" /><Relationship Id="rId29" Type="http://schemas.openxmlformats.org/officeDocument/2006/relationships/hyperlink" Target="https://podminky.urs.cz/item/CS_URS_2024_01/997221559" TargetMode="External" /><Relationship Id="rId30" Type="http://schemas.openxmlformats.org/officeDocument/2006/relationships/hyperlink" Target="https://podminky.urs.cz/item/CS_URS_2024_01/997221611" TargetMode="External" /><Relationship Id="rId31" Type="http://schemas.openxmlformats.org/officeDocument/2006/relationships/hyperlink" Target="https://podminky.urs.cz/item/CS_URS_2024_01/997221861" TargetMode="External" /><Relationship Id="rId32" Type="http://schemas.openxmlformats.org/officeDocument/2006/relationships/hyperlink" Target="https://podminky.urs.cz/item/CS_URS_2024_01/997221873" TargetMode="External" /><Relationship Id="rId33" Type="http://schemas.openxmlformats.org/officeDocument/2006/relationships/hyperlink" Target="https://podminky.urs.cz/item/CS_URS_2024_01/997221875" TargetMode="External" /><Relationship Id="rId34" Type="http://schemas.openxmlformats.org/officeDocument/2006/relationships/hyperlink" Target="https://podminky.urs.cz/item/CS_URS_2024_01/998225111" TargetMode="External" /><Relationship Id="rId35" Type="http://schemas.openxmlformats.org/officeDocument/2006/relationships/hyperlink" Target="https://podminky.urs.cz/item/CS_URS_2024_01/HZS1292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2204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2751119" TargetMode="External" /><Relationship Id="rId4" Type="http://schemas.openxmlformats.org/officeDocument/2006/relationships/hyperlink" Target="https://podminky.urs.cz/item/CS_URS_2024_01/167151111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71251201" TargetMode="External" /><Relationship Id="rId7" Type="http://schemas.openxmlformats.org/officeDocument/2006/relationships/hyperlink" Target="https://podminky.urs.cz/item/CS_URS_2024_01/564581111" TargetMode="External" /><Relationship Id="rId8" Type="http://schemas.openxmlformats.org/officeDocument/2006/relationships/hyperlink" Target="https://podminky.urs.cz/item/CS_URS_2024_01/919726122" TargetMode="External" /><Relationship Id="rId9" Type="http://schemas.openxmlformats.org/officeDocument/2006/relationships/hyperlink" Target="https://podminky.urs.cz/item/CS_URS_2024_01/998225111" TargetMode="External" /><Relationship Id="rId1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2" TargetMode="External" /><Relationship Id="rId2" Type="http://schemas.openxmlformats.org/officeDocument/2006/relationships/hyperlink" Target="https://podminky.urs.cz/item/CS_URS_2024_01/132254104" TargetMode="External" /><Relationship Id="rId3" Type="http://schemas.openxmlformats.org/officeDocument/2006/relationships/hyperlink" Target="https://podminky.urs.cz/item/CS_URS_2024_01/132254204" TargetMode="External" /><Relationship Id="rId4" Type="http://schemas.openxmlformats.org/officeDocument/2006/relationships/hyperlink" Target="https://podminky.urs.cz/item/CS_URS_2024_01/151811131" TargetMode="External" /><Relationship Id="rId5" Type="http://schemas.openxmlformats.org/officeDocument/2006/relationships/hyperlink" Target="https://podminky.urs.cz/item/CS_URS_2024_01/151811132" TargetMode="External" /><Relationship Id="rId6" Type="http://schemas.openxmlformats.org/officeDocument/2006/relationships/hyperlink" Target="https://podminky.urs.cz/item/CS_URS_2024_01/151811231" TargetMode="External" /><Relationship Id="rId7" Type="http://schemas.openxmlformats.org/officeDocument/2006/relationships/hyperlink" Target="https://podminky.urs.cz/item/CS_URS_2024_01/151811232" TargetMode="External" /><Relationship Id="rId8" Type="http://schemas.openxmlformats.org/officeDocument/2006/relationships/hyperlink" Target="https://podminky.urs.cz/item/CS_URS_2024_01/162751117" TargetMode="External" /><Relationship Id="rId9" Type="http://schemas.openxmlformats.org/officeDocument/2006/relationships/hyperlink" Target="https://podminky.urs.cz/item/CS_URS_2024_01/162751119" TargetMode="External" /><Relationship Id="rId10" Type="http://schemas.openxmlformats.org/officeDocument/2006/relationships/hyperlink" Target="https://podminky.urs.cz/item/CS_URS_2024_01/167151111" TargetMode="External" /><Relationship Id="rId11" Type="http://schemas.openxmlformats.org/officeDocument/2006/relationships/hyperlink" Target="https://podminky.urs.cz/item/CS_URS_2024_01/171201231" TargetMode="External" /><Relationship Id="rId12" Type="http://schemas.openxmlformats.org/officeDocument/2006/relationships/hyperlink" Target="https://podminky.urs.cz/item/CS_URS_2024_01/171251201" TargetMode="External" /><Relationship Id="rId13" Type="http://schemas.openxmlformats.org/officeDocument/2006/relationships/hyperlink" Target="https://podminky.urs.cz/item/CS_URS_2024_01/174101101" TargetMode="External" /><Relationship Id="rId14" Type="http://schemas.openxmlformats.org/officeDocument/2006/relationships/hyperlink" Target="https://podminky.urs.cz/item/CS_URS_2024_01/175151101" TargetMode="External" /><Relationship Id="rId15" Type="http://schemas.openxmlformats.org/officeDocument/2006/relationships/hyperlink" Target="https://podminky.urs.cz/item/CS_URS_2024_01/451572111" TargetMode="External" /><Relationship Id="rId16" Type="http://schemas.openxmlformats.org/officeDocument/2006/relationships/hyperlink" Target="https://podminky.urs.cz/item/CS_URS_2024_01/452112122" TargetMode="External" /><Relationship Id="rId17" Type="http://schemas.openxmlformats.org/officeDocument/2006/relationships/hyperlink" Target="https://podminky.urs.cz/item/CS_URS_2024_01/820441811" TargetMode="External" /><Relationship Id="rId18" Type="http://schemas.openxmlformats.org/officeDocument/2006/relationships/hyperlink" Target="https://podminky.urs.cz/item/CS_URS_2024_01/822442112" TargetMode="External" /><Relationship Id="rId19" Type="http://schemas.openxmlformats.org/officeDocument/2006/relationships/hyperlink" Target="https://podminky.urs.cz/item/CS_URS_2024_01/871350310" TargetMode="External" /><Relationship Id="rId20" Type="http://schemas.openxmlformats.org/officeDocument/2006/relationships/hyperlink" Target="https://podminky.urs.cz/item/CS_URS_2024_01/877350310" TargetMode="External" /><Relationship Id="rId21" Type="http://schemas.openxmlformats.org/officeDocument/2006/relationships/hyperlink" Target="https://podminky.urs.cz/item/CS_URS_2024_01/890411811" TargetMode="External" /><Relationship Id="rId22" Type="http://schemas.openxmlformats.org/officeDocument/2006/relationships/hyperlink" Target="https://podminky.urs.cz/item/CS_URS_2024_01/892351111" TargetMode="External" /><Relationship Id="rId23" Type="http://schemas.openxmlformats.org/officeDocument/2006/relationships/hyperlink" Target="https://podminky.urs.cz/item/CS_URS_2024_01/892441111" TargetMode="External" /><Relationship Id="rId24" Type="http://schemas.openxmlformats.org/officeDocument/2006/relationships/hyperlink" Target="https://podminky.urs.cz/item/CS_URS_2024_01/899722112" TargetMode="External" /><Relationship Id="rId25" Type="http://schemas.openxmlformats.org/officeDocument/2006/relationships/hyperlink" Target="https://podminky.urs.cz/item/CS_URS_2024_01/894411311" TargetMode="External" /><Relationship Id="rId26" Type="http://schemas.openxmlformats.org/officeDocument/2006/relationships/hyperlink" Target="https://podminky.urs.cz/item/CS_URS_2024_01/894412411" TargetMode="External" /><Relationship Id="rId27" Type="http://schemas.openxmlformats.org/officeDocument/2006/relationships/hyperlink" Target="https://podminky.urs.cz/item/CS_URS_2024_01/894414111" TargetMode="External" /><Relationship Id="rId28" Type="http://schemas.openxmlformats.org/officeDocument/2006/relationships/hyperlink" Target="https://podminky.urs.cz/item/CS_URS_2024_01/895941323" TargetMode="External" /><Relationship Id="rId29" Type="http://schemas.openxmlformats.org/officeDocument/2006/relationships/hyperlink" Target="https://podminky.urs.cz/item/CS_URS_2024_01/895941341" TargetMode="External" /><Relationship Id="rId30" Type="http://schemas.openxmlformats.org/officeDocument/2006/relationships/hyperlink" Target="https://podminky.urs.cz/item/CS_URS_2024_01/895941351" TargetMode="External" /><Relationship Id="rId31" Type="http://schemas.openxmlformats.org/officeDocument/2006/relationships/hyperlink" Target="https://podminky.urs.cz/item/CS_URS_2024_01/895941362" TargetMode="External" /><Relationship Id="rId32" Type="http://schemas.openxmlformats.org/officeDocument/2006/relationships/hyperlink" Target="https://podminky.urs.cz/item/CS_URS_2024_01/899104112" TargetMode="External" /><Relationship Id="rId33" Type="http://schemas.openxmlformats.org/officeDocument/2006/relationships/hyperlink" Target="https://podminky.urs.cz/item/CS_URS_2025_02/899204112" TargetMode="External" /><Relationship Id="rId34" Type="http://schemas.openxmlformats.org/officeDocument/2006/relationships/hyperlink" Target="https://podminky.urs.cz/item/CS_URS_2024_01/997221571" TargetMode="External" /><Relationship Id="rId35" Type="http://schemas.openxmlformats.org/officeDocument/2006/relationships/hyperlink" Target="https://podminky.urs.cz/item/CS_URS_2024_01/997221579" TargetMode="External" /><Relationship Id="rId36" Type="http://schemas.openxmlformats.org/officeDocument/2006/relationships/hyperlink" Target="https://podminky.urs.cz/item/CS_URS_2024_01/997221612" TargetMode="External" /><Relationship Id="rId37" Type="http://schemas.openxmlformats.org/officeDocument/2006/relationships/hyperlink" Target="https://podminky.urs.cz/item/CS_URS_2024_01/997221862" TargetMode="External" /><Relationship Id="rId38" Type="http://schemas.openxmlformats.org/officeDocument/2006/relationships/hyperlink" Target="https://podminky.urs.cz/item/CS_URS_2024_01/998274101" TargetMode="External" /><Relationship Id="rId3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150300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32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34303000" TargetMode="External" /><Relationship Id="rId7" Type="http://schemas.openxmlformats.org/officeDocument/2006/relationships/hyperlink" Target="https://podminky.urs.cz/item/CS_URS_2024_01/034503000" TargetMode="External" /><Relationship Id="rId8" Type="http://schemas.openxmlformats.org/officeDocument/2006/relationships/hyperlink" Target="https://podminky.urs.cz/item/CS_URS_2024_01/042503000" TargetMode="External" /><Relationship Id="rId9" Type="http://schemas.openxmlformats.org/officeDocument/2006/relationships/hyperlink" Target="https://podminky.urs.cz/item/CS_URS_2024_01/043154000" TargetMode="External" /><Relationship Id="rId1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6.5" customHeight="1">
      <c r="B23" s="23"/>
      <c r="C23" s="24"/>
      <c r="D23" s="24"/>
      <c r="E23" s="38" t="s">
        <v>19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DSGN_01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místní komunikace, Bílenec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Bílenec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2. 4. 2024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Petrohrad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DESIGNPROJEKT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Lukás Novák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Komunikace'!J30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'SO 101 - Komunikace'!P86</f>
        <v>0</v>
      </c>
      <c r="AV55" s="122">
        <f>'SO 101 - Komunikace'!J33</f>
        <v>0</v>
      </c>
      <c r="AW55" s="122">
        <f>'SO 101 - Komunikace'!J34</f>
        <v>0</v>
      </c>
      <c r="AX55" s="122">
        <f>'SO 101 - Komunikace'!J35</f>
        <v>0</v>
      </c>
      <c r="AY55" s="122">
        <f>'SO 101 - Komunikace'!J36</f>
        <v>0</v>
      </c>
      <c r="AZ55" s="122">
        <f>'SO 101 - Komunikace'!F33</f>
        <v>0</v>
      </c>
      <c r="BA55" s="122">
        <f>'SO 101 - Komunikace'!F34</f>
        <v>0</v>
      </c>
      <c r="BB55" s="122">
        <f>'SO 101 - Komunikace'!F35</f>
        <v>0</v>
      </c>
      <c r="BC55" s="122">
        <f>'SO 101 - Komunikace'!F36</f>
        <v>0</v>
      </c>
      <c r="BD55" s="124">
        <f>'SO 101 - Komunikace'!F37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102 - Sanace podloží'!J30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'SO 102 - Sanace podloží'!P84</f>
        <v>0</v>
      </c>
      <c r="AV56" s="122">
        <f>'SO 102 - Sanace podloží'!J33</f>
        <v>0</v>
      </c>
      <c r="AW56" s="122">
        <f>'SO 102 - Sanace podloží'!J34</f>
        <v>0</v>
      </c>
      <c r="AX56" s="122">
        <f>'SO 102 - Sanace podloží'!J35</f>
        <v>0</v>
      </c>
      <c r="AY56" s="122">
        <f>'SO 102 - Sanace podloží'!J36</f>
        <v>0</v>
      </c>
      <c r="AZ56" s="122">
        <f>'SO 102 - Sanace podloží'!F33</f>
        <v>0</v>
      </c>
      <c r="BA56" s="122">
        <f>'SO 102 - Sanace podloží'!F34</f>
        <v>0</v>
      </c>
      <c r="BB56" s="122">
        <f>'SO 102 - Sanace podloží'!F35</f>
        <v>0</v>
      </c>
      <c r="BC56" s="122">
        <f>'SO 102 - Sanace podloží'!F36</f>
        <v>0</v>
      </c>
      <c r="BD56" s="124">
        <f>'SO 102 - Sanace podloží'!F37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16.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501 - Odvodnění - kana...'!J30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'SO 501 - Odvodnění - kana...'!P85</f>
        <v>0</v>
      </c>
      <c r="AV57" s="122">
        <f>'SO 501 - Odvodnění - kana...'!J33</f>
        <v>0</v>
      </c>
      <c r="AW57" s="122">
        <f>'SO 501 - Odvodnění - kana...'!J34</f>
        <v>0</v>
      </c>
      <c r="AX57" s="122">
        <f>'SO 501 - Odvodnění - kana...'!J35</f>
        <v>0</v>
      </c>
      <c r="AY57" s="122">
        <f>'SO 501 - Odvodnění - kana...'!J36</f>
        <v>0</v>
      </c>
      <c r="AZ57" s="122">
        <f>'SO 501 - Odvodnění - kana...'!F33</f>
        <v>0</v>
      </c>
      <c r="BA57" s="122">
        <f>'SO 501 - Odvodnění - kana...'!F34</f>
        <v>0</v>
      </c>
      <c r="BB57" s="122">
        <f>'SO 501 - Odvodnění - kana...'!F35</f>
        <v>0</v>
      </c>
      <c r="BC57" s="122">
        <f>'SO 501 - Odvodnění - kana...'!F36</f>
        <v>0</v>
      </c>
      <c r="BD57" s="124">
        <f>'SO 501 - Odvodnění - kana...'!F37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16.5" customHeight="1">
      <c r="A58" s="113" t="s">
        <v>75</v>
      </c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901 - VRN'!J30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78</v>
      </c>
      <c r="AR58" s="120"/>
      <c r="AS58" s="126">
        <v>0</v>
      </c>
      <c r="AT58" s="127">
        <f>ROUND(SUM(AV58:AW58),2)</f>
        <v>0</v>
      </c>
      <c r="AU58" s="128">
        <f>'SO 901 - VRN'!P83</f>
        <v>0</v>
      </c>
      <c r="AV58" s="127">
        <f>'SO 901 - VRN'!J33</f>
        <v>0</v>
      </c>
      <c r="AW58" s="127">
        <f>'SO 901 - VRN'!J34</f>
        <v>0</v>
      </c>
      <c r="AX58" s="127">
        <f>'SO 901 - VRN'!J35</f>
        <v>0</v>
      </c>
      <c r="AY58" s="127">
        <f>'SO 901 - VRN'!J36</f>
        <v>0</v>
      </c>
      <c r="AZ58" s="127">
        <f>'SO 901 - VRN'!F33</f>
        <v>0</v>
      </c>
      <c r="BA58" s="127">
        <f>'SO 901 - VRN'!F34</f>
        <v>0</v>
      </c>
      <c r="BB58" s="127">
        <f>'SO 901 - VRN'!F35</f>
        <v>0</v>
      </c>
      <c r="BC58" s="127">
        <f>'SO 901 - VRN'!F36</f>
        <v>0</v>
      </c>
      <c r="BD58" s="129">
        <f>'SO 901 - VRN'!F37</f>
        <v>0</v>
      </c>
      <c r="BE58" s="7"/>
      <c r="BT58" s="125" t="s">
        <v>79</v>
      </c>
      <c r="BV58" s="125" t="s">
        <v>73</v>
      </c>
      <c r="BW58" s="125" t="s">
        <v>90</v>
      </c>
      <c r="BX58" s="125" t="s">
        <v>5</v>
      </c>
      <c r="CL58" s="125" t="s">
        <v>19</v>
      </c>
      <c r="CM58" s="125" t="s">
        <v>81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vbVaD+8R6AYnadhjr2GsAjP54rIRBtgtQwLd2+3w3+zqBvYV94FLtenzCG/4bv6VFFZXcxjjNoVx2u+OBl9A9w==" hashValue="TJzLl0HE3Xt3zUTgrBQbeOIEFC3etfz8H1Z3AHodriI3scLtfesAz0B+Q2mudpWqK/3muoUWSAfSyKGc09nO3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Komunikace'!C2" display="/"/>
    <hyperlink ref="A56" location="'SO 102 - Sanace podloží'!C2" display="/"/>
    <hyperlink ref="A57" location="'SO 501 - Odvodnění - kana...'!C2" display="/"/>
    <hyperlink ref="A58" location="'SO 901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místní komunikace, Bílenec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ROUND((SUM(BE86:BE251)),  2)</f>
        <v>0</v>
      </c>
      <c r="G33" s="40"/>
      <c r="H33" s="40"/>
      <c r="I33" s="150">
        <v>0.20999999999999999</v>
      </c>
      <c r="J33" s="149">
        <f>ROUND(((SUM(BE86:BE251))*I33),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ROUND((SUM(BF86:BF251)),  2)</f>
        <v>0</v>
      </c>
      <c r="G34" s="40"/>
      <c r="H34" s="40"/>
      <c r="I34" s="150">
        <v>0.12</v>
      </c>
      <c r="J34" s="149">
        <f>ROUND(((SUM(BF86:BF251))*I34),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ROUND((SUM(BG86:BG251)),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ROUND((SUM(BH86:BH251)),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ROUND((SUM(BI86:BI251)),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místní komunikace, Bílenec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Bílenec</v>
      </c>
      <c r="G52" s="42"/>
      <c r="H52" s="42"/>
      <c r="I52" s="34" t="s">
        <v>23</v>
      </c>
      <c r="J52" s="74" t="str">
        <f>IF(J12="","",J12)</f>
        <v>2. 4. 2024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Petrohrad</v>
      </c>
      <c r="G54" s="42"/>
      <c r="H54" s="42"/>
      <c r="I54" s="34" t="s">
        <v>31</v>
      </c>
      <c r="J54" s="38" t="str">
        <f>E21</f>
        <v>DESIGNPROJEKT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Lukás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98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J150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101</v>
      </c>
      <c r="E63" s="176"/>
      <c r="F63" s="176"/>
      <c r="G63" s="176"/>
      <c r="H63" s="176"/>
      <c r="I63" s="176"/>
      <c r="J63" s="177">
        <f>J207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102</v>
      </c>
      <c r="E64" s="176"/>
      <c r="F64" s="176"/>
      <c r="G64" s="176"/>
      <c r="H64" s="176"/>
      <c r="I64" s="176"/>
      <c r="J64" s="177">
        <f>J229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103</v>
      </c>
      <c r="E65" s="176"/>
      <c r="F65" s="176"/>
      <c r="G65" s="176"/>
      <c r="H65" s="176"/>
      <c r="I65" s="176"/>
      <c r="J65" s="177">
        <f>J246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104</v>
      </c>
      <c r="E66" s="170"/>
      <c r="F66" s="170"/>
      <c r="G66" s="170"/>
      <c r="H66" s="170"/>
      <c r="I66" s="170"/>
      <c r="J66" s="171">
        <f>J249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Oprava místní komunikace, Bílenec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92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101 - Komunikace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Bílenec</v>
      </c>
      <c r="G80" s="42"/>
      <c r="H80" s="42"/>
      <c r="I80" s="34" t="s">
        <v>23</v>
      </c>
      <c r="J80" s="74" t="str">
        <f>IF(J12="","",J12)</f>
        <v>2. 4. 2024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Obec Petrohrad</v>
      </c>
      <c r="G82" s="42"/>
      <c r="H82" s="42"/>
      <c r="I82" s="34" t="s">
        <v>31</v>
      </c>
      <c r="J82" s="38" t="str">
        <f>E21</f>
        <v>DESIGNPROJEKT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Lukás Novák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106</v>
      </c>
      <c r="D85" s="182" t="s">
        <v>56</v>
      </c>
      <c r="E85" s="182" t="s">
        <v>52</v>
      </c>
      <c r="F85" s="182" t="s">
        <v>53</v>
      </c>
      <c r="G85" s="182" t="s">
        <v>107</v>
      </c>
      <c r="H85" s="182" t="s">
        <v>108</v>
      </c>
      <c r="I85" s="182" t="s">
        <v>109</v>
      </c>
      <c r="J85" s="182" t="s">
        <v>96</v>
      </c>
      <c r="K85" s="183" t="s">
        <v>110</v>
      </c>
      <c r="L85" s="184"/>
      <c r="M85" s="94" t="s">
        <v>19</v>
      </c>
      <c r="N85" s="95" t="s">
        <v>41</v>
      </c>
      <c r="O85" s="95" t="s">
        <v>111</v>
      </c>
      <c r="P85" s="95" t="s">
        <v>112</v>
      </c>
      <c r="Q85" s="95" t="s">
        <v>113</v>
      </c>
      <c r="R85" s="95" t="s">
        <v>114</v>
      </c>
      <c r="S85" s="95" t="s">
        <v>115</v>
      </c>
      <c r="T85" s="96" t="s">
        <v>116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117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P87+P249</f>
        <v>0</v>
      </c>
      <c r="Q86" s="98"/>
      <c r="R86" s="187">
        <f>R87+R249</f>
        <v>164.488675</v>
      </c>
      <c r="S86" s="98"/>
      <c r="T86" s="188">
        <f>T87+T249</f>
        <v>593.10000000000002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97</v>
      </c>
      <c r="BK86" s="189">
        <f>BK87+BK249</f>
        <v>0</v>
      </c>
    </row>
    <row r="87" s="12" customFormat="1" ht="25.92" customHeight="1">
      <c r="A87" s="12"/>
      <c r="B87" s="190"/>
      <c r="C87" s="191"/>
      <c r="D87" s="192" t="s">
        <v>70</v>
      </c>
      <c r="E87" s="193" t="s">
        <v>118</v>
      </c>
      <c r="F87" s="193" t="s">
        <v>119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P88+P150+P207+P229+P246</f>
        <v>0</v>
      </c>
      <c r="Q87" s="198"/>
      <c r="R87" s="199">
        <f>R88+R150+R207+R229+R246</f>
        <v>164.488675</v>
      </c>
      <c r="S87" s="198"/>
      <c r="T87" s="200">
        <f>T88+T150+T207+T229+T246</f>
        <v>593.10000000000002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79</v>
      </c>
      <c r="AT87" s="202" t="s">
        <v>70</v>
      </c>
      <c r="AU87" s="202" t="s">
        <v>71</v>
      </c>
      <c r="AY87" s="201" t="s">
        <v>120</v>
      </c>
      <c r="BK87" s="203">
        <f>BK88+BK150+BK207+BK229+BK246</f>
        <v>0</v>
      </c>
    </row>
    <row r="88" s="12" customFormat="1" ht="22.8" customHeight="1">
      <c r="A88" s="12"/>
      <c r="B88" s="190"/>
      <c r="C88" s="191"/>
      <c r="D88" s="192" t="s">
        <v>70</v>
      </c>
      <c r="E88" s="204" t="s">
        <v>79</v>
      </c>
      <c r="F88" s="204" t="s">
        <v>121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SUM(P89:P149)</f>
        <v>0</v>
      </c>
      <c r="Q88" s="198"/>
      <c r="R88" s="199">
        <f>SUM(R89:R149)</f>
        <v>62.405200000000001</v>
      </c>
      <c r="S88" s="198"/>
      <c r="T88" s="200">
        <f>SUM(T89:T149)</f>
        <v>593.10000000000002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79</v>
      </c>
      <c r="AT88" s="202" t="s">
        <v>70</v>
      </c>
      <c r="AU88" s="202" t="s">
        <v>79</v>
      </c>
      <c r="AY88" s="201" t="s">
        <v>120</v>
      </c>
      <c r="BK88" s="203">
        <f>SUM(BK89:BK149)</f>
        <v>0</v>
      </c>
    </row>
    <row r="89" s="2" customFormat="1" ht="24.15" customHeight="1">
      <c r="A89" s="40"/>
      <c r="B89" s="41"/>
      <c r="C89" s="206" t="s">
        <v>79</v>
      </c>
      <c r="D89" s="206" t="s">
        <v>122</v>
      </c>
      <c r="E89" s="207" t="s">
        <v>123</v>
      </c>
      <c r="F89" s="208" t="s">
        <v>124</v>
      </c>
      <c r="G89" s="209" t="s">
        <v>125</v>
      </c>
      <c r="H89" s="210">
        <v>100</v>
      </c>
      <c r="I89" s="211"/>
      <c r="J89" s="212">
        <f>ROUND(I89*H89,2)</f>
        <v>0</v>
      </c>
      <c r="K89" s="208" t="s">
        <v>126</v>
      </c>
      <c r="L89" s="46"/>
      <c r="M89" s="213" t="s">
        <v>19</v>
      </c>
      <c r="N89" s="214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127</v>
      </c>
      <c r="AT89" s="217" t="s">
        <v>122</v>
      </c>
      <c r="AU89" s="217" t="s">
        <v>81</v>
      </c>
      <c r="AY89" s="19" t="s">
        <v>120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127</v>
      </c>
      <c r="BM89" s="217" t="s">
        <v>128</v>
      </c>
    </row>
    <row r="90" s="2" customFormat="1">
      <c r="A90" s="40"/>
      <c r="B90" s="41"/>
      <c r="C90" s="42"/>
      <c r="D90" s="219" t="s">
        <v>129</v>
      </c>
      <c r="E90" s="42"/>
      <c r="F90" s="220" t="s">
        <v>130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129</v>
      </c>
      <c r="AU90" s="19" t="s">
        <v>81</v>
      </c>
    </row>
    <row r="91" s="2" customFormat="1" ht="37.8" customHeight="1">
      <c r="A91" s="40"/>
      <c r="B91" s="41"/>
      <c r="C91" s="206" t="s">
        <v>81</v>
      </c>
      <c r="D91" s="206" t="s">
        <v>122</v>
      </c>
      <c r="E91" s="207" t="s">
        <v>131</v>
      </c>
      <c r="F91" s="208" t="s">
        <v>132</v>
      </c>
      <c r="G91" s="209" t="s">
        <v>125</v>
      </c>
      <c r="H91" s="210">
        <v>5.7999999999999998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0.40000000000000002</v>
      </c>
      <c r="T91" s="216">
        <f>S91*H91</f>
        <v>2.3199999999999998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127</v>
      </c>
      <c r="AT91" s="217" t="s">
        <v>122</v>
      </c>
      <c r="AU91" s="217" t="s">
        <v>81</v>
      </c>
      <c r="AY91" s="19" t="s">
        <v>120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127</v>
      </c>
      <c r="BM91" s="217" t="s">
        <v>133</v>
      </c>
    </row>
    <row r="92" s="13" customFormat="1">
      <c r="A92" s="13"/>
      <c r="B92" s="224"/>
      <c r="C92" s="225"/>
      <c r="D92" s="226" t="s">
        <v>134</v>
      </c>
      <c r="E92" s="227" t="s">
        <v>19</v>
      </c>
      <c r="F92" s="228" t="s">
        <v>135</v>
      </c>
      <c r="G92" s="225"/>
      <c r="H92" s="229">
        <v>5.7999999999999998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134</v>
      </c>
      <c r="AU92" s="235" t="s">
        <v>81</v>
      </c>
      <c r="AV92" s="13" t="s">
        <v>81</v>
      </c>
      <c r="AW92" s="13" t="s">
        <v>33</v>
      </c>
      <c r="AX92" s="13" t="s">
        <v>79</v>
      </c>
      <c r="AY92" s="235" t="s">
        <v>120</v>
      </c>
    </row>
    <row r="93" s="2" customFormat="1" ht="24.15" customHeight="1">
      <c r="A93" s="40"/>
      <c r="B93" s="41"/>
      <c r="C93" s="206" t="s">
        <v>136</v>
      </c>
      <c r="D93" s="206" t="s">
        <v>122</v>
      </c>
      <c r="E93" s="207" t="s">
        <v>137</v>
      </c>
      <c r="F93" s="208" t="s">
        <v>138</v>
      </c>
      <c r="G93" s="209" t="s">
        <v>125</v>
      </c>
      <c r="H93" s="210">
        <v>15</v>
      </c>
      <c r="I93" s="211"/>
      <c r="J93" s="212">
        <f>ROUND(I93*H93,2)</f>
        <v>0</v>
      </c>
      <c r="K93" s="208" t="s">
        <v>126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0.22</v>
      </c>
      <c r="T93" s="216">
        <f>S93*H93</f>
        <v>3.2999999999999998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127</v>
      </c>
      <c r="AT93" s="217" t="s">
        <v>122</v>
      </c>
      <c r="AU93" s="217" t="s">
        <v>81</v>
      </c>
      <c r="AY93" s="19" t="s">
        <v>120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127</v>
      </c>
      <c r="BM93" s="217" t="s">
        <v>139</v>
      </c>
    </row>
    <row r="94" s="2" customFormat="1">
      <c r="A94" s="40"/>
      <c r="B94" s="41"/>
      <c r="C94" s="42"/>
      <c r="D94" s="219" t="s">
        <v>129</v>
      </c>
      <c r="E94" s="42"/>
      <c r="F94" s="220" t="s">
        <v>140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129</v>
      </c>
      <c r="AU94" s="19" t="s">
        <v>81</v>
      </c>
    </row>
    <row r="95" s="2" customFormat="1" ht="37.8" customHeight="1">
      <c r="A95" s="40"/>
      <c r="B95" s="41"/>
      <c r="C95" s="206" t="s">
        <v>127</v>
      </c>
      <c r="D95" s="206" t="s">
        <v>122</v>
      </c>
      <c r="E95" s="207" t="s">
        <v>141</v>
      </c>
      <c r="F95" s="208" t="s">
        <v>142</v>
      </c>
      <c r="G95" s="209" t="s">
        <v>125</v>
      </c>
      <c r="H95" s="210">
        <v>742</v>
      </c>
      <c r="I95" s="211"/>
      <c r="J95" s="212">
        <f>ROUND(I95*H95,2)</f>
        <v>0</v>
      </c>
      <c r="K95" s="208" t="s">
        <v>126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0.75</v>
      </c>
      <c r="T95" s="216">
        <f>S95*H95</f>
        <v>556.5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127</v>
      </c>
      <c r="AT95" s="217" t="s">
        <v>122</v>
      </c>
      <c r="AU95" s="217" t="s">
        <v>81</v>
      </c>
      <c r="AY95" s="19" t="s">
        <v>120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127</v>
      </c>
      <c r="BM95" s="217" t="s">
        <v>143</v>
      </c>
    </row>
    <row r="96" s="2" customFormat="1">
      <c r="A96" s="40"/>
      <c r="B96" s="41"/>
      <c r="C96" s="42"/>
      <c r="D96" s="219" t="s">
        <v>129</v>
      </c>
      <c r="E96" s="42"/>
      <c r="F96" s="220" t="s">
        <v>144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129</v>
      </c>
      <c r="AU96" s="19" t="s">
        <v>81</v>
      </c>
    </row>
    <row r="97" s="14" customFormat="1">
      <c r="A97" s="14"/>
      <c r="B97" s="236"/>
      <c r="C97" s="237"/>
      <c r="D97" s="226" t="s">
        <v>134</v>
      </c>
      <c r="E97" s="238" t="s">
        <v>19</v>
      </c>
      <c r="F97" s="239" t="s">
        <v>145</v>
      </c>
      <c r="G97" s="237"/>
      <c r="H97" s="238" t="s">
        <v>19</v>
      </c>
      <c r="I97" s="240"/>
      <c r="J97" s="237"/>
      <c r="K97" s="237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134</v>
      </c>
      <c r="AU97" s="245" t="s">
        <v>81</v>
      </c>
      <c r="AV97" s="14" t="s">
        <v>79</v>
      </c>
      <c r="AW97" s="14" t="s">
        <v>33</v>
      </c>
      <c r="AX97" s="14" t="s">
        <v>71</v>
      </c>
      <c r="AY97" s="245" t="s">
        <v>120</v>
      </c>
    </row>
    <row r="98" s="13" customFormat="1">
      <c r="A98" s="13"/>
      <c r="B98" s="224"/>
      <c r="C98" s="225"/>
      <c r="D98" s="226" t="s">
        <v>134</v>
      </c>
      <c r="E98" s="227" t="s">
        <v>19</v>
      </c>
      <c r="F98" s="228" t="s">
        <v>146</v>
      </c>
      <c r="G98" s="225"/>
      <c r="H98" s="229">
        <v>640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134</v>
      </c>
      <c r="AU98" s="235" t="s">
        <v>81</v>
      </c>
      <c r="AV98" s="13" t="s">
        <v>81</v>
      </c>
      <c r="AW98" s="13" t="s">
        <v>33</v>
      </c>
      <c r="AX98" s="13" t="s">
        <v>71</v>
      </c>
      <c r="AY98" s="235" t="s">
        <v>120</v>
      </c>
    </row>
    <row r="99" s="14" customFormat="1">
      <c r="A99" s="14"/>
      <c r="B99" s="236"/>
      <c r="C99" s="237"/>
      <c r="D99" s="226" t="s">
        <v>134</v>
      </c>
      <c r="E99" s="238" t="s">
        <v>19</v>
      </c>
      <c r="F99" s="239" t="s">
        <v>147</v>
      </c>
      <c r="G99" s="237"/>
      <c r="H99" s="238" t="s">
        <v>19</v>
      </c>
      <c r="I99" s="240"/>
      <c r="J99" s="237"/>
      <c r="K99" s="237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134</v>
      </c>
      <c r="AU99" s="245" t="s">
        <v>81</v>
      </c>
      <c r="AV99" s="14" t="s">
        <v>79</v>
      </c>
      <c r="AW99" s="14" t="s">
        <v>33</v>
      </c>
      <c r="AX99" s="14" t="s">
        <v>71</v>
      </c>
      <c r="AY99" s="245" t="s">
        <v>120</v>
      </c>
    </row>
    <row r="100" s="13" customFormat="1">
      <c r="A100" s="13"/>
      <c r="B100" s="224"/>
      <c r="C100" s="225"/>
      <c r="D100" s="226" t="s">
        <v>134</v>
      </c>
      <c r="E100" s="227" t="s">
        <v>19</v>
      </c>
      <c r="F100" s="228" t="s">
        <v>148</v>
      </c>
      <c r="G100" s="225"/>
      <c r="H100" s="229">
        <v>102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134</v>
      </c>
      <c r="AU100" s="235" t="s">
        <v>81</v>
      </c>
      <c r="AV100" s="13" t="s">
        <v>81</v>
      </c>
      <c r="AW100" s="13" t="s">
        <v>33</v>
      </c>
      <c r="AX100" s="13" t="s">
        <v>71</v>
      </c>
      <c r="AY100" s="235" t="s">
        <v>120</v>
      </c>
    </row>
    <row r="101" s="15" customFormat="1">
      <c r="A101" s="15"/>
      <c r="B101" s="246"/>
      <c r="C101" s="247"/>
      <c r="D101" s="226" t="s">
        <v>134</v>
      </c>
      <c r="E101" s="248" t="s">
        <v>19</v>
      </c>
      <c r="F101" s="249" t="s">
        <v>149</v>
      </c>
      <c r="G101" s="247"/>
      <c r="H101" s="250">
        <v>742</v>
      </c>
      <c r="I101" s="251"/>
      <c r="J101" s="247"/>
      <c r="K101" s="247"/>
      <c r="L101" s="252"/>
      <c r="M101" s="253"/>
      <c r="N101" s="254"/>
      <c r="O101" s="254"/>
      <c r="P101" s="254"/>
      <c r="Q101" s="254"/>
      <c r="R101" s="254"/>
      <c r="S101" s="254"/>
      <c r="T101" s="25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6" t="s">
        <v>134</v>
      </c>
      <c r="AU101" s="256" t="s">
        <v>81</v>
      </c>
      <c r="AV101" s="15" t="s">
        <v>127</v>
      </c>
      <c r="AW101" s="15" t="s">
        <v>33</v>
      </c>
      <c r="AX101" s="15" t="s">
        <v>79</v>
      </c>
      <c r="AY101" s="256" t="s">
        <v>120</v>
      </c>
    </row>
    <row r="102" s="2" customFormat="1" ht="37.8" customHeight="1">
      <c r="A102" s="40"/>
      <c r="B102" s="41"/>
      <c r="C102" s="206" t="s">
        <v>150</v>
      </c>
      <c r="D102" s="206" t="s">
        <v>122</v>
      </c>
      <c r="E102" s="207" t="s">
        <v>151</v>
      </c>
      <c r="F102" s="208" t="s">
        <v>152</v>
      </c>
      <c r="G102" s="209" t="s">
        <v>125</v>
      </c>
      <c r="H102" s="210">
        <v>4.5</v>
      </c>
      <c r="I102" s="211"/>
      <c r="J102" s="212">
        <f>ROUND(I102*H102,2)</f>
        <v>0</v>
      </c>
      <c r="K102" s="208" t="s">
        <v>126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0.44</v>
      </c>
      <c r="T102" s="216">
        <f>S102*H102</f>
        <v>1.98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127</v>
      </c>
      <c r="AT102" s="217" t="s">
        <v>122</v>
      </c>
      <c r="AU102" s="217" t="s">
        <v>81</v>
      </c>
      <c r="AY102" s="19" t="s">
        <v>120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127</v>
      </c>
      <c r="BM102" s="217" t="s">
        <v>153</v>
      </c>
    </row>
    <row r="103" s="2" customFormat="1">
      <c r="A103" s="40"/>
      <c r="B103" s="41"/>
      <c r="C103" s="42"/>
      <c r="D103" s="219" t="s">
        <v>129</v>
      </c>
      <c r="E103" s="42"/>
      <c r="F103" s="220" t="s">
        <v>154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129</v>
      </c>
      <c r="AU103" s="19" t="s">
        <v>81</v>
      </c>
    </row>
    <row r="104" s="14" customFormat="1">
      <c r="A104" s="14"/>
      <c r="B104" s="236"/>
      <c r="C104" s="237"/>
      <c r="D104" s="226" t="s">
        <v>134</v>
      </c>
      <c r="E104" s="238" t="s">
        <v>19</v>
      </c>
      <c r="F104" s="239" t="s">
        <v>155</v>
      </c>
      <c r="G104" s="237"/>
      <c r="H104" s="238" t="s">
        <v>19</v>
      </c>
      <c r="I104" s="240"/>
      <c r="J104" s="237"/>
      <c r="K104" s="237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134</v>
      </c>
      <c r="AU104" s="245" t="s">
        <v>81</v>
      </c>
      <c r="AV104" s="14" t="s">
        <v>79</v>
      </c>
      <c r="AW104" s="14" t="s">
        <v>33</v>
      </c>
      <c r="AX104" s="14" t="s">
        <v>71</v>
      </c>
      <c r="AY104" s="245" t="s">
        <v>120</v>
      </c>
    </row>
    <row r="105" s="13" customFormat="1">
      <c r="A105" s="13"/>
      <c r="B105" s="224"/>
      <c r="C105" s="225"/>
      <c r="D105" s="226" t="s">
        <v>134</v>
      </c>
      <c r="E105" s="227" t="s">
        <v>19</v>
      </c>
      <c r="F105" s="228" t="s">
        <v>156</v>
      </c>
      <c r="G105" s="225"/>
      <c r="H105" s="229">
        <v>4.5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134</v>
      </c>
      <c r="AU105" s="235" t="s">
        <v>81</v>
      </c>
      <c r="AV105" s="13" t="s">
        <v>81</v>
      </c>
      <c r="AW105" s="13" t="s">
        <v>33</v>
      </c>
      <c r="AX105" s="13" t="s">
        <v>79</v>
      </c>
      <c r="AY105" s="235" t="s">
        <v>120</v>
      </c>
    </row>
    <row r="106" s="2" customFormat="1" ht="24.15" customHeight="1">
      <c r="A106" s="40"/>
      <c r="B106" s="41"/>
      <c r="C106" s="206" t="s">
        <v>157</v>
      </c>
      <c r="D106" s="206" t="s">
        <v>122</v>
      </c>
      <c r="E106" s="207" t="s">
        <v>158</v>
      </c>
      <c r="F106" s="208" t="s">
        <v>159</v>
      </c>
      <c r="G106" s="209" t="s">
        <v>160</v>
      </c>
      <c r="H106" s="210">
        <v>100</v>
      </c>
      <c r="I106" s="211"/>
      <c r="J106" s="212">
        <f>ROUND(I106*H106,2)</f>
        <v>0</v>
      </c>
      <c r="K106" s="208" t="s">
        <v>126</v>
      </c>
      <c r="L106" s="46"/>
      <c r="M106" s="213" t="s">
        <v>19</v>
      </c>
      <c r="N106" s="214" t="s">
        <v>42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0.28999999999999998</v>
      </c>
      <c r="T106" s="216">
        <f>S106*H106</f>
        <v>28.999999999999996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127</v>
      </c>
      <c r="AT106" s="217" t="s">
        <v>122</v>
      </c>
      <c r="AU106" s="217" t="s">
        <v>81</v>
      </c>
      <c r="AY106" s="19" t="s">
        <v>120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127</v>
      </c>
      <c r="BM106" s="217" t="s">
        <v>161</v>
      </c>
    </row>
    <row r="107" s="2" customFormat="1">
      <c r="A107" s="40"/>
      <c r="B107" s="41"/>
      <c r="C107" s="42"/>
      <c r="D107" s="219" t="s">
        <v>129</v>
      </c>
      <c r="E107" s="42"/>
      <c r="F107" s="220" t="s">
        <v>162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129</v>
      </c>
      <c r="AU107" s="19" t="s">
        <v>81</v>
      </c>
    </row>
    <row r="108" s="14" customFormat="1">
      <c r="A108" s="14"/>
      <c r="B108" s="236"/>
      <c r="C108" s="237"/>
      <c r="D108" s="226" t="s">
        <v>134</v>
      </c>
      <c r="E108" s="238" t="s">
        <v>19</v>
      </c>
      <c r="F108" s="239" t="s">
        <v>163</v>
      </c>
      <c r="G108" s="237"/>
      <c r="H108" s="238" t="s">
        <v>19</v>
      </c>
      <c r="I108" s="240"/>
      <c r="J108" s="237"/>
      <c r="K108" s="237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134</v>
      </c>
      <c r="AU108" s="245" t="s">
        <v>81</v>
      </c>
      <c r="AV108" s="14" t="s">
        <v>79</v>
      </c>
      <c r="AW108" s="14" t="s">
        <v>33</v>
      </c>
      <c r="AX108" s="14" t="s">
        <v>71</v>
      </c>
      <c r="AY108" s="245" t="s">
        <v>120</v>
      </c>
    </row>
    <row r="109" s="13" customFormat="1">
      <c r="A109" s="13"/>
      <c r="B109" s="224"/>
      <c r="C109" s="225"/>
      <c r="D109" s="226" t="s">
        <v>134</v>
      </c>
      <c r="E109" s="227" t="s">
        <v>19</v>
      </c>
      <c r="F109" s="228" t="s">
        <v>164</v>
      </c>
      <c r="G109" s="225"/>
      <c r="H109" s="229">
        <v>100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134</v>
      </c>
      <c r="AU109" s="235" t="s">
        <v>81</v>
      </c>
      <c r="AV109" s="13" t="s">
        <v>81</v>
      </c>
      <c r="AW109" s="13" t="s">
        <v>33</v>
      </c>
      <c r="AX109" s="13" t="s">
        <v>79</v>
      </c>
      <c r="AY109" s="235" t="s">
        <v>120</v>
      </c>
    </row>
    <row r="110" s="2" customFormat="1" ht="21.75" customHeight="1">
      <c r="A110" s="40"/>
      <c r="B110" s="41"/>
      <c r="C110" s="206" t="s">
        <v>165</v>
      </c>
      <c r="D110" s="206" t="s">
        <v>122</v>
      </c>
      <c r="E110" s="207" t="s">
        <v>166</v>
      </c>
      <c r="F110" s="208" t="s">
        <v>167</v>
      </c>
      <c r="G110" s="209" t="s">
        <v>168</v>
      </c>
      <c r="H110" s="210">
        <v>78</v>
      </c>
      <c r="I110" s="211"/>
      <c r="J110" s="212">
        <f>ROUND(I110*H110,2)</f>
        <v>0</v>
      </c>
      <c r="K110" s="208" t="s">
        <v>126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127</v>
      </c>
      <c r="AT110" s="217" t="s">
        <v>122</v>
      </c>
      <c r="AU110" s="217" t="s">
        <v>81</v>
      </c>
      <c r="AY110" s="19" t="s">
        <v>120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127</v>
      </c>
      <c r="BM110" s="217" t="s">
        <v>169</v>
      </c>
    </row>
    <row r="111" s="2" customFormat="1">
      <c r="A111" s="40"/>
      <c r="B111" s="41"/>
      <c r="C111" s="42"/>
      <c r="D111" s="219" t="s">
        <v>129</v>
      </c>
      <c r="E111" s="42"/>
      <c r="F111" s="220" t="s">
        <v>170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129</v>
      </c>
      <c r="AU111" s="19" t="s">
        <v>81</v>
      </c>
    </row>
    <row r="112" s="13" customFormat="1">
      <c r="A112" s="13"/>
      <c r="B112" s="224"/>
      <c r="C112" s="225"/>
      <c r="D112" s="226" t="s">
        <v>134</v>
      </c>
      <c r="E112" s="227" t="s">
        <v>19</v>
      </c>
      <c r="F112" s="228" t="s">
        <v>171</v>
      </c>
      <c r="G112" s="225"/>
      <c r="H112" s="229">
        <v>78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134</v>
      </c>
      <c r="AU112" s="235" t="s">
        <v>81</v>
      </c>
      <c r="AV112" s="13" t="s">
        <v>81</v>
      </c>
      <c r="AW112" s="13" t="s">
        <v>33</v>
      </c>
      <c r="AX112" s="13" t="s">
        <v>79</v>
      </c>
      <c r="AY112" s="235" t="s">
        <v>120</v>
      </c>
    </row>
    <row r="113" s="2" customFormat="1" ht="37.8" customHeight="1">
      <c r="A113" s="40"/>
      <c r="B113" s="41"/>
      <c r="C113" s="206" t="s">
        <v>172</v>
      </c>
      <c r="D113" s="206" t="s">
        <v>122</v>
      </c>
      <c r="E113" s="207" t="s">
        <v>173</v>
      </c>
      <c r="F113" s="208" t="s">
        <v>174</v>
      </c>
      <c r="G113" s="209" t="s">
        <v>168</v>
      </c>
      <c r="H113" s="210">
        <v>78</v>
      </c>
      <c r="I113" s="211"/>
      <c r="J113" s="212">
        <f>ROUND(I113*H113,2)</f>
        <v>0</v>
      </c>
      <c r="K113" s="208" t="s">
        <v>126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127</v>
      </c>
      <c r="AT113" s="217" t="s">
        <v>122</v>
      </c>
      <c r="AU113" s="217" t="s">
        <v>81</v>
      </c>
      <c r="AY113" s="19" t="s">
        <v>120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127</v>
      </c>
      <c r="BM113" s="217" t="s">
        <v>175</v>
      </c>
    </row>
    <row r="114" s="2" customFormat="1">
      <c r="A114" s="40"/>
      <c r="B114" s="41"/>
      <c r="C114" s="42"/>
      <c r="D114" s="219" t="s">
        <v>129</v>
      </c>
      <c r="E114" s="42"/>
      <c r="F114" s="220" t="s">
        <v>176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129</v>
      </c>
      <c r="AU114" s="19" t="s">
        <v>81</v>
      </c>
    </row>
    <row r="115" s="13" customFormat="1">
      <c r="A115" s="13"/>
      <c r="B115" s="224"/>
      <c r="C115" s="225"/>
      <c r="D115" s="226" t="s">
        <v>134</v>
      </c>
      <c r="E115" s="227" t="s">
        <v>19</v>
      </c>
      <c r="F115" s="228" t="s">
        <v>177</v>
      </c>
      <c r="G115" s="225"/>
      <c r="H115" s="229">
        <v>78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134</v>
      </c>
      <c r="AU115" s="235" t="s">
        <v>81</v>
      </c>
      <c r="AV115" s="13" t="s">
        <v>81</v>
      </c>
      <c r="AW115" s="13" t="s">
        <v>33</v>
      </c>
      <c r="AX115" s="13" t="s">
        <v>79</v>
      </c>
      <c r="AY115" s="235" t="s">
        <v>120</v>
      </c>
    </row>
    <row r="116" s="2" customFormat="1" ht="37.8" customHeight="1">
      <c r="A116" s="40"/>
      <c r="B116" s="41"/>
      <c r="C116" s="206" t="s">
        <v>178</v>
      </c>
      <c r="D116" s="206" t="s">
        <v>122</v>
      </c>
      <c r="E116" s="207" t="s">
        <v>179</v>
      </c>
      <c r="F116" s="208" t="s">
        <v>180</v>
      </c>
      <c r="G116" s="209" t="s">
        <v>168</v>
      </c>
      <c r="H116" s="210">
        <v>780</v>
      </c>
      <c r="I116" s="211"/>
      <c r="J116" s="212">
        <f>ROUND(I116*H116,2)</f>
        <v>0</v>
      </c>
      <c r="K116" s="208" t="s">
        <v>126</v>
      </c>
      <c r="L116" s="46"/>
      <c r="M116" s="213" t="s">
        <v>19</v>
      </c>
      <c r="N116" s="214" t="s">
        <v>42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127</v>
      </c>
      <c r="AT116" s="217" t="s">
        <v>122</v>
      </c>
      <c r="AU116" s="217" t="s">
        <v>81</v>
      </c>
      <c r="AY116" s="19" t="s">
        <v>120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127</v>
      </c>
      <c r="BM116" s="217" t="s">
        <v>181</v>
      </c>
    </row>
    <row r="117" s="2" customFormat="1">
      <c r="A117" s="40"/>
      <c r="B117" s="41"/>
      <c r="C117" s="42"/>
      <c r="D117" s="219" t="s">
        <v>129</v>
      </c>
      <c r="E117" s="42"/>
      <c r="F117" s="220" t="s">
        <v>182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129</v>
      </c>
      <c r="AU117" s="19" t="s">
        <v>81</v>
      </c>
    </row>
    <row r="118" s="13" customFormat="1">
      <c r="A118" s="13"/>
      <c r="B118" s="224"/>
      <c r="C118" s="225"/>
      <c r="D118" s="226" t="s">
        <v>134</v>
      </c>
      <c r="E118" s="227" t="s">
        <v>19</v>
      </c>
      <c r="F118" s="228" t="s">
        <v>183</v>
      </c>
      <c r="G118" s="225"/>
      <c r="H118" s="229">
        <v>780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134</v>
      </c>
      <c r="AU118" s="235" t="s">
        <v>81</v>
      </c>
      <c r="AV118" s="13" t="s">
        <v>81</v>
      </c>
      <c r="AW118" s="13" t="s">
        <v>33</v>
      </c>
      <c r="AX118" s="13" t="s">
        <v>79</v>
      </c>
      <c r="AY118" s="235" t="s">
        <v>120</v>
      </c>
    </row>
    <row r="119" s="2" customFormat="1" ht="24.15" customHeight="1">
      <c r="A119" s="40"/>
      <c r="B119" s="41"/>
      <c r="C119" s="206" t="s">
        <v>184</v>
      </c>
      <c r="D119" s="206" t="s">
        <v>122</v>
      </c>
      <c r="E119" s="207" t="s">
        <v>185</v>
      </c>
      <c r="F119" s="208" t="s">
        <v>186</v>
      </c>
      <c r="G119" s="209" t="s">
        <v>168</v>
      </c>
      <c r="H119" s="210">
        <v>78</v>
      </c>
      <c r="I119" s="211"/>
      <c r="J119" s="212">
        <f>ROUND(I119*H119,2)</f>
        <v>0</v>
      </c>
      <c r="K119" s="208" t="s">
        <v>126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127</v>
      </c>
      <c r="AT119" s="217" t="s">
        <v>122</v>
      </c>
      <c r="AU119" s="217" t="s">
        <v>81</v>
      </c>
      <c r="AY119" s="19" t="s">
        <v>120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127</v>
      </c>
      <c r="BM119" s="217" t="s">
        <v>187</v>
      </c>
    </row>
    <row r="120" s="2" customFormat="1">
      <c r="A120" s="40"/>
      <c r="B120" s="41"/>
      <c r="C120" s="42"/>
      <c r="D120" s="219" t="s">
        <v>129</v>
      </c>
      <c r="E120" s="42"/>
      <c r="F120" s="220" t="s">
        <v>188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129</v>
      </c>
      <c r="AU120" s="19" t="s">
        <v>81</v>
      </c>
    </row>
    <row r="121" s="2" customFormat="1" ht="24.15" customHeight="1">
      <c r="A121" s="40"/>
      <c r="B121" s="41"/>
      <c r="C121" s="206" t="s">
        <v>189</v>
      </c>
      <c r="D121" s="206" t="s">
        <v>122</v>
      </c>
      <c r="E121" s="207" t="s">
        <v>190</v>
      </c>
      <c r="F121" s="208" t="s">
        <v>191</v>
      </c>
      <c r="G121" s="209" t="s">
        <v>192</v>
      </c>
      <c r="H121" s="210">
        <v>140.40000000000001</v>
      </c>
      <c r="I121" s="211"/>
      <c r="J121" s="212">
        <f>ROUND(I121*H121,2)</f>
        <v>0</v>
      </c>
      <c r="K121" s="208" t="s">
        <v>126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127</v>
      </c>
      <c r="AT121" s="217" t="s">
        <v>122</v>
      </c>
      <c r="AU121" s="217" t="s">
        <v>81</v>
      </c>
      <c r="AY121" s="19" t="s">
        <v>120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127</v>
      </c>
      <c r="BM121" s="217" t="s">
        <v>193</v>
      </c>
    </row>
    <row r="122" s="2" customFormat="1">
      <c r="A122" s="40"/>
      <c r="B122" s="41"/>
      <c r="C122" s="42"/>
      <c r="D122" s="219" t="s">
        <v>129</v>
      </c>
      <c r="E122" s="42"/>
      <c r="F122" s="220" t="s">
        <v>194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129</v>
      </c>
      <c r="AU122" s="19" t="s">
        <v>81</v>
      </c>
    </row>
    <row r="123" s="13" customFormat="1">
      <c r="A123" s="13"/>
      <c r="B123" s="224"/>
      <c r="C123" s="225"/>
      <c r="D123" s="226" t="s">
        <v>134</v>
      </c>
      <c r="E123" s="227" t="s">
        <v>19</v>
      </c>
      <c r="F123" s="228" t="s">
        <v>195</v>
      </c>
      <c r="G123" s="225"/>
      <c r="H123" s="229">
        <v>140.40000000000001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134</v>
      </c>
      <c r="AU123" s="235" t="s">
        <v>81</v>
      </c>
      <c r="AV123" s="13" t="s">
        <v>81</v>
      </c>
      <c r="AW123" s="13" t="s">
        <v>33</v>
      </c>
      <c r="AX123" s="13" t="s">
        <v>79</v>
      </c>
      <c r="AY123" s="235" t="s">
        <v>120</v>
      </c>
    </row>
    <row r="124" s="2" customFormat="1" ht="24.15" customHeight="1">
      <c r="A124" s="40"/>
      <c r="B124" s="41"/>
      <c r="C124" s="206" t="s">
        <v>8</v>
      </c>
      <c r="D124" s="206" t="s">
        <v>122</v>
      </c>
      <c r="E124" s="207" t="s">
        <v>196</v>
      </c>
      <c r="F124" s="208" t="s">
        <v>197</v>
      </c>
      <c r="G124" s="209" t="s">
        <v>168</v>
      </c>
      <c r="H124" s="210">
        <v>78</v>
      </c>
      <c r="I124" s="211"/>
      <c r="J124" s="212">
        <f>ROUND(I124*H124,2)</f>
        <v>0</v>
      </c>
      <c r="K124" s="208" t="s">
        <v>126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127</v>
      </c>
      <c r="AT124" s="217" t="s">
        <v>122</v>
      </c>
      <c r="AU124" s="217" t="s">
        <v>81</v>
      </c>
      <c r="AY124" s="19" t="s">
        <v>120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127</v>
      </c>
      <c r="BM124" s="217" t="s">
        <v>198</v>
      </c>
    </row>
    <row r="125" s="2" customFormat="1">
      <c r="A125" s="40"/>
      <c r="B125" s="41"/>
      <c r="C125" s="42"/>
      <c r="D125" s="219" t="s">
        <v>129</v>
      </c>
      <c r="E125" s="42"/>
      <c r="F125" s="220" t="s">
        <v>199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129</v>
      </c>
      <c r="AU125" s="19" t="s">
        <v>81</v>
      </c>
    </row>
    <row r="126" s="2" customFormat="1" ht="16.5" customHeight="1">
      <c r="A126" s="40"/>
      <c r="B126" s="41"/>
      <c r="C126" s="206" t="s">
        <v>200</v>
      </c>
      <c r="D126" s="206" t="s">
        <v>122</v>
      </c>
      <c r="E126" s="207" t="s">
        <v>201</v>
      </c>
      <c r="F126" s="208" t="s">
        <v>202</v>
      </c>
      <c r="G126" s="209" t="s">
        <v>125</v>
      </c>
      <c r="H126" s="210">
        <v>746.5</v>
      </c>
      <c r="I126" s="211"/>
      <c r="J126" s="212">
        <f>ROUND(I126*H126,2)</f>
        <v>0</v>
      </c>
      <c r="K126" s="208" t="s">
        <v>126</v>
      </c>
      <c r="L126" s="46"/>
      <c r="M126" s="213" t="s">
        <v>19</v>
      </c>
      <c r="N126" s="214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127</v>
      </c>
      <c r="AT126" s="217" t="s">
        <v>122</v>
      </c>
      <c r="AU126" s="217" t="s">
        <v>81</v>
      </c>
      <c r="AY126" s="19" t="s">
        <v>120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127</v>
      </c>
      <c r="BM126" s="217" t="s">
        <v>203</v>
      </c>
    </row>
    <row r="127" s="2" customFormat="1">
      <c r="A127" s="40"/>
      <c r="B127" s="41"/>
      <c r="C127" s="42"/>
      <c r="D127" s="219" t="s">
        <v>129</v>
      </c>
      <c r="E127" s="42"/>
      <c r="F127" s="220" t="s">
        <v>204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129</v>
      </c>
      <c r="AU127" s="19" t="s">
        <v>81</v>
      </c>
    </row>
    <row r="128" s="14" customFormat="1">
      <c r="A128" s="14"/>
      <c r="B128" s="236"/>
      <c r="C128" s="237"/>
      <c r="D128" s="226" t="s">
        <v>134</v>
      </c>
      <c r="E128" s="238" t="s">
        <v>19</v>
      </c>
      <c r="F128" s="239" t="s">
        <v>145</v>
      </c>
      <c r="G128" s="237"/>
      <c r="H128" s="238" t="s">
        <v>19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134</v>
      </c>
      <c r="AU128" s="245" t="s">
        <v>81</v>
      </c>
      <c r="AV128" s="14" t="s">
        <v>79</v>
      </c>
      <c r="AW128" s="14" t="s">
        <v>33</v>
      </c>
      <c r="AX128" s="14" t="s">
        <v>71</v>
      </c>
      <c r="AY128" s="245" t="s">
        <v>120</v>
      </c>
    </row>
    <row r="129" s="13" customFormat="1">
      <c r="A129" s="13"/>
      <c r="B129" s="224"/>
      <c r="C129" s="225"/>
      <c r="D129" s="226" t="s">
        <v>134</v>
      </c>
      <c r="E129" s="227" t="s">
        <v>19</v>
      </c>
      <c r="F129" s="228" t="s">
        <v>146</v>
      </c>
      <c r="G129" s="225"/>
      <c r="H129" s="229">
        <v>640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134</v>
      </c>
      <c r="AU129" s="235" t="s">
        <v>81</v>
      </c>
      <c r="AV129" s="13" t="s">
        <v>81</v>
      </c>
      <c r="AW129" s="13" t="s">
        <v>33</v>
      </c>
      <c r="AX129" s="13" t="s">
        <v>71</v>
      </c>
      <c r="AY129" s="235" t="s">
        <v>120</v>
      </c>
    </row>
    <row r="130" s="14" customFormat="1">
      <c r="A130" s="14"/>
      <c r="B130" s="236"/>
      <c r="C130" s="237"/>
      <c r="D130" s="226" t="s">
        <v>134</v>
      </c>
      <c r="E130" s="238" t="s">
        <v>19</v>
      </c>
      <c r="F130" s="239" t="s">
        <v>147</v>
      </c>
      <c r="G130" s="237"/>
      <c r="H130" s="238" t="s">
        <v>19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134</v>
      </c>
      <c r="AU130" s="245" t="s">
        <v>81</v>
      </c>
      <c r="AV130" s="14" t="s">
        <v>79</v>
      </c>
      <c r="AW130" s="14" t="s">
        <v>33</v>
      </c>
      <c r="AX130" s="14" t="s">
        <v>71</v>
      </c>
      <c r="AY130" s="245" t="s">
        <v>120</v>
      </c>
    </row>
    <row r="131" s="13" customFormat="1">
      <c r="A131" s="13"/>
      <c r="B131" s="224"/>
      <c r="C131" s="225"/>
      <c r="D131" s="226" t="s">
        <v>134</v>
      </c>
      <c r="E131" s="227" t="s">
        <v>19</v>
      </c>
      <c r="F131" s="228" t="s">
        <v>148</v>
      </c>
      <c r="G131" s="225"/>
      <c r="H131" s="229">
        <v>102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134</v>
      </c>
      <c r="AU131" s="235" t="s">
        <v>81</v>
      </c>
      <c r="AV131" s="13" t="s">
        <v>81</v>
      </c>
      <c r="AW131" s="13" t="s">
        <v>33</v>
      </c>
      <c r="AX131" s="13" t="s">
        <v>71</v>
      </c>
      <c r="AY131" s="235" t="s">
        <v>120</v>
      </c>
    </row>
    <row r="132" s="14" customFormat="1">
      <c r="A132" s="14"/>
      <c r="B132" s="236"/>
      <c r="C132" s="237"/>
      <c r="D132" s="226" t="s">
        <v>134</v>
      </c>
      <c r="E132" s="238" t="s">
        <v>19</v>
      </c>
      <c r="F132" s="239" t="s">
        <v>155</v>
      </c>
      <c r="G132" s="237"/>
      <c r="H132" s="238" t="s">
        <v>19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134</v>
      </c>
      <c r="AU132" s="245" t="s">
        <v>81</v>
      </c>
      <c r="AV132" s="14" t="s">
        <v>79</v>
      </c>
      <c r="AW132" s="14" t="s">
        <v>33</v>
      </c>
      <c r="AX132" s="14" t="s">
        <v>71</v>
      </c>
      <c r="AY132" s="245" t="s">
        <v>120</v>
      </c>
    </row>
    <row r="133" s="13" customFormat="1">
      <c r="A133" s="13"/>
      <c r="B133" s="224"/>
      <c r="C133" s="225"/>
      <c r="D133" s="226" t="s">
        <v>134</v>
      </c>
      <c r="E133" s="227" t="s">
        <v>19</v>
      </c>
      <c r="F133" s="228" t="s">
        <v>156</v>
      </c>
      <c r="G133" s="225"/>
      <c r="H133" s="229">
        <v>4.5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134</v>
      </c>
      <c r="AU133" s="235" t="s">
        <v>81</v>
      </c>
      <c r="AV133" s="13" t="s">
        <v>81</v>
      </c>
      <c r="AW133" s="13" t="s">
        <v>33</v>
      </c>
      <c r="AX133" s="13" t="s">
        <v>71</v>
      </c>
      <c r="AY133" s="235" t="s">
        <v>120</v>
      </c>
    </row>
    <row r="134" s="15" customFormat="1">
      <c r="A134" s="15"/>
      <c r="B134" s="246"/>
      <c r="C134" s="247"/>
      <c r="D134" s="226" t="s">
        <v>134</v>
      </c>
      <c r="E134" s="248" t="s">
        <v>19</v>
      </c>
      <c r="F134" s="249" t="s">
        <v>149</v>
      </c>
      <c r="G134" s="247"/>
      <c r="H134" s="250">
        <v>746.5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6" t="s">
        <v>134</v>
      </c>
      <c r="AU134" s="256" t="s">
        <v>81</v>
      </c>
      <c r="AV134" s="15" t="s">
        <v>127</v>
      </c>
      <c r="AW134" s="15" t="s">
        <v>33</v>
      </c>
      <c r="AX134" s="15" t="s">
        <v>79</v>
      </c>
      <c r="AY134" s="256" t="s">
        <v>120</v>
      </c>
    </row>
    <row r="135" s="2" customFormat="1" ht="24.15" customHeight="1">
      <c r="A135" s="40"/>
      <c r="B135" s="41"/>
      <c r="C135" s="206" t="s">
        <v>205</v>
      </c>
      <c r="D135" s="206" t="s">
        <v>122</v>
      </c>
      <c r="E135" s="207" t="s">
        <v>206</v>
      </c>
      <c r="F135" s="208" t="s">
        <v>207</v>
      </c>
      <c r="G135" s="209" t="s">
        <v>125</v>
      </c>
      <c r="H135" s="210">
        <v>260</v>
      </c>
      <c r="I135" s="211"/>
      <c r="J135" s="212">
        <f>ROUND(I135*H135,2)</f>
        <v>0</v>
      </c>
      <c r="K135" s="208" t="s">
        <v>126</v>
      </c>
      <c r="L135" s="46"/>
      <c r="M135" s="213" t="s">
        <v>19</v>
      </c>
      <c r="N135" s="214" t="s">
        <v>42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127</v>
      </c>
      <c r="AT135" s="217" t="s">
        <v>122</v>
      </c>
      <c r="AU135" s="217" t="s">
        <v>81</v>
      </c>
      <c r="AY135" s="19" t="s">
        <v>120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127</v>
      </c>
      <c r="BM135" s="217" t="s">
        <v>208</v>
      </c>
    </row>
    <row r="136" s="2" customFormat="1">
      <c r="A136" s="40"/>
      <c r="B136" s="41"/>
      <c r="C136" s="42"/>
      <c r="D136" s="219" t="s">
        <v>129</v>
      </c>
      <c r="E136" s="42"/>
      <c r="F136" s="220" t="s">
        <v>209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129</v>
      </c>
      <c r="AU136" s="19" t="s">
        <v>81</v>
      </c>
    </row>
    <row r="137" s="13" customFormat="1">
      <c r="A137" s="13"/>
      <c r="B137" s="224"/>
      <c r="C137" s="225"/>
      <c r="D137" s="226" t="s">
        <v>134</v>
      </c>
      <c r="E137" s="227" t="s">
        <v>19</v>
      </c>
      <c r="F137" s="228" t="s">
        <v>210</v>
      </c>
      <c r="G137" s="225"/>
      <c r="H137" s="229">
        <v>260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134</v>
      </c>
      <c r="AU137" s="235" t="s">
        <v>81</v>
      </c>
      <c r="AV137" s="13" t="s">
        <v>81</v>
      </c>
      <c r="AW137" s="13" t="s">
        <v>33</v>
      </c>
      <c r="AX137" s="13" t="s">
        <v>79</v>
      </c>
      <c r="AY137" s="235" t="s">
        <v>120</v>
      </c>
    </row>
    <row r="138" s="2" customFormat="1" ht="16.5" customHeight="1">
      <c r="A138" s="40"/>
      <c r="B138" s="41"/>
      <c r="C138" s="257" t="s">
        <v>211</v>
      </c>
      <c r="D138" s="257" t="s">
        <v>212</v>
      </c>
      <c r="E138" s="258" t="s">
        <v>213</v>
      </c>
      <c r="F138" s="259" t="s">
        <v>214</v>
      </c>
      <c r="G138" s="260" t="s">
        <v>215</v>
      </c>
      <c r="H138" s="261">
        <v>5.2000000000000002</v>
      </c>
      <c r="I138" s="262"/>
      <c r="J138" s="263">
        <f>ROUND(I138*H138,2)</f>
        <v>0</v>
      </c>
      <c r="K138" s="259" t="s">
        <v>126</v>
      </c>
      <c r="L138" s="264"/>
      <c r="M138" s="265" t="s">
        <v>19</v>
      </c>
      <c r="N138" s="266" t="s">
        <v>42</v>
      </c>
      <c r="O138" s="86"/>
      <c r="P138" s="215">
        <f>O138*H138</f>
        <v>0</v>
      </c>
      <c r="Q138" s="215">
        <v>0.001</v>
      </c>
      <c r="R138" s="215">
        <f>Q138*H138</f>
        <v>0.0052000000000000006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172</v>
      </c>
      <c r="AT138" s="217" t="s">
        <v>212</v>
      </c>
      <c r="AU138" s="217" t="s">
        <v>81</v>
      </c>
      <c r="AY138" s="19" t="s">
        <v>120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127</v>
      </c>
      <c r="BM138" s="217" t="s">
        <v>216</v>
      </c>
    </row>
    <row r="139" s="13" customFormat="1">
      <c r="A139" s="13"/>
      <c r="B139" s="224"/>
      <c r="C139" s="225"/>
      <c r="D139" s="226" t="s">
        <v>134</v>
      </c>
      <c r="E139" s="227" t="s">
        <v>19</v>
      </c>
      <c r="F139" s="228" t="s">
        <v>217</v>
      </c>
      <c r="G139" s="225"/>
      <c r="H139" s="229">
        <v>5.2000000000000002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134</v>
      </c>
      <c r="AU139" s="235" t="s">
        <v>81</v>
      </c>
      <c r="AV139" s="13" t="s">
        <v>81</v>
      </c>
      <c r="AW139" s="13" t="s">
        <v>33</v>
      </c>
      <c r="AX139" s="13" t="s">
        <v>79</v>
      </c>
      <c r="AY139" s="235" t="s">
        <v>120</v>
      </c>
    </row>
    <row r="140" s="2" customFormat="1" ht="24.15" customHeight="1">
      <c r="A140" s="40"/>
      <c r="B140" s="41"/>
      <c r="C140" s="206" t="s">
        <v>218</v>
      </c>
      <c r="D140" s="206" t="s">
        <v>122</v>
      </c>
      <c r="E140" s="207" t="s">
        <v>219</v>
      </c>
      <c r="F140" s="208" t="s">
        <v>220</v>
      </c>
      <c r="G140" s="209" t="s">
        <v>125</v>
      </c>
      <c r="H140" s="210">
        <v>260</v>
      </c>
      <c r="I140" s="211"/>
      <c r="J140" s="212">
        <f>ROUND(I140*H140,2)</f>
        <v>0</v>
      </c>
      <c r="K140" s="208" t="s">
        <v>126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127</v>
      </c>
      <c r="AT140" s="217" t="s">
        <v>122</v>
      </c>
      <c r="AU140" s="217" t="s">
        <v>81</v>
      </c>
      <c r="AY140" s="19" t="s">
        <v>120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127</v>
      </c>
      <c r="BM140" s="217" t="s">
        <v>221</v>
      </c>
    </row>
    <row r="141" s="2" customFormat="1">
      <c r="A141" s="40"/>
      <c r="B141" s="41"/>
      <c r="C141" s="42"/>
      <c r="D141" s="219" t="s">
        <v>129</v>
      </c>
      <c r="E141" s="42"/>
      <c r="F141" s="220" t="s">
        <v>222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129</v>
      </c>
      <c r="AU141" s="19" t="s">
        <v>81</v>
      </c>
    </row>
    <row r="142" s="2" customFormat="1" ht="21.75" customHeight="1">
      <c r="A142" s="40"/>
      <c r="B142" s="41"/>
      <c r="C142" s="206" t="s">
        <v>223</v>
      </c>
      <c r="D142" s="206" t="s">
        <v>122</v>
      </c>
      <c r="E142" s="207" t="s">
        <v>224</v>
      </c>
      <c r="F142" s="208" t="s">
        <v>225</v>
      </c>
      <c r="G142" s="209" t="s">
        <v>125</v>
      </c>
      <c r="H142" s="210">
        <v>780</v>
      </c>
      <c r="I142" s="211"/>
      <c r="J142" s="212">
        <f>ROUND(I142*H142,2)</f>
        <v>0</v>
      </c>
      <c r="K142" s="208" t="s">
        <v>126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127</v>
      </c>
      <c r="AT142" s="217" t="s">
        <v>122</v>
      </c>
      <c r="AU142" s="217" t="s">
        <v>81</v>
      </c>
      <c r="AY142" s="19" t="s">
        <v>120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79</v>
      </c>
      <c r="BK142" s="218">
        <f>ROUND(I142*H142,2)</f>
        <v>0</v>
      </c>
      <c r="BL142" s="19" t="s">
        <v>127</v>
      </c>
      <c r="BM142" s="217" t="s">
        <v>226</v>
      </c>
    </row>
    <row r="143" s="2" customFormat="1">
      <c r="A143" s="40"/>
      <c r="B143" s="41"/>
      <c r="C143" s="42"/>
      <c r="D143" s="219" t="s">
        <v>129</v>
      </c>
      <c r="E143" s="42"/>
      <c r="F143" s="220" t="s">
        <v>227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129</v>
      </c>
      <c r="AU143" s="19" t="s">
        <v>81</v>
      </c>
    </row>
    <row r="144" s="14" customFormat="1">
      <c r="A144" s="14"/>
      <c r="B144" s="236"/>
      <c r="C144" s="237"/>
      <c r="D144" s="226" t="s">
        <v>134</v>
      </c>
      <c r="E144" s="238" t="s">
        <v>19</v>
      </c>
      <c r="F144" s="239" t="s">
        <v>228</v>
      </c>
      <c r="G144" s="237"/>
      <c r="H144" s="238" t="s">
        <v>19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134</v>
      </c>
      <c r="AU144" s="245" t="s">
        <v>81</v>
      </c>
      <c r="AV144" s="14" t="s">
        <v>79</v>
      </c>
      <c r="AW144" s="14" t="s">
        <v>33</v>
      </c>
      <c r="AX144" s="14" t="s">
        <v>71</v>
      </c>
      <c r="AY144" s="245" t="s">
        <v>120</v>
      </c>
    </row>
    <row r="145" s="13" customFormat="1">
      <c r="A145" s="13"/>
      <c r="B145" s="224"/>
      <c r="C145" s="225"/>
      <c r="D145" s="226" t="s">
        <v>134</v>
      </c>
      <c r="E145" s="227" t="s">
        <v>19</v>
      </c>
      <c r="F145" s="228" t="s">
        <v>229</v>
      </c>
      <c r="G145" s="225"/>
      <c r="H145" s="229">
        <v>780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134</v>
      </c>
      <c r="AU145" s="235" t="s">
        <v>81</v>
      </c>
      <c r="AV145" s="13" t="s">
        <v>81</v>
      </c>
      <c r="AW145" s="13" t="s">
        <v>33</v>
      </c>
      <c r="AX145" s="13" t="s">
        <v>71</v>
      </c>
      <c r="AY145" s="235" t="s">
        <v>120</v>
      </c>
    </row>
    <row r="146" s="15" customFormat="1">
      <c r="A146" s="15"/>
      <c r="B146" s="246"/>
      <c r="C146" s="247"/>
      <c r="D146" s="226" t="s">
        <v>134</v>
      </c>
      <c r="E146" s="248" t="s">
        <v>19</v>
      </c>
      <c r="F146" s="249" t="s">
        <v>149</v>
      </c>
      <c r="G146" s="247"/>
      <c r="H146" s="250">
        <v>780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134</v>
      </c>
      <c r="AU146" s="256" t="s">
        <v>81</v>
      </c>
      <c r="AV146" s="15" t="s">
        <v>127</v>
      </c>
      <c r="AW146" s="15" t="s">
        <v>33</v>
      </c>
      <c r="AX146" s="15" t="s">
        <v>79</v>
      </c>
      <c r="AY146" s="256" t="s">
        <v>120</v>
      </c>
    </row>
    <row r="147" s="2" customFormat="1" ht="16.5" customHeight="1">
      <c r="A147" s="40"/>
      <c r="B147" s="41"/>
      <c r="C147" s="257" t="s">
        <v>230</v>
      </c>
      <c r="D147" s="257" t="s">
        <v>212</v>
      </c>
      <c r="E147" s="258" t="s">
        <v>231</v>
      </c>
      <c r="F147" s="259" t="s">
        <v>232</v>
      </c>
      <c r="G147" s="260" t="s">
        <v>192</v>
      </c>
      <c r="H147" s="261">
        <v>62.399999999999999</v>
      </c>
      <c r="I147" s="262"/>
      <c r="J147" s="263">
        <f>ROUND(I147*H147,2)</f>
        <v>0</v>
      </c>
      <c r="K147" s="259" t="s">
        <v>126</v>
      </c>
      <c r="L147" s="264"/>
      <c r="M147" s="265" t="s">
        <v>19</v>
      </c>
      <c r="N147" s="266" t="s">
        <v>42</v>
      </c>
      <c r="O147" s="86"/>
      <c r="P147" s="215">
        <f>O147*H147</f>
        <v>0</v>
      </c>
      <c r="Q147" s="215">
        <v>1</v>
      </c>
      <c r="R147" s="215">
        <f>Q147*H147</f>
        <v>62.399999999999999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172</v>
      </c>
      <c r="AT147" s="217" t="s">
        <v>212</v>
      </c>
      <c r="AU147" s="217" t="s">
        <v>81</v>
      </c>
      <c r="AY147" s="19" t="s">
        <v>120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127</v>
      </c>
      <c r="BM147" s="217" t="s">
        <v>233</v>
      </c>
    </row>
    <row r="148" s="13" customFormat="1">
      <c r="A148" s="13"/>
      <c r="B148" s="224"/>
      <c r="C148" s="225"/>
      <c r="D148" s="226" t="s">
        <v>134</v>
      </c>
      <c r="E148" s="227" t="s">
        <v>19</v>
      </c>
      <c r="F148" s="228" t="s">
        <v>234</v>
      </c>
      <c r="G148" s="225"/>
      <c r="H148" s="229">
        <v>62.399999999999999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134</v>
      </c>
      <c r="AU148" s="235" t="s">
        <v>81</v>
      </c>
      <c r="AV148" s="13" t="s">
        <v>81</v>
      </c>
      <c r="AW148" s="13" t="s">
        <v>33</v>
      </c>
      <c r="AX148" s="13" t="s">
        <v>71</v>
      </c>
      <c r="AY148" s="235" t="s">
        <v>120</v>
      </c>
    </row>
    <row r="149" s="15" customFormat="1">
      <c r="A149" s="15"/>
      <c r="B149" s="246"/>
      <c r="C149" s="247"/>
      <c r="D149" s="226" t="s">
        <v>134</v>
      </c>
      <c r="E149" s="248" t="s">
        <v>19</v>
      </c>
      <c r="F149" s="249" t="s">
        <v>149</v>
      </c>
      <c r="G149" s="247"/>
      <c r="H149" s="250">
        <v>62.399999999999999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6" t="s">
        <v>134</v>
      </c>
      <c r="AU149" s="256" t="s">
        <v>81</v>
      </c>
      <c r="AV149" s="15" t="s">
        <v>127</v>
      </c>
      <c r="AW149" s="15" t="s">
        <v>33</v>
      </c>
      <c r="AX149" s="15" t="s">
        <v>79</v>
      </c>
      <c r="AY149" s="256" t="s">
        <v>120</v>
      </c>
    </row>
    <row r="150" s="12" customFormat="1" ht="22.8" customHeight="1">
      <c r="A150" s="12"/>
      <c r="B150" s="190"/>
      <c r="C150" s="191"/>
      <c r="D150" s="192" t="s">
        <v>70</v>
      </c>
      <c r="E150" s="204" t="s">
        <v>150</v>
      </c>
      <c r="F150" s="204" t="s">
        <v>235</v>
      </c>
      <c r="G150" s="191"/>
      <c r="H150" s="191"/>
      <c r="I150" s="194"/>
      <c r="J150" s="205">
        <f>BK150</f>
        <v>0</v>
      </c>
      <c r="K150" s="191"/>
      <c r="L150" s="196"/>
      <c r="M150" s="197"/>
      <c r="N150" s="198"/>
      <c r="O150" s="198"/>
      <c r="P150" s="199">
        <f>SUM(P151:P206)</f>
        <v>0</v>
      </c>
      <c r="Q150" s="198"/>
      <c r="R150" s="199">
        <f>SUM(R151:R206)</f>
        <v>26.691264999999998</v>
      </c>
      <c r="S150" s="198"/>
      <c r="T150" s="200">
        <f>SUM(T151:T206)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79</v>
      </c>
      <c r="AT150" s="202" t="s">
        <v>70</v>
      </c>
      <c r="AU150" s="202" t="s">
        <v>79</v>
      </c>
      <c r="AY150" s="201" t="s">
        <v>120</v>
      </c>
      <c r="BK150" s="203">
        <f>SUM(BK151:BK206)</f>
        <v>0</v>
      </c>
    </row>
    <row r="151" s="2" customFormat="1" ht="16.5" customHeight="1">
      <c r="A151" s="40"/>
      <c r="B151" s="41"/>
      <c r="C151" s="206" t="s">
        <v>236</v>
      </c>
      <c r="D151" s="206" t="s">
        <v>122</v>
      </c>
      <c r="E151" s="207" t="s">
        <v>237</v>
      </c>
      <c r="F151" s="208" t="s">
        <v>238</v>
      </c>
      <c r="G151" s="209" t="s">
        <v>125</v>
      </c>
      <c r="H151" s="210">
        <v>102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42</v>
      </c>
      <c r="O151" s="86"/>
      <c r="P151" s="215">
        <f>O151*H151</f>
        <v>0</v>
      </c>
      <c r="Q151" s="215">
        <v>0.00068999999999999997</v>
      </c>
      <c r="R151" s="215">
        <f>Q151*H151</f>
        <v>0.070379999999999998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127</v>
      </c>
      <c r="AT151" s="217" t="s">
        <v>122</v>
      </c>
      <c r="AU151" s="217" t="s">
        <v>81</v>
      </c>
      <c r="AY151" s="19" t="s">
        <v>120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127</v>
      </c>
      <c r="BM151" s="217" t="s">
        <v>239</v>
      </c>
    </row>
    <row r="152" s="14" customFormat="1">
      <c r="A152" s="14"/>
      <c r="B152" s="236"/>
      <c r="C152" s="237"/>
      <c r="D152" s="226" t="s">
        <v>134</v>
      </c>
      <c r="E152" s="238" t="s">
        <v>19</v>
      </c>
      <c r="F152" s="239" t="s">
        <v>147</v>
      </c>
      <c r="G152" s="237"/>
      <c r="H152" s="238" t="s">
        <v>19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134</v>
      </c>
      <c r="AU152" s="245" t="s">
        <v>81</v>
      </c>
      <c r="AV152" s="14" t="s">
        <v>79</v>
      </c>
      <c r="AW152" s="14" t="s">
        <v>33</v>
      </c>
      <c r="AX152" s="14" t="s">
        <v>71</v>
      </c>
      <c r="AY152" s="245" t="s">
        <v>120</v>
      </c>
    </row>
    <row r="153" s="13" customFormat="1">
      <c r="A153" s="13"/>
      <c r="B153" s="224"/>
      <c r="C153" s="225"/>
      <c r="D153" s="226" t="s">
        <v>134</v>
      </c>
      <c r="E153" s="227" t="s">
        <v>19</v>
      </c>
      <c r="F153" s="228" t="s">
        <v>148</v>
      </c>
      <c r="G153" s="225"/>
      <c r="H153" s="229">
        <v>102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134</v>
      </c>
      <c r="AU153" s="235" t="s">
        <v>81</v>
      </c>
      <c r="AV153" s="13" t="s">
        <v>81</v>
      </c>
      <c r="AW153" s="13" t="s">
        <v>33</v>
      </c>
      <c r="AX153" s="13" t="s">
        <v>79</v>
      </c>
      <c r="AY153" s="235" t="s">
        <v>120</v>
      </c>
    </row>
    <row r="154" s="2" customFormat="1" ht="21.75" customHeight="1">
      <c r="A154" s="40"/>
      <c r="B154" s="41"/>
      <c r="C154" s="206" t="s">
        <v>240</v>
      </c>
      <c r="D154" s="206" t="s">
        <v>122</v>
      </c>
      <c r="E154" s="207" t="s">
        <v>241</v>
      </c>
      <c r="F154" s="208" t="s">
        <v>242</v>
      </c>
      <c r="G154" s="209" t="s">
        <v>125</v>
      </c>
      <c r="H154" s="210">
        <v>742</v>
      </c>
      <c r="I154" s="211"/>
      <c r="J154" s="212">
        <f>ROUND(I154*H154,2)</f>
        <v>0</v>
      </c>
      <c r="K154" s="208" t="s">
        <v>126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127</v>
      </c>
      <c r="AT154" s="217" t="s">
        <v>122</v>
      </c>
      <c r="AU154" s="217" t="s">
        <v>81</v>
      </c>
      <c r="AY154" s="19" t="s">
        <v>120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127</v>
      </c>
      <c r="BM154" s="217" t="s">
        <v>243</v>
      </c>
    </row>
    <row r="155" s="2" customFormat="1">
      <c r="A155" s="40"/>
      <c r="B155" s="41"/>
      <c r="C155" s="42"/>
      <c r="D155" s="219" t="s">
        <v>129</v>
      </c>
      <c r="E155" s="42"/>
      <c r="F155" s="220" t="s">
        <v>244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129</v>
      </c>
      <c r="AU155" s="19" t="s">
        <v>81</v>
      </c>
    </row>
    <row r="156" s="14" customFormat="1">
      <c r="A156" s="14"/>
      <c r="B156" s="236"/>
      <c r="C156" s="237"/>
      <c r="D156" s="226" t="s">
        <v>134</v>
      </c>
      <c r="E156" s="238" t="s">
        <v>19</v>
      </c>
      <c r="F156" s="239" t="s">
        <v>145</v>
      </c>
      <c r="G156" s="237"/>
      <c r="H156" s="238" t="s">
        <v>19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134</v>
      </c>
      <c r="AU156" s="245" t="s">
        <v>81</v>
      </c>
      <c r="AV156" s="14" t="s">
        <v>79</v>
      </c>
      <c r="AW156" s="14" t="s">
        <v>33</v>
      </c>
      <c r="AX156" s="14" t="s">
        <v>71</v>
      </c>
      <c r="AY156" s="245" t="s">
        <v>120</v>
      </c>
    </row>
    <row r="157" s="14" customFormat="1">
      <c r="A157" s="14"/>
      <c r="B157" s="236"/>
      <c r="C157" s="237"/>
      <c r="D157" s="226" t="s">
        <v>134</v>
      </c>
      <c r="E157" s="238" t="s">
        <v>19</v>
      </c>
      <c r="F157" s="239" t="s">
        <v>245</v>
      </c>
      <c r="G157" s="237"/>
      <c r="H157" s="238" t="s">
        <v>19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134</v>
      </c>
      <c r="AU157" s="245" t="s">
        <v>81</v>
      </c>
      <c r="AV157" s="14" t="s">
        <v>79</v>
      </c>
      <c r="AW157" s="14" t="s">
        <v>33</v>
      </c>
      <c r="AX157" s="14" t="s">
        <v>71</v>
      </c>
      <c r="AY157" s="245" t="s">
        <v>120</v>
      </c>
    </row>
    <row r="158" s="13" customFormat="1">
      <c r="A158" s="13"/>
      <c r="B158" s="224"/>
      <c r="C158" s="225"/>
      <c r="D158" s="226" t="s">
        <v>134</v>
      </c>
      <c r="E158" s="227" t="s">
        <v>19</v>
      </c>
      <c r="F158" s="228" t="s">
        <v>146</v>
      </c>
      <c r="G158" s="225"/>
      <c r="H158" s="229">
        <v>640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134</v>
      </c>
      <c r="AU158" s="235" t="s">
        <v>81</v>
      </c>
      <c r="AV158" s="13" t="s">
        <v>81</v>
      </c>
      <c r="AW158" s="13" t="s">
        <v>33</v>
      </c>
      <c r="AX158" s="13" t="s">
        <v>71</v>
      </c>
      <c r="AY158" s="235" t="s">
        <v>120</v>
      </c>
    </row>
    <row r="159" s="14" customFormat="1">
      <c r="A159" s="14"/>
      <c r="B159" s="236"/>
      <c r="C159" s="237"/>
      <c r="D159" s="226" t="s">
        <v>134</v>
      </c>
      <c r="E159" s="238" t="s">
        <v>19</v>
      </c>
      <c r="F159" s="239" t="s">
        <v>147</v>
      </c>
      <c r="G159" s="237"/>
      <c r="H159" s="238" t="s">
        <v>19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134</v>
      </c>
      <c r="AU159" s="245" t="s">
        <v>81</v>
      </c>
      <c r="AV159" s="14" t="s">
        <v>79</v>
      </c>
      <c r="AW159" s="14" t="s">
        <v>33</v>
      </c>
      <c r="AX159" s="14" t="s">
        <v>71</v>
      </c>
      <c r="AY159" s="245" t="s">
        <v>120</v>
      </c>
    </row>
    <row r="160" s="14" customFormat="1">
      <c r="A160" s="14"/>
      <c r="B160" s="236"/>
      <c r="C160" s="237"/>
      <c r="D160" s="226" t="s">
        <v>134</v>
      </c>
      <c r="E160" s="238" t="s">
        <v>19</v>
      </c>
      <c r="F160" s="239" t="s">
        <v>245</v>
      </c>
      <c r="G160" s="237"/>
      <c r="H160" s="238" t="s">
        <v>19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134</v>
      </c>
      <c r="AU160" s="245" t="s">
        <v>81</v>
      </c>
      <c r="AV160" s="14" t="s">
        <v>79</v>
      </c>
      <c r="AW160" s="14" t="s">
        <v>33</v>
      </c>
      <c r="AX160" s="14" t="s">
        <v>71</v>
      </c>
      <c r="AY160" s="245" t="s">
        <v>120</v>
      </c>
    </row>
    <row r="161" s="13" customFormat="1">
      <c r="A161" s="13"/>
      <c r="B161" s="224"/>
      <c r="C161" s="225"/>
      <c r="D161" s="226" t="s">
        <v>134</v>
      </c>
      <c r="E161" s="227" t="s">
        <v>19</v>
      </c>
      <c r="F161" s="228" t="s">
        <v>148</v>
      </c>
      <c r="G161" s="225"/>
      <c r="H161" s="229">
        <v>102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134</v>
      </c>
      <c r="AU161" s="235" t="s">
        <v>81</v>
      </c>
      <c r="AV161" s="13" t="s">
        <v>81</v>
      </c>
      <c r="AW161" s="13" t="s">
        <v>33</v>
      </c>
      <c r="AX161" s="13" t="s">
        <v>71</v>
      </c>
      <c r="AY161" s="235" t="s">
        <v>120</v>
      </c>
    </row>
    <row r="162" s="15" customFormat="1">
      <c r="A162" s="15"/>
      <c r="B162" s="246"/>
      <c r="C162" s="247"/>
      <c r="D162" s="226" t="s">
        <v>134</v>
      </c>
      <c r="E162" s="248" t="s">
        <v>19</v>
      </c>
      <c r="F162" s="249" t="s">
        <v>149</v>
      </c>
      <c r="G162" s="247"/>
      <c r="H162" s="250">
        <v>742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6" t="s">
        <v>134</v>
      </c>
      <c r="AU162" s="256" t="s">
        <v>81</v>
      </c>
      <c r="AV162" s="15" t="s">
        <v>127</v>
      </c>
      <c r="AW162" s="15" t="s">
        <v>33</v>
      </c>
      <c r="AX162" s="15" t="s">
        <v>79</v>
      </c>
      <c r="AY162" s="256" t="s">
        <v>120</v>
      </c>
    </row>
    <row r="163" s="2" customFormat="1" ht="21.75" customHeight="1">
      <c r="A163" s="40"/>
      <c r="B163" s="41"/>
      <c r="C163" s="206" t="s">
        <v>7</v>
      </c>
      <c r="D163" s="206" t="s">
        <v>122</v>
      </c>
      <c r="E163" s="207" t="s">
        <v>246</v>
      </c>
      <c r="F163" s="208" t="s">
        <v>247</v>
      </c>
      <c r="G163" s="209" t="s">
        <v>125</v>
      </c>
      <c r="H163" s="210">
        <v>4.5</v>
      </c>
      <c r="I163" s="211"/>
      <c r="J163" s="212">
        <f>ROUND(I163*H163,2)</f>
        <v>0</v>
      </c>
      <c r="K163" s="208" t="s">
        <v>126</v>
      </c>
      <c r="L163" s="46"/>
      <c r="M163" s="213" t="s">
        <v>19</v>
      </c>
      <c r="N163" s="214" t="s">
        <v>42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127</v>
      </c>
      <c r="AT163" s="217" t="s">
        <v>122</v>
      </c>
      <c r="AU163" s="217" t="s">
        <v>81</v>
      </c>
      <c r="AY163" s="19" t="s">
        <v>120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79</v>
      </c>
      <c r="BK163" s="218">
        <f>ROUND(I163*H163,2)</f>
        <v>0</v>
      </c>
      <c r="BL163" s="19" t="s">
        <v>127</v>
      </c>
      <c r="BM163" s="217" t="s">
        <v>248</v>
      </c>
    </row>
    <row r="164" s="2" customFormat="1">
      <c r="A164" s="40"/>
      <c r="B164" s="41"/>
      <c r="C164" s="42"/>
      <c r="D164" s="219" t="s">
        <v>129</v>
      </c>
      <c r="E164" s="42"/>
      <c r="F164" s="220" t="s">
        <v>249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129</v>
      </c>
      <c r="AU164" s="19" t="s">
        <v>81</v>
      </c>
    </row>
    <row r="165" s="14" customFormat="1">
      <c r="A165" s="14"/>
      <c r="B165" s="236"/>
      <c r="C165" s="237"/>
      <c r="D165" s="226" t="s">
        <v>134</v>
      </c>
      <c r="E165" s="238" t="s">
        <v>19</v>
      </c>
      <c r="F165" s="239" t="s">
        <v>155</v>
      </c>
      <c r="G165" s="237"/>
      <c r="H165" s="238" t="s">
        <v>19</v>
      </c>
      <c r="I165" s="240"/>
      <c r="J165" s="237"/>
      <c r="K165" s="237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134</v>
      </c>
      <c r="AU165" s="245" t="s">
        <v>81</v>
      </c>
      <c r="AV165" s="14" t="s">
        <v>79</v>
      </c>
      <c r="AW165" s="14" t="s">
        <v>33</v>
      </c>
      <c r="AX165" s="14" t="s">
        <v>71</v>
      </c>
      <c r="AY165" s="245" t="s">
        <v>120</v>
      </c>
    </row>
    <row r="166" s="14" customFormat="1">
      <c r="A166" s="14"/>
      <c r="B166" s="236"/>
      <c r="C166" s="237"/>
      <c r="D166" s="226" t="s">
        <v>134</v>
      </c>
      <c r="E166" s="238" t="s">
        <v>19</v>
      </c>
      <c r="F166" s="239" t="s">
        <v>250</v>
      </c>
      <c r="G166" s="237"/>
      <c r="H166" s="238" t="s">
        <v>19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134</v>
      </c>
      <c r="AU166" s="245" t="s">
        <v>81</v>
      </c>
      <c r="AV166" s="14" t="s">
        <v>79</v>
      </c>
      <c r="AW166" s="14" t="s">
        <v>33</v>
      </c>
      <c r="AX166" s="14" t="s">
        <v>71</v>
      </c>
      <c r="AY166" s="245" t="s">
        <v>120</v>
      </c>
    </row>
    <row r="167" s="13" customFormat="1">
      <c r="A167" s="13"/>
      <c r="B167" s="224"/>
      <c r="C167" s="225"/>
      <c r="D167" s="226" t="s">
        <v>134</v>
      </c>
      <c r="E167" s="227" t="s">
        <v>19</v>
      </c>
      <c r="F167" s="228" t="s">
        <v>156</v>
      </c>
      <c r="G167" s="225"/>
      <c r="H167" s="229">
        <v>4.5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134</v>
      </c>
      <c r="AU167" s="235" t="s">
        <v>81</v>
      </c>
      <c r="AV167" s="13" t="s">
        <v>81</v>
      </c>
      <c r="AW167" s="13" t="s">
        <v>33</v>
      </c>
      <c r="AX167" s="13" t="s">
        <v>79</v>
      </c>
      <c r="AY167" s="235" t="s">
        <v>120</v>
      </c>
    </row>
    <row r="168" s="2" customFormat="1" ht="21.75" customHeight="1">
      <c r="A168" s="40"/>
      <c r="B168" s="41"/>
      <c r="C168" s="206" t="s">
        <v>251</v>
      </c>
      <c r="D168" s="206" t="s">
        <v>122</v>
      </c>
      <c r="E168" s="207" t="s">
        <v>252</v>
      </c>
      <c r="F168" s="208" t="s">
        <v>253</v>
      </c>
      <c r="G168" s="209" t="s">
        <v>125</v>
      </c>
      <c r="H168" s="210">
        <v>742</v>
      </c>
      <c r="I168" s="211"/>
      <c r="J168" s="212">
        <f>ROUND(I168*H168,2)</f>
        <v>0</v>
      </c>
      <c r="K168" s="208" t="s">
        <v>126</v>
      </c>
      <c r="L168" s="46"/>
      <c r="M168" s="213" t="s">
        <v>19</v>
      </c>
      <c r="N168" s="214" t="s">
        <v>42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127</v>
      </c>
      <c r="AT168" s="217" t="s">
        <v>122</v>
      </c>
      <c r="AU168" s="217" t="s">
        <v>81</v>
      </c>
      <c r="AY168" s="19" t="s">
        <v>120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127</v>
      </c>
      <c r="BM168" s="217" t="s">
        <v>254</v>
      </c>
    </row>
    <row r="169" s="2" customFormat="1">
      <c r="A169" s="40"/>
      <c r="B169" s="41"/>
      <c r="C169" s="42"/>
      <c r="D169" s="219" t="s">
        <v>129</v>
      </c>
      <c r="E169" s="42"/>
      <c r="F169" s="220" t="s">
        <v>255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129</v>
      </c>
      <c r="AU169" s="19" t="s">
        <v>81</v>
      </c>
    </row>
    <row r="170" s="14" customFormat="1">
      <c r="A170" s="14"/>
      <c r="B170" s="236"/>
      <c r="C170" s="237"/>
      <c r="D170" s="226" t="s">
        <v>134</v>
      </c>
      <c r="E170" s="238" t="s">
        <v>19</v>
      </c>
      <c r="F170" s="239" t="s">
        <v>145</v>
      </c>
      <c r="G170" s="237"/>
      <c r="H170" s="238" t="s">
        <v>19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134</v>
      </c>
      <c r="AU170" s="245" t="s">
        <v>81</v>
      </c>
      <c r="AV170" s="14" t="s">
        <v>79</v>
      </c>
      <c r="AW170" s="14" t="s">
        <v>33</v>
      </c>
      <c r="AX170" s="14" t="s">
        <v>71</v>
      </c>
      <c r="AY170" s="245" t="s">
        <v>120</v>
      </c>
    </row>
    <row r="171" s="14" customFormat="1">
      <c r="A171" s="14"/>
      <c r="B171" s="236"/>
      <c r="C171" s="237"/>
      <c r="D171" s="226" t="s">
        <v>134</v>
      </c>
      <c r="E171" s="238" t="s">
        <v>19</v>
      </c>
      <c r="F171" s="239" t="s">
        <v>250</v>
      </c>
      <c r="G171" s="237"/>
      <c r="H171" s="238" t="s">
        <v>19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134</v>
      </c>
      <c r="AU171" s="245" t="s">
        <v>81</v>
      </c>
      <c r="AV171" s="14" t="s">
        <v>79</v>
      </c>
      <c r="AW171" s="14" t="s">
        <v>33</v>
      </c>
      <c r="AX171" s="14" t="s">
        <v>71</v>
      </c>
      <c r="AY171" s="245" t="s">
        <v>120</v>
      </c>
    </row>
    <row r="172" s="13" customFormat="1">
      <c r="A172" s="13"/>
      <c r="B172" s="224"/>
      <c r="C172" s="225"/>
      <c r="D172" s="226" t="s">
        <v>134</v>
      </c>
      <c r="E172" s="227" t="s">
        <v>19</v>
      </c>
      <c r="F172" s="228" t="s">
        <v>146</v>
      </c>
      <c r="G172" s="225"/>
      <c r="H172" s="229">
        <v>640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134</v>
      </c>
      <c r="AU172" s="235" t="s">
        <v>81</v>
      </c>
      <c r="AV172" s="13" t="s">
        <v>81</v>
      </c>
      <c r="AW172" s="13" t="s">
        <v>33</v>
      </c>
      <c r="AX172" s="13" t="s">
        <v>71</v>
      </c>
      <c r="AY172" s="235" t="s">
        <v>120</v>
      </c>
    </row>
    <row r="173" s="14" customFormat="1">
      <c r="A173" s="14"/>
      <c r="B173" s="236"/>
      <c r="C173" s="237"/>
      <c r="D173" s="226" t="s">
        <v>134</v>
      </c>
      <c r="E173" s="238" t="s">
        <v>19</v>
      </c>
      <c r="F173" s="239" t="s">
        <v>147</v>
      </c>
      <c r="G173" s="237"/>
      <c r="H173" s="238" t="s">
        <v>19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134</v>
      </c>
      <c r="AU173" s="245" t="s">
        <v>81</v>
      </c>
      <c r="AV173" s="14" t="s">
        <v>79</v>
      </c>
      <c r="AW173" s="14" t="s">
        <v>33</v>
      </c>
      <c r="AX173" s="14" t="s">
        <v>71</v>
      </c>
      <c r="AY173" s="245" t="s">
        <v>120</v>
      </c>
    </row>
    <row r="174" s="14" customFormat="1">
      <c r="A174" s="14"/>
      <c r="B174" s="236"/>
      <c r="C174" s="237"/>
      <c r="D174" s="226" t="s">
        <v>134</v>
      </c>
      <c r="E174" s="238" t="s">
        <v>19</v>
      </c>
      <c r="F174" s="239" t="s">
        <v>250</v>
      </c>
      <c r="G174" s="237"/>
      <c r="H174" s="238" t="s">
        <v>19</v>
      </c>
      <c r="I174" s="240"/>
      <c r="J174" s="237"/>
      <c r="K174" s="237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134</v>
      </c>
      <c r="AU174" s="245" t="s">
        <v>81</v>
      </c>
      <c r="AV174" s="14" t="s">
        <v>79</v>
      </c>
      <c r="AW174" s="14" t="s">
        <v>33</v>
      </c>
      <c r="AX174" s="14" t="s">
        <v>71</v>
      </c>
      <c r="AY174" s="245" t="s">
        <v>120</v>
      </c>
    </row>
    <row r="175" s="13" customFormat="1">
      <c r="A175" s="13"/>
      <c r="B175" s="224"/>
      <c r="C175" s="225"/>
      <c r="D175" s="226" t="s">
        <v>134</v>
      </c>
      <c r="E175" s="227" t="s">
        <v>19</v>
      </c>
      <c r="F175" s="228" t="s">
        <v>148</v>
      </c>
      <c r="G175" s="225"/>
      <c r="H175" s="229">
        <v>102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134</v>
      </c>
      <c r="AU175" s="235" t="s">
        <v>81</v>
      </c>
      <c r="AV175" s="13" t="s">
        <v>81</v>
      </c>
      <c r="AW175" s="13" t="s">
        <v>33</v>
      </c>
      <c r="AX175" s="13" t="s">
        <v>71</v>
      </c>
      <c r="AY175" s="235" t="s">
        <v>120</v>
      </c>
    </row>
    <row r="176" s="15" customFormat="1">
      <c r="A176" s="15"/>
      <c r="B176" s="246"/>
      <c r="C176" s="247"/>
      <c r="D176" s="226" t="s">
        <v>134</v>
      </c>
      <c r="E176" s="248" t="s">
        <v>19</v>
      </c>
      <c r="F176" s="249" t="s">
        <v>149</v>
      </c>
      <c r="G176" s="247"/>
      <c r="H176" s="250">
        <v>742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6" t="s">
        <v>134</v>
      </c>
      <c r="AU176" s="256" t="s">
        <v>81</v>
      </c>
      <c r="AV176" s="15" t="s">
        <v>127</v>
      </c>
      <c r="AW176" s="15" t="s">
        <v>33</v>
      </c>
      <c r="AX176" s="15" t="s">
        <v>79</v>
      </c>
      <c r="AY176" s="256" t="s">
        <v>120</v>
      </c>
    </row>
    <row r="177" s="2" customFormat="1" ht="24.15" customHeight="1">
      <c r="A177" s="40"/>
      <c r="B177" s="41"/>
      <c r="C177" s="206" t="s">
        <v>256</v>
      </c>
      <c r="D177" s="206" t="s">
        <v>122</v>
      </c>
      <c r="E177" s="207" t="s">
        <v>257</v>
      </c>
      <c r="F177" s="208" t="s">
        <v>258</v>
      </c>
      <c r="G177" s="209" t="s">
        <v>125</v>
      </c>
      <c r="H177" s="210">
        <v>640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42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127</v>
      </c>
      <c r="AT177" s="217" t="s">
        <v>122</v>
      </c>
      <c r="AU177" s="217" t="s">
        <v>81</v>
      </c>
      <c r="AY177" s="19" t="s">
        <v>120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127</v>
      </c>
      <c r="BM177" s="217" t="s">
        <v>259</v>
      </c>
    </row>
    <row r="178" s="14" customFormat="1">
      <c r="A178" s="14"/>
      <c r="B178" s="236"/>
      <c r="C178" s="237"/>
      <c r="D178" s="226" t="s">
        <v>134</v>
      </c>
      <c r="E178" s="238" t="s">
        <v>19</v>
      </c>
      <c r="F178" s="239" t="s">
        <v>145</v>
      </c>
      <c r="G178" s="237"/>
      <c r="H178" s="238" t="s">
        <v>19</v>
      </c>
      <c r="I178" s="240"/>
      <c r="J178" s="237"/>
      <c r="K178" s="237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134</v>
      </c>
      <c r="AU178" s="245" t="s">
        <v>81</v>
      </c>
      <c r="AV178" s="14" t="s">
        <v>79</v>
      </c>
      <c r="AW178" s="14" t="s">
        <v>33</v>
      </c>
      <c r="AX178" s="14" t="s">
        <v>71</v>
      </c>
      <c r="AY178" s="245" t="s">
        <v>120</v>
      </c>
    </row>
    <row r="179" s="13" customFormat="1">
      <c r="A179" s="13"/>
      <c r="B179" s="224"/>
      <c r="C179" s="225"/>
      <c r="D179" s="226" t="s">
        <v>134</v>
      </c>
      <c r="E179" s="227" t="s">
        <v>19</v>
      </c>
      <c r="F179" s="228" t="s">
        <v>146</v>
      </c>
      <c r="G179" s="225"/>
      <c r="H179" s="229">
        <v>640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134</v>
      </c>
      <c r="AU179" s="235" t="s">
        <v>81</v>
      </c>
      <c r="AV179" s="13" t="s">
        <v>81</v>
      </c>
      <c r="AW179" s="13" t="s">
        <v>33</v>
      </c>
      <c r="AX179" s="13" t="s">
        <v>79</v>
      </c>
      <c r="AY179" s="235" t="s">
        <v>120</v>
      </c>
    </row>
    <row r="180" s="2" customFormat="1" ht="16.5" customHeight="1">
      <c r="A180" s="40"/>
      <c r="B180" s="41"/>
      <c r="C180" s="206" t="s">
        <v>260</v>
      </c>
      <c r="D180" s="206" t="s">
        <v>122</v>
      </c>
      <c r="E180" s="207" t="s">
        <v>261</v>
      </c>
      <c r="F180" s="208" t="s">
        <v>262</v>
      </c>
      <c r="G180" s="209" t="s">
        <v>125</v>
      </c>
      <c r="H180" s="210">
        <v>640</v>
      </c>
      <c r="I180" s="211"/>
      <c r="J180" s="212">
        <f>ROUND(I180*H180,2)</f>
        <v>0</v>
      </c>
      <c r="K180" s="208" t="s">
        <v>126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127</v>
      </c>
      <c r="AT180" s="217" t="s">
        <v>122</v>
      </c>
      <c r="AU180" s="217" t="s">
        <v>81</v>
      </c>
      <c r="AY180" s="19" t="s">
        <v>120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127</v>
      </c>
      <c r="BM180" s="217" t="s">
        <v>263</v>
      </c>
    </row>
    <row r="181" s="2" customFormat="1">
      <c r="A181" s="40"/>
      <c r="B181" s="41"/>
      <c r="C181" s="42"/>
      <c r="D181" s="219" t="s">
        <v>129</v>
      </c>
      <c r="E181" s="42"/>
      <c r="F181" s="220" t="s">
        <v>264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129</v>
      </c>
      <c r="AU181" s="19" t="s">
        <v>81</v>
      </c>
    </row>
    <row r="182" s="14" customFormat="1">
      <c r="A182" s="14"/>
      <c r="B182" s="236"/>
      <c r="C182" s="237"/>
      <c r="D182" s="226" t="s">
        <v>134</v>
      </c>
      <c r="E182" s="238" t="s">
        <v>19</v>
      </c>
      <c r="F182" s="239" t="s">
        <v>145</v>
      </c>
      <c r="G182" s="237"/>
      <c r="H182" s="238" t="s">
        <v>19</v>
      </c>
      <c r="I182" s="240"/>
      <c r="J182" s="237"/>
      <c r="K182" s="237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134</v>
      </c>
      <c r="AU182" s="245" t="s">
        <v>81</v>
      </c>
      <c r="AV182" s="14" t="s">
        <v>79</v>
      </c>
      <c r="AW182" s="14" t="s">
        <v>33</v>
      </c>
      <c r="AX182" s="14" t="s">
        <v>71</v>
      </c>
      <c r="AY182" s="245" t="s">
        <v>120</v>
      </c>
    </row>
    <row r="183" s="13" customFormat="1">
      <c r="A183" s="13"/>
      <c r="B183" s="224"/>
      <c r="C183" s="225"/>
      <c r="D183" s="226" t="s">
        <v>134</v>
      </c>
      <c r="E183" s="227" t="s">
        <v>19</v>
      </c>
      <c r="F183" s="228" t="s">
        <v>146</v>
      </c>
      <c r="G183" s="225"/>
      <c r="H183" s="229">
        <v>640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134</v>
      </c>
      <c r="AU183" s="235" t="s">
        <v>81</v>
      </c>
      <c r="AV183" s="13" t="s">
        <v>81</v>
      </c>
      <c r="AW183" s="13" t="s">
        <v>33</v>
      </c>
      <c r="AX183" s="13" t="s">
        <v>79</v>
      </c>
      <c r="AY183" s="235" t="s">
        <v>120</v>
      </c>
    </row>
    <row r="184" s="2" customFormat="1" ht="24.15" customHeight="1">
      <c r="A184" s="40"/>
      <c r="B184" s="41"/>
      <c r="C184" s="206" t="s">
        <v>265</v>
      </c>
      <c r="D184" s="206" t="s">
        <v>122</v>
      </c>
      <c r="E184" s="207" t="s">
        <v>266</v>
      </c>
      <c r="F184" s="208" t="s">
        <v>267</v>
      </c>
      <c r="G184" s="209" t="s">
        <v>125</v>
      </c>
      <c r="H184" s="210">
        <v>640</v>
      </c>
      <c r="I184" s="211"/>
      <c r="J184" s="212">
        <f>ROUND(I184*H184,2)</f>
        <v>0</v>
      </c>
      <c r="K184" s="208" t="s">
        <v>126</v>
      </c>
      <c r="L184" s="46"/>
      <c r="M184" s="213" t="s">
        <v>19</v>
      </c>
      <c r="N184" s="214" t="s">
        <v>42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127</v>
      </c>
      <c r="AT184" s="217" t="s">
        <v>122</v>
      </c>
      <c r="AU184" s="217" t="s">
        <v>81</v>
      </c>
      <c r="AY184" s="19" t="s">
        <v>120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79</v>
      </c>
      <c r="BK184" s="218">
        <f>ROUND(I184*H184,2)</f>
        <v>0</v>
      </c>
      <c r="BL184" s="19" t="s">
        <v>127</v>
      </c>
      <c r="BM184" s="217" t="s">
        <v>268</v>
      </c>
    </row>
    <row r="185" s="2" customFormat="1">
      <c r="A185" s="40"/>
      <c r="B185" s="41"/>
      <c r="C185" s="42"/>
      <c r="D185" s="219" t="s">
        <v>129</v>
      </c>
      <c r="E185" s="42"/>
      <c r="F185" s="220" t="s">
        <v>269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129</v>
      </c>
      <c r="AU185" s="19" t="s">
        <v>81</v>
      </c>
    </row>
    <row r="186" s="14" customFormat="1">
      <c r="A186" s="14"/>
      <c r="B186" s="236"/>
      <c r="C186" s="237"/>
      <c r="D186" s="226" t="s">
        <v>134</v>
      </c>
      <c r="E186" s="238" t="s">
        <v>19</v>
      </c>
      <c r="F186" s="239" t="s">
        <v>145</v>
      </c>
      <c r="G186" s="237"/>
      <c r="H186" s="238" t="s">
        <v>19</v>
      </c>
      <c r="I186" s="240"/>
      <c r="J186" s="237"/>
      <c r="K186" s="237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134</v>
      </c>
      <c r="AU186" s="245" t="s">
        <v>81</v>
      </c>
      <c r="AV186" s="14" t="s">
        <v>79</v>
      </c>
      <c r="AW186" s="14" t="s">
        <v>33</v>
      </c>
      <c r="AX186" s="14" t="s">
        <v>71</v>
      </c>
      <c r="AY186" s="245" t="s">
        <v>120</v>
      </c>
    </row>
    <row r="187" s="13" customFormat="1">
      <c r="A187" s="13"/>
      <c r="B187" s="224"/>
      <c r="C187" s="225"/>
      <c r="D187" s="226" t="s">
        <v>134</v>
      </c>
      <c r="E187" s="227" t="s">
        <v>19</v>
      </c>
      <c r="F187" s="228" t="s">
        <v>146</v>
      </c>
      <c r="G187" s="225"/>
      <c r="H187" s="229">
        <v>640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134</v>
      </c>
      <c r="AU187" s="235" t="s">
        <v>81</v>
      </c>
      <c r="AV187" s="13" t="s">
        <v>81</v>
      </c>
      <c r="AW187" s="13" t="s">
        <v>33</v>
      </c>
      <c r="AX187" s="13" t="s">
        <v>79</v>
      </c>
      <c r="AY187" s="235" t="s">
        <v>120</v>
      </c>
    </row>
    <row r="188" s="2" customFormat="1" ht="37.8" customHeight="1">
      <c r="A188" s="40"/>
      <c r="B188" s="41"/>
      <c r="C188" s="206" t="s">
        <v>270</v>
      </c>
      <c r="D188" s="206" t="s">
        <v>122</v>
      </c>
      <c r="E188" s="207" t="s">
        <v>271</v>
      </c>
      <c r="F188" s="208" t="s">
        <v>272</v>
      </c>
      <c r="G188" s="209" t="s">
        <v>125</v>
      </c>
      <c r="H188" s="210">
        <v>4.5</v>
      </c>
      <c r="I188" s="211"/>
      <c r="J188" s="212">
        <f>ROUND(I188*H188,2)</f>
        <v>0</v>
      </c>
      <c r="K188" s="208" t="s">
        <v>126</v>
      </c>
      <c r="L188" s="46"/>
      <c r="M188" s="213" t="s">
        <v>19</v>
      </c>
      <c r="N188" s="214" t="s">
        <v>42</v>
      </c>
      <c r="O188" s="86"/>
      <c r="P188" s="215">
        <f>O188*H188</f>
        <v>0</v>
      </c>
      <c r="Q188" s="215">
        <v>0.089219999999999994</v>
      </c>
      <c r="R188" s="215">
        <f>Q188*H188</f>
        <v>0.40148999999999996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127</v>
      </c>
      <c r="AT188" s="217" t="s">
        <v>122</v>
      </c>
      <c r="AU188" s="217" t="s">
        <v>81</v>
      </c>
      <c r="AY188" s="19" t="s">
        <v>120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127</v>
      </c>
      <c r="BM188" s="217" t="s">
        <v>273</v>
      </c>
    </row>
    <row r="189" s="2" customFormat="1">
      <c r="A189" s="40"/>
      <c r="B189" s="41"/>
      <c r="C189" s="42"/>
      <c r="D189" s="219" t="s">
        <v>129</v>
      </c>
      <c r="E189" s="42"/>
      <c r="F189" s="220" t="s">
        <v>274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129</v>
      </c>
      <c r="AU189" s="19" t="s">
        <v>81</v>
      </c>
    </row>
    <row r="190" s="14" customFormat="1">
      <c r="A190" s="14"/>
      <c r="B190" s="236"/>
      <c r="C190" s="237"/>
      <c r="D190" s="226" t="s">
        <v>134</v>
      </c>
      <c r="E190" s="238" t="s">
        <v>19</v>
      </c>
      <c r="F190" s="239" t="s">
        <v>155</v>
      </c>
      <c r="G190" s="237"/>
      <c r="H190" s="238" t="s">
        <v>19</v>
      </c>
      <c r="I190" s="240"/>
      <c r="J190" s="237"/>
      <c r="K190" s="237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134</v>
      </c>
      <c r="AU190" s="245" t="s">
        <v>81</v>
      </c>
      <c r="AV190" s="14" t="s">
        <v>79</v>
      </c>
      <c r="AW190" s="14" t="s">
        <v>33</v>
      </c>
      <c r="AX190" s="14" t="s">
        <v>71</v>
      </c>
      <c r="AY190" s="245" t="s">
        <v>120</v>
      </c>
    </row>
    <row r="191" s="13" customFormat="1">
      <c r="A191" s="13"/>
      <c r="B191" s="224"/>
      <c r="C191" s="225"/>
      <c r="D191" s="226" t="s">
        <v>134</v>
      </c>
      <c r="E191" s="227" t="s">
        <v>19</v>
      </c>
      <c r="F191" s="228" t="s">
        <v>156</v>
      </c>
      <c r="G191" s="225"/>
      <c r="H191" s="229">
        <v>4.5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134</v>
      </c>
      <c r="AU191" s="235" t="s">
        <v>81</v>
      </c>
      <c r="AV191" s="13" t="s">
        <v>81</v>
      </c>
      <c r="AW191" s="13" t="s">
        <v>33</v>
      </c>
      <c r="AX191" s="13" t="s">
        <v>79</v>
      </c>
      <c r="AY191" s="235" t="s">
        <v>120</v>
      </c>
    </row>
    <row r="192" s="2" customFormat="1" ht="16.5" customHeight="1">
      <c r="A192" s="40"/>
      <c r="B192" s="41"/>
      <c r="C192" s="257" t="s">
        <v>275</v>
      </c>
      <c r="D192" s="257" t="s">
        <v>212</v>
      </c>
      <c r="E192" s="258" t="s">
        <v>276</v>
      </c>
      <c r="F192" s="259" t="s">
        <v>277</v>
      </c>
      <c r="G192" s="260" t="s">
        <v>125</v>
      </c>
      <c r="H192" s="261">
        <v>4.5449999999999999</v>
      </c>
      <c r="I192" s="262"/>
      <c r="J192" s="263">
        <f>ROUND(I192*H192,2)</f>
        <v>0</v>
      </c>
      <c r="K192" s="259" t="s">
        <v>126</v>
      </c>
      <c r="L192" s="264"/>
      <c r="M192" s="265" t="s">
        <v>19</v>
      </c>
      <c r="N192" s="266" t="s">
        <v>42</v>
      </c>
      <c r="O192" s="86"/>
      <c r="P192" s="215">
        <f>O192*H192</f>
        <v>0</v>
      </c>
      <c r="Q192" s="215">
        <v>0.13100000000000001</v>
      </c>
      <c r="R192" s="215">
        <f>Q192*H192</f>
        <v>0.59539500000000001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172</v>
      </c>
      <c r="AT192" s="217" t="s">
        <v>212</v>
      </c>
      <c r="AU192" s="217" t="s">
        <v>81</v>
      </c>
      <c r="AY192" s="19" t="s">
        <v>120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127</v>
      </c>
      <c r="BM192" s="217" t="s">
        <v>278</v>
      </c>
    </row>
    <row r="193" s="14" customFormat="1">
      <c r="A193" s="14"/>
      <c r="B193" s="236"/>
      <c r="C193" s="237"/>
      <c r="D193" s="226" t="s">
        <v>134</v>
      </c>
      <c r="E193" s="238" t="s">
        <v>19</v>
      </c>
      <c r="F193" s="239" t="s">
        <v>155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134</v>
      </c>
      <c r="AU193" s="245" t="s">
        <v>81</v>
      </c>
      <c r="AV193" s="14" t="s">
        <v>79</v>
      </c>
      <c r="AW193" s="14" t="s">
        <v>33</v>
      </c>
      <c r="AX193" s="14" t="s">
        <v>71</v>
      </c>
      <c r="AY193" s="245" t="s">
        <v>120</v>
      </c>
    </row>
    <row r="194" s="13" customFormat="1">
      <c r="A194" s="13"/>
      <c r="B194" s="224"/>
      <c r="C194" s="225"/>
      <c r="D194" s="226" t="s">
        <v>134</v>
      </c>
      <c r="E194" s="227" t="s">
        <v>19</v>
      </c>
      <c r="F194" s="228" t="s">
        <v>279</v>
      </c>
      <c r="G194" s="225"/>
      <c r="H194" s="229">
        <v>4.5449999999999999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134</v>
      </c>
      <c r="AU194" s="235" t="s">
        <v>81</v>
      </c>
      <c r="AV194" s="13" t="s">
        <v>81</v>
      </c>
      <c r="AW194" s="13" t="s">
        <v>33</v>
      </c>
      <c r="AX194" s="13" t="s">
        <v>79</v>
      </c>
      <c r="AY194" s="235" t="s">
        <v>120</v>
      </c>
    </row>
    <row r="195" s="2" customFormat="1" ht="37.8" customHeight="1">
      <c r="A195" s="40"/>
      <c r="B195" s="41"/>
      <c r="C195" s="206" t="s">
        <v>280</v>
      </c>
      <c r="D195" s="206" t="s">
        <v>122</v>
      </c>
      <c r="E195" s="207" t="s">
        <v>281</v>
      </c>
      <c r="F195" s="208" t="s">
        <v>282</v>
      </c>
      <c r="G195" s="209" t="s">
        <v>125</v>
      </c>
      <c r="H195" s="210">
        <v>78</v>
      </c>
      <c r="I195" s="211"/>
      <c r="J195" s="212">
        <f>ROUND(I195*H195,2)</f>
        <v>0</v>
      </c>
      <c r="K195" s="208" t="s">
        <v>126</v>
      </c>
      <c r="L195" s="46"/>
      <c r="M195" s="213" t="s">
        <v>19</v>
      </c>
      <c r="N195" s="214" t="s">
        <v>42</v>
      </c>
      <c r="O195" s="86"/>
      <c r="P195" s="215">
        <f>O195*H195</f>
        <v>0</v>
      </c>
      <c r="Q195" s="215">
        <v>0.098000000000000004</v>
      </c>
      <c r="R195" s="215">
        <f>Q195*H195</f>
        <v>7.6440000000000001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127</v>
      </c>
      <c r="AT195" s="217" t="s">
        <v>122</v>
      </c>
      <c r="AU195" s="217" t="s">
        <v>81</v>
      </c>
      <c r="AY195" s="19" t="s">
        <v>120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79</v>
      </c>
      <c r="BK195" s="218">
        <f>ROUND(I195*H195,2)</f>
        <v>0</v>
      </c>
      <c r="BL195" s="19" t="s">
        <v>127</v>
      </c>
      <c r="BM195" s="217" t="s">
        <v>283</v>
      </c>
    </row>
    <row r="196" s="2" customFormat="1">
      <c r="A196" s="40"/>
      <c r="B196" s="41"/>
      <c r="C196" s="42"/>
      <c r="D196" s="219" t="s">
        <v>129</v>
      </c>
      <c r="E196" s="42"/>
      <c r="F196" s="220" t="s">
        <v>284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129</v>
      </c>
      <c r="AU196" s="19" t="s">
        <v>81</v>
      </c>
    </row>
    <row r="197" s="14" customFormat="1">
      <c r="A197" s="14"/>
      <c r="B197" s="236"/>
      <c r="C197" s="237"/>
      <c r="D197" s="226" t="s">
        <v>134</v>
      </c>
      <c r="E197" s="238" t="s">
        <v>19</v>
      </c>
      <c r="F197" s="239" t="s">
        <v>147</v>
      </c>
      <c r="G197" s="237"/>
      <c r="H197" s="238" t="s">
        <v>19</v>
      </c>
      <c r="I197" s="240"/>
      <c r="J197" s="237"/>
      <c r="K197" s="237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134</v>
      </c>
      <c r="AU197" s="245" t="s">
        <v>81</v>
      </c>
      <c r="AV197" s="14" t="s">
        <v>79</v>
      </c>
      <c r="AW197" s="14" t="s">
        <v>33</v>
      </c>
      <c r="AX197" s="14" t="s">
        <v>71</v>
      </c>
      <c r="AY197" s="245" t="s">
        <v>120</v>
      </c>
    </row>
    <row r="198" s="13" customFormat="1">
      <c r="A198" s="13"/>
      <c r="B198" s="224"/>
      <c r="C198" s="225"/>
      <c r="D198" s="226" t="s">
        <v>134</v>
      </c>
      <c r="E198" s="227" t="s">
        <v>19</v>
      </c>
      <c r="F198" s="228" t="s">
        <v>177</v>
      </c>
      <c r="G198" s="225"/>
      <c r="H198" s="229">
        <v>78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134</v>
      </c>
      <c r="AU198" s="235" t="s">
        <v>81</v>
      </c>
      <c r="AV198" s="13" t="s">
        <v>81</v>
      </c>
      <c r="AW198" s="13" t="s">
        <v>33</v>
      </c>
      <c r="AX198" s="13" t="s">
        <v>79</v>
      </c>
      <c r="AY198" s="235" t="s">
        <v>120</v>
      </c>
    </row>
    <row r="199" s="2" customFormat="1" ht="16.5" customHeight="1">
      <c r="A199" s="40"/>
      <c r="B199" s="41"/>
      <c r="C199" s="257" t="s">
        <v>285</v>
      </c>
      <c r="D199" s="257" t="s">
        <v>212</v>
      </c>
      <c r="E199" s="258" t="s">
        <v>286</v>
      </c>
      <c r="F199" s="259" t="s">
        <v>287</v>
      </c>
      <c r="G199" s="260" t="s">
        <v>125</v>
      </c>
      <c r="H199" s="261">
        <v>79.560000000000002</v>
      </c>
      <c r="I199" s="262"/>
      <c r="J199" s="263">
        <f>ROUND(I199*H199,2)</f>
        <v>0</v>
      </c>
      <c r="K199" s="259" t="s">
        <v>19</v>
      </c>
      <c r="L199" s="264"/>
      <c r="M199" s="265" t="s">
        <v>19</v>
      </c>
      <c r="N199" s="266" t="s">
        <v>42</v>
      </c>
      <c r="O199" s="86"/>
      <c r="P199" s="215">
        <f>O199*H199</f>
        <v>0</v>
      </c>
      <c r="Q199" s="215">
        <v>0.14499999999999999</v>
      </c>
      <c r="R199" s="215">
        <f>Q199*H199</f>
        <v>11.536199999999999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172</v>
      </c>
      <c r="AT199" s="217" t="s">
        <v>212</v>
      </c>
      <c r="AU199" s="217" t="s">
        <v>81</v>
      </c>
      <c r="AY199" s="19" t="s">
        <v>120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79</v>
      </c>
      <c r="BK199" s="218">
        <f>ROUND(I199*H199,2)</f>
        <v>0</v>
      </c>
      <c r="BL199" s="19" t="s">
        <v>127</v>
      </c>
      <c r="BM199" s="217" t="s">
        <v>288</v>
      </c>
    </row>
    <row r="200" s="14" customFormat="1">
      <c r="A200" s="14"/>
      <c r="B200" s="236"/>
      <c r="C200" s="237"/>
      <c r="D200" s="226" t="s">
        <v>134</v>
      </c>
      <c r="E200" s="238" t="s">
        <v>19</v>
      </c>
      <c r="F200" s="239" t="s">
        <v>147</v>
      </c>
      <c r="G200" s="237"/>
      <c r="H200" s="238" t="s">
        <v>19</v>
      </c>
      <c r="I200" s="240"/>
      <c r="J200" s="237"/>
      <c r="K200" s="237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134</v>
      </c>
      <c r="AU200" s="245" t="s">
        <v>81</v>
      </c>
      <c r="AV200" s="14" t="s">
        <v>79</v>
      </c>
      <c r="AW200" s="14" t="s">
        <v>33</v>
      </c>
      <c r="AX200" s="14" t="s">
        <v>71</v>
      </c>
      <c r="AY200" s="245" t="s">
        <v>120</v>
      </c>
    </row>
    <row r="201" s="13" customFormat="1">
      <c r="A201" s="13"/>
      <c r="B201" s="224"/>
      <c r="C201" s="225"/>
      <c r="D201" s="226" t="s">
        <v>134</v>
      </c>
      <c r="E201" s="227" t="s">
        <v>19</v>
      </c>
      <c r="F201" s="228" t="s">
        <v>289</v>
      </c>
      <c r="G201" s="225"/>
      <c r="H201" s="229">
        <v>79.560000000000002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134</v>
      </c>
      <c r="AU201" s="235" t="s">
        <v>81</v>
      </c>
      <c r="AV201" s="13" t="s">
        <v>81</v>
      </c>
      <c r="AW201" s="13" t="s">
        <v>33</v>
      </c>
      <c r="AX201" s="13" t="s">
        <v>79</v>
      </c>
      <c r="AY201" s="235" t="s">
        <v>120</v>
      </c>
    </row>
    <row r="202" s="2" customFormat="1" ht="37.8" customHeight="1">
      <c r="A202" s="40"/>
      <c r="B202" s="41"/>
      <c r="C202" s="206" t="s">
        <v>290</v>
      </c>
      <c r="D202" s="206" t="s">
        <v>122</v>
      </c>
      <c r="E202" s="207" t="s">
        <v>291</v>
      </c>
      <c r="F202" s="208" t="s">
        <v>292</v>
      </c>
      <c r="G202" s="209" t="s">
        <v>125</v>
      </c>
      <c r="H202" s="210">
        <v>22</v>
      </c>
      <c r="I202" s="211"/>
      <c r="J202" s="212">
        <f>ROUND(I202*H202,2)</f>
        <v>0</v>
      </c>
      <c r="K202" s="208" t="s">
        <v>19</v>
      </c>
      <c r="L202" s="46"/>
      <c r="M202" s="213" t="s">
        <v>19</v>
      </c>
      <c r="N202" s="214" t="s">
        <v>42</v>
      </c>
      <c r="O202" s="86"/>
      <c r="P202" s="215">
        <f>O202*H202</f>
        <v>0</v>
      </c>
      <c r="Q202" s="215">
        <v>0.11162</v>
      </c>
      <c r="R202" s="215">
        <f>Q202*H202</f>
        <v>2.4556399999999998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127</v>
      </c>
      <c r="AT202" s="217" t="s">
        <v>122</v>
      </c>
      <c r="AU202" s="217" t="s">
        <v>81</v>
      </c>
      <c r="AY202" s="19" t="s">
        <v>120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79</v>
      </c>
      <c r="BK202" s="218">
        <f>ROUND(I202*H202,2)</f>
        <v>0</v>
      </c>
      <c r="BL202" s="19" t="s">
        <v>127</v>
      </c>
      <c r="BM202" s="217" t="s">
        <v>293</v>
      </c>
    </row>
    <row r="203" s="14" customFormat="1">
      <c r="A203" s="14"/>
      <c r="B203" s="236"/>
      <c r="C203" s="237"/>
      <c r="D203" s="226" t="s">
        <v>134</v>
      </c>
      <c r="E203" s="238" t="s">
        <v>19</v>
      </c>
      <c r="F203" s="239" t="s">
        <v>294</v>
      </c>
      <c r="G203" s="237"/>
      <c r="H203" s="238" t="s">
        <v>19</v>
      </c>
      <c r="I203" s="240"/>
      <c r="J203" s="237"/>
      <c r="K203" s="237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134</v>
      </c>
      <c r="AU203" s="245" t="s">
        <v>81</v>
      </c>
      <c r="AV203" s="14" t="s">
        <v>79</v>
      </c>
      <c r="AW203" s="14" t="s">
        <v>33</v>
      </c>
      <c r="AX203" s="14" t="s">
        <v>71</v>
      </c>
      <c r="AY203" s="245" t="s">
        <v>120</v>
      </c>
    </row>
    <row r="204" s="13" customFormat="1">
      <c r="A204" s="13"/>
      <c r="B204" s="224"/>
      <c r="C204" s="225"/>
      <c r="D204" s="226" t="s">
        <v>134</v>
      </c>
      <c r="E204" s="227" t="s">
        <v>19</v>
      </c>
      <c r="F204" s="228" t="s">
        <v>251</v>
      </c>
      <c r="G204" s="225"/>
      <c r="H204" s="229">
        <v>22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134</v>
      </c>
      <c r="AU204" s="235" t="s">
        <v>81</v>
      </c>
      <c r="AV204" s="13" t="s">
        <v>81</v>
      </c>
      <c r="AW204" s="13" t="s">
        <v>33</v>
      </c>
      <c r="AX204" s="13" t="s">
        <v>79</v>
      </c>
      <c r="AY204" s="235" t="s">
        <v>120</v>
      </c>
    </row>
    <row r="205" s="2" customFormat="1" ht="16.5" customHeight="1">
      <c r="A205" s="40"/>
      <c r="B205" s="41"/>
      <c r="C205" s="257" t="s">
        <v>295</v>
      </c>
      <c r="D205" s="257" t="s">
        <v>212</v>
      </c>
      <c r="E205" s="258" t="s">
        <v>296</v>
      </c>
      <c r="F205" s="259" t="s">
        <v>297</v>
      </c>
      <c r="G205" s="260" t="s">
        <v>125</v>
      </c>
      <c r="H205" s="261">
        <v>22.66</v>
      </c>
      <c r="I205" s="262"/>
      <c r="J205" s="263">
        <f>ROUND(I205*H205,2)</f>
        <v>0</v>
      </c>
      <c r="K205" s="259" t="s">
        <v>19</v>
      </c>
      <c r="L205" s="264"/>
      <c r="M205" s="265" t="s">
        <v>19</v>
      </c>
      <c r="N205" s="266" t="s">
        <v>42</v>
      </c>
      <c r="O205" s="86"/>
      <c r="P205" s="215">
        <f>O205*H205</f>
        <v>0</v>
      </c>
      <c r="Q205" s="215">
        <v>0.17599999999999999</v>
      </c>
      <c r="R205" s="215">
        <f>Q205*H205</f>
        <v>3.9881599999999997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172</v>
      </c>
      <c r="AT205" s="217" t="s">
        <v>212</v>
      </c>
      <c r="AU205" s="217" t="s">
        <v>81</v>
      </c>
      <c r="AY205" s="19" t="s">
        <v>120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79</v>
      </c>
      <c r="BK205" s="218">
        <f>ROUND(I205*H205,2)</f>
        <v>0</v>
      </c>
      <c r="BL205" s="19" t="s">
        <v>127</v>
      </c>
      <c r="BM205" s="217" t="s">
        <v>298</v>
      </c>
    </row>
    <row r="206" s="13" customFormat="1">
      <c r="A206" s="13"/>
      <c r="B206" s="224"/>
      <c r="C206" s="225"/>
      <c r="D206" s="226" t="s">
        <v>134</v>
      </c>
      <c r="E206" s="225"/>
      <c r="F206" s="228" t="s">
        <v>299</v>
      </c>
      <c r="G206" s="225"/>
      <c r="H206" s="229">
        <v>22.66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134</v>
      </c>
      <c r="AU206" s="235" t="s">
        <v>81</v>
      </c>
      <c r="AV206" s="13" t="s">
        <v>81</v>
      </c>
      <c r="AW206" s="13" t="s">
        <v>4</v>
      </c>
      <c r="AX206" s="13" t="s">
        <v>79</v>
      </c>
      <c r="AY206" s="235" t="s">
        <v>120</v>
      </c>
    </row>
    <row r="207" s="12" customFormat="1" ht="22.8" customHeight="1">
      <c r="A207" s="12"/>
      <c r="B207" s="190"/>
      <c r="C207" s="191"/>
      <c r="D207" s="192" t="s">
        <v>70</v>
      </c>
      <c r="E207" s="204" t="s">
        <v>178</v>
      </c>
      <c r="F207" s="204" t="s">
        <v>300</v>
      </c>
      <c r="G207" s="191"/>
      <c r="H207" s="191"/>
      <c r="I207" s="194"/>
      <c r="J207" s="205">
        <f>BK207</f>
        <v>0</v>
      </c>
      <c r="K207" s="191"/>
      <c r="L207" s="196"/>
      <c r="M207" s="197"/>
      <c r="N207" s="198"/>
      <c r="O207" s="198"/>
      <c r="P207" s="199">
        <f>SUM(P208:P228)</f>
        <v>0</v>
      </c>
      <c r="Q207" s="198"/>
      <c r="R207" s="199">
        <f>SUM(R208:R228)</f>
        <v>75.392209999999992</v>
      </c>
      <c r="S207" s="198"/>
      <c r="T207" s="200">
        <f>SUM(T208:T228)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79</v>
      </c>
      <c r="AT207" s="202" t="s">
        <v>70</v>
      </c>
      <c r="AU207" s="202" t="s">
        <v>79</v>
      </c>
      <c r="AY207" s="201" t="s">
        <v>120</v>
      </c>
      <c r="BK207" s="203">
        <f>SUM(BK208:BK228)</f>
        <v>0</v>
      </c>
    </row>
    <row r="208" s="2" customFormat="1" ht="16.5" customHeight="1">
      <c r="A208" s="40"/>
      <c r="B208" s="41"/>
      <c r="C208" s="206" t="s">
        <v>301</v>
      </c>
      <c r="D208" s="206" t="s">
        <v>122</v>
      </c>
      <c r="E208" s="207" t="s">
        <v>302</v>
      </c>
      <c r="F208" s="208" t="s">
        <v>303</v>
      </c>
      <c r="G208" s="209" t="s">
        <v>304</v>
      </c>
      <c r="H208" s="210">
        <v>1</v>
      </c>
      <c r="I208" s="211"/>
      <c r="J208" s="212">
        <f>ROUND(I208*H208,2)</f>
        <v>0</v>
      </c>
      <c r="K208" s="208" t="s">
        <v>126</v>
      </c>
      <c r="L208" s="46"/>
      <c r="M208" s="213" t="s">
        <v>19</v>
      </c>
      <c r="N208" s="214" t="s">
        <v>42</v>
      </c>
      <c r="O208" s="86"/>
      <c r="P208" s="215">
        <f>O208*H208</f>
        <v>0</v>
      </c>
      <c r="Q208" s="215">
        <v>0.00069999999999999999</v>
      </c>
      <c r="R208" s="215">
        <f>Q208*H208</f>
        <v>0.00069999999999999999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127</v>
      </c>
      <c r="AT208" s="217" t="s">
        <v>122</v>
      </c>
      <c r="AU208" s="217" t="s">
        <v>81</v>
      </c>
      <c r="AY208" s="19" t="s">
        <v>120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79</v>
      </c>
      <c r="BK208" s="218">
        <f>ROUND(I208*H208,2)</f>
        <v>0</v>
      </c>
      <c r="BL208" s="19" t="s">
        <v>127</v>
      </c>
      <c r="BM208" s="217" t="s">
        <v>305</v>
      </c>
    </row>
    <row r="209" s="2" customFormat="1">
      <c r="A209" s="40"/>
      <c r="B209" s="41"/>
      <c r="C209" s="42"/>
      <c r="D209" s="219" t="s">
        <v>129</v>
      </c>
      <c r="E209" s="42"/>
      <c r="F209" s="220" t="s">
        <v>306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129</v>
      </c>
      <c r="AU209" s="19" t="s">
        <v>81</v>
      </c>
    </row>
    <row r="210" s="13" customFormat="1">
      <c r="A210" s="13"/>
      <c r="B210" s="224"/>
      <c r="C210" s="225"/>
      <c r="D210" s="226" t="s">
        <v>134</v>
      </c>
      <c r="E210" s="227" t="s">
        <v>19</v>
      </c>
      <c r="F210" s="228" t="s">
        <v>79</v>
      </c>
      <c r="G210" s="225"/>
      <c r="H210" s="229">
        <v>1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134</v>
      </c>
      <c r="AU210" s="235" t="s">
        <v>81</v>
      </c>
      <c r="AV210" s="13" t="s">
        <v>81</v>
      </c>
      <c r="AW210" s="13" t="s">
        <v>33</v>
      </c>
      <c r="AX210" s="13" t="s">
        <v>79</v>
      </c>
      <c r="AY210" s="235" t="s">
        <v>120</v>
      </c>
    </row>
    <row r="211" s="2" customFormat="1" ht="16.5" customHeight="1">
      <c r="A211" s="40"/>
      <c r="B211" s="41"/>
      <c r="C211" s="257" t="s">
        <v>307</v>
      </c>
      <c r="D211" s="257" t="s">
        <v>212</v>
      </c>
      <c r="E211" s="258" t="s">
        <v>308</v>
      </c>
      <c r="F211" s="259" t="s">
        <v>309</v>
      </c>
      <c r="G211" s="260" t="s">
        <v>304</v>
      </c>
      <c r="H211" s="261">
        <v>1</v>
      </c>
      <c r="I211" s="262"/>
      <c r="J211" s="263">
        <f>ROUND(I211*H211,2)</f>
        <v>0</v>
      </c>
      <c r="K211" s="259" t="s">
        <v>126</v>
      </c>
      <c r="L211" s="264"/>
      <c r="M211" s="265" t="s">
        <v>19</v>
      </c>
      <c r="N211" s="266" t="s">
        <v>42</v>
      </c>
      <c r="O211" s="86"/>
      <c r="P211" s="215">
        <f>O211*H211</f>
        <v>0</v>
      </c>
      <c r="Q211" s="215">
        <v>0.0040000000000000001</v>
      </c>
      <c r="R211" s="215">
        <f>Q211*H211</f>
        <v>0.0040000000000000001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172</v>
      </c>
      <c r="AT211" s="217" t="s">
        <v>212</v>
      </c>
      <c r="AU211" s="217" t="s">
        <v>81</v>
      </c>
      <c r="AY211" s="19" t="s">
        <v>120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79</v>
      </c>
      <c r="BK211" s="218">
        <f>ROUND(I211*H211,2)</f>
        <v>0</v>
      </c>
      <c r="BL211" s="19" t="s">
        <v>127</v>
      </c>
      <c r="BM211" s="217" t="s">
        <v>310</v>
      </c>
    </row>
    <row r="212" s="2" customFormat="1" ht="16.5" customHeight="1">
      <c r="A212" s="40"/>
      <c r="B212" s="41"/>
      <c r="C212" s="206" t="s">
        <v>311</v>
      </c>
      <c r="D212" s="206" t="s">
        <v>122</v>
      </c>
      <c r="E212" s="207" t="s">
        <v>312</v>
      </c>
      <c r="F212" s="208" t="s">
        <v>313</v>
      </c>
      <c r="G212" s="209" t="s">
        <v>304</v>
      </c>
      <c r="H212" s="210">
        <v>1</v>
      </c>
      <c r="I212" s="211"/>
      <c r="J212" s="212">
        <f>ROUND(I212*H212,2)</f>
        <v>0</v>
      </c>
      <c r="K212" s="208" t="s">
        <v>126</v>
      </c>
      <c r="L212" s="46"/>
      <c r="M212" s="213" t="s">
        <v>19</v>
      </c>
      <c r="N212" s="214" t="s">
        <v>42</v>
      </c>
      <c r="O212" s="86"/>
      <c r="P212" s="215">
        <f>O212*H212</f>
        <v>0</v>
      </c>
      <c r="Q212" s="215">
        <v>0.10940999999999999</v>
      </c>
      <c r="R212" s="215">
        <f>Q212*H212</f>
        <v>0.10940999999999999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127</v>
      </c>
      <c r="AT212" s="217" t="s">
        <v>122</v>
      </c>
      <c r="AU212" s="217" t="s">
        <v>81</v>
      </c>
      <c r="AY212" s="19" t="s">
        <v>120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79</v>
      </c>
      <c r="BK212" s="218">
        <f>ROUND(I212*H212,2)</f>
        <v>0</v>
      </c>
      <c r="BL212" s="19" t="s">
        <v>127</v>
      </c>
      <c r="BM212" s="217" t="s">
        <v>314</v>
      </c>
    </row>
    <row r="213" s="2" customFormat="1">
      <c r="A213" s="40"/>
      <c r="B213" s="41"/>
      <c r="C213" s="42"/>
      <c r="D213" s="219" t="s">
        <v>129</v>
      </c>
      <c r="E213" s="42"/>
      <c r="F213" s="220" t="s">
        <v>315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129</v>
      </c>
      <c r="AU213" s="19" t="s">
        <v>81</v>
      </c>
    </row>
    <row r="214" s="13" customFormat="1">
      <c r="A214" s="13"/>
      <c r="B214" s="224"/>
      <c r="C214" s="225"/>
      <c r="D214" s="226" t="s">
        <v>134</v>
      </c>
      <c r="E214" s="227" t="s">
        <v>19</v>
      </c>
      <c r="F214" s="228" t="s">
        <v>79</v>
      </c>
      <c r="G214" s="225"/>
      <c r="H214" s="229">
        <v>1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134</v>
      </c>
      <c r="AU214" s="235" t="s">
        <v>81</v>
      </c>
      <c r="AV214" s="13" t="s">
        <v>81</v>
      </c>
      <c r="AW214" s="13" t="s">
        <v>33</v>
      </c>
      <c r="AX214" s="13" t="s">
        <v>79</v>
      </c>
      <c r="AY214" s="235" t="s">
        <v>120</v>
      </c>
    </row>
    <row r="215" s="2" customFormat="1" ht="16.5" customHeight="1">
      <c r="A215" s="40"/>
      <c r="B215" s="41"/>
      <c r="C215" s="257" t="s">
        <v>316</v>
      </c>
      <c r="D215" s="257" t="s">
        <v>212</v>
      </c>
      <c r="E215" s="258" t="s">
        <v>317</v>
      </c>
      <c r="F215" s="259" t="s">
        <v>318</v>
      </c>
      <c r="G215" s="260" t="s">
        <v>304</v>
      </c>
      <c r="H215" s="261">
        <v>1</v>
      </c>
      <c r="I215" s="262"/>
      <c r="J215" s="263">
        <f>ROUND(I215*H215,2)</f>
        <v>0</v>
      </c>
      <c r="K215" s="259" t="s">
        <v>126</v>
      </c>
      <c r="L215" s="264"/>
      <c r="M215" s="265" t="s">
        <v>19</v>
      </c>
      <c r="N215" s="266" t="s">
        <v>42</v>
      </c>
      <c r="O215" s="86"/>
      <c r="P215" s="215">
        <f>O215*H215</f>
        <v>0</v>
      </c>
      <c r="Q215" s="215">
        <v>0.0061000000000000004</v>
      </c>
      <c r="R215" s="215">
        <f>Q215*H215</f>
        <v>0.0061000000000000004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172</v>
      </c>
      <c r="AT215" s="217" t="s">
        <v>212</v>
      </c>
      <c r="AU215" s="217" t="s">
        <v>81</v>
      </c>
      <c r="AY215" s="19" t="s">
        <v>120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127</v>
      </c>
      <c r="BM215" s="217" t="s">
        <v>319</v>
      </c>
    </row>
    <row r="216" s="2" customFormat="1" ht="24.15" customHeight="1">
      <c r="A216" s="40"/>
      <c r="B216" s="41"/>
      <c r="C216" s="206" t="s">
        <v>320</v>
      </c>
      <c r="D216" s="206" t="s">
        <v>122</v>
      </c>
      <c r="E216" s="207" t="s">
        <v>321</v>
      </c>
      <c r="F216" s="208" t="s">
        <v>322</v>
      </c>
      <c r="G216" s="209" t="s">
        <v>160</v>
      </c>
      <c r="H216" s="210">
        <v>288</v>
      </c>
      <c r="I216" s="211"/>
      <c r="J216" s="212">
        <f>ROUND(I216*H216,2)</f>
        <v>0</v>
      </c>
      <c r="K216" s="208" t="s">
        <v>126</v>
      </c>
      <c r="L216" s="46"/>
      <c r="M216" s="213" t="s">
        <v>19</v>
      </c>
      <c r="N216" s="214" t="s">
        <v>42</v>
      </c>
      <c r="O216" s="86"/>
      <c r="P216" s="215">
        <f>O216*H216</f>
        <v>0</v>
      </c>
      <c r="Q216" s="215">
        <v>0.15540000000000001</v>
      </c>
      <c r="R216" s="215">
        <f>Q216*H216</f>
        <v>44.755200000000002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127</v>
      </c>
      <c r="AT216" s="217" t="s">
        <v>122</v>
      </c>
      <c r="AU216" s="217" t="s">
        <v>81</v>
      </c>
      <c r="AY216" s="19" t="s">
        <v>120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79</v>
      </c>
      <c r="BK216" s="218">
        <f>ROUND(I216*H216,2)</f>
        <v>0</v>
      </c>
      <c r="BL216" s="19" t="s">
        <v>127</v>
      </c>
      <c r="BM216" s="217" t="s">
        <v>323</v>
      </c>
    </row>
    <row r="217" s="2" customFormat="1">
      <c r="A217" s="40"/>
      <c r="B217" s="41"/>
      <c r="C217" s="42"/>
      <c r="D217" s="219" t="s">
        <v>129</v>
      </c>
      <c r="E217" s="42"/>
      <c r="F217" s="220" t="s">
        <v>324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129</v>
      </c>
      <c r="AU217" s="19" t="s">
        <v>81</v>
      </c>
    </row>
    <row r="218" s="14" customFormat="1">
      <c r="A218" s="14"/>
      <c r="B218" s="236"/>
      <c r="C218" s="237"/>
      <c r="D218" s="226" t="s">
        <v>134</v>
      </c>
      <c r="E218" s="238" t="s">
        <v>19</v>
      </c>
      <c r="F218" s="239" t="s">
        <v>325</v>
      </c>
      <c r="G218" s="237"/>
      <c r="H218" s="238" t="s">
        <v>19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134</v>
      </c>
      <c r="AU218" s="245" t="s">
        <v>81</v>
      </c>
      <c r="AV218" s="14" t="s">
        <v>79</v>
      </c>
      <c r="AW218" s="14" t="s">
        <v>33</v>
      </c>
      <c r="AX218" s="14" t="s">
        <v>71</v>
      </c>
      <c r="AY218" s="245" t="s">
        <v>120</v>
      </c>
    </row>
    <row r="219" s="13" customFormat="1">
      <c r="A219" s="13"/>
      <c r="B219" s="224"/>
      <c r="C219" s="225"/>
      <c r="D219" s="226" t="s">
        <v>134</v>
      </c>
      <c r="E219" s="227" t="s">
        <v>19</v>
      </c>
      <c r="F219" s="228" t="s">
        <v>326</v>
      </c>
      <c r="G219" s="225"/>
      <c r="H219" s="229">
        <v>288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134</v>
      </c>
      <c r="AU219" s="235" t="s">
        <v>81</v>
      </c>
      <c r="AV219" s="13" t="s">
        <v>81</v>
      </c>
      <c r="AW219" s="13" t="s">
        <v>33</v>
      </c>
      <c r="AX219" s="13" t="s">
        <v>71</v>
      </c>
      <c r="AY219" s="235" t="s">
        <v>120</v>
      </c>
    </row>
    <row r="220" s="15" customFormat="1">
      <c r="A220" s="15"/>
      <c r="B220" s="246"/>
      <c r="C220" s="247"/>
      <c r="D220" s="226" t="s">
        <v>134</v>
      </c>
      <c r="E220" s="248" t="s">
        <v>19</v>
      </c>
      <c r="F220" s="249" t="s">
        <v>149</v>
      </c>
      <c r="G220" s="247"/>
      <c r="H220" s="250">
        <v>288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6" t="s">
        <v>134</v>
      </c>
      <c r="AU220" s="256" t="s">
        <v>81</v>
      </c>
      <c r="AV220" s="15" t="s">
        <v>127</v>
      </c>
      <c r="AW220" s="15" t="s">
        <v>33</v>
      </c>
      <c r="AX220" s="15" t="s">
        <v>79</v>
      </c>
      <c r="AY220" s="256" t="s">
        <v>120</v>
      </c>
    </row>
    <row r="221" s="2" customFormat="1" ht="16.5" customHeight="1">
      <c r="A221" s="40"/>
      <c r="B221" s="41"/>
      <c r="C221" s="257" t="s">
        <v>327</v>
      </c>
      <c r="D221" s="257" t="s">
        <v>212</v>
      </c>
      <c r="E221" s="258" t="s">
        <v>328</v>
      </c>
      <c r="F221" s="259" t="s">
        <v>329</v>
      </c>
      <c r="G221" s="260" t="s">
        <v>160</v>
      </c>
      <c r="H221" s="261">
        <v>293.75999999999999</v>
      </c>
      <c r="I221" s="262"/>
      <c r="J221" s="263">
        <f>ROUND(I221*H221,2)</f>
        <v>0</v>
      </c>
      <c r="K221" s="259" t="s">
        <v>126</v>
      </c>
      <c r="L221" s="264"/>
      <c r="M221" s="265" t="s">
        <v>19</v>
      </c>
      <c r="N221" s="266" t="s">
        <v>42</v>
      </c>
      <c r="O221" s="86"/>
      <c r="P221" s="215">
        <f>O221*H221</f>
        <v>0</v>
      </c>
      <c r="Q221" s="215">
        <v>0.080000000000000002</v>
      </c>
      <c r="R221" s="215">
        <f>Q221*H221</f>
        <v>23.500799999999998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172</v>
      </c>
      <c r="AT221" s="217" t="s">
        <v>212</v>
      </c>
      <c r="AU221" s="217" t="s">
        <v>81</v>
      </c>
      <c r="AY221" s="19" t="s">
        <v>120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79</v>
      </c>
      <c r="BK221" s="218">
        <f>ROUND(I221*H221,2)</f>
        <v>0</v>
      </c>
      <c r="BL221" s="19" t="s">
        <v>127</v>
      </c>
      <c r="BM221" s="217" t="s">
        <v>330</v>
      </c>
    </row>
    <row r="222" s="13" customFormat="1">
      <c r="A222" s="13"/>
      <c r="B222" s="224"/>
      <c r="C222" s="225"/>
      <c r="D222" s="226" t="s">
        <v>134</v>
      </c>
      <c r="E222" s="227" t="s">
        <v>19</v>
      </c>
      <c r="F222" s="228" t="s">
        <v>331</v>
      </c>
      <c r="G222" s="225"/>
      <c r="H222" s="229">
        <v>293.75999999999999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134</v>
      </c>
      <c r="AU222" s="235" t="s">
        <v>81</v>
      </c>
      <c r="AV222" s="13" t="s">
        <v>81</v>
      </c>
      <c r="AW222" s="13" t="s">
        <v>33</v>
      </c>
      <c r="AX222" s="13" t="s">
        <v>79</v>
      </c>
      <c r="AY222" s="235" t="s">
        <v>120</v>
      </c>
    </row>
    <row r="223" s="2" customFormat="1" ht="24.15" customHeight="1">
      <c r="A223" s="40"/>
      <c r="B223" s="41"/>
      <c r="C223" s="206" t="s">
        <v>332</v>
      </c>
      <c r="D223" s="206" t="s">
        <v>122</v>
      </c>
      <c r="E223" s="207" t="s">
        <v>333</v>
      </c>
      <c r="F223" s="208" t="s">
        <v>334</v>
      </c>
      <c r="G223" s="209" t="s">
        <v>160</v>
      </c>
      <c r="H223" s="210">
        <v>40</v>
      </c>
      <c r="I223" s="211"/>
      <c r="J223" s="212">
        <f>ROUND(I223*H223,2)</f>
        <v>0</v>
      </c>
      <c r="K223" s="208" t="s">
        <v>126</v>
      </c>
      <c r="L223" s="46"/>
      <c r="M223" s="213" t="s">
        <v>19</v>
      </c>
      <c r="N223" s="214" t="s">
        <v>42</v>
      </c>
      <c r="O223" s="86"/>
      <c r="P223" s="215">
        <f>O223*H223</f>
        <v>0</v>
      </c>
      <c r="Q223" s="215">
        <v>0.1295</v>
      </c>
      <c r="R223" s="215">
        <f>Q223*H223</f>
        <v>5.1799999999999997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127</v>
      </c>
      <c r="AT223" s="217" t="s">
        <v>122</v>
      </c>
      <c r="AU223" s="217" t="s">
        <v>81</v>
      </c>
      <c r="AY223" s="19" t="s">
        <v>120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79</v>
      </c>
      <c r="BK223" s="218">
        <f>ROUND(I223*H223,2)</f>
        <v>0</v>
      </c>
      <c r="BL223" s="19" t="s">
        <v>127</v>
      </c>
      <c r="BM223" s="217" t="s">
        <v>335</v>
      </c>
    </row>
    <row r="224" s="2" customFormat="1">
      <c r="A224" s="40"/>
      <c r="B224" s="41"/>
      <c r="C224" s="42"/>
      <c r="D224" s="219" t="s">
        <v>129</v>
      </c>
      <c r="E224" s="42"/>
      <c r="F224" s="220" t="s">
        <v>336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129</v>
      </c>
      <c r="AU224" s="19" t="s">
        <v>81</v>
      </c>
    </row>
    <row r="225" s="2" customFormat="1" ht="16.5" customHeight="1">
      <c r="A225" s="40"/>
      <c r="B225" s="41"/>
      <c r="C225" s="257" t="s">
        <v>337</v>
      </c>
      <c r="D225" s="257" t="s">
        <v>212</v>
      </c>
      <c r="E225" s="258" t="s">
        <v>338</v>
      </c>
      <c r="F225" s="259" t="s">
        <v>339</v>
      </c>
      <c r="G225" s="260" t="s">
        <v>160</v>
      </c>
      <c r="H225" s="261">
        <v>40.799999999999997</v>
      </c>
      <c r="I225" s="262"/>
      <c r="J225" s="263">
        <f>ROUND(I225*H225,2)</f>
        <v>0</v>
      </c>
      <c r="K225" s="259" t="s">
        <v>126</v>
      </c>
      <c r="L225" s="264"/>
      <c r="M225" s="265" t="s">
        <v>19</v>
      </c>
      <c r="N225" s="266" t="s">
        <v>42</v>
      </c>
      <c r="O225" s="86"/>
      <c r="P225" s="215">
        <f>O225*H225</f>
        <v>0</v>
      </c>
      <c r="Q225" s="215">
        <v>0.044999999999999998</v>
      </c>
      <c r="R225" s="215">
        <f>Q225*H225</f>
        <v>1.8359999999999999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172</v>
      </c>
      <c r="AT225" s="217" t="s">
        <v>212</v>
      </c>
      <c r="AU225" s="217" t="s">
        <v>81</v>
      </c>
      <c r="AY225" s="19" t="s">
        <v>120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127</v>
      </c>
      <c r="BM225" s="217" t="s">
        <v>340</v>
      </c>
    </row>
    <row r="226" s="13" customFormat="1">
      <c r="A226" s="13"/>
      <c r="B226" s="224"/>
      <c r="C226" s="225"/>
      <c r="D226" s="226" t="s">
        <v>134</v>
      </c>
      <c r="E226" s="227" t="s">
        <v>19</v>
      </c>
      <c r="F226" s="228" t="s">
        <v>341</v>
      </c>
      <c r="G226" s="225"/>
      <c r="H226" s="229">
        <v>40.799999999999997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134</v>
      </c>
      <c r="AU226" s="235" t="s">
        <v>81</v>
      </c>
      <c r="AV226" s="13" t="s">
        <v>81</v>
      </c>
      <c r="AW226" s="13" t="s">
        <v>33</v>
      </c>
      <c r="AX226" s="13" t="s">
        <v>79</v>
      </c>
      <c r="AY226" s="235" t="s">
        <v>120</v>
      </c>
    </row>
    <row r="227" s="2" customFormat="1" ht="16.5" customHeight="1">
      <c r="A227" s="40"/>
      <c r="B227" s="41"/>
      <c r="C227" s="206" t="s">
        <v>342</v>
      </c>
      <c r="D227" s="206" t="s">
        <v>122</v>
      </c>
      <c r="E227" s="207" t="s">
        <v>343</v>
      </c>
      <c r="F227" s="208" t="s">
        <v>344</v>
      </c>
      <c r="G227" s="209" t="s">
        <v>160</v>
      </c>
      <c r="H227" s="210">
        <v>50</v>
      </c>
      <c r="I227" s="211"/>
      <c r="J227" s="212">
        <f>ROUND(I227*H227,2)</f>
        <v>0</v>
      </c>
      <c r="K227" s="208" t="s">
        <v>126</v>
      </c>
      <c r="L227" s="46"/>
      <c r="M227" s="213" t="s">
        <v>19</v>
      </c>
      <c r="N227" s="214" t="s">
        <v>42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127</v>
      </c>
      <c r="AT227" s="217" t="s">
        <v>122</v>
      </c>
      <c r="AU227" s="217" t="s">
        <v>81</v>
      </c>
      <c r="AY227" s="19" t="s">
        <v>120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79</v>
      </c>
      <c r="BK227" s="218">
        <f>ROUND(I227*H227,2)</f>
        <v>0</v>
      </c>
      <c r="BL227" s="19" t="s">
        <v>127</v>
      </c>
      <c r="BM227" s="217" t="s">
        <v>345</v>
      </c>
    </row>
    <row r="228" s="2" customFormat="1">
      <c r="A228" s="40"/>
      <c r="B228" s="41"/>
      <c r="C228" s="42"/>
      <c r="D228" s="219" t="s">
        <v>129</v>
      </c>
      <c r="E228" s="42"/>
      <c r="F228" s="220" t="s">
        <v>346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129</v>
      </c>
      <c r="AU228" s="19" t="s">
        <v>81</v>
      </c>
    </row>
    <row r="229" s="12" customFormat="1" ht="22.8" customHeight="1">
      <c r="A229" s="12"/>
      <c r="B229" s="190"/>
      <c r="C229" s="191"/>
      <c r="D229" s="192" t="s">
        <v>70</v>
      </c>
      <c r="E229" s="204" t="s">
        <v>347</v>
      </c>
      <c r="F229" s="204" t="s">
        <v>348</v>
      </c>
      <c r="G229" s="191"/>
      <c r="H229" s="191"/>
      <c r="I229" s="194"/>
      <c r="J229" s="205">
        <f>BK229</f>
        <v>0</v>
      </c>
      <c r="K229" s="191"/>
      <c r="L229" s="196"/>
      <c r="M229" s="197"/>
      <c r="N229" s="198"/>
      <c r="O229" s="198"/>
      <c r="P229" s="199">
        <f>SUM(P230:P245)</f>
        <v>0</v>
      </c>
      <c r="Q229" s="198"/>
      <c r="R229" s="199">
        <f>SUM(R230:R245)</f>
        <v>0</v>
      </c>
      <c r="S229" s="198"/>
      <c r="T229" s="200">
        <f>SUM(T230:T245)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1" t="s">
        <v>79</v>
      </c>
      <c r="AT229" s="202" t="s">
        <v>70</v>
      </c>
      <c r="AU229" s="202" t="s">
        <v>79</v>
      </c>
      <c r="AY229" s="201" t="s">
        <v>120</v>
      </c>
      <c r="BK229" s="203">
        <f>SUM(BK230:BK245)</f>
        <v>0</v>
      </c>
    </row>
    <row r="230" s="2" customFormat="1" ht="24.15" customHeight="1">
      <c r="A230" s="40"/>
      <c r="B230" s="41"/>
      <c r="C230" s="206" t="s">
        <v>349</v>
      </c>
      <c r="D230" s="206" t="s">
        <v>122</v>
      </c>
      <c r="E230" s="207" t="s">
        <v>350</v>
      </c>
      <c r="F230" s="208" t="s">
        <v>351</v>
      </c>
      <c r="G230" s="209" t="s">
        <v>192</v>
      </c>
      <c r="H230" s="210">
        <v>593.10000000000002</v>
      </c>
      <c r="I230" s="211"/>
      <c r="J230" s="212">
        <f>ROUND(I230*H230,2)</f>
        <v>0</v>
      </c>
      <c r="K230" s="208" t="s">
        <v>126</v>
      </c>
      <c r="L230" s="46"/>
      <c r="M230" s="213" t="s">
        <v>19</v>
      </c>
      <c r="N230" s="214" t="s">
        <v>42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127</v>
      </c>
      <c r="AT230" s="217" t="s">
        <v>122</v>
      </c>
      <c r="AU230" s="217" t="s">
        <v>81</v>
      </c>
      <c r="AY230" s="19" t="s">
        <v>120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79</v>
      </c>
      <c r="BK230" s="218">
        <f>ROUND(I230*H230,2)</f>
        <v>0</v>
      </c>
      <c r="BL230" s="19" t="s">
        <v>127</v>
      </c>
      <c r="BM230" s="217" t="s">
        <v>352</v>
      </c>
    </row>
    <row r="231" s="2" customFormat="1">
      <c r="A231" s="40"/>
      <c r="B231" s="41"/>
      <c r="C231" s="42"/>
      <c r="D231" s="219" t="s">
        <v>129</v>
      </c>
      <c r="E231" s="42"/>
      <c r="F231" s="220" t="s">
        <v>353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129</v>
      </c>
      <c r="AU231" s="19" t="s">
        <v>81</v>
      </c>
    </row>
    <row r="232" s="2" customFormat="1" ht="24.15" customHeight="1">
      <c r="A232" s="40"/>
      <c r="B232" s="41"/>
      <c r="C232" s="206" t="s">
        <v>354</v>
      </c>
      <c r="D232" s="206" t="s">
        <v>122</v>
      </c>
      <c r="E232" s="207" t="s">
        <v>355</v>
      </c>
      <c r="F232" s="208" t="s">
        <v>356</v>
      </c>
      <c r="G232" s="209" t="s">
        <v>192</v>
      </c>
      <c r="H232" s="210">
        <v>11268.9</v>
      </c>
      <c r="I232" s="211"/>
      <c r="J232" s="212">
        <f>ROUND(I232*H232,2)</f>
        <v>0</v>
      </c>
      <c r="K232" s="208" t="s">
        <v>126</v>
      </c>
      <c r="L232" s="46"/>
      <c r="M232" s="213" t="s">
        <v>19</v>
      </c>
      <c r="N232" s="214" t="s">
        <v>42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127</v>
      </c>
      <c r="AT232" s="217" t="s">
        <v>122</v>
      </c>
      <c r="AU232" s="217" t="s">
        <v>81</v>
      </c>
      <c r="AY232" s="19" t="s">
        <v>120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79</v>
      </c>
      <c r="BK232" s="218">
        <f>ROUND(I232*H232,2)</f>
        <v>0</v>
      </c>
      <c r="BL232" s="19" t="s">
        <v>127</v>
      </c>
      <c r="BM232" s="217" t="s">
        <v>357</v>
      </c>
    </row>
    <row r="233" s="2" customFormat="1">
      <c r="A233" s="40"/>
      <c r="B233" s="41"/>
      <c r="C233" s="42"/>
      <c r="D233" s="219" t="s">
        <v>129</v>
      </c>
      <c r="E233" s="42"/>
      <c r="F233" s="220" t="s">
        <v>358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129</v>
      </c>
      <c r="AU233" s="19" t="s">
        <v>81</v>
      </c>
    </row>
    <row r="234" s="13" customFormat="1">
      <c r="A234" s="13"/>
      <c r="B234" s="224"/>
      <c r="C234" s="225"/>
      <c r="D234" s="226" t="s">
        <v>134</v>
      </c>
      <c r="E234" s="227" t="s">
        <v>19</v>
      </c>
      <c r="F234" s="228" t="s">
        <v>359</v>
      </c>
      <c r="G234" s="225"/>
      <c r="H234" s="229">
        <v>11268.9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134</v>
      </c>
      <c r="AU234" s="235" t="s">
        <v>81</v>
      </c>
      <c r="AV234" s="13" t="s">
        <v>81</v>
      </c>
      <c r="AW234" s="13" t="s">
        <v>33</v>
      </c>
      <c r="AX234" s="13" t="s">
        <v>79</v>
      </c>
      <c r="AY234" s="235" t="s">
        <v>120</v>
      </c>
    </row>
    <row r="235" s="2" customFormat="1" ht="16.5" customHeight="1">
      <c r="A235" s="40"/>
      <c r="B235" s="41"/>
      <c r="C235" s="206" t="s">
        <v>360</v>
      </c>
      <c r="D235" s="206" t="s">
        <v>122</v>
      </c>
      <c r="E235" s="207" t="s">
        <v>361</v>
      </c>
      <c r="F235" s="208" t="s">
        <v>362</v>
      </c>
      <c r="G235" s="209" t="s">
        <v>192</v>
      </c>
      <c r="H235" s="210">
        <v>593.10000000000002</v>
      </c>
      <c r="I235" s="211"/>
      <c r="J235" s="212">
        <f>ROUND(I235*H235,2)</f>
        <v>0</v>
      </c>
      <c r="K235" s="208" t="s">
        <v>126</v>
      </c>
      <c r="L235" s="46"/>
      <c r="M235" s="213" t="s">
        <v>19</v>
      </c>
      <c r="N235" s="214" t="s">
        <v>42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127</v>
      </c>
      <c r="AT235" s="217" t="s">
        <v>122</v>
      </c>
      <c r="AU235" s="217" t="s">
        <v>81</v>
      </c>
      <c r="AY235" s="19" t="s">
        <v>120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79</v>
      </c>
      <c r="BK235" s="218">
        <f>ROUND(I235*H235,2)</f>
        <v>0</v>
      </c>
      <c r="BL235" s="19" t="s">
        <v>127</v>
      </c>
      <c r="BM235" s="217" t="s">
        <v>363</v>
      </c>
    </row>
    <row r="236" s="2" customFormat="1">
      <c r="A236" s="40"/>
      <c r="B236" s="41"/>
      <c r="C236" s="42"/>
      <c r="D236" s="219" t="s">
        <v>129</v>
      </c>
      <c r="E236" s="42"/>
      <c r="F236" s="220" t="s">
        <v>364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129</v>
      </c>
      <c r="AU236" s="19" t="s">
        <v>81</v>
      </c>
    </row>
    <row r="237" s="2" customFormat="1" ht="24.15" customHeight="1">
      <c r="A237" s="40"/>
      <c r="B237" s="41"/>
      <c r="C237" s="206" t="s">
        <v>365</v>
      </c>
      <c r="D237" s="206" t="s">
        <v>122</v>
      </c>
      <c r="E237" s="207" t="s">
        <v>366</v>
      </c>
      <c r="F237" s="208" t="s">
        <v>367</v>
      </c>
      <c r="G237" s="209" t="s">
        <v>192</v>
      </c>
      <c r="H237" s="210">
        <v>31.32</v>
      </c>
      <c r="I237" s="211"/>
      <c r="J237" s="212">
        <f>ROUND(I237*H237,2)</f>
        <v>0</v>
      </c>
      <c r="K237" s="208" t="s">
        <v>126</v>
      </c>
      <c r="L237" s="46"/>
      <c r="M237" s="213" t="s">
        <v>19</v>
      </c>
      <c r="N237" s="214" t="s">
        <v>42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127</v>
      </c>
      <c r="AT237" s="217" t="s">
        <v>122</v>
      </c>
      <c r="AU237" s="217" t="s">
        <v>81</v>
      </c>
      <c r="AY237" s="19" t="s">
        <v>120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79</v>
      </c>
      <c r="BK237" s="218">
        <f>ROUND(I237*H237,2)</f>
        <v>0</v>
      </c>
      <c r="BL237" s="19" t="s">
        <v>127</v>
      </c>
      <c r="BM237" s="217" t="s">
        <v>368</v>
      </c>
    </row>
    <row r="238" s="2" customFormat="1">
      <c r="A238" s="40"/>
      <c r="B238" s="41"/>
      <c r="C238" s="42"/>
      <c r="D238" s="219" t="s">
        <v>129</v>
      </c>
      <c r="E238" s="42"/>
      <c r="F238" s="220" t="s">
        <v>369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129</v>
      </c>
      <c r="AU238" s="19" t="s">
        <v>81</v>
      </c>
    </row>
    <row r="239" s="13" customFormat="1">
      <c r="A239" s="13"/>
      <c r="B239" s="224"/>
      <c r="C239" s="225"/>
      <c r="D239" s="226" t="s">
        <v>134</v>
      </c>
      <c r="E239" s="227" t="s">
        <v>19</v>
      </c>
      <c r="F239" s="228" t="s">
        <v>370</v>
      </c>
      <c r="G239" s="225"/>
      <c r="H239" s="229">
        <v>31.32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134</v>
      </c>
      <c r="AU239" s="235" t="s">
        <v>81</v>
      </c>
      <c r="AV239" s="13" t="s">
        <v>81</v>
      </c>
      <c r="AW239" s="13" t="s">
        <v>33</v>
      </c>
      <c r="AX239" s="13" t="s">
        <v>79</v>
      </c>
      <c r="AY239" s="235" t="s">
        <v>120</v>
      </c>
    </row>
    <row r="240" s="2" customFormat="1" ht="24.15" customHeight="1">
      <c r="A240" s="40"/>
      <c r="B240" s="41"/>
      <c r="C240" s="206" t="s">
        <v>371</v>
      </c>
      <c r="D240" s="206" t="s">
        <v>122</v>
      </c>
      <c r="E240" s="207" t="s">
        <v>372</v>
      </c>
      <c r="F240" s="208" t="s">
        <v>191</v>
      </c>
      <c r="G240" s="209" t="s">
        <v>192</v>
      </c>
      <c r="H240" s="210">
        <v>558.48000000000002</v>
      </c>
      <c r="I240" s="211"/>
      <c r="J240" s="212">
        <f>ROUND(I240*H240,2)</f>
        <v>0</v>
      </c>
      <c r="K240" s="208" t="s">
        <v>126</v>
      </c>
      <c r="L240" s="46"/>
      <c r="M240" s="213" t="s">
        <v>19</v>
      </c>
      <c r="N240" s="214" t="s">
        <v>42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127</v>
      </c>
      <c r="AT240" s="217" t="s">
        <v>122</v>
      </c>
      <c r="AU240" s="217" t="s">
        <v>81</v>
      </c>
      <c r="AY240" s="19" t="s">
        <v>120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79</v>
      </c>
      <c r="BK240" s="218">
        <f>ROUND(I240*H240,2)</f>
        <v>0</v>
      </c>
      <c r="BL240" s="19" t="s">
        <v>127</v>
      </c>
      <c r="BM240" s="217" t="s">
        <v>373</v>
      </c>
    </row>
    <row r="241" s="2" customFormat="1">
      <c r="A241" s="40"/>
      <c r="B241" s="41"/>
      <c r="C241" s="42"/>
      <c r="D241" s="219" t="s">
        <v>129</v>
      </c>
      <c r="E241" s="42"/>
      <c r="F241" s="220" t="s">
        <v>374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129</v>
      </c>
      <c r="AU241" s="19" t="s">
        <v>81</v>
      </c>
    </row>
    <row r="242" s="13" customFormat="1">
      <c r="A242" s="13"/>
      <c r="B242" s="224"/>
      <c r="C242" s="225"/>
      <c r="D242" s="226" t="s">
        <v>134</v>
      </c>
      <c r="E242" s="227" t="s">
        <v>19</v>
      </c>
      <c r="F242" s="228" t="s">
        <v>375</v>
      </c>
      <c r="G242" s="225"/>
      <c r="H242" s="229">
        <v>558.48000000000002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134</v>
      </c>
      <c r="AU242" s="235" t="s">
        <v>81</v>
      </c>
      <c r="AV242" s="13" t="s">
        <v>81</v>
      </c>
      <c r="AW242" s="13" t="s">
        <v>33</v>
      </c>
      <c r="AX242" s="13" t="s">
        <v>79</v>
      </c>
      <c r="AY242" s="235" t="s">
        <v>120</v>
      </c>
    </row>
    <row r="243" s="2" customFormat="1" ht="24.15" customHeight="1">
      <c r="A243" s="40"/>
      <c r="B243" s="41"/>
      <c r="C243" s="206" t="s">
        <v>376</v>
      </c>
      <c r="D243" s="206" t="s">
        <v>122</v>
      </c>
      <c r="E243" s="207" t="s">
        <v>377</v>
      </c>
      <c r="F243" s="208" t="s">
        <v>378</v>
      </c>
      <c r="G243" s="209" t="s">
        <v>192</v>
      </c>
      <c r="H243" s="210">
        <v>3.2999999999999998</v>
      </c>
      <c r="I243" s="211"/>
      <c r="J243" s="212">
        <f>ROUND(I243*H243,2)</f>
        <v>0</v>
      </c>
      <c r="K243" s="208" t="s">
        <v>126</v>
      </c>
      <c r="L243" s="46"/>
      <c r="M243" s="213" t="s">
        <v>19</v>
      </c>
      <c r="N243" s="214" t="s">
        <v>42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127</v>
      </c>
      <c r="AT243" s="217" t="s">
        <v>122</v>
      </c>
      <c r="AU243" s="217" t="s">
        <v>81</v>
      </c>
      <c r="AY243" s="19" t="s">
        <v>120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79</v>
      </c>
      <c r="BK243" s="218">
        <f>ROUND(I243*H243,2)</f>
        <v>0</v>
      </c>
      <c r="BL243" s="19" t="s">
        <v>127</v>
      </c>
      <c r="BM243" s="217" t="s">
        <v>379</v>
      </c>
    </row>
    <row r="244" s="2" customFormat="1">
      <c r="A244" s="40"/>
      <c r="B244" s="41"/>
      <c r="C244" s="42"/>
      <c r="D244" s="219" t="s">
        <v>129</v>
      </c>
      <c r="E244" s="42"/>
      <c r="F244" s="220" t="s">
        <v>380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129</v>
      </c>
      <c r="AU244" s="19" t="s">
        <v>81</v>
      </c>
    </row>
    <row r="245" s="13" customFormat="1">
      <c r="A245" s="13"/>
      <c r="B245" s="224"/>
      <c r="C245" s="225"/>
      <c r="D245" s="226" t="s">
        <v>134</v>
      </c>
      <c r="E245" s="227" t="s">
        <v>19</v>
      </c>
      <c r="F245" s="228" t="s">
        <v>381</v>
      </c>
      <c r="G245" s="225"/>
      <c r="H245" s="229">
        <v>3.2999999999999998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134</v>
      </c>
      <c r="AU245" s="235" t="s">
        <v>81</v>
      </c>
      <c r="AV245" s="13" t="s">
        <v>81</v>
      </c>
      <c r="AW245" s="13" t="s">
        <v>33</v>
      </c>
      <c r="AX245" s="13" t="s">
        <v>79</v>
      </c>
      <c r="AY245" s="235" t="s">
        <v>120</v>
      </c>
    </row>
    <row r="246" s="12" customFormat="1" ht="22.8" customHeight="1">
      <c r="A246" s="12"/>
      <c r="B246" s="190"/>
      <c r="C246" s="191"/>
      <c r="D246" s="192" t="s">
        <v>70</v>
      </c>
      <c r="E246" s="204" t="s">
        <v>382</v>
      </c>
      <c r="F246" s="204" t="s">
        <v>383</v>
      </c>
      <c r="G246" s="191"/>
      <c r="H246" s="191"/>
      <c r="I246" s="194"/>
      <c r="J246" s="205">
        <f>BK246</f>
        <v>0</v>
      </c>
      <c r="K246" s="191"/>
      <c r="L246" s="196"/>
      <c r="M246" s="197"/>
      <c r="N246" s="198"/>
      <c r="O246" s="198"/>
      <c r="P246" s="199">
        <f>SUM(P247:P248)</f>
        <v>0</v>
      </c>
      <c r="Q246" s="198"/>
      <c r="R246" s="199">
        <f>SUM(R247:R248)</f>
        <v>0</v>
      </c>
      <c r="S246" s="198"/>
      <c r="T246" s="200">
        <f>SUM(T247:T248)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1" t="s">
        <v>79</v>
      </c>
      <c r="AT246" s="202" t="s">
        <v>70</v>
      </c>
      <c r="AU246" s="202" t="s">
        <v>79</v>
      </c>
      <c r="AY246" s="201" t="s">
        <v>120</v>
      </c>
      <c r="BK246" s="203">
        <f>SUM(BK247:BK248)</f>
        <v>0</v>
      </c>
    </row>
    <row r="247" s="2" customFormat="1" ht="24.15" customHeight="1">
      <c r="A247" s="40"/>
      <c r="B247" s="41"/>
      <c r="C247" s="206" t="s">
        <v>384</v>
      </c>
      <c r="D247" s="206" t="s">
        <v>122</v>
      </c>
      <c r="E247" s="207" t="s">
        <v>385</v>
      </c>
      <c r="F247" s="208" t="s">
        <v>386</v>
      </c>
      <c r="G247" s="209" t="s">
        <v>192</v>
      </c>
      <c r="H247" s="210">
        <v>152.441</v>
      </c>
      <c r="I247" s="211"/>
      <c r="J247" s="212">
        <f>ROUND(I247*H247,2)</f>
        <v>0</v>
      </c>
      <c r="K247" s="208" t="s">
        <v>126</v>
      </c>
      <c r="L247" s="46"/>
      <c r="M247" s="213" t="s">
        <v>19</v>
      </c>
      <c r="N247" s="214" t="s">
        <v>42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127</v>
      </c>
      <c r="AT247" s="217" t="s">
        <v>122</v>
      </c>
      <c r="AU247" s="217" t="s">
        <v>81</v>
      </c>
      <c r="AY247" s="19" t="s">
        <v>120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79</v>
      </c>
      <c r="BK247" s="218">
        <f>ROUND(I247*H247,2)</f>
        <v>0</v>
      </c>
      <c r="BL247" s="19" t="s">
        <v>127</v>
      </c>
      <c r="BM247" s="217" t="s">
        <v>387</v>
      </c>
    </row>
    <row r="248" s="2" customFormat="1">
      <c r="A248" s="40"/>
      <c r="B248" s="41"/>
      <c r="C248" s="42"/>
      <c r="D248" s="219" t="s">
        <v>129</v>
      </c>
      <c r="E248" s="42"/>
      <c r="F248" s="220" t="s">
        <v>388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129</v>
      </c>
      <c r="AU248" s="19" t="s">
        <v>81</v>
      </c>
    </row>
    <row r="249" s="12" customFormat="1" ht="25.92" customHeight="1">
      <c r="A249" s="12"/>
      <c r="B249" s="190"/>
      <c r="C249" s="191"/>
      <c r="D249" s="192" t="s">
        <v>70</v>
      </c>
      <c r="E249" s="193" t="s">
        <v>389</v>
      </c>
      <c r="F249" s="193" t="s">
        <v>390</v>
      </c>
      <c r="G249" s="191"/>
      <c r="H249" s="191"/>
      <c r="I249" s="194"/>
      <c r="J249" s="195">
        <f>BK249</f>
        <v>0</v>
      </c>
      <c r="K249" s="191"/>
      <c r="L249" s="196"/>
      <c r="M249" s="197"/>
      <c r="N249" s="198"/>
      <c r="O249" s="198"/>
      <c r="P249" s="199">
        <f>SUM(P250:P251)</f>
        <v>0</v>
      </c>
      <c r="Q249" s="198"/>
      <c r="R249" s="199">
        <f>SUM(R250:R251)</f>
        <v>0</v>
      </c>
      <c r="S249" s="198"/>
      <c r="T249" s="200">
        <f>SUM(T250:T251)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1" t="s">
        <v>127</v>
      </c>
      <c r="AT249" s="202" t="s">
        <v>70</v>
      </c>
      <c r="AU249" s="202" t="s">
        <v>71</v>
      </c>
      <c r="AY249" s="201" t="s">
        <v>120</v>
      </c>
      <c r="BK249" s="203">
        <f>SUM(BK250:BK251)</f>
        <v>0</v>
      </c>
    </row>
    <row r="250" s="2" customFormat="1" ht="16.5" customHeight="1">
      <c r="A250" s="40"/>
      <c r="B250" s="41"/>
      <c r="C250" s="206" t="s">
        <v>391</v>
      </c>
      <c r="D250" s="206" t="s">
        <v>122</v>
      </c>
      <c r="E250" s="207" t="s">
        <v>392</v>
      </c>
      <c r="F250" s="208" t="s">
        <v>393</v>
      </c>
      <c r="G250" s="209" t="s">
        <v>394</v>
      </c>
      <c r="H250" s="210">
        <v>10</v>
      </c>
      <c r="I250" s="211"/>
      <c r="J250" s="212">
        <f>ROUND(I250*H250,2)</f>
        <v>0</v>
      </c>
      <c r="K250" s="208" t="s">
        <v>126</v>
      </c>
      <c r="L250" s="46"/>
      <c r="M250" s="213" t="s">
        <v>19</v>
      </c>
      <c r="N250" s="214" t="s">
        <v>42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395</v>
      </c>
      <c r="AT250" s="217" t="s">
        <v>122</v>
      </c>
      <c r="AU250" s="217" t="s">
        <v>79</v>
      </c>
      <c r="AY250" s="19" t="s">
        <v>120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79</v>
      </c>
      <c r="BK250" s="218">
        <f>ROUND(I250*H250,2)</f>
        <v>0</v>
      </c>
      <c r="BL250" s="19" t="s">
        <v>395</v>
      </c>
      <c r="BM250" s="217" t="s">
        <v>396</v>
      </c>
    </row>
    <row r="251" s="2" customFormat="1">
      <c r="A251" s="40"/>
      <c r="B251" s="41"/>
      <c r="C251" s="42"/>
      <c r="D251" s="219" t="s">
        <v>129</v>
      </c>
      <c r="E251" s="42"/>
      <c r="F251" s="220" t="s">
        <v>397</v>
      </c>
      <c r="G251" s="42"/>
      <c r="H251" s="42"/>
      <c r="I251" s="221"/>
      <c r="J251" s="42"/>
      <c r="K251" s="42"/>
      <c r="L251" s="46"/>
      <c r="M251" s="267"/>
      <c r="N251" s="268"/>
      <c r="O251" s="269"/>
      <c r="P251" s="269"/>
      <c r="Q251" s="269"/>
      <c r="R251" s="269"/>
      <c r="S251" s="269"/>
      <c r="T251" s="27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129</v>
      </c>
      <c r="AU251" s="19" t="s">
        <v>79</v>
      </c>
    </row>
    <row r="252" s="2" customFormat="1" ht="6.96" customHeight="1">
      <c r="A252" s="40"/>
      <c r="B252" s="61"/>
      <c r="C252" s="62"/>
      <c r="D252" s="62"/>
      <c r="E252" s="62"/>
      <c r="F252" s="62"/>
      <c r="G252" s="62"/>
      <c r="H252" s="62"/>
      <c r="I252" s="62"/>
      <c r="J252" s="62"/>
      <c r="K252" s="62"/>
      <c r="L252" s="46"/>
      <c r="M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</row>
  </sheetData>
  <sheetProtection sheet="1" autoFilter="0" formatColumns="0" formatRows="0" objects="1" scenarios="1" spinCount="100000" saltValue="DMGYUl0mQf1w5Dm6+Eo70Guf2yrCktMj5TGPSLmHoIltrE261g0dEUfLNq4Mto6tKm8OhLaqmovQmpQ7cPtzGg==" hashValue="N2MfW4I3b+Z6lyR+mr+nK0FgED46F6NToBR9TsbNtLRGr5yjTmcnWMrhya5VQHJG4NPMbJfupjbv1OGRk36zfw==" algorithmName="SHA-512" password="CC35"/>
  <autoFilter ref="C85:K25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11211101"/>
    <hyperlink ref="F94" r:id="rId2" display="https://podminky.urs.cz/item/CS_URS_2024_01/113107142"/>
    <hyperlink ref="F96" r:id="rId3" display="https://podminky.urs.cz/item/CS_URS_2024_01/113107225"/>
    <hyperlink ref="F103" r:id="rId4" display="https://podminky.urs.cz/item/CS_URS_2024_01/113107323"/>
    <hyperlink ref="F107" r:id="rId5" display="https://podminky.urs.cz/item/CS_URS_2024_01/113201112"/>
    <hyperlink ref="F111" r:id="rId6" display="https://podminky.urs.cz/item/CS_URS_2024_01/122252203"/>
    <hyperlink ref="F114" r:id="rId7" display="https://podminky.urs.cz/item/CS_URS_2024_01/162751117"/>
    <hyperlink ref="F117" r:id="rId8" display="https://podminky.urs.cz/item/CS_URS_2024_01/162751119"/>
    <hyperlink ref="F120" r:id="rId9" display="https://podminky.urs.cz/item/CS_URS_2024_01/167151111"/>
    <hyperlink ref="F122" r:id="rId10" display="https://podminky.urs.cz/item/CS_URS_2024_01/171201231"/>
    <hyperlink ref="F125" r:id="rId11" display="https://podminky.urs.cz/item/CS_URS_2024_01/171251201"/>
    <hyperlink ref="F127" r:id="rId12" display="https://podminky.urs.cz/item/CS_URS_2024_01/181152302"/>
    <hyperlink ref="F136" r:id="rId13" display="https://podminky.urs.cz/item/CS_URS_2024_01/181411131"/>
    <hyperlink ref="F141" r:id="rId14" display="https://podminky.urs.cz/item/CS_URS_2024_01/182112121"/>
    <hyperlink ref="F143" r:id="rId15" display="https://podminky.urs.cz/item/CS_URS_2024_01/182303111"/>
    <hyperlink ref="F155" r:id="rId16" display="https://podminky.urs.cz/item/CS_URS_2024_01/564851111"/>
    <hyperlink ref="F164" r:id="rId17" display="https://podminky.urs.cz/item/CS_URS_2024_01/564861011"/>
    <hyperlink ref="F169" r:id="rId18" display="https://podminky.urs.cz/item/CS_URS_2024_01/564861111"/>
    <hyperlink ref="F181" r:id="rId19" display="https://podminky.urs.cz/item/CS_URS_2024_01/573231108"/>
    <hyperlink ref="F185" r:id="rId20" display="https://podminky.urs.cz/item/CS_URS_2024_01/577134031"/>
    <hyperlink ref="F189" r:id="rId21" display="https://podminky.urs.cz/item/CS_URS_2024_01/596211113"/>
    <hyperlink ref="F196" r:id="rId22" display="https://podminky.urs.cz/item/CS_URS_2024_01/596412212"/>
    <hyperlink ref="F209" r:id="rId23" display="https://podminky.urs.cz/item/CS_URS_2024_01/914111111"/>
    <hyperlink ref="F213" r:id="rId24" display="https://podminky.urs.cz/item/CS_URS_2024_01/914511111"/>
    <hyperlink ref="F217" r:id="rId25" display="https://podminky.urs.cz/item/CS_URS_2024_01/916131213"/>
    <hyperlink ref="F224" r:id="rId26" display="https://podminky.urs.cz/item/CS_URS_2024_01/916231213"/>
    <hyperlink ref="F228" r:id="rId27" display="https://podminky.urs.cz/item/CS_URS_2024_01/919735111"/>
    <hyperlink ref="F231" r:id="rId28" display="https://podminky.urs.cz/item/CS_URS_2024_01/997221551"/>
    <hyperlink ref="F233" r:id="rId29" display="https://podminky.urs.cz/item/CS_URS_2024_01/997221559"/>
    <hyperlink ref="F236" r:id="rId30" display="https://podminky.urs.cz/item/CS_URS_2024_01/997221611"/>
    <hyperlink ref="F238" r:id="rId31" display="https://podminky.urs.cz/item/CS_URS_2024_01/997221861"/>
    <hyperlink ref="F241" r:id="rId32" display="https://podminky.urs.cz/item/CS_URS_2024_01/997221873"/>
    <hyperlink ref="F244" r:id="rId33" display="https://podminky.urs.cz/item/CS_URS_2024_01/997221875"/>
    <hyperlink ref="F248" r:id="rId34" display="https://podminky.urs.cz/item/CS_URS_2024_01/998225111"/>
    <hyperlink ref="F251" r:id="rId35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místní komunikace, Bílenec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398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ROUND((SUM(BE84:BE134)),  2)</f>
        <v>0</v>
      </c>
      <c r="G33" s="40"/>
      <c r="H33" s="40"/>
      <c r="I33" s="150">
        <v>0.20999999999999999</v>
      </c>
      <c r="J33" s="149">
        <f>ROUND(((SUM(BE84:BE134))*I33),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ROUND((SUM(BF84:BF134)),  2)</f>
        <v>0</v>
      </c>
      <c r="G34" s="40"/>
      <c r="H34" s="40"/>
      <c r="I34" s="150">
        <v>0.12</v>
      </c>
      <c r="J34" s="149">
        <f>ROUND(((SUM(BF84:BF134))*I34),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ROUND((SUM(BG84:BG134)),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ROUND((SUM(BH84:BH134)),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ROUND((SUM(BI84:BI134)),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místní komunikace, Bílenec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102 - Sanace podloží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Bílenec</v>
      </c>
      <c r="G52" s="42"/>
      <c r="H52" s="42"/>
      <c r="I52" s="34" t="s">
        <v>23</v>
      </c>
      <c r="J52" s="74" t="str">
        <f>IF(J12="","",J12)</f>
        <v>2. 4. 2024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Petrohrad</v>
      </c>
      <c r="G54" s="42"/>
      <c r="H54" s="42"/>
      <c r="I54" s="34" t="s">
        <v>31</v>
      </c>
      <c r="J54" s="38" t="str">
        <f>E21</f>
        <v>DESIGNPROJEKT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Lukás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98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J109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101</v>
      </c>
      <c r="E63" s="176"/>
      <c r="F63" s="176"/>
      <c r="G63" s="176"/>
      <c r="H63" s="176"/>
      <c r="I63" s="176"/>
      <c r="J63" s="177">
        <f>J122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J132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Oprava místní komunikace, Bílenec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92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102 - Sanace podloží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Bílenec</v>
      </c>
      <c r="G78" s="42"/>
      <c r="H78" s="42"/>
      <c r="I78" s="34" t="s">
        <v>23</v>
      </c>
      <c r="J78" s="74" t="str">
        <f>IF(J12="","",J12)</f>
        <v>2. 4. 2024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Obec Petrohrad</v>
      </c>
      <c r="G80" s="42"/>
      <c r="H80" s="42"/>
      <c r="I80" s="34" t="s">
        <v>31</v>
      </c>
      <c r="J80" s="38" t="str">
        <f>E21</f>
        <v>DESIGNPROJEKT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Lukás Novák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106</v>
      </c>
      <c r="D83" s="182" t="s">
        <v>56</v>
      </c>
      <c r="E83" s="182" t="s">
        <v>52</v>
      </c>
      <c r="F83" s="182" t="s">
        <v>53</v>
      </c>
      <c r="G83" s="182" t="s">
        <v>107</v>
      </c>
      <c r="H83" s="182" t="s">
        <v>108</v>
      </c>
      <c r="I83" s="182" t="s">
        <v>109</v>
      </c>
      <c r="J83" s="182" t="s">
        <v>96</v>
      </c>
      <c r="K83" s="183" t="s">
        <v>110</v>
      </c>
      <c r="L83" s="184"/>
      <c r="M83" s="94" t="s">
        <v>19</v>
      </c>
      <c r="N83" s="95" t="s">
        <v>41</v>
      </c>
      <c r="O83" s="95" t="s">
        <v>111</v>
      </c>
      <c r="P83" s="95" t="s">
        <v>112</v>
      </c>
      <c r="Q83" s="95" t="s">
        <v>113</v>
      </c>
      <c r="R83" s="95" t="s">
        <v>114</v>
      </c>
      <c r="S83" s="95" t="s">
        <v>115</v>
      </c>
      <c r="T83" s="96" t="s">
        <v>116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144.85148325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97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70</v>
      </c>
      <c r="E85" s="193" t="s">
        <v>118</v>
      </c>
      <c r="F85" s="193" t="s">
        <v>119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P86+P109+P122+P132</f>
        <v>0</v>
      </c>
      <c r="Q85" s="198"/>
      <c r="R85" s="199">
        <f>R86+R109+R122+R132</f>
        <v>144.85148325</v>
      </c>
      <c r="S85" s="198"/>
      <c r="T85" s="200">
        <f>T86+T109+T122+T132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79</v>
      </c>
      <c r="AT85" s="202" t="s">
        <v>70</v>
      </c>
      <c r="AU85" s="202" t="s">
        <v>71</v>
      </c>
      <c r="AY85" s="201" t="s">
        <v>120</v>
      </c>
      <c r="BK85" s="203">
        <f>BK86+BK109+BK122+BK132</f>
        <v>0</v>
      </c>
    </row>
    <row r="86" s="12" customFormat="1" ht="22.8" customHeight="1">
      <c r="A86" s="12"/>
      <c r="B86" s="190"/>
      <c r="C86" s="191"/>
      <c r="D86" s="192" t="s">
        <v>70</v>
      </c>
      <c r="E86" s="204" t="s">
        <v>79</v>
      </c>
      <c r="F86" s="204" t="s">
        <v>121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SUM(P87:P108)</f>
        <v>0</v>
      </c>
      <c r="Q86" s="198"/>
      <c r="R86" s="199">
        <f>SUM(R87:R108)</f>
        <v>0</v>
      </c>
      <c r="S86" s="198"/>
      <c r="T86" s="200">
        <f>SUM(T87:T108)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79</v>
      </c>
      <c r="AT86" s="202" t="s">
        <v>70</v>
      </c>
      <c r="AU86" s="202" t="s">
        <v>79</v>
      </c>
      <c r="AY86" s="201" t="s">
        <v>120</v>
      </c>
      <c r="BK86" s="203">
        <f>SUM(BK87:BK108)</f>
        <v>0</v>
      </c>
    </row>
    <row r="87" s="2" customFormat="1" ht="24.15" customHeight="1">
      <c r="A87" s="40"/>
      <c r="B87" s="41"/>
      <c r="C87" s="206" t="s">
        <v>79</v>
      </c>
      <c r="D87" s="206" t="s">
        <v>122</v>
      </c>
      <c r="E87" s="207" t="s">
        <v>399</v>
      </c>
      <c r="F87" s="208" t="s">
        <v>400</v>
      </c>
      <c r="G87" s="209" t="s">
        <v>168</v>
      </c>
      <c r="H87" s="210">
        <v>223.94999999999999</v>
      </c>
      <c r="I87" s="211"/>
      <c r="J87" s="212">
        <f>ROUND(I87*H87,2)</f>
        <v>0</v>
      </c>
      <c r="K87" s="208" t="s">
        <v>126</v>
      </c>
      <c r="L87" s="46"/>
      <c r="M87" s="213" t="s">
        <v>19</v>
      </c>
      <c r="N87" s="214" t="s">
        <v>42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127</v>
      </c>
      <c r="AT87" s="217" t="s">
        <v>122</v>
      </c>
      <c r="AU87" s="217" t="s">
        <v>81</v>
      </c>
      <c r="AY87" s="19" t="s">
        <v>120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79</v>
      </c>
      <c r="BK87" s="218">
        <f>ROUND(I87*H87,2)</f>
        <v>0</v>
      </c>
      <c r="BL87" s="19" t="s">
        <v>127</v>
      </c>
      <c r="BM87" s="217" t="s">
        <v>401</v>
      </c>
    </row>
    <row r="88" s="2" customFormat="1">
      <c r="A88" s="40"/>
      <c r="B88" s="41"/>
      <c r="C88" s="42"/>
      <c r="D88" s="219" t="s">
        <v>129</v>
      </c>
      <c r="E88" s="42"/>
      <c r="F88" s="220" t="s">
        <v>402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129</v>
      </c>
      <c r="AU88" s="19" t="s">
        <v>81</v>
      </c>
    </row>
    <row r="89" s="14" customFormat="1">
      <c r="A89" s="14"/>
      <c r="B89" s="236"/>
      <c r="C89" s="237"/>
      <c r="D89" s="226" t="s">
        <v>134</v>
      </c>
      <c r="E89" s="238" t="s">
        <v>19</v>
      </c>
      <c r="F89" s="239" t="s">
        <v>145</v>
      </c>
      <c r="G89" s="237"/>
      <c r="H89" s="238" t="s">
        <v>19</v>
      </c>
      <c r="I89" s="240"/>
      <c r="J89" s="237"/>
      <c r="K89" s="237"/>
      <c r="L89" s="241"/>
      <c r="M89" s="242"/>
      <c r="N89" s="243"/>
      <c r="O89" s="243"/>
      <c r="P89" s="243"/>
      <c r="Q89" s="243"/>
      <c r="R89" s="243"/>
      <c r="S89" s="243"/>
      <c r="T89" s="24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5" t="s">
        <v>134</v>
      </c>
      <c r="AU89" s="245" t="s">
        <v>81</v>
      </c>
      <c r="AV89" s="14" t="s">
        <v>79</v>
      </c>
      <c r="AW89" s="14" t="s">
        <v>33</v>
      </c>
      <c r="AX89" s="14" t="s">
        <v>71</v>
      </c>
      <c r="AY89" s="245" t="s">
        <v>120</v>
      </c>
    </row>
    <row r="90" s="13" customFormat="1">
      <c r="A90" s="13"/>
      <c r="B90" s="224"/>
      <c r="C90" s="225"/>
      <c r="D90" s="226" t="s">
        <v>134</v>
      </c>
      <c r="E90" s="227" t="s">
        <v>19</v>
      </c>
      <c r="F90" s="228" t="s">
        <v>403</v>
      </c>
      <c r="G90" s="225"/>
      <c r="H90" s="229">
        <v>192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134</v>
      </c>
      <c r="AU90" s="235" t="s">
        <v>81</v>
      </c>
      <c r="AV90" s="13" t="s">
        <v>81</v>
      </c>
      <c r="AW90" s="13" t="s">
        <v>33</v>
      </c>
      <c r="AX90" s="13" t="s">
        <v>71</v>
      </c>
      <c r="AY90" s="235" t="s">
        <v>120</v>
      </c>
    </row>
    <row r="91" s="14" customFormat="1">
      <c r="A91" s="14"/>
      <c r="B91" s="236"/>
      <c r="C91" s="237"/>
      <c r="D91" s="226" t="s">
        <v>134</v>
      </c>
      <c r="E91" s="238" t="s">
        <v>19</v>
      </c>
      <c r="F91" s="239" t="s">
        <v>147</v>
      </c>
      <c r="G91" s="237"/>
      <c r="H91" s="238" t="s">
        <v>19</v>
      </c>
      <c r="I91" s="240"/>
      <c r="J91" s="237"/>
      <c r="K91" s="237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134</v>
      </c>
      <c r="AU91" s="245" t="s">
        <v>81</v>
      </c>
      <c r="AV91" s="14" t="s">
        <v>79</v>
      </c>
      <c r="AW91" s="14" t="s">
        <v>33</v>
      </c>
      <c r="AX91" s="14" t="s">
        <v>71</v>
      </c>
      <c r="AY91" s="245" t="s">
        <v>120</v>
      </c>
    </row>
    <row r="92" s="13" customFormat="1">
      <c r="A92" s="13"/>
      <c r="B92" s="224"/>
      <c r="C92" s="225"/>
      <c r="D92" s="226" t="s">
        <v>134</v>
      </c>
      <c r="E92" s="227" t="s">
        <v>19</v>
      </c>
      <c r="F92" s="228" t="s">
        <v>404</v>
      </c>
      <c r="G92" s="225"/>
      <c r="H92" s="229">
        <v>30.600000000000001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134</v>
      </c>
      <c r="AU92" s="235" t="s">
        <v>81</v>
      </c>
      <c r="AV92" s="13" t="s">
        <v>81</v>
      </c>
      <c r="AW92" s="13" t="s">
        <v>33</v>
      </c>
      <c r="AX92" s="13" t="s">
        <v>71</v>
      </c>
      <c r="AY92" s="235" t="s">
        <v>120</v>
      </c>
    </row>
    <row r="93" s="14" customFormat="1">
      <c r="A93" s="14"/>
      <c r="B93" s="236"/>
      <c r="C93" s="237"/>
      <c r="D93" s="226" t="s">
        <v>134</v>
      </c>
      <c r="E93" s="238" t="s">
        <v>19</v>
      </c>
      <c r="F93" s="239" t="s">
        <v>155</v>
      </c>
      <c r="G93" s="237"/>
      <c r="H93" s="238" t="s">
        <v>19</v>
      </c>
      <c r="I93" s="240"/>
      <c r="J93" s="237"/>
      <c r="K93" s="237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134</v>
      </c>
      <c r="AU93" s="245" t="s">
        <v>81</v>
      </c>
      <c r="AV93" s="14" t="s">
        <v>79</v>
      </c>
      <c r="AW93" s="14" t="s">
        <v>33</v>
      </c>
      <c r="AX93" s="14" t="s">
        <v>71</v>
      </c>
      <c r="AY93" s="245" t="s">
        <v>120</v>
      </c>
    </row>
    <row r="94" s="13" customFormat="1">
      <c r="A94" s="13"/>
      <c r="B94" s="224"/>
      <c r="C94" s="225"/>
      <c r="D94" s="226" t="s">
        <v>134</v>
      </c>
      <c r="E94" s="227" t="s">
        <v>19</v>
      </c>
      <c r="F94" s="228" t="s">
        <v>405</v>
      </c>
      <c r="G94" s="225"/>
      <c r="H94" s="229">
        <v>1.3500000000000001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134</v>
      </c>
      <c r="AU94" s="235" t="s">
        <v>81</v>
      </c>
      <c r="AV94" s="13" t="s">
        <v>81</v>
      </c>
      <c r="AW94" s="13" t="s">
        <v>33</v>
      </c>
      <c r="AX94" s="13" t="s">
        <v>71</v>
      </c>
      <c r="AY94" s="235" t="s">
        <v>120</v>
      </c>
    </row>
    <row r="95" s="15" customFormat="1">
      <c r="A95" s="15"/>
      <c r="B95" s="246"/>
      <c r="C95" s="247"/>
      <c r="D95" s="226" t="s">
        <v>134</v>
      </c>
      <c r="E95" s="248" t="s">
        <v>19</v>
      </c>
      <c r="F95" s="249" t="s">
        <v>149</v>
      </c>
      <c r="G95" s="247"/>
      <c r="H95" s="250">
        <v>223.94999999999999</v>
      </c>
      <c r="I95" s="251"/>
      <c r="J95" s="247"/>
      <c r="K95" s="247"/>
      <c r="L95" s="252"/>
      <c r="M95" s="253"/>
      <c r="N95" s="254"/>
      <c r="O95" s="254"/>
      <c r="P95" s="254"/>
      <c r="Q95" s="254"/>
      <c r="R95" s="254"/>
      <c r="S95" s="254"/>
      <c r="T95" s="25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6" t="s">
        <v>134</v>
      </c>
      <c r="AU95" s="256" t="s">
        <v>81</v>
      </c>
      <c r="AV95" s="15" t="s">
        <v>127</v>
      </c>
      <c r="AW95" s="15" t="s">
        <v>33</v>
      </c>
      <c r="AX95" s="15" t="s">
        <v>79</v>
      </c>
      <c r="AY95" s="256" t="s">
        <v>120</v>
      </c>
    </row>
    <row r="96" s="2" customFormat="1" ht="37.8" customHeight="1">
      <c r="A96" s="40"/>
      <c r="B96" s="41"/>
      <c r="C96" s="206" t="s">
        <v>81</v>
      </c>
      <c r="D96" s="206" t="s">
        <v>122</v>
      </c>
      <c r="E96" s="207" t="s">
        <v>173</v>
      </c>
      <c r="F96" s="208" t="s">
        <v>174</v>
      </c>
      <c r="G96" s="209" t="s">
        <v>168</v>
      </c>
      <c r="H96" s="210">
        <v>223.94999999999999</v>
      </c>
      <c r="I96" s="211"/>
      <c r="J96" s="212">
        <f>ROUND(I96*H96,2)</f>
        <v>0</v>
      </c>
      <c r="K96" s="208" t="s">
        <v>126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127</v>
      </c>
      <c r="AT96" s="217" t="s">
        <v>122</v>
      </c>
      <c r="AU96" s="217" t="s">
        <v>81</v>
      </c>
      <c r="AY96" s="19" t="s">
        <v>120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127</v>
      </c>
      <c r="BM96" s="217" t="s">
        <v>406</v>
      </c>
    </row>
    <row r="97" s="2" customFormat="1">
      <c r="A97" s="40"/>
      <c r="B97" s="41"/>
      <c r="C97" s="42"/>
      <c r="D97" s="219" t="s">
        <v>129</v>
      </c>
      <c r="E97" s="42"/>
      <c r="F97" s="220" t="s">
        <v>176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129</v>
      </c>
      <c r="AU97" s="19" t="s">
        <v>81</v>
      </c>
    </row>
    <row r="98" s="13" customFormat="1">
      <c r="A98" s="13"/>
      <c r="B98" s="224"/>
      <c r="C98" s="225"/>
      <c r="D98" s="226" t="s">
        <v>134</v>
      </c>
      <c r="E98" s="227" t="s">
        <v>19</v>
      </c>
      <c r="F98" s="228" t="s">
        <v>407</v>
      </c>
      <c r="G98" s="225"/>
      <c r="H98" s="229">
        <v>223.94999999999999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134</v>
      </c>
      <c r="AU98" s="235" t="s">
        <v>81</v>
      </c>
      <c r="AV98" s="13" t="s">
        <v>81</v>
      </c>
      <c r="AW98" s="13" t="s">
        <v>33</v>
      </c>
      <c r="AX98" s="13" t="s">
        <v>79</v>
      </c>
      <c r="AY98" s="235" t="s">
        <v>120</v>
      </c>
    </row>
    <row r="99" s="2" customFormat="1" ht="37.8" customHeight="1">
      <c r="A99" s="40"/>
      <c r="B99" s="41"/>
      <c r="C99" s="206" t="s">
        <v>136</v>
      </c>
      <c r="D99" s="206" t="s">
        <v>122</v>
      </c>
      <c r="E99" s="207" t="s">
        <v>179</v>
      </c>
      <c r="F99" s="208" t="s">
        <v>180</v>
      </c>
      <c r="G99" s="209" t="s">
        <v>168</v>
      </c>
      <c r="H99" s="210">
        <v>2239.5</v>
      </c>
      <c r="I99" s="211"/>
      <c r="J99" s="212">
        <f>ROUND(I99*H99,2)</f>
        <v>0</v>
      </c>
      <c r="K99" s="208" t="s">
        <v>126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127</v>
      </c>
      <c r="AT99" s="217" t="s">
        <v>122</v>
      </c>
      <c r="AU99" s="217" t="s">
        <v>81</v>
      </c>
      <c r="AY99" s="19" t="s">
        <v>120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127</v>
      </c>
      <c r="BM99" s="217" t="s">
        <v>408</v>
      </c>
    </row>
    <row r="100" s="2" customFormat="1">
      <c r="A100" s="40"/>
      <c r="B100" s="41"/>
      <c r="C100" s="42"/>
      <c r="D100" s="219" t="s">
        <v>129</v>
      </c>
      <c r="E100" s="42"/>
      <c r="F100" s="220" t="s">
        <v>182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129</v>
      </c>
      <c r="AU100" s="19" t="s">
        <v>81</v>
      </c>
    </row>
    <row r="101" s="13" customFormat="1">
      <c r="A101" s="13"/>
      <c r="B101" s="224"/>
      <c r="C101" s="225"/>
      <c r="D101" s="226" t="s">
        <v>134</v>
      </c>
      <c r="E101" s="227" t="s">
        <v>19</v>
      </c>
      <c r="F101" s="228" t="s">
        <v>409</v>
      </c>
      <c r="G101" s="225"/>
      <c r="H101" s="229">
        <v>2239.5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134</v>
      </c>
      <c r="AU101" s="235" t="s">
        <v>81</v>
      </c>
      <c r="AV101" s="13" t="s">
        <v>81</v>
      </c>
      <c r="AW101" s="13" t="s">
        <v>33</v>
      </c>
      <c r="AX101" s="13" t="s">
        <v>79</v>
      </c>
      <c r="AY101" s="235" t="s">
        <v>120</v>
      </c>
    </row>
    <row r="102" s="2" customFormat="1" ht="24.15" customHeight="1">
      <c r="A102" s="40"/>
      <c r="B102" s="41"/>
      <c r="C102" s="206" t="s">
        <v>127</v>
      </c>
      <c r="D102" s="206" t="s">
        <v>122</v>
      </c>
      <c r="E102" s="207" t="s">
        <v>185</v>
      </c>
      <c r="F102" s="208" t="s">
        <v>186</v>
      </c>
      <c r="G102" s="209" t="s">
        <v>168</v>
      </c>
      <c r="H102" s="210">
        <v>223.94999999999999</v>
      </c>
      <c r="I102" s="211"/>
      <c r="J102" s="212">
        <f>ROUND(I102*H102,2)</f>
        <v>0</v>
      </c>
      <c r="K102" s="208" t="s">
        <v>126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127</v>
      </c>
      <c r="AT102" s="217" t="s">
        <v>122</v>
      </c>
      <c r="AU102" s="217" t="s">
        <v>81</v>
      </c>
      <c r="AY102" s="19" t="s">
        <v>120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127</v>
      </c>
      <c r="BM102" s="217" t="s">
        <v>410</v>
      </c>
    </row>
    <row r="103" s="2" customFormat="1">
      <c r="A103" s="40"/>
      <c r="B103" s="41"/>
      <c r="C103" s="42"/>
      <c r="D103" s="219" t="s">
        <v>129</v>
      </c>
      <c r="E103" s="42"/>
      <c r="F103" s="220" t="s">
        <v>188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129</v>
      </c>
      <c r="AU103" s="19" t="s">
        <v>81</v>
      </c>
    </row>
    <row r="104" s="2" customFormat="1" ht="24.15" customHeight="1">
      <c r="A104" s="40"/>
      <c r="B104" s="41"/>
      <c r="C104" s="206" t="s">
        <v>150</v>
      </c>
      <c r="D104" s="206" t="s">
        <v>122</v>
      </c>
      <c r="E104" s="207" t="s">
        <v>190</v>
      </c>
      <c r="F104" s="208" t="s">
        <v>191</v>
      </c>
      <c r="G104" s="209" t="s">
        <v>192</v>
      </c>
      <c r="H104" s="210">
        <v>403.11000000000001</v>
      </c>
      <c r="I104" s="211"/>
      <c r="J104" s="212">
        <f>ROUND(I104*H104,2)</f>
        <v>0</v>
      </c>
      <c r="K104" s="208" t="s">
        <v>126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127</v>
      </c>
      <c r="AT104" s="217" t="s">
        <v>122</v>
      </c>
      <c r="AU104" s="217" t="s">
        <v>81</v>
      </c>
      <c r="AY104" s="19" t="s">
        <v>120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127</v>
      </c>
      <c r="BM104" s="217" t="s">
        <v>411</v>
      </c>
    </row>
    <row r="105" s="2" customFormat="1">
      <c r="A105" s="40"/>
      <c r="B105" s="41"/>
      <c r="C105" s="42"/>
      <c r="D105" s="219" t="s">
        <v>129</v>
      </c>
      <c r="E105" s="42"/>
      <c r="F105" s="220" t="s">
        <v>194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129</v>
      </c>
      <c r="AU105" s="19" t="s">
        <v>81</v>
      </c>
    </row>
    <row r="106" s="13" customFormat="1">
      <c r="A106" s="13"/>
      <c r="B106" s="224"/>
      <c r="C106" s="225"/>
      <c r="D106" s="226" t="s">
        <v>134</v>
      </c>
      <c r="E106" s="227" t="s">
        <v>19</v>
      </c>
      <c r="F106" s="228" t="s">
        <v>412</v>
      </c>
      <c r="G106" s="225"/>
      <c r="H106" s="229">
        <v>403.11000000000001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134</v>
      </c>
      <c r="AU106" s="235" t="s">
        <v>81</v>
      </c>
      <c r="AV106" s="13" t="s">
        <v>81</v>
      </c>
      <c r="AW106" s="13" t="s">
        <v>33</v>
      </c>
      <c r="AX106" s="13" t="s">
        <v>79</v>
      </c>
      <c r="AY106" s="235" t="s">
        <v>120</v>
      </c>
    </row>
    <row r="107" s="2" customFormat="1" ht="24.15" customHeight="1">
      <c r="A107" s="40"/>
      <c r="B107" s="41"/>
      <c r="C107" s="206" t="s">
        <v>157</v>
      </c>
      <c r="D107" s="206" t="s">
        <v>122</v>
      </c>
      <c r="E107" s="207" t="s">
        <v>196</v>
      </c>
      <c r="F107" s="208" t="s">
        <v>197</v>
      </c>
      <c r="G107" s="209" t="s">
        <v>168</v>
      </c>
      <c r="H107" s="210">
        <v>223.94999999999999</v>
      </c>
      <c r="I107" s="211"/>
      <c r="J107" s="212">
        <f>ROUND(I107*H107,2)</f>
        <v>0</v>
      </c>
      <c r="K107" s="208" t="s">
        <v>126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127</v>
      </c>
      <c r="AT107" s="217" t="s">
        <v>122</v>
      </c>
      <c r="AU107" s="217" t="s">
        <v>81</v>
      </c>
      <c r="AY107" s="19" t="s">
        <v>120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127</v>
      </c>
      <c r="BM107" s="217" t="s">
        <v>413</v>
      </c>
    </row>
    <row r="108" s="2" customFormat="1">
      <c r="A108" s="40"/>
      <c r="B108" s="41"/>
      <c r="C108" s="42"/>
      <c r="D108" s="219" t="s">
        <v>129</v>
      </c>
      <c r="E108" s="42"/>
      <c r="F108" s="220" t="s">
        <v>199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129</v>
      </c>
      <c r="AU108" s="19" t="s">
        <v>81</v>
      </c>
    </row>
    <row r="109" s="12" customFormat="1" ht="22.8" customHeight="1">
      <c r="A109" s="12"/>
      <c r="B109" s="190"/>
      <c r="C109" s="191"/>
      <c r="D109" s="192" t="s">
        <v>70</v>
      </c>
      <c r="E109" s="204" t="s">
        <v>150</v>
      </c>
      <c r="F109" s="204" t="s">
        <v>235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SUM(P110:P121)</f>
        <v>0</v>
      </c>
      <c r="Q109" s="198"/>
      <c r="R109" s="199">
        <f>SUM(R110:R121)</f>
        <v>144.44800000000001</v>
      </c>
      <c r="S109" s="198"/>
      <c r="T109" s="200">
        <f>SUM(T110:T121)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79</v>
      </c>
      <c r="AT109" s="202" t="s">
        <v>70</v>
      </c>
      <c r="AU109" s="202" t="s">
        <v>79</v>
      </c>
      <c r="AY109" s="201" t="s">
        <v>120</v>
      </c>
      <c r="BK109" s="203">
        <f>SUM(BK110:BK121)</f>
        <v>0</v>
      </c>
    </row>
    <row r="110" s="2" customFormat="1" ht="24.15" customHeight="1">
      <c r="A110" s="40"/>
      <c r="B110" s="41"/>
      <c r="C110" s="206" t="s">
        <v>165</v>
      </c>
      <c r="D110" s="206" t="s">
        <v>122</v>
      </c>
      <c r="E110" s="207" t="s">
        <v>414</v>
      </c>
      <c r="F110" s="208" t="s">
        <v>415</v>
      </c>
      <c r="G110" s="209" t="s">
        <v>125</v>
      </c>
      <c r="H110" s="210">
        <v>223.94999999999999</v>
      </c>
      <c r="I110" s="211"/>
      <c r="J110" s="212">
        <f>ROUND(I110*H110,2)</f>
        <v>0</v>
      </c>
      <c r="K110" s="208" t="s">
        <v>126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127</v>
      </c>
      <c r="AT110" s="217" t="s">
        <v>122</v>
      </c>
      <c r="AU110" s="217" t="s">
        <v>81</v>
      </c>
      <c r="AY110" s="19" t="s">
        <v>120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127</v>
      </c>
      <c r="BM110" s="217" t="s">
        <v>416</v>
      </c>
    </row>
    <row r="111" s="2" customFormat="1">
      <c r="A111" s="40"/>
      <c r="B111" s="41"/>
      <c r="C111" s="42"/>
      <c r="D111" s="219" t="s">
        <v>129</v>
      </c>
      <c r="E111" s="42"/>
      <c r="F111" s="220" t="s">
        <v>417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129</v>
      </c>
      <c r="AU111" s="19" t="s">
        <v>81</v>
      </c>
    </row>
    <row r="112" s="14" customFormat="1">
      <c r="A112" s="14"/>
      <c r="B112" s="236"/>
      <c r="C112" s="237"/>
      <c r="D112" s="226" t="s">
        <v>134</v>
      </c>
      <c r="E112" s="238" t="s">
        <v>19</v>
      </c>
      <c r="F112" s="239" t="s">
        <v>145</v>
      </c>
      <c r="G112" s="237"/>
      <c r="H112" s="238" t="s">
        <v>19</v>
      </c>
      <c r="I112" s="240"/>
      <c r="J112" s="237"/>
      <c r="K112" s="237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134</v>
      </c>
      <c r="AU112" s="245" t="s">
        <v>81</v>
      </c>
      <c r="AV112" s="14" t="s">
        <v>79</v>
      </c>
      <c r="AW112" s="14" t="s">
        <v>33</v>
      </c>
      <c r="AX112" s="14" t="s">
        <v>71</v>
      </c>
      <c r="AY112" s="245" t="s">
        <v>120</v>
      </c>
    </row>
    <row r="113" s="13" customFormat="1">
      <c r="A113" s="13"/>
      <c r="B113" s="224"/>
      <c r="C113" s="225"/>
      <c r="D113" s="226" t="s">
        <v>134</v>
      </c>
      <c r="E113" s="227" t="s">
        <v>19</v>
      </c>
      <c r="F113" s="228" t="s">
        <v>403</v>
      </c>
      <c r="G113" s="225"/>
      <c r="H113" s="229">
        <v>192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134</v>
      </c>
      <c r="AU113" s="235" t="s">
        <v>81</v>
      </c>
      <c r="AV113" s="13" t="s">
        <v>81</v>
      </c>
      <c r="AW113" s="13" t="s">
        <v>33</v>
      </c>
      <c r="AX113" s="13" t="s">
        <v>71</v>
      </c>
      <c r="AY113" s="235" t="s">
        <v>120</v>
      </c>
    </row>
    <row r="114" s="14" customFormat="1">
      <c r="A114" s="14"/>
      <c r="B114" s="236"/>
      <c r="C114" s="237"/>
      <c r="D114" s="226" t="s">
        <v>134</v>
      </c>
      <c r="E114" s="238" t="s">
        <v>19</v>
      </c>
      <c r="F114" s="239" t="s">
        <v>147</v>
      </c>
      <c r="G114" s="237"/>
      <c r="H114" s="238" t="s">
        <v>19</v>
      </c>
      <c r="I114" s="240"/>
      <c r="J114" s="237"/>
      <c r="K114" s="237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134</v>
      </c>
      <c r="AU114" s="245" t="s">
        <v>81</v>
      </c>
      <c r="AV114" s="14" t="s">
        <v>79</v>
      </c>
      <c r="AW114" s="14" t="s">
        <v>33</v>
      </c>
      <c r="AX114" s="14" t="s">
        <v>71</v>
      </c>
      <c r="AY114" s="245" t="s">
        <v>120</v>
      </c>
    </row>
    <row r="115" s="13" customFormat="1">
      <c r="A115" s="13"/>
      <c r="B115" s="224"/>
      <c r="C115" s="225"/>
      <c r="D115" s="226" t="s">
        <v>134</v>
      </c>
      <c r="E115" s="227" t="s">
        <v>19</v>
      </c>
      <c r="F115" s="228" t="s">
        <v>404</v>
      </c>
      <c r="G115" s="225"/>
      <c r="H115" s="229">
        <v>30.600000000000001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134</v>
      </c>
      <c r="AU115" s="235" t="s">
        <v>81</v>
      </c>
      <c r="AV115" s="13" t="s">
        <v>81</v>
      </c>
      <c r="AW115" s="13" t="s">
        <v>33</v>
      </c>
      <c r="AX115" s="13" t="s">
        <v>71</v>
      </c>
      <c r="AY115" s="235" t="s">
        <v>120</v>
      </c>
    </row>
    <row r="116" s="14" customFormat="1">
      <c r="A116" s="14"/>
      <c r="B116" s="236"/>
      <c r="C116" s="237"/>
      <c r="D116" s="226" t="s">
        <v>134</v>
      </c>
      <c r="E116" s="238" t="s">
        <v>19</v>
      </c>
      <c r="F116" s="239" t="s">
        <v>155</v>
      </c>
      <c r="G116" s="237"/>
      <c r="H116" s="238" t="s">
        <v>19</v>
      </c>
      <c r="I116" s="240"/>
      <c r="J116" s="237"/>
      <c r="K116" s="237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134</v>
      </c>
      <c r="AU116" s="245" t="s">
        <v>81</v>
      </c>
      <c r="AV116" s="14" t="s">
        <v>79</v>
      </c>
      <c r="AW116" s="14" t="s">
        <v>33</v>
      </c>
      <c r="AX116" s="14" t="s">
        <v>71</v>
      </c>
      <c r="AY116" s="245" t="s">
        <v>120</v>
      </c>
    </row>
    <row r="117" s="13" customFormat="1">
      <c r="A117" s="13"/>
      <c r="B117" s="224"/>
      <c r="C117" s="225"/>
      <c r="D117" s="226" t="s">
        <v>134</v>
      </c>
      <c r="E117" s="227" t="s">
        <v>19</v>
      </c>
      <c r="F117" s="228" t="s">
        <v>405</v>
      </c>
      <c r="G117" s="225"/>
      <c r="H117" s="229">
        <v>1.3500000000000001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134</v>
      </c>
      <c r="AU117" s="235" t="s">
        <v>81</v>
      </c>
      <c r="AV117" s="13" t="s">
        <v>81</v>
      </c>
      <c r="AW117" s="13" t="s">
        <v>33</v>
      </c>
      <c r="AX117" s="13" t="s">
        <v>71</v>
      </c>
      <c r="AY117" s="235" t="s">
        <v>120</v>
      </c>
    </row>
    <row r="118" s="15" customFormat="1">
      <c r="A118" s="15"/>
      <c r="B118" s="246"/>
      <c r="C118" s="247"/>
      <c r="D118" s="226" t="s">
        <v>134</v>
      </c>
      <c r="E118" s="248" t="s">
        <v>19</v>
      </c>
      <c r="F118" s="249" t="s">
        <v>149</v>
      </c>
      <c r="G118" s="247"/>
      <c r="H118" s="250">
        <v>223.94999999999999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6" t="s">
        <v>134</v>
      </c>
      <c r="AU118" s="256" t="s">
        <v>81</v>
      </c>
      <c r="AV118" s="15" t="s">
        <v>127</v>
      </c>
      <c r="AW118" s="15" t="s">
        <v>33</v>
      </c>
      <c r="AX118" s="15" t="s">
        <v>79</v>
      </c>
      <c r="AY118" s="256" t="s">
        <v>120</v>
      </c>
    </row>
    <row r="119" s="2" customFormat="1" ht="16.5" customHeight="1">
      <c r="A119" s="40"/>
      <c r="B119" s="41"/>
      <c r="C119" s="257" t="s">
        <v>172</v>
      </c>
      <c r="D119" s="257" t="s">
        <v>212</v>
      </c>
      <c r="E119" s="258" t="s">
        <v>418</v>
      </c>
      <c r="F119" s="259" t="s">
        <v>419</v>
      </c>
      <c r="G119" s="260" t="s">
        <v>192</v>
      </c>
      <c r="H119" s="261">
        <v>144.44800000000001</v>
      </c>
      <c r="I119" s="262"/>
      <c r="J119" s="263">
        <f>ROUND(I119*H119,2)</f>
        <v>0</v>
      </c>
      <c r="K119" s="259" t="s">
        <v>126</v>
      </c>
      <c r="L119" s="264"/>
      <c r="M119" s="265" t="s">
        <v>19</v>
      </c>
      <c r="N119" s="266" t="s">
        <v>42</v>
      </c>
      <c r="O119" s="86"/>
      <c r="P119" s="215">
        <f>O119*H119</f>
        <v>0</v>
      </c>
      <c r="Q119" s="215">
        <v>1</v>
      </c>
      <c r="R119" s="215">
        <f>Q119*H119</f>
        <v>144.44800000000001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172</v>
      </c>
      <c r="AT119" s="217" t="s">
        <v>212</v>
      </c>
      <c r="AU119" s="217" t="s">
        <v>81</v>
      </c>
      <c r="AY119" s="19" t="s">
        <v>120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127</v>
      </c>
      <c r="BM119" s="217" t="s">
        <v>420</v>
      </c>
    </row>
    <row r="120" s="13" customFormat="1">
      <c r="A120" s="13"/>
      <c r="B120" s="224"/>
      <c r="C120" s="225"/>
      <c r="D120" s="226" t="s">
        <v>134</v>
      </c>
      <c r="E120" s="227" t="s">
        <v>19</v>
      </c>
      <c r="F120" s="228" t="s">
        <v>421</v>
      </c>
      <c r="G120" s="225"/>
      <c r="H120" s="229">
        <v>67.185000000000002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134</v>
      </c>
      <c r="AU120" s="235" t="s">
        <v>81</v>
      </c>
      <c r="AV120" s="13" t="s">
        <v>81</v>
      </c>
      <c r="AW120" s="13" t="s">
        <v>33</v>
      </c>
      <c r="AX120" s="13" t="s">
        <v>71</v>
      </c>
      <c r="AY120" s="235" t="s">
        <v>120</v>
      </c>
    </row>
    <row r="121" s="13" customFormat="1">
      <c r="A121" s="13"/>
      <c r="B121" s="224"/>
      <c r="C121" s="225"/>
      <c r="D121" s="226" t="s">
        <v>134</v>
      </c>
      <c r="E121" s="227" t="s">
        <v>19</v>
      </c>
      <c r="F121" s="228" t="s">
        <v>422</v>
      </c>
      <c r="G121" s="225"/>
      <c r="H121" s="229">
        <v>144.44800000000001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134</v>
      </c>
      <c r="AU121" s="235" t="s">
        <v>81</v>
      </c>
      <c r="AV121" s="13" t="s">
        <v>81</v>
      </c>
      <c r="AW121" s="13" t="s">
        <v>33</v>
      </c>
      <c r="AX121" s="13" t="s">
        <v>79</v>
      </c>
      <c r="AY121" s="235" t="s">
        <v>120</v>
      </c>
    </row>
    <row r="122" s="12" customFormat="1" ht="22.8" customHeight="1">
      <c r="A122" s="12"/>
      <c r="B122" s="190"/>
      <c r="C122" s="191"/>
      <c r="D122" s="192" t="s">
        <v>70</v>
      </c>
      <c r="E122" s="204" t="s">
        <v>178</v>
      </c>
      <c r="F122" s="204" t="s">
        <v>300</v>
      </c>
      <c r="G122" s="191"/>
      <c r="H122" s="191"/>
      <c r="I122" s="194"/>
      <c r="J122" s="205">
        <f>BK122</f>
        <v>0</v>
      </c>
      <c r="K122" s="191"/>
      <c r="L122" s="196"/>
      <c r="M122" s="197"/>
      <c r="N122" s="198"/>
      <c r="O122" s="198"/>
      <c r="P122" s="199">
        <f>SUM(P123:P131)</f>
        <v>0</v>
      </c>
      <c r="Q122" s="198"/>
      <c r="R122" s="199">
        <f>SUM(R123:R131)</f>
        <v>0.40348325000000002</v>
      </c>
      <c r="S122" s="198"/>
      <c r="T122" s="200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79</v>
      </c>
      <c r="AT122" s="202" t="s">
        <v>70</v>
      </c>
      <c r="AU122" s="202" t="s">
        <v>79</v>
      </c>
      <c r="AY122" s="201" t="s">
        <v>120</v>
      </c>
      <c r="BK122" s="203">
        <f>SUM(BK123:BK131)</f>
        <v>0</v>
      </c>
    </row>
    <row r="123" s="2" customFormat="1" ht="16.5" customHeight="1">
      <c r="A123" s="40"/>
      <c r="B123" s="41"/>
      <c r="C123" s="206" t="s">
        <v>178</v>
      </c>
      <c r="D123" s="206" t="s">
        <v>122</v>
      </c>
      <c r="E123" s="207" t="s">
        <v>423</v>
      </c>
      <c r="F123" s="208" t="s">
        <v>424</v>
      </c>
      <c r="G123" s="209" t="s">
        <v>125</v>
      </c>
      <c r="H123" s="210">
        <v>858.47500000000002</v>
      </c>
      <c r="I123" s="211"/>
      <c r="J123" s="212">
        <f>ROUND(I123*H123,2)</f>
        <v>0</v>
      </c>
      <c r="K123" s="208" t="s">
        <v>126</v>
      </c>
      <c r="L123" s="46"/>
      <c r="M123" s="213" t="s">
        <v>19</v>
      </c>
      <c r="N123" s="214" t="s">
        <v>42</v>
      </c>
      <c r="O123" s="86"/>
      <c r="P123" s="215">
        <f>O123*H123</f>
        <v>0</v>
      </c>
      <c r="Q123" s="215">
        <v>0.00046999999999999999</v>
      </c>
      <c r="R123" s="215">
        <f>Q123*H123</f>
        <v>0.40348325000000002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127</v>
      </c>
      <c r="AT123" s="217" t="s">
        <v>122</v>
      </c>
      <c r="AU123" s="217" t="s">
        <v>81</v>
      </c>
      <c r="AY123" s="19" t="s">
        <v>120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127</v>
      </c>
      <c r="BM123" s="217" t="s">
        <v>425</v>
      </c>
    </row>
    <row r="124" s="2" customFormat="1">
      <c r="A124" s="40"/>
      <c r="B124" s="41"/>
      <c r="C124" s="42"/>
      <c r="D124" s="219" t="s">
        <v>129</v>
      </c>
      <c r="E124" s="42"/>
      <c r="F124" s="220" t="s">
        <v>426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129</v>
      </c>
      <c r="AU124" s="19" t="s">
        <v>81</v>
      </c>
    </row>
    <row r="125" s="14" customFormat="1">
      <c r="A125" s="14"/>
      <c r="B125" s="236"/>
      <c r="C125" s="237"/>
      <c r="D125" s="226" t="s">
        <v>134</v>
      </c>
      <c r="E125" s="238" t="s">
        <v>19</v>
      </c>
      <c r="F125" s="239" t="s">
        <v>145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134</v>
      </c>
      <c r="AU125" s="245" t="s">
        <v>81</v>
      </c>
      <c r="AV125" s="14" t="s">
        <v>79</v>
      </c>
      <c r="AW125" s="14" t="s">
        <v>33</v>
      </c>
      <c r="AX125" s="14" t="s">
        <v>71</v>
      </c>
      <c r="AY125" s="245" t="s">
        <v>120</v>
      </c>
    </row>
    <row r="126" s="13" customFormat="1">
      <c r="A126" s="13"/>
      <c r="B126" s="224"/>
      <c r="C126" s="225"/>
      <c r="D126" s="226" t="s">
        <v>134</v>
      </c>
      <c r="E126" s="227" t="s">
        <v>19</v>
      </c>
      <c r="F126" s="228" t="s">
        <v>427</v>
      </c>
      <c r="G126" s="225"/>
      <c r="H126" s="229">
        <v>736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134</v>
      </c>
      <c r="AU126" s="235" t="s">
        <v>81</v>
      </c>
      <c r="AV126" s="13" t="s">
        <v>81</v>
      </c>
      <c r="AW126" s="13" t="s">
        <v>33</v>
      </c>
      <c r="AX126" s="13" t="s">
        <v>71</v>
      </c>
      <c r="AY126" s="235" t="s">
        <v>120</v>
      </c>
    </row>
    <row r="127" s="14" customFormat="1">
      <c r="A127" s="14"/>
      <c r="B127" s="236"/>
      <c r="C127" s="237"/>
      <c r="D127" s="226" t="s">
        <v>134</v>
      </c>
      <c r="E127" s="238" t="s">
        <v>19</v>
      </c>
      <c r="F127" s="239" t="s">
        <v>147</v>
      </c>
      <c r="G127" s="237"/>
      <c r="H127" s="238" t="s">
        <v>19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134</v>
      </c>
      <c r="AU127" s="245" t="s">
        <v>81</v>
      </c>
      <c r="AV127" s="14" t="s">
        <v>79</v>
      </c>
      <c r="AW127" s="14" t="s">
        <v>33</v>
      </c>
      <c r="AX127" s="14" t="s">
        <v>71</v>
      </c>
      <c r="AY127" s="245" t="s">
        <v>120</v>
      </c>
    </row>
    <row r="128" s="13" customFormat="1">
      <c r="A128" s="13"/>
      <c r="B128" s="224"/>
      <c r="C128" s="225"/>
      <c r="D128" s="226" t="s">
        <v>134</v>
      </c>
      <c r="E128" s="227" t="s">
        <v>19</v>
      </c>
      <c r="F128" s="228" t="s">
        <v>428</v>
      </c>
      <c r="G128" s="225"/>
      <c r="H128" s="229">
        <v>117.3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134</v>
      </c>
      <c r="AU128" s="235" t="s">
        <v>81</v>
      </c>
      <c r="AV128" s="13" t="s">
        <v>81</v>
      </c>
      <c r="AW128" s="13" t="s">
        <v>33</v>
      </c>
      <c r="AX128" s="13" t="s">
        <v>71</v>
      </c>
      <c r="AY128" s="235" t="s">
        <v>120</v>
      </c>
    </row>
    <row r="129" s="14" customFormat="1">
      <c r="A129" s="14"/>
      <c r="B129" s="236"/>
      <c r="C129" s="237"/>
      <c r="D129" s="226" t="s">
        <v>134</v>
      </c>
      <c r="E129" s="238" t="s">
        <v>19</v>
      </c>
      <c r="F129" s="239" t="s">
        <v>155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134</v>
      </c>
      <c r="AU129" s="245" t="s">
        <v>81</v>
      </c>
      <c r="AV129" s="14" t="s">
        <v>79</v>
      </c>
      <c r="AW129" s="14" t="s">
        <v>33</v>
      </c>
      <c r="AX129" s="14" t="s">
        <v>71</v>
      </c>
      <c r="AY129" s="245" t="s">
        <v>120</v>
      </c>
    </row>
    <row r="130" s="13" customFormat="1">
      <c r="A130" s="13"/>
      <c r="B130" s="224"/>
      <c r="C130" s="225"/>
      <c r="D130" s="226" t="s">
        <v>134</v>
      </c>
      <c r="E130" s="227" t="s">
        <v>19</v>
      </c>
      <c r="F130" s="228" t="s">
        <v>429</v>
      </c>
      <c r="G130" s="225"/>
      <c r="H130" s="229">
        <v>5.1749999999999998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134</v>
      </c>
      <c r="AU130" s="235" t="s">
        <v>81</v>
      </c>
      <c r="AV130" s="13" t="s">
        <v>81</v>
      </c>
      <c r="AW130" s="13" t="s">
        <v>33</v>
      </c>
      <c r="AX130" s="13" t="s">
        <v>71</v>
      </c>
      <c r="AY130" s="235" t="s">
        <v>120</v>
      </c>
    </row>
    <row r="131" s="15" customFormat="1">
      <c r="A131" s="15"/>
      <c r="B131" s="246"/>
      <c r="C131" s="247"/>
      <c r="D131" s="226" t="s">
        <v>134</v>
      </c>
      <c r="E131" s="248" t="s">
        <v>19</v>
      </c>
      <c r="F131" s="249" t="s">
        <v>149</v>
      </c>
      <c r="G131" s="247"/>
      <c r="H131" s="250">
        <v>858.47499999999991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6" t="s">
        <v>134</v>
      </c>
      <c r="AU131" s="256" t="s">
        <v>81</v>
      </c>
      <c r="AV131" s="15" t="s">
        <v>127</v>
      </c>
      <c r="AW131" s="15" t="s">
        <v>33</v>
      </c>
      <c r="AX131" s="15" t="s">
        <v>79</v>
      </c>
      <c r="AY131" s="256" t="s">
        <v>120</v>
      </c>
    </row>
    <row r="132" s="12" customFormat="1" ht="22.8" customHeight="1">
      <c r="A132" s="12"/>
      <c r="B132" s="190"/>
      <c r="C132" s="191"/>
      <c r="D132" s="192" t="s">
        <v>70</v>
      </c>
      <c r="E132" s="204" t="s">
        <v>382</v>
      </c>
      <c r="F132" s="204" t="s">
        <v>383</v>
      </c>
      <c r="G132" s="191"/>
      <c r="H132" s="191"/>
      <c r="I132" s="194"/>
      <c r="J132" s="205">
        <f>BK132</f>
        <v>0</v>
      </c>
      <c r="K132" s="191"/>
      <c r="L132" s="196"/>
      <c r="M132" s="197"/>
      <c r="N132" s="198"/>
      <c r="O132" s="198"/>
      <c r="P132" s="199">
        <f>SUM(P133:P134)</f>
        <v>0</v>
      </c>
      <c r="Q132" s="198"/>
      <c r="R132" s="199">
        <f>SUM(R133:R134)</f>
        <v>0</v>
      </c>
      <c r="S132" s="198"/>
      <c r="T132" s="200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79</v>
      </c>
      <c r="AT132" s="202" t="s">
        <v>70</v>
      </c>
      <c r="AU132" s="202" t="s">
        <v>79</v>
      </c>
      <c r="AY132" s="201" t="s">
        <v>120</v>
      </c>
      <c r="BK132" s="203">
        <f>SUM(BK133:BK134)</f>
        <v>0</v>
      </c>
    </row>
    <row r="133" s="2" customFormat="1" ht="24.15" customHeight="1">
      <c r="A133" s="40"/>
      <c r="B133" s="41"/>
      <c r="C133" s="206" t="s">
        <v>184</v>
      </c>
      <c r="D133" s="206" t="s">
        <v>122</v>
      </c>
      <c r="E133" s="207" t="s">
        <v>385</v>
      </c>
      <c r="F133" s="208" t="s">
        <v>386</v>
      </c>
      <c r="G133" s="209" t="s">
        <v>192</v>
      </c>
      <c r="H133" s="210">
        <v>144.851</v>
      </c>
      <c r="I133" s="211"/>
      <c r="J133" s="212">
        <f>ROUND(I133*H133,2)</f>
        <v>0</v>
      </c>
      <c r="K133" s="208" t="s">
        <v>126</v>
      </c>
      <c r="L133" s="46"/>
      <c r="M133" s="213" t="s">
        <v>19</v>
      </c>
      <c r="N133" s="214" t="s">
        <v>42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127</v>
      </c>
      <c r="AT133" s="217" t="s">
        <v>122</v>
      </c>
      <c r="AU133" s="217" t="s">
        <v>81</v>
      </c>
      <c r="AY133" s="19" t="s">
        <v>120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79</v>
      </c>
      <c r="BK133" s="218">
        <f>ROUND(I133*H133,2)</f>
        <v>0</v>
      </c>
      <c r="BL133" s="19" t="s">
        <v>127</v>
      </c>
      <c r="BM133" s="217" t="s">
        <v>430</v>
      </c>
    </row>
    <row r="134" s="2" customFormat="1">
      <c r="A134" s="40"/>
      <c r="B134" s="41"/>
      <c r="C134" s="42"/>
      <c r="D134" s="219" t="s">
        <v>129</v>
      </c>
      <c r="E134" s="42"/>
      <c r="F134" s="220" t="s">
        <v>388</v>
      </c>
      <c r="G134" s="42"/>
      <c r="H134" s="42"/>
      <c r="I134" s="221"/>
      <c r="J134" s="42"/>
      <c r="K134" s="42"/>
      <c r="L134" s="46"/>
      <c r="M134" s="267"/>
      <c r="N134" s="268"/>
      <c r="O134" s="269"/>
      <c r="P134" s="269"/>
      <c r="Q134" s="269"/>
      <c r="R134" s="269"/>
      <c r="S134" s="269"/>
      <c r="T134" s="27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129</v>
      </c>
      <c r="AU134" s="19" t="s">
        <v>81</v>
      </c>
    </row>
    <row r="135" s="2" customFormat="1" ht="6.96" customHeight="1">
      <c r="A135" s="40"/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46"/>
      <c r="M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</sheetData>
  <sheetProtection sheet="1" autoFilter="0" formatColumns="0" formatRows="0" objects="1" scenarios="1" spinCount="100000" saltValue="JXkWzkxmFx+mf0Qqv7ta5qQsva9PN7RmWOKMmcjBcEhIMEA2CZwfd9Ivr9YqP/Nlaj8hTbQt43rogPZKrecvhQ==" hashValue="ORjYLwTcZhiH4GOkC3Vw7WlsSi/2gthTKFlDnFOSGXy7nsn97ul+MIAz++ZnCk0BXiOV7FNhPcE4XBwogh6Hlw==" algorithmName="SHA-512" password="CC35"/>
  <autoFilter ref="C83:K13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122252204"/>
    <hyperlink ref="F97" r:id="rId2" display="https://podminky.urs.cz/item/CS_URS_2024_01/162751117"/>
    <hyperlink ref="F100" r:id="rId3" display="https://podminky.urs.cz/item/CS_URS_2024_01/162751119"/>
    <hyperlink ref="F103" r:id="rId4" display="https://podminky.urs.cz/item/CS_URS_2024_01/167151111"/>
    <hyperlink ref="F105" r:id="rId5" display="https://podminky.urs.cz/item/CS_URS_2024_01/171201231"/>
    <hyperlink ref="F108" r:id="rId6" display="https://podminky.urs.cz/item/CS_URS_2024_01/171251201"/>
    <hyperlink ref="F111" r:id="rId7" display="https://podminky.urs.cz/item/CS_URS_2024_01/564581111"/>
    <hyperlink ref="F124" r:id="rId8" display="https://podminky.urs.cz/item/CS_URS_2024_01/919726122"/>
    <hyperlink ref="F134" r:id="rId9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místní komunikace, Bílenec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431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ROUND((SUM(BE85:BE232)),  2)</f>
        <v>0</v>
      </c>
      <c r="G33" s="40"/>
      <c r="H33" s="40"/>
      <c r="I33" s="150">
        <v>0.20999999999999999</v>
      </c>
      <c r="J33" s="149">
        <f>ROUND(((SUM(BE85:BE232))*I33),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ROUND((SUM(BF85:BF232)),  2)</f>
        <v>0</v>
      </c>
      <c r="G34" s="40"/>
      <c r="H34" s="40"/>
      <c r="I34" s="150">
        <v>0.12</v>
      </c>
      <c r="J34" s="149">
        <f>ROUND(((SUM(BF85:BF232))*I34),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ROUND((SUM(BG85:BG232)),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ROUND((SUM(BH85:BH232)),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ROUND((SUM(BI85:BI232)),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místní komunikace, Bílenec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501 - Odvodnění /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Bílenec</v>
      </c>
      <c r="G52" s="42"/>
      <c r="H52" s="42"/>
      <c r="I52" s="34" t="s">
        <v>23</v>
      </c>
      <c r="J52" s="74" t="str">
        <f>IF(J12="","",J12)</f>
        <v>2. 4. 2024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Petrohrad</v>
      </c>
      <c r="G54" s="42"/>
      <c r="H54" s="42"/>
      <c r="I54" s="34" t="s">
        <v>31</v>
      </c>
      <c r="J54" s="38" t="str">
        <f>E21</f>
        <v>DESIGNPROJEKT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Lukás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98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432</v>
      </c>
      <c r="E62" s="176"/>
      <c r="F62" s="176"/>
      <c r="G62" s="176"/>
      <c r="H62" s="176"/>
      <c r="I62" s="176"/>
      <c r="J62" s="177">
        <f>J146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433</v>
      </c>
      <c r="E63" s="176"/>
      <c r="F63" s="176"/>
      <c r="G63" s="176"/>
      <c r="H63" s="176"/>
      <c r="I63" s="176"/>
      <c r="J63" s="177">
        <f>J157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102</v>
      </c>
      <c r="E64" s="176"/>
      <c r="F64" s="176"/>
      <c r="G64" s="176"/>
      <c r="H64" s="176"/>
      <c r="I64" s="176"/>
      <c r="J64" s="177">
        <f>J219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103</v>
      </c>
      <c r="E65" s="176"/>
      <c r="F65" s="176"/>
      <c r="G65" s="176"/>
      <c r="H65" s="176"/>
      <c r="I65" s="176"/>
      <c r="J65" s="177">
        <f>J230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Oprava místní komunikace, Bílenec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92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501 - Odvodnění / kanalizace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Bílenec</v>
      </c>
      <c r="G79" s="42"/>
      <c r="H79" s="42"/>
      <c r="I79" s="34" t="s">
        <v>23</v>
      </c>
      <c r="J79" s="74" t="str">
        <f>IF(J12="","",J12)</f>
        <v>2. 4. 2024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Obec Petrohrad</v>
      </c>
      <c r="G81" s="42"/>
      <c r="H81" s="42"/>
      <c r="I81" s="34" t="s">
        <v>31</v>
      </c>
      <c r="J81" s="38" t="str">
        <f>E21</f>
        <v>DESIGNPROJEKT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Lukás Novák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106</v>
      </c>
      <c r="D84" s="182" t="s">
        <v>56</v>
      </c>
      <c r="E84" s="182" t="s">
        <v>52</v>
      </c>
      <c r="F84" s="182" t="s">
        <v>53</v>
      </c>
      <c r="G84" s="182" t="s">
        <v>107</v>
      </c>
      <c r="H84" s="182" t="s">
        <v>108</v>
      </c>
      <c r="I84" s="182" t="s">
        <v>109</v>
      </c>
      <c r="J84" s="182" t="s">
        <v>96</v>
      </c>
      <c r="K84" s="183" t="s">
        <v>110</v>
      </c>
      <c r="L84" s="184"/>
      <c r="M84" s="94" t="s">
        <v>19</v>
      </c>
      <c r="N84" s="95" t="s">
        <v>41</v>
      </c>
      <c r="O84" s="95" t="s">
        <v>111</v>
      </c>
      <c r="P84" s="95" t="s">
        <v>112</v>
      </c>
      <c r="Q84" s="95" t="s">
        <v>113</v>
      </c>
      <c r="R84" s="95" t="s">
        <v>114</v>
      </c>
      <c r="S84" s="95" t="s">
        <v>115</v>
      </c>
      <c r="T84" s="96" t="s">
        <v>116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117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287.7339723</v>
      </c>
      <c r="S85" s="98"/>
      <c r="T85" s="188">
        <f>T86</f>
        <v>49.019999999999996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70</v>
      </c>
      <c r="AU85" s="19" t="s">
        <v>97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70</v>
      </c>
      <c r="E86" s="193" t="s">
        <v>118</v>
      </c>
      <c r="F86" s="193" t="s">
        <v>119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P87+P146+P157+P219+P230</f>
        <v>0</v>
      </c>
      <c r="Q86" s="198"/>
      <c r="R86" s="199">
        <f>R87+R146+R157+R219+R230</f>
        <v>287.7339723</v>
      </c>
      <c r="S86" s="198"/>
      <c r="T86" s="200">
        <f>T87+T146+T157+T219+T230</f>
        <v>49.019999999999996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79</v>
      </c>
      <c r="AT86" s="202" t="s">
        <v>70</v>
      </c>
      <c r="AU86" s="202" t="s">
        <v>71</v>
      </c>
      <c r="AY86" s="201" t="s">
        <v>120</v>
      </c>
      <c r="BK86" s="203">
        <f>BK87+BK146+BK157+BK219+BK230</f>
        <v>0</v>
      </c>
    </row>
    <row r="87" s="12" customFormat="1" ht="22.8" customHeight="1">
      <c r="A87" s="12"/>
      <c r="B87" s="190"/>
      <c r="C87" s="191"/>
      <c r="D87" s="192" t="s">
        <v>70</v>
      </c>
      <c r="E87" s="204" t="s">
        <v>79</v>
      </c>
      <c r="F87" s="204" t="s">
        <v>121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SUM(P88:P145)</f>
        <v>0</v>
      </c>
      <c r="Q87" s="198"/>
      <c r="R87" s="199">
        <f>SUM(R88:R145)</f>
        <v>195.78055599999999</v>
      </c>
      <c r="S87" s="198"/>
      <c r="T87" s="200">
        <f>SUM(T88:T145)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79</v>
      </c>
      <c r="AT87" s="202" t="s">
        <v>70</v>
      </c>
      <c r="AU87" s="202" t="s">
        <v>79</v>
      </c>
      <c r="AY87" s="201" t="s">
        <v>120</v>
      </c>
      <c r="BK87" s="203">
        <f>SUM(BK88:BK145)</f>
        <v>0</v>
      </c>
    </row>
    <row r="88" s="2" customFormat="1" ht="24.15" customHeight="1">
      <c r="A88" s="40"/>
      <c r="B88" s="41"/>
      <c r="C88" s="206" t="s">
        <v>79</v>
      </c>
      <c r="D88" s="206" t="s">
        <v>122</v>
      </c>
      <c r="E88" s="207" t="s">
        <v>434</v>
      </c>
      <c r="F88" s="208" t="s">
        <v>435</v>
      </c>
      <c r="G88" s="209" t="s">
        <v>168</v>
      </c>
      <c r="H88" s="210">
        <v>30.375</v>
      </c>
      <c r="I88" s="211"/>
      <c r="J88" s="212">
        <f>ROUND(I88*H88,2)</f>
        <v>0</v>
      </c>
      <c r="K88" s="208" t="s">
        <v>126</v>
      </c>
      <c r="L88" s="46"/>
      <c r="M88" s="213" t="s">
        <v>19</v>
      </c>
      <c r="N88" s="214" t="s">
        <v>42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127</v>
      </c>
      <c r="AT88" s="217" t="s">
        <v>122</v>
      </c>
      <c r="AU88" s="217" t="s">
        <v>81</v>
      </c>
      <c r="AY88" s="19" t="s">
        <v>120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127</v>
      </c>
      <c r="BM88" s="217" t="s">
        <v>436</v>
      </c>
    </row>
    <row r="89" s="2" customFormat="1">
      <c r="A89" s="40"/>
      <c r="B89" s="41"/>
      <c r="C89" s="42"/>
      <c r="D89" s="219" t="s">
        <v>129</v>
      </c>
      <c r="E89" s="42"/>
      <c r="F89" s="220" t="s">
        <v>437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129</v>
      </c>
      <c r="AU89" s="19" t="s">
        <v>81</v>
      </c>
    </row>
    <row r="90" s="14" customFormat="1">
      <c r="A90" s="14"/>
      <c r="B90" s="236"/>
      <c r="C90" s="237"/>
      <c r="D90" s="226" t="s">
        <v>134</v>
      </c>
      <c r="E90" s="238" t="s">
        <v>19</v>
      </c>
      <c r="F90" s="239" t="s">
        <v>438</v>
      </c>
      <c r="G90" s="237"/>
      <c r="H90" s="238" t="s">
        <v>19</v>
      </c>
      <c r="I90" s="240"/>
      <c r="J90" s="237"/>
      <c r="K90" s="237"/>
      <c r="L90" s="241"/>
      <c r="M90" s="242"/>
      <c r="N90" s="243"/>
      <c r="O90" s="243"/>
      <c r="P90" s="243"/>
      <c r="Q90" s="243"/>
      <c r="R90" s="243"/>
      <c r="S90" s="243"/>
      <c r="T90" s="24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5" t="s">
        <v>134</v>
      </c>
      <c r="AU90" s="245" t="s">
        <v>81</v>
      </c>
      <c r="AV90" s="14" t="s">
        <v>79</v>
      </c>
      <c r="AW90" s="14" t="s">
        <v>33</v>
      </c>
      <c r="AX90" s="14" t="s">
        <v>71</v>
      </c>
      <c r="AY90" s="245" t="s">
        <v>120</v>
      </c>
    </row>
    <row r="91" s="13" customFormat="1">
      <c r="A91" s="13"/>
      <c r="B91" s="224"/>
      <c r="C91" s="225"/>
      <c r="D91" s="226" t="s">
        <v>134</v>
      </c>
      <c r="E91" s="227" t="s">
        <v>19</v>
      </c>
      <c r="F91" s="228" t="s">
        <v>439</v>
      </c>
      <c r="G91" s="225"/>
      <c r="H91" s="229">
        <v>20.25</v>
      </c>
      <c r="I91" s="230"/>
      <c r="J91" s="225"/>
      <c r="K91" s="225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134</v>
      </c>
      <c r="AU91" s="235" t="s">
        <v>81</v>
      </c>
      <c r="AV91" s="13" t="s">
        <v>81</v>
      </c>
      <c r="AW91" s="13" t="s">
        <v>33</v>
      </c>
      <c r="AX91" s="13" t="s">
        <v>71</v>
      </c>
      <c r="AY91" s="235" t="s">
        <v>120</v>
      </c>
    </row>
    <row r="92" s="13" customFormat="1">
      <c r="A92" s="13"/>
      <c r="B92" s="224"/>
      <c r="C92" s="225"/>
      <c r="D92" s="226" t="s">
        <v>134</v>
      </c>
      <c r="E92" s="227" t="s">
        <v>19</v>
      </c>
      <c r="F92" s="228" t="s">
        <v>440</v>
      </c>
      <c r="G92" s="225"/>
      <c r="H92" s="229">
        <v>10.125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134</v>
      </c>
      <c r="AU92" s="235" t="s">
        <v>81</v>
      </c>
      <c r="AV92" s="13" t="s">
        <v>81</v>
      </c>
      <c r="AW92" s="13" t="s">
        <v>33</v>
      </c>
      <c r="AX92" s="13" t="s">
        <v>71</v>
      </c>
      <c r="AY92" s="235" t="s">
        <v>120</v>
      </c>
    </row>
    <row r="93" s="15" customFormat="1">
      <c r="A93" s="15"/>
      <c r="B93" s="246"/>
      <c r="C93" s="247"/>
      <c r="D93" s="226" t="s">
        <v>134</v>
      </c>
      <c r="E93" s="248" t="s">
        <v>19</v>
      </c>
      <c r="F93" s="249" t="s">
        <v>149</v>
      </c>
      <c r="G93" s="247"/>
      <c r="H93" s="250">
        <v>30.375</v>
      </c>
      <c r="I93" s="251"/>
      <c r="J93" s="247"/>
      <c r="K93" s="247"/>
      <c r="L93" s="252"/>
      <c r="M93" s="253"/>
      <c r="N93" s="254"/>
      <c r="O93" s="254"/>
      <c r="P93" s="254"/>
      <c r="Q93" s="254"/>
      <c r="R93" s="254"/>
      <c r="S93" s="254"/>
      <c r="T93" s="25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56" t="s">
        <v>134</v>
      </c>
      <c r="AU93" s="256" t="s">
        <v>81</v>
      </c>
      <c r="AV93" s="15" t="s">
        <v>127</v>
      </c>
      <c r="AW93" s="15" t="s">
        <v>33</v>
      </c>
      <c r="AX93" s="15" t="s">
        <v>79</v>
      </c>
      <c r="AY93" s="256" t="s">
        <v>120</v>
      </c>
    </row>
    <row r="94" s="2" customFormat="1" ht="24.15" customHeight="1">
      <c r="A94" s="40"/>
      <c r="B94" s="41"/>
      <c r="C94" s="206" t="s">
        <v>81</v>
      </c>
      <c r="D94" s="206" t="s">
        <v>122</v>
      </c>
      <c r="E94" s="207" t="s">
        <v>441</v>
      </c>
      <c r="F94" s="208" t="s">
        <v>442</v>
      </c>
      <c r="G94" s="209" t="s">
        <v>168</v>
      </c>
      <c r="H94" s="210">
        <v>82.079999999999998</v>
      </c>
      <c r="I94" s="211"/>
      <c r="J94" s="212">
        <f>ROUND(I94*H94,2)</f>
        <v>0</v>
      </c>
      <c r="K94" s="208" t="s">
        <v>126</v>
      </c>
      <c r="L94" s="46"/>
      <c r="M94" s="213" t="s">
        <v>19</v>
      </c>
      <c r="N94" s="214" t="s">
        <v>42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127</v>
      </c>
      <c r="AT94" s="217" t="s">
        <v>122</v>
      </c>
      <c r="AU94" s="217" t="s">
        <v>81</v>
      </c>
      <c r="AY94" s="19" t="s">
        <v>120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79</v>
      </c>
      <c r="BK94" s="218">
        <f>ROUND(I94*H94,2)</f>
        <v>0</v>
      </c>
      <c r="BL94" s="19" t="s">
        <v>127</v>
      </c>
      <c r="BM94" s="217" t="s">
        <v>443</v>
      </c>
    </row>
    <row r="95" s="2" customFormat="1">
      <c r="A95" s="40"/>
      <c r="B95" s="41"/>
      <c r="C95" s="42"/>
      <c r="D95" s="219" t="s">
        <v>129</v>
      </c>
      <c r="E95" s="42"/>
      <c r="F95" s="220" t="s">
        <v>444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129</v>
      </c>
      <c r="AU95" s="19" t="s">
        <v>81</v>
      </c>
    </row>
    <row r="96" s="14" customFormat="1">
      <c r="A96" s="14"/>
      <c r="B96" s="236"/>
      <c r="C96" s="237"/>
      <c r="D96" s="226" t="s">
        <v>134</v>
      </c>
      <c r="E96" s="238" t="s">
        <v>19</v>
      </c>
      <c r="F96" s="239" t="s">
        <v>445</v>
      </c>
      <c r="G96" s="237"/>
      <c r="H96" s="238" t="s">
        <v>19</v>
      </c>
      <c r="I96" s="240"/>
      <c r="J96" s="237"/>
      <c r="K96" s="237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134</v>
      </c>
      <c r="AU96" s="245" t="s">
        <v>81</v>
      </c>
      <c r="AV96" s="14" t="s">
        <v>79</v>
      </c>
      <c r="AW96" s="14" t="s">
        <v>33</v>
      </c>
      <c r="AX96" s="14" t="s">
        <v>71</v>
      </c>
      <c r="AY96" s="245" t="s">
        <v>120</v>
      </c>
    </row>
    <row r="97" s="13" customFormat="1">
      <c r="A97" s="13"/>
      <c r="B97" s="224"/>
      <c r="C97" s="225"/>
      <c r="D97" s="226" t="s">
        <v>134</v>
      </c>
      <c r="E97" s="227" t="s">
        <v>19</v>
      </c>
      <c r="F97" s="228" t="s">
        <v>446</v>
      </c>
      <c r="G97" s="225"/>
      <c r="H97" s="229">
        <v>82.079999999999998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134</v>
      </c>
      <c r="AU97" s="235" t="s">
        <v>81</v>
      </c>
      <c r="AV97" s="13" t="s">
        <v>81</v>
      </c>
      <c r="AW97" s="13" t="s">
        <v>33</v>
      </c>
      <c r="AX97" s="13" t="s">
        <v>79</v>
      </c>
      <c r="AY97" s="235" t="s">
        <v>120</v>
      </c>
    </row>
    <row r="98" s="2" customFormat="1" ht="24.15" customHeight="1">
      <c r="A98" s="40"/>
      <c r="B98" s="41"/>
      <c r="C98" s="206" t="s">
        <v>136</v>
      </c>
      <c r="D98" s="206" t="s">
        <v>122</v>
      </c>
      <c r="E98" s="207" t="s">
        <v>447</v>
      </c>
      <c r="F98" s="208" t="s">
        <v>448</v>
      </c>
      <c r="G98" s="209" t="s">
        <v>168</v>
      </c>
      <c r="H98" s="210">
        <v>154.5</v>
      </c>
      <c r="I98" s="211"/>
      <c r="J98" s="212">
        <f>ROUND(I98*H98,2)</f>
        <v>0</v>
      </c>
      <c r="K98" s="208" t="s">
        <v>126</v>
      </c>
      <c r="L98" s="46"/>
      <c r="M98" s="213" t="s">
        <v>19</v>
      </c>
      <c r="N98" s="214" t="s">
        <v>42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127</v>
      </c>
      <c r="AT98" s="217" t="s">
        <v>122</v>
      </c>
      <c r="AU98" s="217" t="s">
        <v>81</v>
      </c>
      <c r="AY98" s="19" t="s">
        <v>120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79</v>
      </c>
      <c r="BK98" s="218">
        <f>ROUND(I98*H98,2)</f>
        <v>0</v>
      </c>
      <c r="BL98" s="19" t="s">
        <v>127</v>
      </c>
      <c r="BM98" s="217" t="s">
        <v>449</v>
      </c>
    </row>
    <row r="99" s="2" customFormat="1">
      <c r="A99" s="40"/>
      <c r="B99" s="41"/>
      <c r="C99" s="42"/>
      <c r="D99" s="219" t="s">
        <v>129</v>
      </c>
      <c r="E99" s="42"/>
      <c r="F99" s="220" t="s">
        <v>450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129</v>
      </c>
      <c r="AU99" s="19" t="s">
        <v>81</v>
      </c>
    </row>
    <row r="100" s="14" customFormat="1">
      <c r="A100" s="14"/>
      <c r="B100" s="236"/>
      <c r="C100" s="237"/>
      <c r="D100" s="226" t="s">
        <v>134</v>
      </c>
      <c r="E100" s="238" t="s">
        <v>19</v>
      </c>
      <c r="F100" s="239" t="s">
        <v>451</v>
      </c>
      <c r="G100" s="237"/>
      <c r="H100" s="238" t="s">
        <v>19</v>
      </c>
      <c r="I100" s="240"/>
      <c r="J100" s="237"/>
      <c r="K100" s="237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134</v>
      </c>
      <c r="AU100" s="245" t="s">
        <v>81</v>
      </c>
      <c r="AV100" s="14" t="s">
        <v>79</v>
      </c>
      <c r="AW100" s="14" t="s">
        <v>33</v>
      </c>
      <c r="AX100" s="14" t="s">
        <v>71</v>
      </c>
      <c r="AY100" s="245" t="s">
        <v>120</v>
      </c>
    </row>
    <row r="101" s="13" customFormat="1">
      <c r="A101" s="13"/>
      <c r="B101" s="224"/>
      <c r="C101" s="225"/>
      <c r="D101" s="226" t="s">
        <v>134</v>
      </c>
      <c r="E101" s="227" t="s">
        <v>19</v>
      </c>
      <c r="F101" s="228" t="s">
        <v>452</v>
      </c>
      <c r="G101" s="225"/>
      <c r="H101" s="229">
        <v>154.5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134</v>
      </c>
      <c r="AU101" s="235" t="s">
        <v>81</v>
      </c>
      <c r="AV101" s="13" t="s">
        <v>81</v>
      </c>
      <c r="AW101" s="13" t="s">
        <v>33</v>
      </c>
      <c r="AX101" s="13" t="s">
        <v>79</v>
      </c>
      <c r="AY101" s="235" t="s">
        <v>120</v>
      </c>
    </row>
    <row r="102" s="2" customFormat="1" ht="24.15" customHeight="1">
      <c r="A102" s="40"/>
      <c r="B102" s="41"/>
      <c r="C102" s="206" t="s">
        <v>127</v>
      </c>
      <c r="D102" s="206" t="s">
        <v>122</v>
      </c>
      <c r="E102" s="207" t="s">
        <v>453</v>
      </c>
      <c r="F102" s="208" t="s">
        <v>454</v>
      </c>
      <c r="G102" s="209" t="s">
        <v>125</v>
      </c>
      <c r="H102" s="210">
        <v>205.19999999999999</v>
      </c>
      <c r="I102" s="211"/>
      <c r="J102" s="212">
        <f>ROUND(I102*H102,2)</f>
        <v>0</v>
      </c>
      <c r="K102" s="208" t="s">
        <v>126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0.00058</v>
      </c>
      <c r="R102" s="215">
        <f>Q102*H102</f>
        <v>0.119016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127</v>
      </c>
      <c r="AT102" s="217" t="s">
        <v>122</v>
      </c>
      <c r="AU102" s="217" t="s">
        <v>81</v>
      </c>
      <c r="AY102" s="19" t="s">
        <v>120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127</v>
      </c>
      <c r="BM102" s="217" t="s">
        <v>455</v>
      </c>
    </row>
    <row r="103" s="2" customFormat="1">
      <c r="A103" s="40"/>
      <c r="B103" s="41"/>
      <c r="C103" s="42"/>
      <c r="D103" s="219" t="s">
        <v>129</v>
      </c>
      <c r="E103" s="42"/>
      <c r="F103" s="220" t="s">
        <v>456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129</v>
      </c>
      <c r="AU103" s="19" t="s">
        <v>81</v>
      </c>
    </row>
    <row r="104" s="14" customFormat="1">
      <c r="A104" s="14"/>
      <c r="B104" s="236"/>
      <c r="C104" s="237"/>
      <c r="D104" s="226" t="s">
        <v>134</v>
      </c>
      <c r="E104" s="238" t="s">
        <v>19</v>
      </c>
      <c r="F104" s="239" t="s">
        <v>445</v>
      </c>
      <c r="G104" s="237"/>
      <c r="H104" s="238" t="s">
        <v>19</v>
      </c>
      <c r="I104" s="240"/>
      <c r="J104" s="237"/>
      <c r="K104" s="237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134</v>
      </c>
      <c r="AU104" s="245" t="s">
        <v>81</v>
      </c>
      <c r="AV104" s="14" t="s">
        <v>79</v>
      </c>
      <c r="AW104" s="14" t="s">
        <v>33</v>
      </c>
      <c r="AX104" s="14" t="s">
        <v>71</v>
      </c>
      <c r="AY104" s="245" t="s">
        <v>120</v>
      </c>
    </row>
    <row r="105" s="13" customFormat="1">
      <c r="A105" s="13"/>
      <c r="B105" s="224"/>
      <c r="C105" s="225"/>
      <c r="D105" s="226" t="s">
        <v>134</v>
      </c>
      <c r="E105" s="227" t="s">
        <v>19</v>
      </c>
      <c r="F105" s="228" t="s">
        <v>457</v>
      </c>
      <c r="G105" s="225"/>
      <c r="H105" s="229">
        <v>205.19999999999999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134</v>
      </c>
      <c r="AU105" s="235" t="s">
        <v>81</v>
      </c>
      <c r="AV105" s="13" t="s">
        <v>81</v>
      </c>
      <c r="AW105" s="13" t="s">
        <v>33</v>
      </c>
      <c r="AX105" s="13" t="s">
        <v>71</v>
      </c>
      <c r="AY105" s="235" t="s">
        <v>120</v>
      </c>
    </row>
    <row r="106" s="15" customFormat="1">
      <c r="A106" s="15"/>
      <c r="B106" s="246"/>
      <c r="C106" s="247"/>
      <c r="D106" s="226" t="s">
        <v>134</v>
      </c>
      <c r="E106" s="248" t="s">
        <v>19</v>
      </c>
      <c r="F106" s="249" t="s">
        <v>149</v>
      </c>
      <c r="G106" s="247"/>
      <c r="H106" s="250">
        <v>205.19999999999999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6" t="s">
        <v>134</v>
      </c>
      <c r="AU106" s="256" t="s">
        <v>81</v>
      </c>
      <c r="AV106" s="15" t="s">
        <v>127</v>
      </c>
      <c r="AW106" s="15" t="s">
        <v>33</v>
      </c>
      <c r="AX106" s="15" t="s">
        <v>79</v>
      </c>
      <c r="AY106" s="256" t="s">
        <v>120</v>
      </c>
    </row>
    <row r="107" s="2" customFormat="1" ht="24.15" customHeight="1">
      <c r="A107" s="40"/>
      <c r="B107" s="41"/>
      <c r="C107" s="206" t="s">
        <v>150</v>
      </c>
      <c r="D107" s="206" t="s">
        <v>122</v>
      </c>
      <c r="E107" s="207" t="s">
        <v>458</v>
      </c>
      <c r="F107" s="208" t="s">
        <v>459</v>
      </c>
      <c r="G107" s="209" t="s">
        <v>125</v>
      </c>
      <c r="H107" s="210">
        <v>206</v>
      </c>
      <c r="I107" s="211"/>
      <c r="J107" s="212">
        <f>ROUND(I107*H107,2)</f>
        <v>0</v>
      </c>
      <c r="K107" s="208" t="s">
        <v>126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0.00059000000000000003</v>
      </c>
      <c r="R107" s="215">
        <f>Q107*H107</f>
        <v>0.12154000000000001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127</v>
      </c>
      <c r="AT107" s="217" t="s">
        <v>122</v>
      </c>
      <c r="AU107" s="217" t="s">
        <v>81</v>
      </c>
      <c r="AY107" s="19" t="s">
        <v>120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127</v>
      </c>
      <c r="BM107" s="217" t="s">
        <v>460</v>
      </c>
    </row>
    <row r="108" s="2" customFormat="1">
      <c r="A108" s="40"/>
      <c r="B108" s="41"/>
      <c r="C108" s="42"/>
      <c r="D108" s="219" t="s">
        <v>129</v>
      </c>
      <c r="E108" s="42"/>
      <c r="F108" s="220" t="s">
        <v>461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129</v>
      </c>
      <c r="AU108" s="19" t="s">
        <v>81</v>
      </c>
    </row>
    <row r="109" s="14" customFormat="1">
      <c r="A109" s="14"/>
      <c r="B109" s="236"/>
      <c r="C109" s="237"/>
      <c r="D109" s="226" t="s">
        <v>134</v>
      </c>
      <c r="E109" s="238" t="s">
        <v>19</v>
      </c>
      <c r="F109" s="239" t="s">
        <v>451</v>
      </c>
      <c r="G109" s="237"/>
      <c r="H109" s="238" t="s">
        <v>19</v>
      </c>
      <c r="I109" s="240"/>
      <c r="J109" s="237"/>
      <c r="K109" s="237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134</v>
      </c>
      <c r="AU109" s="245" t="s">
        <v>81</v>
      </c>
      <c r="AV109" s="14" t="s">
        <v>79</v>
      </c>
      <c r="AW109" s="14" t="s">
        <v>33</v>
      </c>
      <c r="AX109" s="14" t="s">
        <v>71</v>
      </c>
      <c r="AY109" s="245" t="s">
        <v>120</v>
      </c>
    </row>
    <row r="110" s="13" customFormat="1">
      <c r="A110" s="13"/>
      <c r="B110" s="224"/>
      <c r="C110" s="225"/>
      <c r="D110" s="226" t="s">
        <v>134</v>
      </c>
      <c r="E110" s="227" t="s">
        <v>19</v>
      </c>
      <c r="F110" s="228" t="s">
        <v>462</v>
      </c>
      <c r="G110" s="225"/>
      <c r="H110" s="229">
        <v>206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134</v>
      </c>
      <c r="AU110" s="235" t="s">
        <v>81</v>
      </c>
      <c r="AV110" s="13" t="s">
        <v>81</v>
      </c>
      <c r="AW110" s="13" t="s">
        <v>33</v>
      </c>
      <c r="AX110" s="13" t="s">
        <v>79</v>
      </c>
      <c r="AY110" s="235" t="s">
        <v>120</v>
      </c>
    </row>
    <row r="111" s="2" customFormat="1" ht="24.15" customHeight="1">
      <c r="A111" s="40"/>
      <c r="B111" s="41"/>
      <c r="C111" s="206" t="s">
        <v>157</v>
      </c>
      <c r="D111" s="206" t="s">
        <v>122</v>
      </c>
      <c r="E111" s="207" t="s">
        <v>463</v>
      </c>
      <c r="F111" s="208" t="s">
        <v>464</v>
      </c>
      <c r="G111" s="209" t="s">
        <v>125</v>
      </c>
      <c r="H111" s="210">
        <v>205.19999999999999</v>
      </c>
      <c r="I111" s="211"/>
      <c r="J111" s="212">
        <f>ROUND(I111*H111,2)</f>
        <v>0</v>
      </c>
      <c r="K111" s="208" t="s">
        <v>126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127</v>
      </c>
      <c r="AT111" s="217" t="s">
        <v>122</v>
      </c>
      <c r="AU111" s="217" t="s">
        <v>81</v>
      </c>
      <c r="AY111" s="19" t="s">
        <v>120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127</v>
      </c>
      <c r="BM111" s="217" t="s">
        <v>465</v>
      </c>
    </row>
    <row r="112" s="2" customFormat="1">
      <c r="A112" s="40"/>
      <c r="B112" s="41"/>
      <c r="C112" s="42"/>
      <c r="D112" s="219" t="s">
        <v>129</v>
      </c>
      <c r="E112" s="42"/>
      <c r="F112" s="220" t="s">
        <v>466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129</v>
      </c>
      <c r="AU112" s="19" t="s">
        <v>81</v>
      </c>
    </row>
    <row r="113" s="2" customFormat="1" ht="24.15" customHeight="1">
      <c r="A113" s="40"/>
      <c r="B113" s="41"/>
      <c r="C113" s="206" t="s">
        <v>165</v>
      </c>
      <c r="D113" s="206" t="s">
        <v>122</v>
      </c>
      <c r="E113" s="207" t="s">
        <v>467</v>
      </c>
      <c r="F113" s="208" t="s">
        <v>468</v>
      </c>
      <c r="G113" s="209" t="s">
        <v>125</v>
      </c>
      <c r="H113" s="210">
        <v>206</v>
      </c>
      <c r="I113" s="211"/>
      <c r="J113" s="212">
        <f>ROUND(I113*H113,2)</f>
        <v>0</v>
      </c>
      <c r="K113" s="208" t="s">
        <v>126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127</v>
      </c>
      <c r="AT113" s="217" t="s">
        <v>122</v>
      </c>
      <c r="AU113" s="217" t="s">
        <v>81</v>
      </c>
      <c r="AY113" s="19" t="s">
        <v>120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127</v>
      </c>
      <c r="BM113" s="217" t="s">
        <v>469</v>
      </c>
    </row>
    <row r="114" s="2" customFormat="1">
      <c r="A114" s="40"/>
      <c r="B114" s="41"/>
      <c r="C114" s="42"/>
      <c r="D114" s="219" t="s">
        <v>129</v>
      </c>
      <c r="E114" s="42"/>
      <c r="F114" s="220" t="s">
        <v>470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129</v>
      </c>
      <c r="AU114" s="19" t="s">
        <v>81</v>
      </c>
    </row>
    <row r="115" s="2" customFormat="1" ht="37.8" customHeight="1">
      <c r="A115" s="40"/>
      <c r="B115" s="41"/>
      <c r="C115" s="206" t="s">
        <v>172</v>
      </c>
      <c r="D115" s="206" t="s">
        <v>122</v>
      </c>
      <c r="E115" s="207" t="s">
        <v>173</v>
      </c>
      <c r="F115" s="208" t="s">
        <v>174</v>
      </c>
      <c r="G115" s="209" t="s">
        <v>168</v>
      </c>
      <c r="H115" s="210">
        <v>150.435</v>
      </c>
      <c r="I115" s="211"/>
      <c r="J115" s="212">
        <f>ROUND(I115*H115,2)</f>
        <v>0</v>
      </c>
      <c r="K115" s="208" t="s">
        <v>126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127</v>
      </c>
      <c r="AT115" s="217" t="s">
        <v>122</v>
      </c>
      <c r="AU115" s="217" t="s">
        <v>81</v>
      </c>
      <c r="AY115" s="19" t="s">
        <v>120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127</v>
      </c>
      <c r="BM115" s="217" t="s">
        <v>471</v>
      </c>
    </row>
    <row r="116" s="2" customFormat="1">
      <c r="A116" s="40"/>
      <c r="B116" s="41"/>
      <c r="C116" s="42"/>
      <c r="D116" s="219" t="s">
        <v>129</v>
      </c>
      <c r="E116" s="42"/>
      <c r="F116" s="220" t="s">
        <v>176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129</v>
      </c>
      <c r="AU116" s="19" t="s">
        <v>81</v>
      </c>
    </row>
    <row r="117" s="13" customFormat="1">
      <c r="A117" s="13"/>
      <c r="B117" s="224"/>
      <c r="C117" s="225"/>
      <c r="D117" s="226" t="s">
        <v>134</v>
      </c>
      <c r="E117" s="227" t="s">
        <v>19</v>
      </c>
      <c r="F117" s="228" t="s">
        <v>472</v>
      </c>
      <c r="G117" s="225"/>
      <c r="H117" s="229">
        <v>150.435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134</v>
      </c>
      <c r="AU117" s="235" t="s">
        <v>81</v>
      </c>
      <c r="AV117" s="13" t="s">
        <v>81</v>
      </c>
      <c r="AW117" s="13" t="s">
        <v>33</v>
      </c>
      <c r="AX117" s="13" t="s">
        <v>79</v>
      </c>
      <c r="AY117" s="235" t="s">
        <v>120</v>
      </c>
    </row>
    <row r="118" s="2" customFormat="1" ht="37.8" customHeight="1">
      <c r="A118" s="40"/>
      <c r="B118" s="41"/>
      <c r="C118" s="206" t="s">
        <v>178</v>
      </c>
      <c r="D118" s="206" t="s">
        <v>122</v>
      </c>
      <c r="E118" s="207" t="s">
        <v>179</v>
      </c>
      <c r="F118" s="208" t="s">
        <v>180</v>
      </c>
      <c r="G118" s="209" t="s">
        <v>168</v>
      </c>
      <c r="H118" s="210">
        <v>1504.3499999999999</v>
      </c>
      <c r="I118" s="211"/>
      <c r="J118" s="212">
        <f>ROUND(I118*H118,2)</f>
        <v>0</v>
      </c>
      <c r="K118" s="208" t="s">
        <v>126</v>
      </c>
      <c r="L118" s="46"/>
      <c r="M118" s="213" t="s">
        <v>19</v>
      </c>
      <c r="N118" s="214" t="s">
        <v>42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127</v>
      </c>
      <c r="AT118" s="217" t="s">
        <v>122</v>
      </c>
      <c r="AU118" s="217" t="s">
        <v>81</v>
      </c>
      <c r="AY118" s="19" t="s">
        <v>120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127</v>
      </c>
      <c r="BM118" s="217" t="s">
        <v>473</v>
      </c>
    </row>
    <row r="119" s="2" customFormat="1">
      <c r="A119" s="40"/>
      <c r="B119" s="41"/>
      <c r="C119" s="42"/>
      <c r="D119" s="219" t="s">
        <v>129</v>
      </c>
      <c r="E119" s="42"/>
      <c r="F119" s="220" t="s">
        <v>182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129</v>
      </c>
      <c r="AU119" s="19" t="s">
        <v>81</v>
      </c>
    </row>
    <row r="120" s="13" customFormat="1">
      <c r="A120" s="13"/>
      <c r="B120" s="224"/>
      <c r="C120" s="225"/>
      <c r="D120" s="226" t="s">
        <v>134</v>
      </c>
      <c r="E120" s="227" t="s">
        <v>19</v>
      </c>
      <c r="F120" s="228" t="s">
        <v>474</v>
      </c>
      <c r="G120" s="225"/>
      <c r="H120" s="229">
        <v>1504.3499999999999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134</v>
      </c>
      <c r="AU120" s="235" t="s">
        <v>81</v>
      </c>
      <c r="AV120" s="13" t="s">
        <v>81</v>
      </c>
      <c r="AW120" s="13" t="s">
        <v>33</v>
      </c>
      <c r="AX120" s="13" t="s">
        <v>79</v>
      </c>
      <c r="AY120" s="235" t="s">
        <v>120</v>
      </c>
    </row>
    <row r="121" s="2" customFormat="1" ht="24.15" customHeight="1">
      <c r="A121" s="40"/>
      <c r="B121" s="41"/>
      <c r="C121" s="206" t="s">
        <v>184</v>
      </c>
      <c r="D121" s="206" t="s">
        <v>122</v>
      </c>
      <c r="E121" s="207" t="s">
        <v>185</v>
      </c>
      <c r="F121" s="208" t="s">
        <v>186</v>
      </c>
      <c r="G121" s="209" t="s">
        <v>168</v>
      </c>
      <c r="H121" s="210">
        <v>150.435</v>
      </c>
      <c r="I121" s="211"/>
      <c r="J121" s="212">
        <f>ROUND(I121*H121,2)</f>
        <v>0</v>
      </c>
      <c r="K121" s="208" t="s">
        <v>126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127</v>
      </c>
      <c r="AT121" s="217" t="s">
        <v>122</v>
      </c>
      <c r="AU121" s="217" t="s">
        <v>81</v>
      </c>
      <c r="AY121" s="19" t="s">
        <v>120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127</v>
      </c>
      <c r="BM121" s="217" t="s">
        <v>475</v>
      </c>
    </row>
    <row r="122" s="2" customFormat="1">
      <c r="A122" s="40"/>
      <c r="B122" s="41"/>
      <c r="C122" s="42"/>
      <c r="D122" s="219" t="s">
        <v>129</v>
      </c>
      <c r="E122" s="42"/>
      <c r="F122" s="220" t="s">
        <v>188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129</v>
      </c>
      <c r="AU122" s="19" t="s">
        <v>81</v>
      </c>
    </row>
    <row r="123" s="13" customFormat="1">
      <c r="A123" s="13"/>
      <c r="B123" s="224"/>
      <c r="C123" s="225"/>
      <c r="D123" s="226" t="s">
        <v>134</v>
      </c>
      <c r="E123" s="227" t="s">
        <v>19</v>
      </c>
      <c r="F123" s="228" t="s">
        <v>476</v>
      </c>
      <c r="G123" s="225"/>
      <c r="H123" s="229">
        <v>150.435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134</v>
      </c>
      <c r="AU123" s="235" t="s">
        <v>81</v>
      </c>
      <c r="AV123" s="13" t="s">
        <v>81</v>
      </c>
      <c r="AW123" s="13" t="s">
        <v>33</v>
      </c>
      <c r="AX123" s="13" t="s">
        <v>79</v>
      </c>
      <c r="AY123" s="235" t="s">
        <v>120</v>
      </c>
    </row>
    <row r="124" s="2" customFormat="1" ht="24.15" customHeight="1">
      <c r="A124" s="40"/>
      <c r="B124" s="41"/>
      <c r="C124" s="206" t="s">
        <v>189</v>
      </c>
      <c r="D124" s="206" t="s">
        <v>122</v>
      </c>
      <c r="E124" s="207" t="s">
        <v>190</v>
      </c>
      <c r="F124" s="208" t="s">
        <v>191</v>
      </c>
      <c r="G124" s="209" t="s">
        <v>192</v>
      </c>
      <c r="H124" s="210">
        <v>270.78300000000002</v>
      </c>
      <c r="I124" s="211"/>
      <c r="J124" s="212">
        <f>ROUND(I124*H124,2)</f>
        <v>0</v>
      </c>
      <c r="K124" s="208" t="s">
        <v>126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127</v>
      </c>
      <c r="AT124" s="217" t="s">
        <v>122</v>
      </c>
      <c r="AU124" s="217" t="s">
        <v>81</v>
      </c>
      <c r="AY124" s="19" t="s">
        <v>120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127</v>
      </c>
      <c r="BM124" s="217" t="s">
        <v>477</v>
      </c>
    </row>
    <row r="125" s="2" customFormat="1">
      <c r="A125" s="40"/>
      <c r="B125" s="41"/>
      <c r="C125" s="42"/>
      <c r="D125" s="219" t="s">
        <v>129</v>
      </c>
      <c r="E125" s="42"/>
      <c r="F125" s="220" t="s">
        <v>194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129</v>
      </c>
      <c r="AU125" s="19" t="s">
        <v>81</v>
      </c>
    </row>
    <row r="126" s="13" customFormat="1">
      <c r="A126" s="13"/>
      <c r="B126" s="224"/>
      <c r="C126" s="225"/>
      <c r="D126" s="226" t="s">
        <v>134</v>
      </c>
      <c r="E126" s="227" t="s">
        <v>19</v>
      </c>
      <c r="F126" s="228" t="s">
        <v>478</v>
      </c>
      <c r="G126" s="225"/>
      <c r="H126" s="229">
        <v>270.78300000000002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134</v>
      </c>
      <c r="AU126" s="235" t="s">
        <v>81</v>
      </c>
      <c r="AV126" s="13" t="s">
        <v>81</v>
      </c>
      <c r="AW126" s="13" t="s">
        <v>33</v>
      </c>
      <c r="AX126" s="13" t="s">
        <v>79</v>
      </c>
      <c r="AY126" s="235" t="s">
        <v>120</v>
      </c>
    </row>
    <row r="127" s="2" customFormat="1" ht="24.15" customHeight="1">
      <c r="A127" s="40"/>
      <c r="B127" s="41"/>
      <c r="C127" s="206" t="s">
        <v>8</v>
      </c>
      <c r="D127" s="206" t="s">
        <v>122</v>
      </c>
      <c r="E127" s="207" t="s">
        <v>196</v>
      </c>
      <c r="F127" s="208" t="s">
        <v>197</v>
      </c>
      <c r="G127" s="209" t="s">
        <v>168</v>
      </c>
      <c r="H127" s="210">
        <v>150.435</v>
      </c>
      <c r="I127" s="211"/>
      <c r="J127" s="212">
        <f>ROUND(I127*H127,2)</f>
        <v>0</v>
      </c>
      <c r="K127" s="208" t="s">
        <v>126</v>
      </c>
      <c r="L127" s="46"/>
      <c r="M127" s="213" t="s">
        <v>19</v>
      </c>
      <c r="N127" s="214" t="s">
        <v>42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127</v>
      </c>
      <c r="AT127" s="217" t="s">
        <v>122</v>
      </c>
      <c r="AU127" s="217" t="s">
        <v>81</v>
      </c>
      <c r="AY127" s="19" t="s">
        <v>120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79</v>
      </c>
      <c r="BK127" s="218">
        <f>ROUND(I127*H127,2)</f>
        <v>0</v>
      </c>
      <c r="BL127" s="19" t="s">
        <v>127</v>
      </c>
      <c r="BM127" s="217" t="s">
        <v>479</v>
      </c>
    </row>
    <row r="128" s="2" customFormat="1">
      <c r="A128" s="40"/>
      <c r="B128" s="41"/>
      <c r="C128" s="42"/>
      <c r="D128" s="219" t="s">
        <v>129</v>
      </c>
      <c r="E128" s="42"/>
      <c r="F128" s="220" t="s">
        <v>199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129</v>
      </c>
      <c r="AU128" s="19" t="s">
        <v>81</v>
      </c>
    </row>
    <row r="129" s="13" customFormat="1">
      <c r="A129" s="13"/>
      <c r="B129" s="224"/>
      <c r="C129" s="225"/>
      <c r="D129" s="226" t="s">
        <v>134</v>
      </c>
      <c r="E129" s="227" t="s">
        <v>19</v>
      </c>
      <c r="F129" s="228" t="s">
        <v>476</v>
      </c>
      <c r="G129" s="225"/>
      <c r="H129" s="229">
        <v>150.435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134</v>
      </c>
      <c r="AU129" s="235" t="s">
        <v>81</v>
      </c>
      <c r="AV129" s="13" t="s">
        <v>81</v>
      </c>
      <c r="AW129" s="13" t="s">
        <v>33</v>
      </c>
      <c r="AX129" s="13" t="s">
        <v>79</v>
      </c>
      <c r="AY129" s="235" t="s">
        <v>120</v>
      </c>
    </row>
    <row r="130" s="2" customFormat="1" ht="24.15" customHeight="1">
      <c r="A130" s="40"/>
      <c r="B130" s="41"/>
      <c r="C130" s="206" t="s">
        <v>200</v>
      </c>
      <c r="D130" s="206" t="s">
        <v>122</v>
      </c>
      <c r="E130" s="207" t="s">
        <v>480</v>
      </c>
      <c r="F130" s="208" t="s">
        <v>481</v>
      </c>
      <c r="G130" s="209" t="s">
        <v>168</v>
      </c>
      <c r="H130" s="210">
        <v>116.52</v>
      </c>
      <c r="I130" s="211"/>
      <c r="J130" s="212">
        <f>ROUND(I130*H130,2)</f>
        <v>0</v>
      </c>
      <c r="K130" s="208" t="s">
        <v>126</v>
      </c>
      <c r="L130" s="46"/>
      <c r="M130" s="213" t="s">
        <v>19</v>
      </c>
      <c r="N130" s="214" t="s">
        <v>42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127</v>
      </c>
      <c r="AT130" s="217" t="s">
        <v>122</v>
      </c>
      <c r="AU130" s="217" t="s">
        <v>81</v>
      </c>
      <c r="AY130" s="19" t="s">
        <v>120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127</v>
      </c>
      <c r="BM130" s="217" t="s">
        <v>482</v>
      </c>
    </row>
    <row r="131" s="2" customFormat="1">
      <c r="A131" s="40"/>
      <c r="B131" s="41"/>
      <c r="C131" s="42"/>
      <c r="D131" s="219" t="s">
        <v>129</v>
      </c>
      <c r="E131" s="42"/>
      <c r="F131" s="220" t="s">
        <v>483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129</v>
      </c>
      <c r="AU131" s="19" t="s">
        <v>81</v>
      </c>
    </row>
    <row r="132" s="14" customFormat="1">
      <c r="A132" s="14"/>
      <c r="B132" s="236"/>
      <c r="C132" s="237"/>
      <c r="D132" s="226" t="s">
        <v>134</v>
      </c>
      <c r="E132" s="238" t="s">
        <v>19</v>
      </c>
      <c r="F132" s="239" t="s">
        <v>484</v>
      </c>
      <c r="G132" s="237"/>
      <c r="H132" s="238" t="s">
        <v>19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134</v>
      </c>
      <c r="AU132" s="245" t="s">
        <v>81</v>
      </c>
      <c r="AV132" s="14" t="s">
        <v>79</v>
      </c>
      <c r="AW132" s="14" t="s">
        <v>33</v>
      </c>
      <c r="AX132" s="14" t="s">
        <v>71</v>
      </c>
      <c r="AY132" s="245" t="s">
        <v>120</v>
      </c>
    </row>
    <row r="133" s="13" customFormat="1">
      <c r="A133" s="13"/>
      <c r="B133" s="224"/>
      <c r="C133" s="225"/>
      <c r="D133" s="226" t="s">
        <v>134</v>
      </c>
      <c r="E133" s="227" t="s">
        <v>19</v>
      </c>
      <c r="F133" s="228" t="s">
        <v>485</v>
      </c>
      <c r="G133" s="225"/>
      <c r="H133" s="229">
        <v>236.58000000000001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134</v>
      </c>
      <c r="AU133" s="235" t="s">
        <v>81</v>
      </c>
      <c r="AV133" s="13" t="s">
        <v>81</v>
      </c>
      <c r="AW133" s="13" t="s">
        <v>33</v>
      </c>
      <c r="AX133" s="13" t="s">
        <v>71</v>
      </c>
      <c r="AY133" s="235" t="s">
        <v>120</v>
      </c>
    </row>
    <row r="134" s="13" customFormat="1">
      <c r="A134" s="13"/>
      <c r="B134" s="224"/>
      <c r="C134" s="225"/>
      <c r="D134" s="226" t="s">
        <v>134</v>
      </c>
      <c r="E134" s="227" t="s">
        <v>19</v>
      </c>
      <c r="F134" s="228" t="s">
        <v>486</v>
      </c>
      <c r="G134" s="225"/>
      <c r="H134" s="229">
        <v>-97.769999999999996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134</v>
      </c>
      <c r="AU134" s="235" t="s">
        <v>81</v>
      </c>
      <c r="AV134" s="13" t="s">
        <v>81</v>
      </c>
      <c r="AW134" s="13" t="s">
        <v>33</v>
      </c>
      <c r="AX134" s="13" t="s">
        <v>71</v>
      </c>
      <c r="AY134" s="235" t="s">
        <v>120</v>
      </c>
    </row>
    <row r="135" s="13" customFormat="1">
      <c r="A135" s="13"/>
      <c r="B135" s="224"/>
      <c r="C135" s="225"/>
      <c r="D135" s="226" t="s">
        <v>134</v>
      </c>
      <c r="E135" s="227" t="s">
        <v>19</v>
      </c>
      <c r="F135" s="228" t="s">
        <v>487</v>
      </c>
      <c r="G135" s="225"/>
      <c r="H135" s="229">
        <v>-22.289999999999999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134</v>
      </c>
      <c r="AU135" s="235" t="s">
        <v>81</v>
      </c>
      <c r="AV135" s="13" t="s">
        <v>81</v>
      </c>
      <c r="AW135" s="13" t="s">
        <v>33</v>
      </c>
      <c r="AX135" s="13" t="s">
        <v>71</v>
      </c>
      <c r="AY135" s="235" t="s">
        <v>120</v>
      </c>
    </row>
    <row r="136" s="15" customFormat="1">
      <c r="A136" s="15"/>
      <c r="B136" s="246"/>
      <c r="C136" s="247"/>
      <c r="D136" s="226" t="s">
        <v>134</v>
      </c>
      <c r="E136" s="248" t="s">
        <v>19</v>
      </c>
      <c r="F136" s="249" t="s">
        <v>149</v>
      </c>
      <c r="G136" s="247"/>
      <c r="H136" s="250">
        <v>116.52000000000001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6" t="s">
        <v>134</v>
      </c>
      <c r="AU136" s="256" t="s">
        <v>81</v>
      </c>
      <c r="AV136" s="15" t="s">
        <v>127</v>
      </c>
      <c r="AW136" s="15" t="s">
        <v>33</v>
      </c>
      <c r="AX136" s="15" t="s">
        <v>79</v>
      </c>
      <c r="AY136" s="256" t="s">
        <v>120</v>
      </c>
    </row>
    <row r="137" s="2" customFormat="1" ht="37.8" customHeight="1">
      <c r="A137" s="40"/>
      <c r="B137" s="41"/>
      <c r="C137" s="206" t="s">
        <v>205</v>
      </c>
      <c r="D137" s="206" t="s">
        <v>122</v>
      </c>
      <c r="E137" s="207" t="s">
        <v>488</v>
      </c>
      <c r="F137" s="208" t="s">
        <v>489</v>
      </c>
      <c r="G137" s="209" t="s">
        <v>168</v>
      </c>
      <c r="H137" s="210">
        <v>97.769999999999996</v>
      </c>
      <c r="I137" s="211"/>
      <c r="J137" s="212">
        <f>ROUND(I137*H137,2)</f>
        <v>0</v>
      </c>
      <c r="K137" s="208" t="s">
        <v>126</v>
      </c>
      <c r="L137" s="46"/>
      <c r="M137" s="213" t="s">
        <v>19</v>
      </c>
      <c r="N137" s="214" t="s">
        <v>42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127</v>
      </c>
      <c r="AT137" s="217" t="s">
        <v>122</v>
      </c>
      <c r="AU137" s="217" t="s">
        <v>81</v>
      </c>
      <c r="AY137" s="19" t="s">
        <v>120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127</v>
      </c>
      <c r="BM137" s="217" t="s">
        <v>490</v>
      </c>
    </row>
    <row r="138" s="2" customFormat="1">
      <c r="A138" s="40"/>
      <c r="B138" s="41"/>
      <c r="C138" s="42"/>
      <c r="D138" s="219" t="s">
        <v>129</v>
      </c>
      <c r="E138" s="42"/>
      <c r="F138" s="220" t="s">
        <v>491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129</v>
      </c>
      <c r="AU138" s="19" t="s">
        <v>81</v>
      </c>
    </row>
    <row r="139" s="14" customFormat="1">
      <c r="A139" s="14"/>
      <c r="B139" s="236"/>
      <c r="C139" s="237"/>
      <c r="D139" s="226" t="s">
        <v>134</v>
      </c>
      <c r="E139" s="238" t="s">
        <v>19</v>
      </c>
      <c r="F139" s="239" t="s">
        <v>451</v>
      </c>
      <c r="G139" s="237"/>
      <c r="H139" s="238" t="s">
        <v>19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134</v>
      </c>
      <c r="AU139" s="245" t="s">
        <v>81</v>
      </c>
      <c r="AV139" s="14" t="s">
        <v>79</v>
      </c>
      <c r="AW139" s="14" t="s">
        <v>33</v>
      </c>
      <c r="AX139" s="14" t="s">
        <v>71</v>
      </c>
      <c r="AY139" s="245" t="s">
        <v>120</v>
      </c>
    </row>
    <row r="140" s="13" customFormat="1">
      <c r="A140" s="13"/>
      <c r="B140" s="224"/>
      <c r="C140" s="225"/>
      <c r="D140" s="226" t="s">
        <v>134</v>
      </c>
      <c r="E140" s="227" t="s">
        <v>19</v>
      </c>
      <c r="F140" s="228" t="s">
        <v>492</v>
      </c>
      <c r="G140" s="225"/>
      <c r="H140" s="229">
        <v>77.25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134</v>
      </c>
      <c r="AU140" s="235" t="s">
        <v>81</v>
      </c>
      <c r="AV140" s="13" t="s">
        <v>81</v>
      </c>
      <c r="AW140" s="13" t="s">
        <v>33</v>
      </c>
      <c r="AX140" s="13" t="s">
        <v>71</v>
      </c>
      <c r="AY140" s="235" t="s">
        <v>120</v>
      </c>
    </row>
    <row r="141" s="14" customFormat="1">
      <c r="A141" s="14"/>
      <c r="B141" s="236"/>
      <c r="C141" s="237"/>
      <c r="D141" s="226" t="s">
        <v>134</v>
      </c>
      <c r="E141" s="238" t="s">
        <v>19</v>
      </c>
      <c r="F141" s="239" t="s">
        <v>445</v>
      </c>
      <c r="G141" s="237"/>
      <c r="H141" s="238" t="s">
        <v>19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134</v>
      </c>
      <c r="AU141" s="245" t="s">
        <v>81</v>
      </c>
      <c r="AV141" s="14" t="s">
        <v>79</v>
      </c>
      <c r="AW141" s="14" t="s">
        <v>33</v>
      </c>
      <c r="AX141" s="14" t="s">
        <v>71</v>
      </c>
      <c r="AY141" s="245" t="s">
        <v>120</v>
      </c>
    </row>
    <row r="142" s="13" customFormat="1">
      <c r="A142" s="13"/>
      <c r="B142" s="224"/>
      <c r="C142" s="225"/>
      <c r="D142" s="226" t="s">
        <v>134</v>
      </c>
      <c r="E142" s="227" t="s">
        <v>19</v>
      </c>
      <c r="F142" s="228" t="s">
        <v>493</v>
      </c>
      <c r="G142" s="225"/>
      <c r="H142" s="229">
        <v>20.52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134</v>
      </c>
      <c r="AU142" s="235" t="s">
        <v>81</v>
      </c>
      <c r="AV142" s="13" t="s">
        <v>81</v>
      </c>
      <c r="AW142" s="13" t="s">
        <v>33</v>
      </c>
      <c r="AX142" s="13" t="s">
        <v>71</v>
      </c>
      <c r="AY142" s="235" t="s">
        <v>120</v>
      </c>
    </row>
    <row r="143" s="15" customFormat="1">
      <c r="A143" s="15"/>
      <c r="B143" s="246"/>
      <c r="C143" s="247"/>
      <c r="D143" s="226" t="s">
        <v>134</v>
      </c>
      <c r="E143" s="248" t="s">
        <v>19</v>
      </c>
      <c r="F143" s="249" t="s">
        <v>149</v>
      </c>
      <c r="G143" s="247"/>
      <c r="H143" s="250">
        <v>97.769999999999996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6" t="s">
        <v>134</v>
      </c>
      <c r="AU143" s="256" t="s">
        <v>81</v>
      </c>
      <c r="AV143" s="15" t="s">
        <v>127</v>
      </c>
      <c r="AW143" s="15" t="s">
        <v>33</v>
      </c>
      <c r="AX143" s="15" t="s">
        <v>79</v>
      </c>
      <c r="AY143" s="256" t="s">
        <v>120</v>
      </c>
    </row>
    <row r="144" s="2" customFormat="1" ht="16.5" customHeight="1">
      <c r="A144" s="40"/>
      <c r="B144" s="41"/>
      <c r="C144" s="257" t="s">
        <v>211</v>
      </c>
      <c r="D144" s="257" t="s">
        <v>212</v>
      </c>
      <c r="E144" s="258" t="s">
        <v>494</v>
      </c>
      <c r="F144" s="259" t="s">
        <v>495</v>
      </c>
      <c r="G144" s="260" t="s">
        <v>192</v>
      </c>
      <c r="H144" s="261">
        <v>195.53999999999999</v>
      </c>
      <c r="I144" s="262"/>
      <c r="J144" s="263">
        <f>ROUND(I144*H144,2)</f>
        <v>0</v>
      </c>
      <c r="K144" s="259" t="s">
        <v>126</v>
      </c>
      <c r="L144" s="264"/>
      <c r="M144" s="265" t="s">
        <v>19</v>
      </c>
      <c r="N144" s="266" t="s">
        <v>42</v>
      </c>
      <c r="O144" s="86"/>
      <c r="P144" s="215">
        <f>O144*H144</f>
        <v>0</v>
      </c>
      <c r="Q144" s="215">
        <v>1</v>
      </c>
      <c r="R144" s="215">
        <f>Q144*H144</f>
        <v>195.53999999999999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172</v>
      </c>
      <c r="AT144" s="217" t="s">
        <v>212</v>
      </c>
      <c r="AU144" s="217" t="s">
        <v>81</v>
      </c>
      <c r="AY144" s="19" t="s">
        <v>120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127</v>
      </c>
      <c r="BM144" s="217" t="s">
        <v>496</v>
      </c>
    </row>
    <row r="145" s="13" customFormat="1">
      <c r="A145" s="13"/>
      <c r="B145" s="224"/>
      <c r="C145" s="225"/>
      <c r="D145" s="226" t="s">
        <v>134</v>
      </c>
      <c r="E145" s="227" t="s">
        <v>19</v>
      </c>
      <c r="F145" s="228" t="s">
        <v>497</v>
      </c>
      <c r="G145" s="225"/>
      <c r="H145" s="229">
        <v>195.53999999999999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134</v>
      </c>
      <c r="AU145" s="235" t="s">
        <v>81</v>
      </c>
      <c r="AV145" s="13" t="s">
        <v>81</v>
      </c>
      <c r="AW145" s="13" t="s">
        <v>33</v>
      </c>
      <c r="AX145" s="13" t="s">
        <v>79</v>
      </c>
      <c r="AY145" s="235" t="s">
        <v>120</v>
      </c>
    </row>
    <row r="146" s="12" customFormat="1" ht="22.8" customHeight="1">
      <c r="A146" s="12"/>
      <c r="B146" s="190"/>
      <c r="C146" s="191"/>
      <c r="D146" s="192" t="s">
        <v>70</v>
      </c>
      <c r="E146" s="204" t="s">
        <v>127</v>
      </c>
      <c r="F146" s="204" t="s">
        <v>498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SUM(P147:P156)</f>
        <v>0</v>
      </c>
      <c r="Q146" s="198"/>
      <c r="R146" s="199">
        <f>SUM(R147:R156)</f>
        <v>43.155783299999996</v>
      </c>
      <c r="S146" s="198"/>
      <c r="T146" s="200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79</v>
      </c>
      <c r="AT146" s="202" t="s">
        <v>70</v>
      </c>
      <c r="AU146" s="202" t="s">
        <v>79</v>
      </c>
      <c r="AY146" s="201" t="s">
        <v>120</v>
      </c>
      <c r="BK146" s="203">
        <f>SUM(BK147:BK156)</f>
        <v>0</v>
      </c>
    </row>
    <row r="147" s="2" customFormat="1" ht="21.75" customHeight="1">
      <c r="A147" s="40"/>
      <c r="B147" s="41"/>
      <c r="C147" s="206" t="s">
        <v>218</v>
      </c>
      <c r="D147" s="206" t="s">
        <v>122</v>
      </c>
      <c r="E147" s="207" t="s">
        <v>499</v>
      </c>
      <c r="F147" s="208" t="s">
        <v>500</v>
      </c>
      <c r="G147" s="209" t="s">
        <v>168</v>
      </c>
      <c r="H147" s="210">
        <v>22.289999999999999</v>
      </c>
      <c r="I147" s="211"/>
      <c r="J147" s="212">
        <f>ROUND(I147*H147,2)</f>
        <v>0</v>
      </c>
      <c r="K147" s="208" t="s">
        <v>126</v>
      </c>
      <c r="L147" s="46"/>
      <c r="M147" s="213" t="s">
        <v>19</v>
      </c>
      <c r="N147" s="214" t="s">
        <v>42</v>
      </c>
      <c r="O147" s="86"/>
      <c r="P147" s="215">
        <f>O147*H147</f>
        <v>0</v>
      </c>
      <c r="Q147" s="215">
        <v>1.8907700000000001</v>
      </c>
      <c r="R147" s="215">
        <f>Q147*H147</f>
        <v>42.145263299999996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127</v>
      </c>
      <c r="AT147" s="217" t="s">
        <v>122</v>
      </c>
      <c r="AU147" s="217" t="s">
        <v>81</v>
      </c>
      <c r="AY147" s="19" t="s">
        <v>120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127</v>
      </c>
      <c r="BM147" s="217" t="s">
        <v>501</v>
      </c>
    </row>
    <row r="148" s="2" customFormat="1">
      <c r="A148" s="40"/>
      <c r="B148" s="41"/>
      <c r="C148" s="42"/>
      <c r="D148" s="219" t="s">
        <v>129</v>
      </c>
      <c r="E148" s="42"/>
      <c r="F148" s="220" t="s">
        <v>502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129</v>
      </c>
      <c r="AU148" s="19" t="s">
        <v>81</v>
      </c>
    </row>
    <row r="149" s="14" customFormat="1">
      <c r="A149" s="14"/>
      <c r="B149" s="236"/>
      <c r="C149" s="237"/>
      <c r="D149" s="226" t="s">
        <v>134</v>
      </c>
      <c r="E149" s="238" t="s">
        <v>19</v>
      </c>
      <c r="F149" s="239" t="s">
        <v>451</v>
      </c>
      <c r="G149" s="237"/>
      <c r="H149" s="238" t="s">
        <v>19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134</v>
      </c>
      <c r="AU149" s="245" t="s">
        <v>81</v>
      </c>
      <c r="AV149" s="14" t="s">
        <v>79</v>
      </c>
      <c r="AW149" s="14" t="s">
        <v>33</v>
      </c>
      <c r="AX149" s="14" t="s">
        <v>71</v>
      </c>
      <c r="AY149" s="245" t="s">
        <v>120</v>
      </c>
    </row>
    <row r="150" s="13" customFormat="1">
      <c r="A150" s="13"/>
      <c r="B150" s="224"/>
      <c r="C150" s="225"/>
      <c r="D150" s="226" t="s">
        <v>134</v>
      </c>
      <c r="E150" s="227" t="s">
        <v>19</v>
      </c>
      <c r="F150" s="228" t="s">
        <v>503</v>
      </c>
      <c r="G150" s="225"/>
      <c r="H150" s="229">
        <v>15.449999999999999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134</v>
      </c>
      <c r="AU150" s="235" t="s">
        <v>81</v>
      </c>
      <c r="AV150" s="13" t="s">
        <v>81</v>
      </c>
      <c r="AW150" s="13" t="s">
        <v>33</v>
      </c>
      <c r="AX150" s="13" t="s">
        <v>71</v>
      </c>
      <c r="AY150" s="235" t="s">
        <v>120</v>
      </c>
    </row>
    <row r="151" s="14" customFormat="1">
      <c r="A151" s="14"/>
      <c r="B151" s="236"/>
      <c r="C151" s="237"/>
      <c r="D151" s="226" t="s">
        <v>134</v>
      </c>
      <c r="E151" s="238" t="s">
        <v>19</v>
      </c>
      <c r="F151" s="239" t="s">
        <v>445</v>
      </c>
      <c r="G151" s="237"/>
      <c r="H151" s="238" t="s">
        <v>19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134</v>
      </c>
      <c r="AU151" s="245" t="s">
        <v>81</v>
      </c>
      <c r="AV151" s="14" t="s">
        <v>79</v>
      </c>
      <c r="AW151" s="14" t="s">
        <v>33</v>
      </c>
      <c r="AX151" s="14" t="s">
        <v>71</v>
      </c>
      <c r="AY151" s="245" t="s">
        <v>120</v>
      </c>
    </row>
    <row r="152" s="13" customFormat="1">
      <c r="A152" s="13"/>
      <c r="B152" s="224"/>
      <c r="C152" s="225"/>
      <c r="D152" s="226" t="s">
        <v>134</v>
      </c>
      <c r="E152" s="227" t="s">
        <v>19</v>
      </c>
      <c r="F152" s="228" t="s">
        <v>504</v>
      </c>
      <c r="G152" s="225"/>
      <c r="H152" s="229">
        <v>6.8399999999999999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134</v>
      </c>
      <c r="AU152" s="235" t="s">
        <v>81</v>
      </c>
      <c r="AV152" s="13" t="s">
        <v>81</v>
      </c>
      <c r="AW152" s="13" t="s">
        <v>33</v>
      </c>
      <c r="AX152" s="13" t="s">
        <v>71</v>
      </c>
      <c r="AY152" s="235" t="s">
        <v>120</v>
      </c>
    </row>
    <row r="153" s="15" customFormat="1">
      <c r="A153" s="15"/>
      <c r="B153" s="246"/>
      <c r="C153" s="247"/>
      <c r="D153" s="226" t="s">
        <v>134</v>
      </c>
      <c r="E153" s="248" t="s">
        <v>19</v>
      </c>
      <c r="F153" s="249" t="s">
        <v>149</v>
      </c>
      <c r="G153" s="247"/>
      <c r="H153" s="250">
        <v>22.289999999999999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6" t="s">
        <v>134</v>
      </c>
      <c r="AU153" s="256" t="s">
        <v>81</v>
      </c>
      <c r="AV153" s="15" t="s">
        <v>127</v>
      </c>
      <c r="AW153" s="15" t="s">
        <v>33</v>
      </c>
      <c r="AX153" s="15" t="s">
        <v>79</v>
      </c>
      <c r="AY153" s="256" t="s">
        <v>120</v>
      </c>
    </row>
    <row r="154" s="2" customFormat="1" ht="21.75" customHeight="1">
      <c r="A154" s="40"/>
      <c r="B154" s="41"/>
      <c r="C154" s="206" t="s">
        <v>223</v>
      </c>
      <c r="D154" s="206" t="s">
        <v>122</v>
      </c>
      <c r="E154" s="207" t="s">
        <v>505</v>
      </c>
      <c r="F154" s="208" t="s">
        <v>506</v>
      </c>
      <c r="G154" s="209" t="s">
        <v>304</v>
      </c>
      <c r="H154" s="210">
        <v>6</v>
      </c>
      <c r="I154" s="211"/>
      <c r="J154" s="212">
        <f>ROUND(I154*H154,2)</f>
        <v>0</v>
      </c>
      <c r="K154" s="208" t="s">
        <v>126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0.087419999999999998</v>
      </c>
      <c r="R154" s="215">
        <f>Q154*H154</f>
        <v>0.52451999999999999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127</v>
      </c>
      <c r="AT154" s="217" t="s">
        <v>122</v>
      </c>
      <c r="AU154" s="217" t="s">
        <v>81</v>
      </c>
      <c r="AY154" s="19" t="s">
        <v>120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127</v>
      </c>
      <c r="BM154" s="217" t="s">
        <v>507</v>
      </c>
    </row>
    <row r="155" s="2" customFormat="1">
      <c r="A155" s="40"/>
      <c r="B155" s="41"/>
      <c r="C155" s="42"/>
      <c r="D155" s="219" t="s">
        <v>129</v>
      </c>
      <c r="E155" s="42"/>
      <c r="F155" s="220" t="s">
        <v>508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129</v>
      </c>
      <c r="AU155" s="19" t="s">
        <v>81</v>
      </c>
    </row>
    <row r="156" s="2" customFormat="1" ht="16.5" customHeight="1">
      <c r="A156" s="40"/>
      <c r="B156" s="41"/>
      <c r="C156" s="257" t="s">
        <v>230</v>
      </c>
      <c r="D156" s="257" t="s">
        <v>212</v>
      </c>
      <c r="E156" s="258" t="s">
        <v>509</v>
      </c>
      <c r="F156" s="259" t="s">
        <v>510</v>
      </c>
      <c r="G156" s="260" t="s">
        <v>304</v>
      </c>
      <c r="H156" s="261">
        <v>6</v>
      </c>
      <c r="I156" s="262"/>
      <c r="J156" s="263">
        <f>ROUND(I156*H156,2)</f>
        <v>0</v>
      </c>
      <c r="K156" s="259" t="s">
        <v>126</v>
      </c>
      <c r="L156" s="264"/>
      <c r="M156" s="265" t="s">
        <v>19</v>
      </c>
      <c r="N156" s="266" t="s">
        <v>42</v>
      </c>
      <c r="O156" s="86"/>
      <c r="P156" s="215">
        <f>O156*H156</f>
        <v>0</v>
      </c>
      <c r="Q156" s="215">
        <v>0.081000000000000003</v>
      </c>
      <c r="R156" s="215">
        <f>Q156*H156</f>
        <v>0.48599999999999999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172</v>
      </c>
      <c r="AT156" s="217" t="s">
        <v>212</v>
      </c>
      <c r="AU156" s="217" t="s">
        <v>81</v>
      </c>
      <c r="AY156" s="19" t="s">
        <v>120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79</v>
      </c>
      <c r="BK156" s="218">
        <f>ROUND(I156*H156,2)</f>
        <v>0</v>
      </c>
      <c r="BL156" s="19" t="s">
        <v>127</v>
      </c>
      <c r="BM156" s="217" t="s">
        <v>511</v>
      </c>
    </row>
    <row r="157" s="12" customFormat="1" ht="22.8" customHeight="1">
      <c r="A157" s="12"/>
      <c r="B157" s="190"/>
      <c r="C157" s="191"/>
      <c r="D157" s="192" t="s">
        <v>70</v>
      </c>
      <c r="E157" s="204" t="s">
        <v>172</v>
      </c>
      <c r="F157" s="204" t="s">
        <v>512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SUM(P158:P218)</f>
        <v>0</v>
      </c>
      <c r="Q157" s="198"/>
      <c r="R157" s="199">
        <f>SUM(R158:R218)</f>
        <v>48.797632999999998</v>
      </c>
      <c r="S157" s="198"/>
      <c r="T157" s="200">
        <f>SUM(T158:T218)</f>
        <v>49.019999999999996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79</v>
      </c>
      <c r="AT157" s="202" t="s">
        <v>70</v>
      </c>
      <c r="AU157" s="202" t="s">
        <v>79</v>
      </c>
      <c r="AY157" s="201" t="s">
        <v>120</v>
      </c>
      <c r="BK157" s="203">
        <f>SUM(BK158:BK218)</f>
        <v>0</v>
      </c>
    </row>
    <row r="158" s="2" customFormat="1" ht="16.5" customHeight="1">
      <c r="A158" s="40"/>
      <c r="B158" s="41"/>
      <c r="C158" s="206" t="s">
        <v>236</v>
      </c>
      <c r="D158" s="206" t="s">
        <v>122</v>
      </c>
      <c r="E158" s="207" t="s">
        <v>513</v>
      </c>
      <c r="F158" s="208" t="s">
        <v>514</v>
      </c>
      <c r="G158" s="209" t="s">
        <v>160</v>
      </c>
      <c r="H158" s="210">
        <v>51.5</v>
      </c>
      <c r="I158" s="211"/>
      <c r="J158" s="212">
        <f>ROUND(I158*H158,2)</f>
        <v>0</v>
      </c>
      <c r="K158" s="208" t="s">
        <v>126</v>
      </c>
      <c r="L158" s="46"/>
      <c r="M158" s="213" t="s">
        <v>19</v>
      </c>
      <c r="N158" s="214" t="s">
        <v>42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0.83999999999999997</v>
      </c>
      <c r="T158" s="216">
        <f>S158*H158</f>
        <v>43.259999999999998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127</v>
      </c>
      <c r="AT158" s="217" t="s">
        <v>122</v>
      </c>
      <c r="AU158" s="217" t="s">
        <v>81</v>
      </c>
      <c r="AY158" s="19" t="s">
        <v>120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79</v>
      </c>
      <c r="BK158" s="218">
        <f>ROUND(I158*H158,2)</f>
        <v>0</v>
      </c>
      <c r="BL158" s="19" t="s">
        <v>127</v>
      </c>
      <c r="BM158" s="217" t="s">
        <v>515</v>
      </c>
    </row>
    <row r="159" s="2" customFormat="1">
      <c r="A159" s="40"/>
      <c r="B159" s="41"/>
      <c r="C159" s="42"/>
      <c r="D159" s="219" t="s">
        <v>129</v>
      </c>
      <c r="E159" s="42"/>
      <c r="F159" s="220" t="s">
        <v>516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129</v>
      </c>
      <c r="AU159" s="19" t="s">
        <v>81</v>
      </c>
    </row>
    <row r="160" s="2" customFormat="1" ht="24.15" customHeight="1">
      <c r="A160" s="40"/>
      <c r="B160" s="41"/>
      <c r="C160" s="206" t="s">
        <v>240</v>
      </c>
      <c r="D160" s="206" t="s">
        <v>122</v>
      </c>
      <c r="E160" s="207" t="s">
        <v>517</v>
      </c>
      <c r="F160" s="208" t="s">
        <v>518</v>
      </c>
      <c r="G160" s="209" t="s">
        <v>160</v>
      </c>
      <c r="H160" s="210">
        <v>51.5</v>
      </c>
      <c r="I160" s="211"/>
      <c r="J160" s="212">
        <f>ROUND(I160*H160,2)</f>
        <v>0</v>
      </c>
      <c r="K160" s="208" t="s">
        <v>126</v>
      </c>
      <c r="L160" s="46"/>
      <c r="M160" s="213" t="s">
        <v>19</v>
      </c>
      <c r="N160" s="214" t="s">
        <v>42</v>
      </c>
      <c r="O160" s="86"/>
      <c r="P160" s="215">
        <f>O160*H160</f>
        <v>0</v>
      </c>
      <c r="Q160" s="215">
        <v>0.00025000000000000001</v>
      </c>
      <c r="R160" s="215">
        <f>Q160*H160</f>
        <v>0.012875000000000001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127</v>
      </c>
      <c r="AT160" s="217" t="s">
        <v>122</v>
      </c>
      <c r="AU160" s="217" t="s">
        <v>81</v>
      </c>
      <c r="AY160" s="19" t="s">
        <v>120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127</v>
      </c>
      <c r="BM160" s="217" t="s">
        <v>519</v>
      </c>
    </row>
    <row r="161" s="2" customFormat="1">
      <c r="A161" s="40"/>
      <c r="B161" s="41"/>
      <c r="C161" s="42"/>
      <c r="D161" s="219" t="s">
        <v>129</v>
      </c>
      <c r="E161" s="42"/>
      <c r="F161" s="220" t="s">
        <v>520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129</v>
      </c>
      <c r="AU161" s="19" t="s">
        <v>81</v>
      </c>
    </row>
    <row r="162" s="2" customFormat="1" ht="16.5" customHeight="1">
      <c r="A162" s="40"/>
      <c r="B162" s="41"/>
      <c r="C162" s="257" t="s">
        <v>7</v>
      </c>
      <c r="D162" s="257" t="s">
        <v>212</v>
      </c>
      <c r="E162" s="258" t="s">
        <v>521</v>
      </c>
      <c r="F162" s="259" t="s">
        <v>522</v>
      </c>
      <c r="G162" s="260" t="s">
        <v>160</v>
      </c>
      <c r="H162" s="261">
        <v>52.015000000000001</v>
      </c>
      <c r="I162" s="262"/>
      <c r="J162" s="263">
        <f>ROUND(I162*H162,2)</f>
        <v>0</v>
      </c>
      <c r="K162" s="259" t="s">
        <v>126</v>
      </c>
      <c r="L162" s="264"/>
      <c r="M162" s="265" t="s">
        <v>19</v>
      </c>
      <c r="N162" s="266" t="s">
        <v>42</v>
      </c>
      <c r="O162" s="86"/>
      <c r="P162" s="215">
        <f>O162*H162</f>
        <v>0</v>
      </c>
      <c r="Q162" s="215">
        <v>0.59999999999999998</v>
      </c>
      <c r="R162" s="215">
        <f>Q162*H162</f>
        <v>31.209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172</v>
      </c>
      <c r="AT162" s="217" t="s">
        <v>212</v>
      </c>
      <c r="AU162" s="217" t="s">
        <v>81</v>
      </c>
      <c r="AY162" s="19" t="s">
        <v>120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79</v>
      </c>
      <c r="BK162" s="218">
        <f>ROUND(I162*H162,2)</f>
        <v>0</v>
      </c>
      <c r="BL162" s="19" t="s">
        <v>127</v>
      </c>
      <c r="BM162" s="217" t="s">
        <v>523</v>
      </c>
    </row>
    <row r="163" s="13" customFormat="1">
      <c r="A163" s="13"/>
      <c r="B163" s="224"/>
      <c r="C163" s="225"/>
      <c r="D163" s="226" t="s">
        <v>134</v>
      </c>
      <c r="E163" s="227" t="s">
        <v>19</v>
      </c>
      <c r="F163" s="228" t="s">
        <v>524</v>
      </c>
      <c r="G163" s="225"/>
      <c r="H163" s="229">
        <v>52.015000000000001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134</v>
      </c>
      <c r="AU163" s="235" t="s">
        <v>81</v>
      </c>
      <c r="AV163" s="13" t="s">
        <v>81</v>
      </c>
      <c r="AW163" s="13" t="s">
        <v>33</v>
      </c>
      <c r="AX163" s="13" t="s">
        <v>79</v>
      </c>
      <c r="AY163" s="235" t="s">
        <v>120</v>
      </c>
    </row>
    <row r="164" s="2" customFormat="1" ht="16.5" customHeight="1">
      <c r="A164" s="40"/>
      <c r="B164" s="41"/>
      <c r="C164" s="206" t="s">
        <v>251</v>
      </c>
      <c r="D164" s="206" t="s">
        <v>122</v>
      </c>
      <c r="E164" s="207" t="s">
        <v>525</v>
      </c>
      <c r="F164" s="208" t="s">
        <v>526</v>
      </c>
      <c r="G164" s="209" t="s">
        <v>160</v>
      </c>
      <c r="H164" s="210">
        <v>57</v>
      </c>
      <c r="I164" s="211"/>
      <c r="J164" s="212">
        <f>ROUND(I164*H164,2)</f>
        <v>0</v>
      </c>
      <c r="K164" s="208" t="s">
        <v>126</v>
      </c>
      <c r="L164" s="46"/>
      <c r="M164" s="213" t="s">
        <v>19</v>
      </c>
      <c r="N164" s="214" t="s">
        <v>42</v>
      </c>
      <c r="O164" s="86"/>
      <c r="P164" s="215">
        <f>O164*H164</f>
        <v>0</v>
      </c>
      <c r="Q164" s="215">
        <v>1.0000000000000001E-05</v>
      </c>
      <c r="R164" s="215">
        <f>Q164*H164</f>
        <v>0.00057000000000000009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127</v>
      </c>
      <c r="AT164" s="217" t="s">
        <v>122</v>
      </c>
      <c r="AU164" s="217" t="s">
        <v>81</v>
      </c>
      <c r="AY164" s="19" t="s">
        <v>120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79</v>
      </c>
      <c r="BK164" s="218">
        <f>ROUND(I164*H164,2)</f>
        <v>0</v>
      </c>
      <c r="BL164" s="19" t="s">
        <v>127</v>
      </c>
      <c r="BM164" s="217" t="s">
        <v>527</v>
      </c>
    </row>
    <row r="165" s="2" customFormat="1">
      <c r="A165" s="40"/>
      <c r="B165" s="41"/>
      <c r="C165" s="42"/>
      <c r="D165" s="219" t="s">
        <v>129</v>
      </c>
      <c r="E165" s="42"/>
      <c r="F165" s="220" t="s">
        <v>528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129</v>
      </c>
      <c r="AU165" s="19" t="s">
        <v>81</v>
      </c>
    </row>
    <row r="166" s="2" customFormat="1" ht="16.5" customHeight="1">
      <c r="A166" s="40"/>
      <c r="B166" s="41"/>
      <c r="C166" s="257" t="s">
        <v>256</v>
      </c>
      <c r="D166" s="257" t="s">
        <v>212</v>
      </c>
      <c r="E166" s="258" t="s">
        <v>529</v>
      </c>
      <c r="F166" s="259" t="s">
        <v>530</v>
      </c>
      <c r="G166" s="260" t="s">
        <v>160</v>
      </c>
      <c r="H166" s="261">
        <v>57.854999999999997</v>
      </c>
      <c r="I166" s="262"/>
      <c r="J166" s="263">
        <f>ROUND(I166*H166,2)</f>
        <v>0</v>
      </c>
      <c r="K166" s="259" t="s">
        <v>126</v>
      </c>
      <c r="L166" s="264"/>
      <c r="M166" s="265" t="s">
        <v>19</v>
      </c>
      <c r="N166" s="266" t="s">
        <v>42</v>
      </c>
      <c r="O166" s="86"/>
      <c r="P166" s="215">
        <f>O166*H166</f>
        <v>0</v>
      </c>
      <c r="Q166" s="215">
        <v>0.0045999999999999999</v>
      </c>
      <c r="R166" s="215">
        <f>Q166*H166</f>
        <v>0.26613300000000001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172</v>
      </c>
      <c r="AT166" s="217" t="s">
        <v>212</v>
      </c>
      <c r="AU166" s="217" t="s">
        <v>81</v>
      </c>
      <c r="AY166" s="19" t="s">
        <v>120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79</v>
      </c>
      <c r="BK166" s="218">
        <f>ROUND(I166*H166,2)</f>
        <v>0</v>
      </c>
      <c r="BL166" s="19" t="s">
        <v>127</v>
      </c>
      <c r="BM166" s="217" t="s">
        <v>531</v>
      </c>
    </row>
    <row r="167" s="13" customFormat="1">
      <c r="A167" s="13"/>
      <c r="B167" s="224"/>
      <c r="C167" s="225"/>
      <c r="D167" s="226" t="s">
        <v>134</v>
      </c>
      <c r="E167" s="227" t="s">
        <v>19</v>
      </c>
      <c r="F167" s="228" t="s">
        <v>532</v>
      </c>
      <c r="G167" s="225"/>
      <c r="H167" s="229">
        <v>57.854999999999997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134</v>
      </c>
      <c r="AU167" s="235" t="s">
        <v>81</v>
      </c>
      <c r="AV167" s="13" t="s">
        <v>81</v>
      </c>
      <c r="AW167" s="13" t="s">
        <v>33</v>
      </c>
      <c r="AX167" s="13" t="s">
        <v>79</v>
      </c>
      <c r="AY167" s="235" t="s">
        <v>120</v>
      </c>
    </row>
    <row r="168" s="2" customFormat="1" ht="24.15" customHeight="1">
      <c r="A168" s="40"/>
      <c r="B168" s="41"/>
      <c r="C168" s="206" t="s">
        <v>260</v>
      </c>
      <c r="D168" s="206" t="s">
        <v>122</v>
      </c>
      <c r="E168" s="207" t="s">
        <v>533</v>
      </c>
      <c r="F168" s="208" t="s">
        <v>534</v>
      </c>
      <c r="G168" s="209" t="s">
        <v>304</v>
      </c>
      <c r="H168" s="210">
        <v>5</v>
      </c>
      <c r="I168" s="211"/>
      <c r="J168" s="212">
        <f>ROUND(I168*H168,2)</f>
        <v>0</v>
      </c>
      <c r="K168" s="208" t="s">
        <v>126</v>
      </c>
      <c r="L168" s="46"/>
      <c r="M168" s="213" t="s">
        <v>19</v>
      </c>
      <c r="N168" s="214" t="s">
        <v>42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127</v>
      </c>
      <c r="AT168" s="217" t="s">
        <v>122</v>
      </c>
      <c r="AU168" s="217" t="s">
        <v>81</v>
      </c>
      <c r="AY168" s="19" t="s">
        <v>120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127</v>
      </c>
      <c r="BM168" s="217" t="s">
        <v>535</v>
      </c>
    </row>
    <row r="169" s="2" customFormat="1">
      <c r="A169" s="40"/>
      <c r="B169" s="41"/>
      <c r="C169" s="42"/>
      <c r="D169" s="219" t="s">
        <v>129</v>
      </c>
      <c r="E169" s="42"/>
      <c r="F169" s="220" t="s">
        <v>536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129</v>
      </c>
      <c r="AU169" s="19" t="s">
        <v>81</v>
      </c>
    </row>
    <row r="170" s="2" customFormat="1" ht="16.5" customHeight="1">
      <c r="A170" s="40"/>
      <c r="B170" s="41"/>
      <c r="C170" s="257" t="s">
        <v>265</v>
      </c>
      <c r="D170" s="257" t="s">
        <v>212</v>
      </c>
      <c r="E170" s="258" t="s">
        <v>537</v>
      </c>
      <c r="F170" s="259" t="s">
        <v>538</v>
      </c>
      <c r="G170" s="260" t="s">
        <v>304</v>
      </c>
      <c r="H170" s="261">
        <v>1</v>
      </c>
      <c r="I170" s="262"/>
      <c r="J170" s="263">
        <f>ROUND(I170*H170,2)</f>
        <v>0</v>
      </c>
      <c r="K170" s="259" t="s">
        <v>126</v>
      </c>
      <c r="L170" s="264"/>
      <c r="M170" s="265" t="s">
        <v>19</v>
      </c>
      <c r="N170" s="266" t="s">
        <v>42</v>
      </c>
      <c r="O170" s="86"/>
      <c r="P170" s="215">
        <f>O170*H170</f>
        <v>0</v>
      </c>
      <c r="Q170" s="215">
        <v>0.0011999999999999999</v>
      </c>
      <c r="R170" s="215">
        <f>Q170*H170</f>
        <v>0.0011999999999999999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172</v>
      </c>
      <c r="AT170" s="217" t="s">
        <v>212</v>
      </c>
      <c r="AU170" s="217" t="s">
        <v>81</v>
      </c>
      <c r="AY170" s="19" t="s">
        <v>120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79</v>
      </c>
      <c r="BK170" s="218">
        <f>ROUND(I170*H170,2)</f>
        <v>0</v>
      </c>
      <c r="BL170" s="19" t="s">
        <v>127</v>
      </c>
      <c r="BM170" s="217" t="s">
        <v>539</v>
      </c>
    </row>
    <row r="171" s="2" customFormat="1" ht="16.5" customHeight="1">
      <c r="A171" s="40"/>
      <c r="B171" s="41"/>
      <c r="C171" s="257" t="s">
        <v>270</v>
      </c>
      <c r="D171" s="257" t="s">
        <v>212</v>
      </c>
      <c r="E171" s="258" t="s">
        <v>540</v>
      </c>
      <c r="F171" s="259" t="s">
        <v>541</v>
      </c>
      <c r="G171" s="260" t="s">
        <v>304</v>
      </c>
      <c r="H171" s="261">
        <v>4</v>
      </c>
      <c r="I171" s="262"/>
      <c r="J171" s="263">
        <f>ROUND(I171*H171,2)</f>
        <v>0</v>
      </c>
      <c r="K171" s="259" t="s">
        <v>126</v>
      </c>
      <c r="L171" s="264"/>
      <c r="M171" s="265" t="s">
        <v>19</v>
      </c>
      <c r="N171" s="266" t="s">
        <v>42</v>
      </c>
      <c r="O171" s="86"/>
      <c r="P171" s="215">
        <f>O171*H171</f>
        <v>0</v>
      </c>
      <c r="Q171" s="215">
        <v>0.0011999999999999999</v>
      </c>
      <c r="R171" s="215">
        <f>Q171*H171</f>
        <v>0.0047999999999999996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172</v>
      </c>
      <c r="AT171" s="217" t="s">
        <v>212</v>
      </c>
      <c r="AU171" s="217" t="s">
        <v>81</v>
      </c>
      <c r="AY171" s="19" t="s">
        <v>120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79</v>
      </c>
      <c r="BK171" s="218">
        <f>ROUND(I171*H171,2)</f>
        <v>0</v>
      </c>
      <c r="BL171" s="19" t="s">
        <v>127</v>
      </c>
      <c r="BM171" s="217" t="s">
        <v>542</v>
      </c>
    </row>
    <row r="172" s="2" customFormat="1" ht="24.15" customHeight="1">
      <c r="A172" s="40"/>
      <c r="B172" s="41"/>
      <c r="C172" s="206" t="s">
        <v>275</v>
      </c>
      <c r="D172" s="206" t="s">
        <v>122</v>
      </c>
      <c r="E172" s="207" t="s">
        <v>543</v>
      </c>
      <c r="F172" s="208" t="s">
        <v>544</v>
      </c>
      <c r="G172" s="209" t="s">
        <v>304</v>
      </c>
      <c r="H172" s="210">
        <v>1</v>
      </c>
      <c r="I172" s="211"/>
      <c r="J172" s="212">
        <f>ROUND(I172*H172,2)</f>
        <v>0</v>
      </c>
      <c r="K172" s="208" t="s">
        <v>19</v>
      </c>
      <c r="L172" s="46"/>
      <c r="M172" s="213" t="s">
        <v>19</v>
      </c>
      <c r="N172" s="214" t="s">
        <v>42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127</v>
      </c>
      <c r="AT172" s="217" t="s">
        <v>122</v>
      </c>
      <c r="AU172" s="217" t="s">
        <v>81</v>
      </c>
      <c r="AY172" s="19" t="s">
        <v>120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79</v>
      </c>
      <c r="BK172" s="218">
        <f>ROUND(I172*H172,2)</f>
        <v>0</v>
      </c>
      <c r="BL172" s="19" t="s">
        <v>127</v>
      </c>
      <c r="BM172" s="217" t="s">
        <v>545</v>
      </c>
    </row>
    <row r="173" s="14" customFormat="1">
      <c r="A173" s="14"/>
      <c r="B173" s="236"/>
      <c r="C173" s="237"/>
      <c r="D173" s="226" t="s">
        <v>134</v>
      </c>
      <c r="E173" s="238" t="s">
        <v>19</v>
      </c>
      <c r="F173" s="239" t="s">
        <v>546</v>
      </c>
      <c r="G173" s="237"/>
      <c r="H173" s="238" t="s">
        <v>19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134</v>
      </c>
      <c r="AU173" s="245" t="s">
        <v>81</v>
      </c>
      <c r="AV173" s="14" t="s">
        <v>79</v>
      </c>
      <c r="AW173" s="14" t="s">
        <v>33</v>
      </c>
      <c r="AX173" s="14" t="s">
        <v>71</v>
      </c>
      <c r="AY173" s="245" t="s">
        <v>120</v>
      </c>
    </row>
    <row r="174" s="13" customFormat="1">
      <c r="A174" s="13"/>
      <c r="B174" s="224"/>
      <c r="C174" s="225"/>
      <c r="D174" s="226" t="s">
        <v>134</v>
      </c>
      <c r="E174" s="227" t="s">
        <v>19</v>
      </c>
      <c r="F174" s="228" t="s">
        <v>79</v>
      </c>
      <c r="G174" s="225"/>
      <c r="H174" s="229">
        <v>1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134</v>
      </c>
      <c r="AU174" s="235" t="s">
        <v>81</v>
      </c>
      <c r="AV174" s="13" t="s">
        <v>81</v>
      </c>
      <c r="AW174" s="13" t="s">
        <v>33</v>
      </c>
      <c r="AX174" s="13" t="s">
        <v>79</v>
      </c>
      <c r="AY174" s="235" t="s">
        <v>120</v>
      </c>
    </row>
    <row r="175" s="2" customFormat="1" ht="16.5" customHeight="1">
      <c r="A175" s="40"/>
      <c r="B175" s="41"/>
      <c r="C175" s="257" t="s">
        <v>280</v>
      </c>
      <c r="D175" s="257" t="s">
        <v>212</v>
      </c>
      <c r="E175" s="258" t="s">
        <v>547</v>
      </c>
      <c r="F175" s="259" t="s">
        <v>548</v>
      </c>
      <c r="G175" s="260" t="s">
        <v>304</v>
      </c>
      <c r="H175" s="261">
        <v>1</v>
      </c>
      <c r="I175" s="262"/>
      <c r="J175" s="263">
        <f>ROUND(I175*H175,2)</f>
        <v>0</v>
      </c>
      <c r="K175" s="259" t="s">
        <v>19</v>
      </c>
      <c r="L175" s="264"/>
      <c r="M175" s="265" t="s">
        <v>19</v>
      </c>
      <c r="N175" s="266" t="s">
        <v>42</v>
      </c>
      <c r="O175" s="86"/>
      <c r="P175" s="215">
        <f>O175*H175</f>
        <v>0</v>
      </c>
      <c r="Q175" s="215">
        <v>0.0020999999999999999</v>
      </c>
      <c r="R175" s="215">
        <f>Q175*H175</f>
        <v>0.0020999999999999999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172</v>
      </c>
      <c r="AT175" s="217" t="s">
        <v>212</v>
      </c>
      <c r="AU175" s="217" t="s">
        <v>81</v>
      </c>
      <c r="AY175" s="19" t="s">
        <v>120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79</v>
      </c>
      <c r="BK175" s="218">
        <f>ROUND(I175*H175,2)</f>
        <v>0</v>
      </c>
      <c r="BL175" s="19" t="s">
        <v>127</v>
      </c>
      <c r="BM175" s="217" t="s">
        <v>549</v>
      </c>
    </row>
    <row r="176" s="2" customFormat="1" ht="16.5" customHeight="1">
      <c r="A176" s="40"/>
      <c r="B176" s="41"/>
      <c r="C176" s="206" t="s">
        <v>285</v>
      </c>
      <c r="D176" s="206" t="s">
        <v>122</v>
      </c>
      <c r="E176" s="207" t="s">
        <v>550</v>
      </c>
      <c r="F176" s="208" t="s">
        <v>551</v>
      </c>
      <c r="G176" s="209" t="s">
        <v>304</v>
      </c>
      <c r="H176" s="210">
        <v>1</v>
      </c>
      <c r="I176" s="211"/>
      <c r="J176" s="212">
        <f>ROUND(I176*H176,2)</f>
        <v>0</v>
      </c>
      <c r="K176" s="208" t="s">
        <v>19</v>
      </c>
      <c r="L176" s="46"/>
      <c r="M176" s="213" t="s">
        <v>19</v>
      </c>
      <c r="N176" s="214" t="s">
        <v>42</v>
      </c>
      <c r="O176" s="86"/>
      <c r="P176" s="215">
        <f>O176*H176</f>
        <v>0</v>
      </c>
      <c r="Q176" s="215">
        <v>6.9999999999999994E-05</v>
      </c>
      <c r="R176" s="215">
        <f>Q176*H176</f>
        <v>6.9999999999999994E-05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127</v>
      </c>
      <c r="AT176" s="217" t="s">
        <v>122</v>
      </c>
      <c r="AU176" s="217" t="s">
        <v>81</v>
      </c>
      <c r="AY176" s="19" t="s">
        <v>120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79</v>
      </c>
      <c r="BK176" s="218">
        <f>ROUND(I176*H176,2)</f>
        <v>0</v>
      </c>
      <c r="BL176" s="19" t="s">
        <v>127</v>
      </c>
      <c r="BM176" s="217" t="s">
        <v>552</v>
      </c>
    </row>
    <row r="177" s="2" customFormat="1" ht="21.75" customHeight="1">
      <c r="A177" s="40"/>
      <c r="B177" s="41"/>
      <c r="C177" s="206" t="s">
        <v>290</v>
      </c>
      <c r="D177" s="206" t="s">
        <v>122</v>
      </c>
      <c r="E177" s="207" t="s">
        <v>553</v>
      </c>
      <c r="F177" s="208" t="s">
        <v>554</v>
      </c>
      <c r="G177" s="209" t="s">
        <v>168</v>
      </c>
      <c r="H177" s="210">
        <v>3</v>
      </c>
      <c r="I177" s="211"/>
      <c r="J177" s="212">
        <f>ROUND(I177*H177,2)</f>
        <v>0</v>
      </c>
      <c r="K177" s="208" t="s">
        <v>126</v>
      </c>
      <c r="L177" s="46"/>
      <c r="M177" s="213" t="s">
        <v>19</v>
      </c>
      <c r="N177" s="214" t="s">
        <v>42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1.9199999999999999</v>
      </c>
      <c r="T177" s="216">
        <f>S177*H177</f>
        <v>5.7599999999999998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127</v>
      </c>
      <c r="AT177" s="217" t="s">
        <v>122</v>
      </c>
      <c r="AU177" s="217" t="s">
        <v>81</v>
      </c>
      <c r="AY177" s="19" t="s">
        <v>120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127</v>
      </c>
      <c r="BM177" s="217" t="s">
        <v>555</v>
      </c>
    </row>
    <row r="178" s="2" customFormat="1">
      <c r="A178" s="40"/>
      <c r="B178" s="41"/>
      <c r="C178" s="42"/>
      <c r="D178" s="219" t="s">
        <v>129</v>
      </c>
      <c r="E178" s="42"/>
      <c r="F178" s="220" t="s">
        <v>556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129</v>
      </c>
      <c r="AU178" s="19" t="s">
        <v>81</v>
      </c>
    </row>
    <row r="179" s="13" customFormat="1">
      <c r="A179" s="13"/>
      <c r="B179" s="224"/>
      <c r="C179" s="225"/>
      <c r="D179" s="226" t="s">
        <v>134</v>
      </c>
      <c r="E179" s="227" t="s">
        <v>19</v>
      </c>
      <c r="F179" s="228" t="s">
        <v>557</v>
      </c>
      <c r="G179" s="225"/>
      <c r="H179" s="229">
        <v>3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134</v>
      </c>
      <c r="AU179" s="235" t="s">
        <v>81</v>
      </c>
      <c r="AV179" s="13" t="s">
        <v>81</v>
      </c>
      <c r="AW179" s="13" t="s">
        <v>33</v>
      </c>
      <c r="AX179" s="13" t="s">
        <v>79</v>
      </c>
      <c r="AY179" s="235" t="s">
        <v>120</v>
      </c>
    </row>
    <row r="180" s="2" customFormat="1" ht="16.5" customHeight="1">
      <c r="A180" s="40"/>
      <c r="B180" s="41"/>
      <c r="C180" s="206" t="s">
        <v>295</v>
      </c>
      <c r="D180" s="206" t="s">
        <v>122</v>
      </c>
      <c r="E180" s="207" t="s">
        <v>558</v>
      </c>
      <c r="F180" s="208" t="s">
        <v>559</v>
      </c>
      <c r="G180" s="209" t="s">
        <v>160</v>
      </c>
      <c r="H180" s="210">
        <v>57</v>
      </c>
      <c r="I180" s="211"/>
      <c r="J180" s="212">
        <f>ROUND(I180*H180,2)</f>
        <v>0</v>
      </c>
      <c r="K180" s="208" t="s">
        <v>126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127</v>
      </c>
      <c r="AT180" s="217" t="s">
        <v>122</v>
      </c>
      <c r="AU180" s="217" t="s">
        <v>81</v>
      </c>
      <c r="AY180" s="19" t="s">
        <v>120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127</v>
      </c>
      <c r="BM180" s="217" t="s">
        <v>560</v>
      </c>
    </row>
    <row r="181" s="2" customFormat="1">
      <c r="A181" s="40"/>
      <c r="B181" s="41"/>
      <c r="C181" s="42"/>
      <c r="D181" s="219" t="s">
        <v>129</v>
      </c>
      <c r="E181" s="42"/>
      <c r="F181" s="220" t="s">
        <v>561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129</v>
      </c>
      <c r="AU181" s="19" t="s">
        <v>81</v>
      </c>
    </row>
    <row r="182" s="13" customFormat="1">
      <c r="A182" s="13"/>
      <c r="B182" s="224"/>
      <c r="C182" s="225"/>
      <c r="D182" s="226" t="s">
        <v>134</v>
      </c>
      <c r="E182" s="227" t="s">
        <v>19</v>
      </c>
      <c r="F182" s="228" t="s">
        <v>562</v>
      </c>
      <c r="G182" s="225"/>
      <c r="H182" s="229">
        <v>57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134</v>
      </c>
      <c r="AU182" s="235" t="s">
        <v>81</v>
      </c>
      <c r="AV182" s="13" t="s">
        <v>81</v>
      </c>
      <c r="AW182" s="13" t="s">
        <v>33</v>
      </c>
      <c r="AX182" s="13" t="s">
        <v>79</v>
      </c>
      <c r="AY182" s="235" t="s">
        <v>120</v>
      </c>
    </row>
    <row r="183" s="2" customFormat="1" ht="16.5" customHeight="1">
      <c r="A183" s="40"/>
      <c r="B183" s="41"/>
      <c r="C183" s="206" t="s">
        <v>301</v>
      </c>
      <c r="D183" s="206" t="s">
        <v>122</v>
      </c>
      <c r="E183" s="207" t="s">
        <v>563</v>
      </c>
      <c r="F183" s="208" t="s">
        <v>564</v>
      </c>
      <c r="G183" s="209" t="s">
        <v>160</v>
      </c>
      <c r="H183" s="210">
        <v>51.5</v>
      </c>
      <c r="I183" s="211"/>
      <c r="J183" s="212">
        <f>ROUND(I183*H183,2)</f>
        <v>0</v>
      </c>
      <c r="K183" s="208" t="s">
        <v>126</v>
      </c>
      <c r="L183" s="46"/>
      <c r="M183" s="213" t="s">
        <v>19</v>
      </c>
      <c r="N183" s="214" t="s">
        <v>42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127</v>
      </c>
      <c r="AT183" s="217" t="s">
        <v>122</v>
      </c>
      <c r="AU183" s="217" t="s">
        <v>81</v>
      </c>
      <c r="AY183" s="19" t="s">
        <v>120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79</v>
      </c>
      <c r="BK183" s="218">
        <f>ROUND(I183*H183,2)</f>
        <v>0</v>
      </c>
      <c r="BL183" s="19" t="s">
        <v>127</v>
      </c>
      <c r="BM183" s="217" t="s">
        <v>565</v>
      </c>
    </row>
    <row r="184" s="2" customFormat="1">
      <c r="A184" s="40"/>
      <c r="B184" s="41"/>
      <c r="C184" s="42"/>
      <c r="D184" s="219" t="s">
        <v>129</v>
      </c>
      <c r="E184" s="42"/>
      <c r="F184" s="220" t="s">
        <v>566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129</v>
      </c>
      <c r="AU184" s="19" t="s">
        <v>81</v>
      </c>
    </row>
    <row r="185" s="2" customFormat="1" ht="16.5" customHeight="1">
      <c r="A185" s="40"/>
      <c r="B185" s="41"/>
      <c r="C185" s="206" t="s">
        <v>307</v>
      </c>
      <c r="D185" s="206" t="s">
        <v>122</v>
      </c>
      <c r="E185" s="207" t="s">
        <v>567</v>
      </c>
      <c r="F185" s="208" t="s">
        <v>568</v>
      </c>
      <c r="G185" s="209" t="s">
        <v>160</v>
      </c>
      <c r="H185" s="210">
        <v>108.5</v>
      </c>
      <c r="I185" s="211"/>
      <c r="J185" s="212">
        <f>ROUND(I185*H185,2)</f>
        <v>0</v>
      </c>
      <c r="K185" s="208" t="s">
        <v>126</v>
      </c>
      <c r="L185" s="46"/>
      <c r="M185" s="213" t="s">
        <v>19</v>
      </c>
      <c r="N185" s="214" t="s">
        <v>42</v>
      </c>
      <c r="O185" s="86"/>
      <c r="P185" s="215">
        <f>O185*H185</f>
        <v>0</v>
      </c>
      <c r="Q185" s="215">
        <v>6.9999999999999994E-05</v>
      </c>
      <c r="R185" s="215">
        <f>Q185*H185</f>
        <v>0.0075949999999999993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127</v>
      </c>
      <c r="AT185" s="217" t="s">
        <v>122</v>
      </c>
      <c r="AU185" s="217" t="s">
        <v>81</v>
      </c>
      <c r="AY185" s="19" t="s">
        <v>120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127</v>
      </c>
      <c r="BM185" s="217" t="s">
        <v>569</v>
      </c>
    </row>
    <row r="186" s="2" customFormat="1">
      <c r="A186" s="40"/>
      <c r="B186" s="41"/>
      <c r="C186" s="42"/>
      <c r="D186" s="219" t="s">
        <v>129</v>
      </c>
      <c r="E186" s="42"/>
      <c r="F186" s="220" t="s">
        <v>570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129</v>
      </c>
      <c r="AU186" s="19" t="s">
        <v>81</v>
      </c>
    </row>
    <row r="187" s="13" customFormat="1">
      <c r="A187" s="13"/>
      <c r="B187" s="224"/>
      <c r="C187" s="225"/>
      <c r="D187" s="226" t="s">
        <v>134</v>
      </c>
      <c r="E187" s="227" t="s">
        <v>19</v>
      </c>
      <c r="F187" s="228" t="s">
        <v>571</v>
      </c>
      <c r="G187" s="225"/>
      <c r="H187" s="229">
        <v>108.5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134</v>
      </c>
      <c r="AU187" s="235" t="s">
        <v>81</v>
      </c>
      <c r="AV187" s="13" t="s">
        <v>81</v>
      </c>
      <c r="AW187" s="13" t="s">
        <v>33</v>
      </c>
      <c r="AX187" s="13" t="s">
        <v>79</v>
      </c>
      <c r="AY187" s="235" t="s">
        <v>120</v>
      </c>
    </row>
    <row r="188" s="2" customFormat="1" ht="16.5" customHeight="1">
      <c r="A188" s="40"/>
      <c r="B188" s="41"/>
      <c r="C188" s="206" t="s">
        <v>311</v>
      </c>
      <c r="D188" s="206" t="s">
        <v>122</v>
      </c>
      <c r="E188" s="207" t="s">
        <v>572</v>
      </c>
      <c r="F188" s="208" t="s">
        <v>573</v>
      </c>
      <c r="G188" s="209" t="s">
        <v>304</v>
      </c>
      <c r="H188" s="210">
        <v>9</v>
      </c>
      <c r="I188" s="211"/>
      <c r="J188" s="212">
        <f>ROUND(I188*H188,2)</f>
        <v>0</v>
      </c>
      <c r="K188" s="208" t="s">
        <v>126</v>
      </c>
      <c r="L188" s="46"/>
      <c r="M188" s="213" t="s">
        <v>19</v>
      </c>
      <c r="N188" s="214" t="s">
        <v>42</v>
      </c>
      <c r="O188" s="86"/>
      <c r="P188" s="215">
        <f>O188*H188</f>
        <v>0</v>
      </c>
      <c r="Q188" s="215">
        <v>0.010189999999999999</v>
      </c>
      <c r="R188" s="215">
        <f>Q188*H188</f>
        <v>0.09171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127</v>
      </c>
      <c r="AT188" s="217" t="s">
        <v>122</v>
      </c>
      <c r="AU188" s="217" t="s">
        <v>81</v>
      </c>
      <c r="AY188" s="19" t="s">
        <v>120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127</v>
      </c>
      <c r="BM188" s="217" t="s">
        <v>574</v>
      </c>
    </row>
    <row r="189" s="2" customFormat="1">
      <c r="A189" s="40"/>
      <c r="B189" s="41"/>
      <c r="C189" s="42"/>
      <c r="D189" s="219" t="s">
        <v>129</v>
      </c>
      <c r="E189" s="42"/>
      <c r="F189" s="220" t="s">
        <v>575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129</v>
      </c>
      <c r="AU189" s="19" t="s">
        <v>81</v>
      </c>
    </row>
    <row r="190" s="2" customFormat="1" ht="16.5" customHeight="1">
      <c r="A190" s="40"/>
      <c r="B190" s="41"/>
      <c r="C190" s="257" t="s">
        <v>316</v>
      </c>
      <c r="D190" s="257" t="s">
        <v>212</v>
      </c>
      <c r="E190" s="258" t="s">
        <v>576</v>
      </c>
      <c r="F190" s="259" t="s">
        <v>577</v>
      </c>
      <c r="G190" s="260" t="s">
        <v>304</v>
      </c>
      <c r="H190" s="261">
        <v>6</v>
      </c>
      <c r="I190" s="262"/>
      <c r="J190" s="263">
        <f>ROUND(I190*H190,2)</f>
        <v>0</v>
      </c>
      <c r="K190" s="259" t="s">
        <v>126</v>
      </c>
      <c r="L190" s="264"/>
      <c r="M190" s="265" t="s">
        <v>19</v>
      </c>
      <c r="N190" s="266" t="s">
        <v>42</v>
      </c>
      <c r="O190" s="86"/>
      <c r="P190" s="215">
        <f>O190*H190</f>
        <v>0</v>
      </c>
      <c r="Q190" s="215">
        <v>0.50600000000000001</v>
      </c>
      <c r="R190" s="215">
        <f>Q190*H190</f>
        <v>3.036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172</v>
      </c>
      <c r="AT190" s="217" t="s">
        <v>212</v>
      </c>
      <c r="AU190" s="217" t="s">
        <v>81</v>
      </c>
      <c r="AY190" s="19" t="s">
        <v>120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79</v>
      </c>
      <c r="BK190" s="218">
        <f>ROUND(I190*H190,2)</f>
        <v>0</v>
      </c>
      <c r="BL190" s="19" t="s">
        <v>127</v>
      </c>
      <c r="BM190" s="217" t="s">
        <v>578</v>
      </c>
    </row>
    <row r="191" s="2" customFormat="1" ht="16.5" customHeight="1">
      <c r="A191" s="40"/>
      <c r="B191" s="41"/>
      <c r="C191" s="257" t="s">
        <v>320</v>
      </c>
      <c r="D191" s="257" t="s">
        <v>212</v>
      </c>
      <c r="E191" s="258" t="s">
        <v>579</v>
      </c>
      <c r="F191" s="259" t="s">
        <v>580</v>
      </c>
      <c r="G191" s="260" t="s">
        <v>304</v>
      </c>
      <c r="H191" s="261">
        <v>3</v>
      </c>
      <c r="I191" s="262"/>
      <c r="J191" s="263">
        <f>ROUND(I191*H191,2)</f>
        <v>0</v>
      </c>
      <c r="K191" s="259" t="s">
        <v>126</v>
      </c>
      <c r="L191" s="264"/>
      <c r="M191" s="265" t="s">
        <v>19</v>
      </c>
      <c r="N191" s="266" t="s">
        <v>42</v>
      </c>
      <c r="O191" s="86"/>
      <c r="P191" s="215">
        <f>O191*H191</f>
        <v>0</v>
      </c>
      <c r="Q191" s="215">
        <v>1.0129999999999999</v>
      </c>
      <c r="R191" s="215">
        <f>Q191*H191</f>
        <v>3.0389999999999997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172</v>
      </c>
      <c r="AT191" s="217" t="s">
        <v>212</v>
      </c>
      <c r="AU191" s="217" t="s">
        <v>81</v>
      </c>
      <c r="AY191" s="19" t="s">
        <v>120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79</v>
      </c>
      <c r="BK191" s="218">
        <f>ROUND(I191*H191,2)</f>
        <v>0</v>
      </c>
      <c r="BL191" s="19" t="s">
        <v>127</v>
      </c>
      <c r="BM191" s="217" t="s">
        <v>581</v>
      </c>
    </row>
    <row r="192" s="2" customFormat="1" ht="16.5" customHeight="1">
      <c r="A192" s="40"/>
      <c r="B192" s="41"/>
      <c r="C192" s="206" t="s">
        <v>327</v>
      </c>
      <c r="D192" s="206" t="s">
        <v>122</v>
      </c>
      <c r="E192" s="207" t="s">
        <v>582</v>
      </c>
      <c r="F192" s="208" t="s">
        <v>583</v>
      </c>
      <c r="G192" s="209" t="s">
        <v>304</v>
      </c>
      <c r="H192" s="210">
        <v>3</v>
      </c>
      <c r="I192" s="211"/>
      <c r="J192" s="212">
        <f>ROUND(I192*H192,2)</f>
        <v>0</v>
      </c>
      <c r="K192" s="208" t="s">
        <v>126</v>
      </c>
      <c r="L192" s="46"/>
      <c r="M192" s="213" t="s">
        <v>19</v>
      </c>
      <c r="N192" s="214" t="s">
        <v>42</v>
      </c>
      <c r="O192" s="86"/>
      <c r="P192" s="215">
        <f>O192*H192</f>
        <v>0</v>
      </c>
      <c r="Q192" s="215">
        <v>0.01248</v>
      </c>
      <c r="R192" s="215">
        <f>Q192*H192</f>
        <v>0.037440000000000001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127</v>
      </c>
      <c r="AT192" s="217" t="s">
        <v>122</v>
      </c>
      <c r="AU192" s="217" t="s">
        <v>81</v>
      </c>
      <c r="AY192" s="19" t="s">
        <v>120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127</v>
      </c>
      <c r="BM192" s="217" t="s">
        <v>584</v>
      </c>
    </row>
    <row r="193" s="2" customFormat="1">
      <c r="A193" s="40"/>
      <c r="B193" s="41"/>
      <c r="C193" s="42"/>
      <c r="D193" s="219" t="s">
        <v>129</v>
      </c>
      <c r="E193" s="42"/>
      <c r="F193" s="220" t="s">
        <v>585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129</v>
      </c>
      <c r="AU193" s="19" t="s">
        <v>81</v>
      </c>
    </row>
    <row r="194" s="2" customFormat="1" ht="16.5" customHeight="1">
      <c r="A194" s="40"/>
      <c r="B194" s="41"/>
      <c r="C194" s="257" t="s">
        <v>332</v>
      </c>
      <c r="D194" s="257" t="s">
        <v>212</v>
      </c>
      <c r="E194" s="258" t="s">
        <v>586</v>
      </c>
      <c r="F194" s="259" t="s">
        <v>587</v>
      </c>
      <c r="G194" s="260" t="s">
        <v>304</v>
      </c>
      <c r="H194" s="261">
        <v>3</v>
      </c>
      <c r="I194" s="262"/>
      <c r="J194" s="263">
        <f>ROUND(I194*H194,2)</f>
        <v>0</v>
      </c>
      <c r="K194" s="259" t="s">
        <v>126</v>
      </c>
      <c r="L194" s="264"/>
      <c r="M194" s="265" t="s">
        <v>19</v>
      </c>
      <c r="N194" s="266" t="s">
        <v>42</v>
      </c>
      <c r="O194" s="86"/>
      <c r="P194" s="215">
        <f>O194*H194</f>
        <v>0</v>
      </c>
      <c r="Q194" s="215">
        <v>0.54800000000000004</v>
      </c>
      <c r="R194" s="215">
        <f>Q194*H194</f>
        <v>1.6440000000000001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172</v>
      </c>
      <c r="AT194" s="217" t="s">
        <v>212</v>
      </c>
      <c r="AU194" s="217" t="s">
        <v>81</v>
      </c>
      <c r="AY194" s="19" t="s">
        <v>120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79</v>
      </c>
      <c r="BK194" s="218">
        <f>ROUND(I194*H194,2)</f>
        <v>0</v>
      </c>
      <c r="BL194" s="19" t="s">
        <v>127</v>
      </c>
      <c r="BM194" s="217" t="s">
        <v>588</v>
      </c>
    </row>
    <row r="195" s="2" customFormat="1" ht="16.5" customHeight="1">
      <c r="A195" s="40"/>
      <c r="B195" s="41"/>
      <c r="C195" s="206" t="s">
        <v>337</v>
      </c>
      <c r="D195" s="206" t="s">
        <v>122</v>
      </c>
      <c r="E195" s="207" t="s">
        <v>589</v>
      </c>
      <c r="F195" s="208" t="s">
        <v>590</v>
      </c>
      <c r="G195" s="209" t="s">
        <v>304</v>
      </c>
      <c r="H195" s="210">
        <v>3</v>
      </c>
      <c r="I195" s="211"/>
      <c r="J195" s="212">
        <f>ROUND(I195*H195,2)</f>
        <v>0</v>
      </c>
      <c r="K195" s="208" t="s">
        <v>126</v>
      </c>
      <c r="L195" s="46"/>
      <c r="M195" s="213" t="s">
        <v>19</v>
      </c>
      <c r="N195" s="214" t="s">
        <v>42</v>
      </c>
      <c r="O195" s="86"/>
      <c r="P195" s="215">
        <f>O195*H195</f>
        <v>0</v>
      </c>
      <c r="Q195" s="215">
        <v>0.028539999999999999</v>
      </c>
      <c r="R195" s="215">
        <f>Q195*H195</f>
        <v>0.085620000000000002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127</v>
      </c>
      <c r="AT195" s="217" t="s">
        <v>122</v>
      </c>
      <c r="AU195" s="217" t="s">
        <v>81</v>
      </c>
      <c r="AY195" s="19" t="s">
        <v>120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79</v>
      </c>
      <c r="BK195" s="218">
        <f>ROUND(I195*H195,2)</f>
        <v>0</v>
      </c>
      <c r="BL195" s="19" t="s">
        <v>127</v>
      </c>
      <c r="BM195" s="217" t="s">
        <v>591</v>
      </c>
    </row>
    <row r="196" s="2" customFormat="1">
      <c r="A196" s="40"/>
      <c r="B196" s="41"/>
      <c r="C196" s="42"/>
      <c r="D196" s="219" t="s">
        <v>129</v>
      </c>
      <c r="E196" s="42"/>
      <c r="F196" s="220" t="s">
        <v>592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129</v>
      </c>
      <c r="AU196" s="19" t="s">
        <v>81</v>
      </c>
    </row>
    <row r="197" s="2" customFormat="1" ht="16.5" customHeight="1">
      <c r="A197" s="40"/>
      <c r="B197" s="41"/>
      <c r="C197" s="257" t="s">
        <v>342</v>
      </c>
      <c r="D197" s="257" t="s">
        <v>212</v>
      </c>
      <c r="E197" s="258" t="s">
        <v>593</v>
      </c>
      <c r="F197" s="259" t="s">
        <v>594</v>
      </c>
      <c r="G197" s="260" t="s">
        <v>304</v>
      </c>
      <c r="H197" s="261">
        <v>3</v>
      </c>
      <c r="I197" s="262"/>
      <c r="J197" s="263">
        <f>ROUND(I197*H197,2)</f>
        <v>0</v>
      </c>
      <c r="K197" s="259" t="s">
        <v>126</v>
      </c>
      <c r="L197" s="264"/>
      <c r="M197" s="265" t="s">
        <v>19</v>
      </c>
      <c r="N197" s="266" t="s">
        <v>42</v>
      </c>
      <c r="O197" s="86"/>
      <c r="P197" s="215">
        <f>O197*H197</f>
        <v>0</v>
      </c>
      <c r="Q197" s="215">
        <v>1.8700000000000001</v>
      </c>
      <c r="R197" s="215">
        <f>Q197*H197</f>
        <v>5.6100000000000003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172</v>
      </c>
      <c r="AT197" s="217" t="s">
        <v>212</v>
      </c>
      <c r="AU197" s="217" t="s">
        <v>81</v>
      </c>
      <c r="AY197" s="19" t="s">
        <v>120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79</v>
      </c>
      <c r="BK197" s="218">
        <f>ROUND(I197*H197,2)</f>
        <v>0</v>
      </c>
      <c r="BL197" s="19" t="s">
        <v>127</v>
      </c>
      <c r="BM197" s="217" t="s">
        <v>595</v>
      </c>
    </row>
    <row r="198" s="2" customFormat="1" ht="16.5" customHeight="1">
      <c r="A198" s="40"/>
      <c r="B198" s="41"/>
      <c r="C198" s="206" t="s">
        <v>349</v>
      </c>
      <c r="D198" s="206" t="s">
        <v>122</v>
      </c>
      <c r="E198" s="207" t="s">
        <v>596</v>
      </c>
      <c r="F198" s="208" t="s">
        <v>597</v>
      </c>
      <c r="G198" s="209" t="s">
        <v>304</v>
      </c>
      <c r="H198" s="210">
        <v>3</v>
      </c>
      <c r="I198" s="211"/>
      <c r="J198" s="212">
        <f>ROUND(I198*H198,2)</f>
        <v>0</v>
      </c>
      <c r="K198" s="208" t="s">
        <v>126</v>
      </c>
      <c r="L198" s="46"/>
      <c r="M198" s="213" t="s">
        <v>19</v>
      </c>
      <c r="N198" s="214" t="s">
        <v>42</v>
      </c>
      <c r="O198" s="86"/>
      <c r="P198" s="215">
        <f>O198*H198</f>
        <v>0</v>
      </c>
      <c r="Q198" s="215">
        <v>0.02972</v>
      </c>
      <c r="R198" s="215">
        <f>Q198*H198</f>
        <v>0.089160000000000003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127</v>
      </c>
      <c r="AT198" s="217" t="s">
        <v>122</v>
      </c>
      <c r="AU198" s="217" t="s">
        <v>81</v>
      </c>
      <c r="AY198" s="19" t="s">
        <v>120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79</v>
      </c>
      <c r="BK198" s="218">
        <f>ROUND(I198*H198,2)</f>
        <v>0</v>
      </c>
      <c r="BL198" s="19" t="s">
        <v>127</v>
      </c>
      <c r="BM198" s="217" t="s">
        <v>598</v>
      </c>
    </row>
    <row r="199" s="2" customFormat="1">
      <c r="A199" s="40"/>
      <c r="B199" s="41"/>
      <c r="C199" s="42"/>
      <c r="D199" s="219" t="s">
        <v>129</v>
      </c>
      <c r="E199" s="42"/>
      <c r="F199" s="220" t="s">
        <v>599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129</v>
      </c>
      <c r="AU199" s="19" t="s">
        <v>81</v>
      </c>
    </row>
    <row r="200" s="2" customFormat="1" ht="16.5" customHeight="1">
      <c r="A200" s="40"/>
      <c r="B200" s="41"/>
      <c r="C200" s="257" t="s">
        <v>354</v>
      </c>
      <c r="D200" s="257" t="s">
        <v>212</v>
      </c>
      <c r="E200" s="258" t="s">
        <v>600</v>
      </c>
      <c r="F200" s="259" t="s">
        <v>601</v>
      </c>
      <c r="G200" s="260" t="s">
        <v>304</v>
      </c>
      <c r="H200" s="261">
        <v>3</v>
      </c>
      <c r="I200" s="262"/>
      <c r="J200" s="263">
        <f>ROUND(I200*H200,2)</f>
        <v>0</v>
      </c>
      <c r="K200" s="259" t="s">
        <v>126</v>
      </c>
      <c r="L200" s="264"/>
      <c r="M200" s="265" t="s">
        <v>19</v>
      </c>
      <c r="N200" s="266" t="s">
        <v>42</v>
      </c>
      <c r="O200" s="86"/>
      <c r="P200" s="215">
        <f>O200*H200</f>
        <v>0</v>
      </c>
      <c r="Q200" s="215">
        <v>0.11</v>
      </c>
      <c r="R200" s="215">
        <f>Q200*H200</f>
        <v>0.33000000000000002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172</v>
      </c>
      <c r="AT200" s="217" t="s">
        <v>212</v>
      </c>
      <c r="AU200" s="217" t="s">
        <v>81</v>
      </c>
      <c r="AY200" s="19" t="s">
        <v>120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79</v>
      </c>
      <c r="BK200" s="218">
        <f>ROUND(I200*H200,2)</f>
        <v>0</v>
      </c>
      <c r="BL200" s="19" t="s">
        <v>127</v>
      </c>
      <c r="BM200" s="217" t="s">
        <v>602</v>
      </c>
    </row>
    <row r="201" s="2" customFormat="1" ht="16.5" customHeight="1">
      <c r="A201" s="40"/>
      <c r="B201" s="41"/>
      <c r="C201" s="206" t="s">
        <v>360</v>
      </c>
      <c r="D201" s="206" t="s">
        <v>122</v>
      </c>
      <c r="E201" s="207" t="s">
        <v>603</v>
      </c>
      <c r="F201" s="208" t="s">
        <v>604</v>
      </c>
      <c r="G201" s="209" t="s">
        <v>304</v>
      </c>
      <c r="H201" s="210">
        <v>3</v>
      </c>
      <c r="I201" s="211"/>
      <c r="J201" s="212">
        <f>ROUND(I201*H201,2)</f>
        <v>0</v>
      </c>
      <c r="K201" s="208" t="s">
        <v>126</v>
      </c>
      <c r="L201" s="46"/>
      <c r="M201" s="213" t="s">
        <v>19</v>
      </c>
      <c r="N201" s="214" t="s">
        <v>42</v>
      </c>
      <c r="O201" s="86"/>
      <c r="P201" s="215">
        <f>O201*H201</f>
        <v>0</v>
      </c>
      <c r="Q201" s="215">
        <v>0.12526000000000001</v>
      </c>
      <c r="R201" s="215">
        <f>Q201*H201</f>
        <v>0.37578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127</v>
      </c>
      <c r="AT201" s="217" t="s">
        <v>122</v>
      </c>
      <c r="AU201" s="217" t="s">
        <v>81</v>
      </c>
      <c r="AY201" s="19" t="s">
        <v>120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127</v>
      </c>
      <c r="BM201" s="217" t="s">
        <v>605</v>
      </c>
    </row>
    <row r="202" s="2" customFormat="1">
      <c r="A202" s="40"/>
      <c r="B202" s="41"/>
      <c r="C202" s="42"/>
      <c r="D202" s="219" t="s">
        <v>129</v>
      </c>
      <c r="E202" s="42"/>
      <c r="F202" s="220" t="s">
        <v>606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129</v>
      </c>
      <c r="AU202" s="19" t="s">
        <v>81</v>
      </c>
    </row>
    <row r="203" s="2" customFormat="1" ht="16.5" customHeight="1">
      <c r="A203" s="40"/>
      <c r="B203" s="41"/>
      <c r="C203" s="257" t="s">
        <v>365</v>
      </c>
      <c r="D203" s="257" t="s">
        <v>212</v>
      </c>
      <c r="E203" s="258" t="s">
        <v>607</v>
      </c>
      <c r="F203" s="259" t="s">
        <v>608</v>
      </c>
      <c r="G203" s="260" t="s">
        <v>304</v>
      </c>
      <c r="H203" s="261">
        <v>3</v>
      </c>
      <c r="I203" s="262"/>
      <c r="J203" s="263">
        <f>ROUND(I203*H203,2)</f>
        <v>0</v>
      </c>
      <c r="K203" s="259" t="s">
        <v>126</v>
      </c>
      <c r="L203" s="264"/>
      <c r="M203" s="265" t="s">
        <v>19</v>
      </c>
      <c r="N203" s="266" t="s">
        <v>42</v>
      </c>
      <c r="O203" s="86"/>
      <c r="P203" s="215">
        <f>O203*H203</f>
        <v>0</v>
      </c>
      <c r="Q203" s="215">
        <v>0.13500000000000001</v>
      </c>
      <c r="R203" s="215">
        <f>Q203*H203</f>
        <v>0.40500000000000003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172</v>
      </c>
      <c r="AT203" s="217" t="s">
        <v>212</v>
      </c>
      <c r="AU203" s="217" t="s">
        <v>81</v>
      </c>
      <c r="AY203" s="19" t="s">
        <v>120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79</v>
      </c>
      <c r="BK203" s="218">
        <f>ROUND(I203*H203,2)</f>
        <v>0</v>
      </c>
      <c r="BL203" s="19" t="s">
        <v>127</v>
      </c>
      <c r="BM203" s="217" t="s">
        <v>609</v>
      </c>
    </row>
    <row r="204" s="2" customFormat="1" ht="16.5" customHeight="1">
      <c r="A204" s="40"/>
      <c r="B204" s="41"/>
      <c r="C204" s="206" t="s">
        <v>371</v>
      </c>
      <c r="D204" s="206" t="s">
        <v>122</v>
      </c>
      <c r="E204" s="207" t="s">
        <v>610</v>
      </c>
      <c r="F204" s="208" t="s">
        <v>611</v>
      </c>
      <c r="G204" s="209" t="s">
        <v>304</v>
      </c>
      <c r="H204" s="210">
        <v>3</v>
      </c>
      <c r="I204" s="211"/>
      <c r="J204" s="212">
        <f>ROUND(I204*H204,2)</f>
        <v>0</v>
      </c>
      <c r="K204" s="208" t="s">
        <v>126</v>
      </c>
      <c r="L204" s="46"/>
      <c r="M204" s="213" t="s">
        <v>19</v>
      </c>
      <c r="N204" s="214" t="s">
        <v>42</v>
      </c>
      <c r="O204" s="86"/>
      <c r="P204" s="215">
        <f>O204*H204</f>
        <v>0</v>
      </c>
      <c r="Q204" s="215">
        <v>0.030759999999999999</v>
      </c>
      <c r="R204" s="215">
        <f>Q204*H204</f>
        <v>0.092280000000000001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127</v>
      </c>
      <c r="AT204" s="217" t="s">
        <v>122</v>
      </c>
      <c r="AU204" s="217" t="s">
        <v>81</v>
      </c>
      <c r="AY204" s="19" t="s">
        <v>120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79</v>
      </c>
      <c r="BK204" s="218">
        <f>ROUND(I204*H204,2)</f>
        <v>0</v>
      </c>
      <c r="BL204" s="19" t="s">
        <v>127</v>
      </c>
      <c r="BM204" s="217" t="s">
        <v>612</v>
      </c>
    </row>
    <row r="205" s="2" customFormat="1">
      <c r="A205" s="40"/>
      <c r="B205" s="41"/>
      <c r="C205" s="42"/>
      <c r="D205" s="219" t="s">
        <v>129</v>
      </c>
      <c r="E205" s="42"/>
      <c r="F205" s="220" t="s">
        <v>613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129</v>
      </c>
      <c r="AU205" s="19" t="s">
        <v>81</v>
      </c>
    </row>
    <row r="206" s="2" customFormat="1" ht="16.5" customHeight="1">
      <c r="A206" s="40"/>
      <c r="B206" s="41"/>
      <c r="C206" s="257" t="s">
        <v>376</v>
      </c>
      <c r="D206" s="257" t="s">
        <v>212</v>
      </c>
      <c r="E206" s="258" t="s">
        <v>614</v>
      </c>
      <c r="F206" s="259" t="s">
        <v>615</v>
      </c>
      <c r="G206" s="260" t="s">
        <v>304</v>
      </c>
      <c r="H206" s="261">
        <v>3</v>
      </c>
      <c r="I206" s="262"/>
      <c r="J206" s="263">
        <f>ROUND(I206*H206,2)</f>
        <v>0</v>
      </c>
      <c r="K206" s="259" t="s">
        <v>126</v>
      </c>
      <c r="L206" s="264"/>
      <c r="M206" s="265" t="s">
        <v>19</v>
      </c>
      <c r="N206" s="266" t="s">
        <v>42</v>
      </c>
      <c r="O206" s="86"/>
      <c r="P206" s="215">
        <f>O206*H206</f>
        <v>0</v>
      </c>
      <c r="Q206" s="215">
        <v>0.070000000000000007</v>
      </c>
      <c r="R206" s="215">
        <f>Q206*H206</f>
        <v>0.21000000000000002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172</v>
      </c>
      <c r="AT206" s="217" t="s">
        <v>212</v>
      </c>
      <c r="AU206" s="217" t="s">
        <v>81</v>
      </c>
      <c r="AY206" s="19" t="s">
        <v>120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79</v>
      </c>
      <c r="BK206" s="218">
        <f>ROUND(I206*H206,2)</f>
        <v>0</v>
      </c>
      <c r="BL206" s="19" t="s">
        <v>127</v>
      </c>
      <c r="BM206" s="217" t="s">
        <v>616</v>
      </c>
    </row>
    <row r="207" s="2" customFormat="1" ht="16.5" customHeight="1">
      <c r="A207" s="40"/>
      <c r="B207" s="41"/>
      <c r="C207" s="206" t="s">
        <v>384</v>
      </c>
      <c r="D207" s="206" t="s">
        <v>122</v>
      </c>
      <c r="E207" s="207" t="s">
        <v>617</v>
      </c>
      <c r="F207" s="208" t="s">
        <v>618</v>
      </c>
      <c r="G207" s="209" t="s">
        <v>304</v>
      </c>
      <c r="H207" s="210">
        <v>3</v>
      </c>
      <c r="I207" s="211"/>
      <c r="J207" s="212">
        <f>ROUND(I207*H207,2)</f>
        <v>0</v>
      </c>
      <c r="K207" s="208" t="s">
        <v>126</v>
      </c>
      <c r="L207" s="46"/>
      <c r="M207" s="213" t="s">
        <v>19</v>
      </c>
      <c r="N207" s="214" t="s">
        <v>42</v>
      </c>
      <c r="O207" s="86"/>
      <c r="P207" s="215">
        <f>O207*H207</f>
        <v>0</v>
      </c>
      <c r="Q207" s="215">
        <v>0.030759999999999999</v>
      </c>
      <c r="R207" s="215">
        <f>Q207*H207</f>
        <v>0.092280000000000001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127</v>
      </c>
      <c r="AT207" s="217" t="s">
        <v>122</v>
      </c>
      <c r="AU207" s="217" t="s">
        <v>81</v>
      </c>
      <c r="AY207" s="19" t="s">
        <v>120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79</v>
      </c>
      <c r="BK207" s="218">
        <f>ROUND(I207*H207,2)</f>
        <v>0</v>
      </c>
      <c r="BL207" s="19" t="s">
        <v>127</v>
      </c>
      <c r="BM207" s="217" t="s">
        <v>619</v>
      </c>
    </row>
    <row r="208" s="2" customFormat="1">
      <c r="A208" s="40"/>
      <c r="B208" s="41"/>
      <c r="C208" s="42"/>
      <c r="D208" s="219" t="s">
        <v>129</v>
      </c>
      <c r="E208" s="42"/>
      <c r="F208" s="220" t="s">
        <v>620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129</v>
      </c>
      <c r="AU208" s="19" t="s">
        <v>81</v>
      </c>
    </row>
    <row r="209" s="2" customFormat="1" ht="16.5" customHeight="1">
      <c r="A209" s="40"/>
      <c r="B209" s="41"/>
      <c r="C209" s="257" t="s">
        <v>391</v>
      </c>
      <c r="D209" s="257" t="s">
        <v>212</v>
      </c>
      <c r="E209" s="258" t="s">
        <v>621</v>
      </c>
      <c r="F209" s="259" t="s">
        <v>622</v>
      </c>
      <c r="G209" s="260" t="s">
        <v>304</v>
      </c>
      <c r="H209" s="261">
        <v>3</v>
      </c>
      <c r="I209" s="262"/>
      <c r="J209" s="263">
        <f>ROUND(I209*H209,2)</f>
        <v>0</v>
      </c>
      <c r="K209" s="259" t="s">
        <v>126</v>
      </c>
      <c r="L209" s="264"/>
      <c r="M209" s="265" t="s">
        <v>19</v>
      </c>
      <c r="N209" s="266" t="s">
        <v>42</v>
      </c>
      <c r="O209" s="86"/>
      <c r="P209" s="215">
        <f>O209*H209</f>
        <v>0</v>
      </c>
      <c r="Q209" s="215">
        <v>0.155</v>
      </c>
      <c r="R209" s="215">
        <f>Q209*H209</f>
        <v>0.46499999999999997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172</v>
      </c>
      <c r="AT209" s="217" t="s">
        <v>212</v>
      </c>
      <c r="AU209" s="217" t="s">
        <v>81</v>
      </c>
      <c r="AY209" s="19" t="s">
        <v>120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79</v>
      </c>
      <c r="BK209" s="218">
        <f>ROUND(I209*H209,2)</f>
        <v>0</v>
      </c>
      <c r="BL209" s="19" t="s">
        <v>127</v>
      </c>
      <c r="BM209" s="217" t="s">
        <v>623</v>
      </c>
    </row>
    <row r="210" s="2" customFormat="1" ht="21.75" customHeight="1">
      <c r="A210" s="40"/>
      <c r="B210" s="41"/>
      <c r="C210" s="206" t="s">
        <v>624</v>
      </c>
      <c r="D210" s="206" t="s">
        <v>122</v>
      </c>
      <c r="E210" s="207" t="s">
        <v>625</v>
      </c>
      <c r="F210" s="208" t="s">
        <v>626</v>
      </c>
      <c r="G210" s="209" t="s">
        <v>304</v>
      </c>
      <c r="H210" s="210">
        <v>3</v>
      </c>
      <c r="I210" s="211"/>
      <c r="J210" s="212">
        <f>ROUND(I210*H210,2)</f>
        <v>0</v>
      </c>
      <c r="K210" s="208" t="s">
        <v>126</v>
      </c>
      <c r="L210" s="46"/>
      <c r="M210" s="213" t="s">
        <v>19</v>
      </c>
      <c r="N210" s="214" t="s">
        <v>42</v>
      </c>
      <c r="O210" s="86"/>
      <c r="P210" s="215">
        <f>O210*H210</f>
        <v>0</v>
      </c>
      <c r="Q210" s="215">
        <v>0.089999999999999997</v>
      </c>
      <c r="R210" s="215">
        <f>Q210*H210</f>
        <v>0.27000000000000002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127</v>
      </c>
      <c r="AT210" s="217" t="s">
        <v>122</v>
      </c>
      <c r="AU210" s="217" t="s">
        <v>81</v>
      </c>
      <c r="AY210" s="19" t="s">
        <v>120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79</v>
      </c>
      <c r="BK210" s="218">
        <f>ROUND(I210*H210,2)</f>
        <v>0</v>
      </c>
      <c r="BL210" s="19" t="s">
        <v>127</v>
      </c>
      <c r="BM210" s="217" t="s">
        <v>627</v>
      </c>
    </row>
    <row r="211" s="2" customFormat="1">
      <c r="A211" s="40"/>
      <c r="B211" s="41"/>
      <c r="C211" s="42"/>
      <c r="D211" s="219" t="s">
        <v>129</v>
      </c>
      <c r="E211" s="42"/>
      <c r="F211" s="220" t="s">
        <v>628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129</v>
      </c>
      <c r="AU211" s="19" t="s">
        <v>81</v>
      </c>
    </row>
    <row r="212" s="2" customFormat="1" ht="16.5" customHeight="1">
      <c r="A212" s="40"/>
      <c r="B212" s="41"/>
      <c r="C212" s="257" t="s">
        <v>629</v>
      </c>
      <c r="D212" s="257" t="s">
        <v>212</v>
      </c>
      <c r="E212" s="258" t="s">
        <v>630</v>
      </c>
      <c r="F212" s="259" t="s">
        <v>631</v>
      </c>
      <c r="G212" s="260" t="s">
        <v>304</v>
      </c>
      <c r="H212" s="261">
        <v>3</v>
      </c>
      <c r="I212" s="262"/>
      <c r="J212" s="263">
        <f>ROUND(I212*H212,2)</f>
        <v>0</v>
      </c>
      <c r="K212" s="259" t="s">
        <v>126</v>
      </c>
      <c r="L212" s="264"/>
      <c r="M212" s="265" t="s">
        <v>19</v>
      </c>
      <c r="N212" s="266" t="s">
        <v>42</v>
      </c>
      <c r="O212" s="86"/>
      <c r="P212" s="215">
        <f>O212*H212</f>
        <v>0</v>
      </c>
      <c r="Q212" s="215">
        <v>0.19600000000000001</v>
      </c>
      <c r="R212" s="215">
        <f>Q212*H212</f>
        <v>0.58800000000000008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172</v>
      </c>
      <c r="AT212" s="217" t="s">
        <v>212</v>
      </c>
      <c r="AU212" s="217" t="s">
        <v>81</v>
      </c>
      <c r="AY212" s="19" t="s">
        <v>120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79</v>
      </c>
      <c r="BK212" s="218">
        <f>ROUND(I212*H212,2)</f>
        <v>0</v>
      </c>
      <c r="BL212" s="19" t="s">
        <v>127</v>
      </c>
      <c r="BM212" s="217" t="s">
        <v>632</v>
      </c>
    </row>
    <row r="213" s="2" customFormat="1" ht="16.5" customHeight="1">
      <c r="A213" s="40"/>
      <c r="B213" s="41"/>
      <c r="C213" s="206" t="s">
        <v>633</v>
      </c>
      <c r="D213" s="206" t="s">
        <v>122</v>
      </c>
      <c r="E213" s="207" t="s">
        <v>634</v>
      </c>
      <c r="F213" s="208" t="s">
        <v>635</v>
      </c>
      <c r="G213" s="209" t="s">
        <v>304</v>
      </c>
      <c r="H213" s="210">
        <v>3</v>
      </c>
      <c r="I213" s="211"/>
      <c r="J213" s="212">
        <f>ROUND(I213*H213,2)</f>
        <v>0</v>
      </c>
      <c r="K213" s="208" t="s">
        <v>636</v>
      </c>
      <c r="L213" s="46"/>
      <c r="M213" s="213" t="s">
        <v>19</v>
      </c>
      <c r="N213" s="214" t="s">
        <v>42</v>
      </c>
      <c r="O213" s="86"/>
      <c r="P213" s="215">
        <f>O213*H213</f>
        <v>0</v>
      </c>
      <c r="Q213" s="215">
        <v>0.21734000000000001</v>
      </c>
      <c r="R213" s="215">
        <f>Q213*H213</f>
        <v>0.65202000000000004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127</v>
      </c>
      <c r="AT213" s="217" t="s">
        <v>122</v>
      </c>
      <c r="AU213" s="217" t="s">
        <v>81</v>
      </c>
      <c r="AY213" s="19" t="s">
        <v>120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79</v>
      </c>
      <c r="BK213" s="218">
        <f>ROUND(I213*H213,2)</f>
        <v>0</v>
      </c>
      <c r="BL213" s="19" t="s">
        <v>127</v>
      </c>
      <c r="BM213" s="217" t="s">
        <v>637</v>
      </c>
    </row>
    <row r="214" s="2" customFormat="1">
      <c r="A214" s="40"/>
      <c r="B214" s="41"/>
      <c r="C214" s="42"/>
      <c r="D214" s="219" t="s">
        <v>129</v>
      </c>
      <c r="E214" s="42"/>
      <c r="F214" s="220" t="s">
        <v>638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129</v>
      </c>
      <c r="AU214" s="19" t="s">
        <v>81</v>
      </c>
    </row>
    <row r="215" s="2" customFormat="1" ht="16.5" customHeight="1">
      <c r="A215" s="40"/>
      <c r="B215" s="41"/>
      <c r="C215" s="257" t="s">
        <v>639</v>
      </c>
      <c r="D215" s="257" t="s">
        <v>212</v>
      </c>
      <c r="E215" s="258" t="s">
        <v>640</v>
      </c>
      <c r="F215" s="259" t="s">
        <v>641</v>
      </c>
      <c r="G215" s="260" t="s">
        <v>304</v>
      </c>
      <c r="H215" s="261">
        <v>3</v>
      </c>
      <c r="I215" s="262"/>
      <c r="J215" s="263">
        <f>ROUND(I215*H215,2)</f>
        <v>0</v>
      </c>
      <c r="K215" s="259" t="s">
        <v>636</v>
      </c>
      <c r="L215" s="264"/>
      <c r="M215" s="265" t="s">
        <v>19</v>
      </c>
      <c r="N215" s="266" t="s">
        <v>42</v>
      </c>
      <c r="O215" s="86"/>
      <c r="P215" s="215">
        <f>O215*H215</f>
        <v>0</v>
      </c>
      <c r="Q215" s="215">
        <v>0.059999999999999998</v>
      </c>
      <c r="R215" s="215">
        <f>Q215*H215</f>
        <v>0.17999999999999999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172</v>
      </c>
      <c r="AT215" s="217" t="s">
        <v>212</v>
      </c>
      <c r="AU215" s="217" t="s">
        <v>81</v>
      </c>
      <c r="AY215" s="19" t="s">
        <v>120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127</v>
      </c>
      <c r="BM215" s="217" t="s">
        <v>642</v>
      </c>
    </row>
    <row r="216" s="2" customFormat="1" ht="16.5" customHeight="1">
      <c r="A216" s="40"/>
      <c r="B216" s="41"/>
      <c r="C216" s="206" t="s">
        <v>643</v>
      </c>
      <c r="D216" s="206" t="s">
        <v>122</v>
      </c>
      <c r="E216" s="207" t="s">
        <v>644</v>
      </c>
      <c r="F216" s="208" t="s">
        <v>645</v>
      </c>
      <c r="G216" s="209" t="s">
        <v>168</v>
      </c>
      <c r="H216" s="210">
        <v>4.0499999999999998</v>
      </c>
      <c r="I216" s="211"/>
      <c r="J216" s="212">
        <f>ROUND(I216*H216,2)</f>
        <v>0</v>
      </c>
      <c r="K216" s="208" t="s">
        <v>19</v>
      </c>
      <c r="L216" s="46"/>
      <c r="M216" s="213" t="s">
        <v>19</v>
      </c>
      <c r="N216" s="214" t="s">
        <v>42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127</v>
      </c>
      <c r="AT216" s="217" t="s">
        <v>122</v>
      </c>
      <c r="AU216" s="217" t="s">
        <v>81</v>
      </c>
      <c r="AY216" s="19" t="s">
        <v>120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79</v>
      </c>
      <c r="BK216" s="218">
        <f>ROUND(I216*H216,2)</f>
        <v>0</v>
      </c>
      <c r="BL216" s="19" t="s">
        <v>127</v>
      </c>
      <c r="BM216" s="217" t="s">
        <v>646</v>
      </c>
    </row>
    <row r="217" s="13" customFormat="1">
      <c r="A217" s="13"/>
      <c r="B217" s="224"/>
      <c r="C217" s="225"/>
      <c r="D217" s="226" t="s">
        <v>134</v>
      </c>
      <c r="E217" s="227" t="s">
        <v>19</v>
      </c>
      <c r="F217" s="228" t="s">
        <v>647</v>
      </c>
      <c r="G217" s="225"/>
      <c r="H217" s="229">
        <v>4.0499999999999998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134</v>
      </c>
      <c r="AU217" s="235" t="s">
        <v>81</v>
      </c>
      <c r="AV217" s="13" t="s">
        <v>81</v>
      </c>
      <c r="AW217" s="13" t="s">
        <v>33</v>
      </c>
      <c r="AX217" s="13" t="s">
        <v>79</v>
      </c>
      <c r="AY217" s="235" t="s">
        <v>120</v>
      </c>
    </row>
    <row r="218" s="2" customFormat="1" ht="16.5" customHeight="1">
      <c r="A218" s="40"/>
      <c r="B218" s="41"/>
      <c r="C218" s="206" t="s">
        <v>648</v>
      </c>
      <c r="D218" s="206" t="s">
        <v>122</v>
      </c>
      <c r="E218" s="207" t="s">
        <v>649</v>
      </c>
      <c r="F218" s="208" t="s">
        <v>650</v>
      </c>
      <c r="G218" s="209" t="s">
        <v>651</v>
      </c>
      <c r="H218" s="210">
        <v>1</v>
      </c>
      <c r="I218" s="211"/>
      <c r="J218" s="212">
        <f>ROUND(I218*H218,2)</f>
        <v>0</v>
      </c>
      <c r="K218" s="208" t="s">
        <v>19</v>
      </c>
      <c r="L218" s="46"/>
      <c r="M218" s="213" t="s">
        <v>19</v>
      </c>
      <c r="N218" s="214" t="s">
        <v>42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127</v>
      </c>
      <c r="AT218" s="217" t="s">
        <v>122</v>
      </c>
      <c r="AU218" s="217" t="s">
        <v>81</v>
      </c>
      <c r="AY218" s="19" t="s">
        <v>120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79</v>
      </c>
      <c r="BK218" s="218">
        <f>ROUND(I218*H218,2)</f>
        <v>0</v>
      </c>
      <c r="BL218" s="19" t="s">
        <v>127</v>
      </c>
      <c r="BM218" s="217" t="s">
        <v>652</v>
      </c>
    </row>
    <row r="219" s="12" customFormat="1" ht="22.8" customHeight="1">
      <c r="A219" s="12"/>
      <c r="B219" s="190"/>
      <c r="C219" s="191"/>
      <c r="D219" s="192" t="s">
        <v>70</v>
      </c>
      <c r="E219" s="204" t="s">
        <v>347</v>
      </c>
      <c r="F219" s="204" t="s">
        <v>348</v>
      </c>
      <c r="G219" s="191"/>
      <c r="H219" s="191"/>
      <c r="I219" s="194"/>
      <c r="J219" s="205">
        <f>BK219</f>
        <v>0</v>
      </c>
      <c r="K219" s="191"/>
      <c r="L219" s="196"/>
      <c r="M219" s="197"/>
      <c r="N219" s="198"/>
      <c r="O219" s="198"/>
      <c r="P219" s="199">
        <f>SUM(P220:P229)</f>
        <v>0</v>
      </c>
      <c r="Q219" s="198"/>
      <c r="R219" s="199">
        <f>SUM(R220:R229)</f>
        <v>0</v>
      </c>
      <c r="S219" s="198"/>
      <c r="T219" s="200">
        <f>SUM(T220:T229)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1" t="s">
        <v>79</v>
      </c>
      <c r="AT219" s="202" t="s">
        <v>70</v>
      </c>
      <c r="AU219" s="202" t="s">
        <v>79</v>
      </c>
      <c r="AY219" s="201" t="s">
        <v>120</v>
      </c>
      <c r="BK219" s="203">
        <f>SUM(BK220:BK229)</f>
        <v>0</v>
      </c>
    </row>
    <row r="220" s="2" customFormat="1" ht="24.15" customHeight="1">
      <c r="A220" s="40"/>
      <c r="B220" s="41"/>
      <c r="C220" s="206" t="s">
        <v>653</v>
      </c>
      <c r="D220" s="206" t="s">
        <v>122</v>
      </c>
      <c r="E220" s="207" t="s">
        <v>654</v>
      </c>
      <c r="F220" s="208" t="s">
        <v>655</v>
      </c>
      <c r="G220" s="209" t="s">
        <v>192</v>
      </c>
      <c r="H220" s="210">
        <v>49.020000000000003</v>
      </c>
      <c r="I220" s="211"/>
      <c r="J220" s="212">
        <f>ROUND(I220*H220,2)</f>
        <v>0</v>
      </c>
      <c r="K220" s="208" t="s">
        <v>126</v>
      </c>
      <c r="L220" s="46"/>
      <c r="M220" s="213" t="s">
        <v>19</v>
      </c>
      <c r="N220" s="214" t="s">
        <v>42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127</v>
      </c>
      <c r="AT220" s="217" t="s">
        <v>122</v>
      </c>
      <c r="AU220" s="217" t="s">
        <v>81</v>
      </c>
      <c r="AY220" s="19" t="s">
        <v>120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79</v>
      </c>
      <c r="BK220" s="218">
        <f>ROUND(I220*H220,2)</f>
        <v>0</v>
      </c>
      <c r="BL220" s="19" t="s">
        <v>127</v>
      </c>
      <c r="BM220" s="217" t="s">
        <v>656</v>
      </c>
    </row>
    <row r="221" s="2" customFormat="1">
      <c r="A221" s="40"/>
      <c r="B221" s="41"/>
      <c r="C221" s="42"/>
      <c r="D221" s="219" t="s">
        <v>129</v>
      </c>
      <c r="E221" s="42"/>
      <c r="F221" s="220" t="s">
        <v>657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129</v>
      </c>
      <c r="AU221" s="19" t="s">
        <v>81</v>
      </c>
    </row>
    <row r="222" s="2" customFormat="1" ht="24.15" customHeight="1">
      <c r="A222" s="40"/>
      <c r="B222" s="41"/>
      <c r="C222" s="206" t="s">
        <v>658</v>
      </c>
      <c r="D222" s="206" t="s">
        <v>122</v>
      </c>
      <c r="E222" s="207" t="s">
        <v>659</v>
      </c>
      <c r="F222" s="208" t="s">
        <v>660</v>
      </c>
      <c r="G222" s="209" t="s">
        <v>192</v>
      </c>
      <c r="H222" s="210">
        <v>931.38</v>
      </c>
      <c r="I222" s="211"/>
      <c r="J222" s="212">
        <f>ROUND(I222*H222,2)</f>
        <v>0</v>
      </c>
      <c r="K222" s="208" t="s">
        <v>126</v>
      </c>
      <c r="L222" s="46"/>
      <c r="M222" s="213" t="s">
        <v>19</v>
      </c>
      <c r="N222" s="214" t="s">
        <v>42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127</v>
      </c>
      <c r="AT222" s="217" t="s">
        <v>122</v>
      </c>
      <c r="AU222" s="217" t="s">
        <v>81</v>
      </c>
      <c r="AY222" s="19" t="s">
        <v>120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79</v>
      </c>
      <c r="BK222" s="218">
        <f>ROUND(I222*H222,2)</f>
        <v>0</v>
      </c>
      <c r="BL222" s="19" t="s">
        <v>127</v>
      </c>
      <c r="BM222" s="217" t="s">
        <v>661</v>
      </c>
    </row>
    <row r="223" s="2" customFormat="1">
      <c r="A223" s="40"/>
      <c r="B223" s="41"/>
      <c r="C223" s="42"/>
      <c r="D223" s="219" t="s">
        <v>129</v>
      </c>
      <c r="E223" s="42"/>
      <c r="F223" s="220" t="s">
        <v>662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129</v>
      </c>
      <c r="AU223" s="19" t="s">
        <v>81</v>
      </c>
    </row>
    <row r="224" s="13" customFormat="1">
      <c r="A224" s="13"/>
      <c r="B224" s="224"/>
      <c r="C224" s="225"/>
      <c r="D224" s="226" t="s">
        <v>134</v>
      </c>
      <c r="E224" s="227" t="s">
        <v>19</v>
      </c>
      <c r="F224" s="228" t="s">
        <v>663</v>
      </c>
      <c r="G224" s="225"/>
      <c r="H224" s="229">
        <v>931.38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134</v>
      </c>
      <c r="AU224" s="235" t="s">
        <v>81</v>
      </c>
      <c r="AV224" s="13" t="s">
        <v>81</v>
      </c>
      <c r="AW224" s="13" t="s">
        <v>33</v>
      </c>
      <c r="AX224" s="13" t="s">
        <v>79</v>
      </c>
      <c r="AY224" s="235" t="s">
        <v>120</v>
      </c>
    </row>
    <row r="225" s="2" customFormat="1" ht="16.5" customHeight="1">
      <c r="A225" s="40"/>
      <c r="B225" s="41"/>
      <c r="C225" s="206" t="s">
        <v>562</v>
      </c>
      <c r="D225" s="206" t="s">
        <v>122</v>
      </c>
      <c r="E225" s="207" t="s">
        <v>664</v>
      </c>
      <c r="F225" s="208" t="s">
        <v>665</v>
      </c>
      <c r="G225" s="209" t="s">
        <v>192</v>
      </c>
      <c r="H225" s="210">
        <v>49.020000000000003</v>
      </c>
      <c r="I225" s="211"/>
      <c r="J225" s="212">
        <f>ROUND(I225*H225,2)</f>
        <v>0</v>
      </c>
      <c r="K225" s="208" t="s">
        <v>126</v>
      </c>
      <c r="L225" s="46"/>
      <c r="M225" s="213" t="s">
        <v>19</v>
      </c>
      <c r="N225" s="214" t="s">
        <v>42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127</v>
      </c>
      <c r="AT225" s="217" t="s">
        <v>122</v>
      </c>
      <c r="AU225" s="217" t="s">
        <v>81</v>
      </c>
      <c r="AY225" s="19" t="s">
        <v>120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127</v>
      </c>
      <c r="BM225" s="217" t="s">
        <v>666</v>
      </c>
    </row>
    <row r="226" s="2" customFormat="1">
      <c r="A226" s="40"/>
      <c r="B226" s="41"/>
      <c r="C226" s="42"/>
      <c r="D226" s="219" t="s">
        <v>129</v>
      </c>
      <c r="E226" s="42"/>
      <c r="F226" s="220" t="s">
        <v>667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129</v>
      </c>
      <c r="AU226" s="19" t="s">
        <v>81</v>
      </c>
    </row>
    <row r="227" s="13" customFormat="1">
      <c r="A227" s="13"/>
      <c r="B227" s="224"/>
      <c r="C227" s="225"/>
      <c r="D227" s="226" t="s">
        <v>134</v>
      </c>
      <c r="E227" s="227" t="s">
        <v>19</v>
      </c>
      <c r="F227" s="228" t="s">
        <v>668</v>
      </c>
      <c r="G227" s="225"/>
      <c r="H227" s="229">
        <v>49.020000000000003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134</v>
      </c>
      <c r="AU227" s="235" t="s">
        <v>81</v>
      </c>
      <c r="AV227" s="13" t="s">
        <v>81</v>
      </c>
      <c r="AW227" s="13" t="s">
        <v>33</v>
      </c>
      <c r="AX227" s="13" t="s">
        <v>79</v>
      </c>
      <c r="AY227" s="235" t="s">
        <v>120</v>
      </c>
    </row>
    <row r="228" s="2" customFormat="1" ht="24.15" customHeight="1">
      <c r="A228" s="40"/>
      <c r="B228" s="41"/>
      <c r="C228" s="206" t="s">
        <v>669</v>
      </c>
      <c r="D228" s="206" t="s">
        <v>122</v>
      </c>
      <c r="E228" s="207" t="s">
        <v>670</v>
      </c>
      <c r="F228" s="208" t="s">
        <v>671</v>
      </c>
      <c r="G228" s="209" t="s">
        <v>192</v>
      </c>
      <c r="H228" s="210">
        <v>49.020000000000003</v>
      </c>
      <c r="I228" s="211"/>
      <c r="J228" s="212">
        <f>ROUND(I228*H228,2)</f>
        <v>0</v>
      </c>
      <c r="K228" s="208" t="s">
        <v>126</v>
      </c>
      <c r="L228" s="46"/>
      <c r="M228" s="213" t="s">
        <v>19</v>
      </c>
      <c r="N228" s="214" t="s">
        <v>42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127</v>
      </c>
      <c r="AT228" s="217" t="s">
        <v>122</v>
      </c>
      <c r="AU228" s="217" t="s">
        <v>81</v>
      </c>
      <c r="AY228" s="19" t="s">
        <v>120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79</v>
      </c>
      <c r="BK228" s="218">
        <f>ROUND(I228*H228,2)</f>
        <v>0</v>
      </c>
      <c r="BL228" s="19" t="s">
        <v>127</v>
      </c>
      <c r="BM228" s="217" t="s">
        <v>672</v>
      </c>
    </row>
    <row r="229" s="2" customFormat="1">
      <c r="A229" s="40"/>
      <c r="B229" s="41"/>
      <c r="C229" s="42"/>
      <c r="D229" s="219" t="s">
        <v>129</v>
      </c>
      <c r="E229" s="42"/>
      <c r="F229" s="220" t="s">
        <v>673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129</v>
      </c>
      <c r="AU229" s="19" t="s">
        <v>81</v>
      </c>
    </row>
    <row r="230" s="12" customFormat="1" ht="22.8" customHeight="1">
      <c r="A230" s="12"/>
      <c r="B230" s="190"/>
      <c r="C230" s="191"/>
      <c r="D230" s="192" t="s">
        <v>70</v>
      </c>
      <c r="E230" s="204" t="s">
        <v>382</v>
      </c>
      <c r="F230" s="204" t="s">
        <v>383</v>
      </c>
      <c r="G230" s="191"/>
      <c r="H230" s="191"/>
      <c r="I230" s="194"/>
      <c r="J230" s="205">
        <f>BK230</f>
        <v>0</v>
      </c>
      <c r="K230" s="191"/>
      <c r="L230" s="196"/>
      <c r="M230" s="197"/>
      <c r="N230" s="198"/>
      <c r="O230" s="198"/>
      <c r="P230" s="199">
        <f>SUM(P231:P232)</f>
        <v>0</v>
      </c>
      <c r="Q230" s="198"/>
      <c r="R230" s="199">
        <f>SUM(R231:R232)</f>
        <v>0</v>
      </c>
      <c r="S230" s="198"/>
      <c r="T230" s="200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1" t="s">
        <v>79</v>
      </c>
      <c r="AT230" s="202" t="s">
        <v>70</v>
      </c>
      <c r="AU230" s="202" t="s">
        <v>79</v>
      </c>
      <c r="AY230" s="201" t="s">
        <v>120</v>
      </c>
      <c r="BK230" s="203">
        <f>SUM(BK231:BK232)</f>
        <v>0</v>
      </c>
    </row>
    <row r="231" s="2" customFormat="1" ht="24.15" customHeight="1">
      <c r="A231" s="40"/>
      <c r="B231" s="41"/>
      <c r="C231" s="206" t="s">
        <v>674</v>
      </c>
      <c r="D231" s="206" t="s">
        <v>122</v>
      </c>
      <c r="E231" s="207" t="s">
        <v>675</v>
      </c>
      <c r="F231" s="208" t="s">
        <v>676</v>
      </c>
      <c r="G231" s="209" t="s">
        <v>192</v>
      </c>
      <c r="H231" s="210">
        <v>287.75799999999998</v>
      </c>
      <c r="I231" s="211"/>
      <c r="J231" s="212">
        <f>ROUND(I231*H231,2)</f>
        <v>0</v>
      </c>
      <c r="K231" s="208" t="s">
        <v>126</v>
      </c>
      <c r="L231" s="46"/>
      <c r="M231" s="213" t="s">
        <v>19</v>
      </c>
      <c r="N231" s="214" t="s">
        <v>42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127</v>
      </c>
      <c r="AT231" s="217" t="s">
        <v>122</v>
      </c>
      <c r="AU231" s="217" t="s">
        <v>81</v>
      </c>
      <c r="AY231" s="19" t="s">
        <v>120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79</v>
      </c>
      <c r="BK231" s="218">
        <f>ROUND(I231*H231,2)</f>
        <v>0</v>
      </c>
      <c r="BL231" s="19" t="s">
        <v>127</v>
      </c>
      <c r="BM231" s="217" t="s">
        <v>677</v>
      </c>
    </row>
    <row r="232" s="2" customFormat="1">
      <c r="A232" s="40"/>
      <c r="B232" s="41"/>
      <c r="C232" s="42"/>
      <c r="D232" s="219" t="s">
        <v>129</v>
      </c>
      <c r="E232" s="42"/>
      <c r="F232" s="220" t="s">
        <v>678</v>
      </c>
      <c r="G232" s="42"/>
      <c r="H232" s="42"/>
      <c r="I232" s="221"/>
      <c r="J232" s="42"/>
      <c r="K232" s="42"/>
      <c r="L232" s="46"/>
      <c r="M232" s="267"/>
      <c r="N232" s="268"/>
      <c r="O232" s="269"/>
      <c r="P232" s="269"/>
      <c r="Q232" s="269"/>
      <c r="R232" s="269"/>
      <c r="S232" s="269"/>
      <c r="T232" s="27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129</v>
      </c>
      <c r="AU232" s="19" t="s">
        <v>81</v>
      </c>
    </row>
    <row r="233" s="2" customFormat="1" ht="6.96" customHeight="1">
      <c r="A233" s="40"/>
      <c r="B233" s="61"/>
      <c r="C233" s="62"/>
      <c r="D233" s="62"/>
      <c r="E233" s="62"/>
      <c r="F233" s="62"/>
      <c r="G233" s="62"/>
      <c r="H233" s="62"/>
      <c r="I233" s="62"/>
      <c r="J233" s="62"/>
      <c r="K233" s="62"/>
      <c r="L233" s="46"/>
      <c r="M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</row>
  </sheetData>
  <sheetProtection sheet="1" autoFilter="0" formatColumns="0" formatRows="0" objects="1" scenarios="1" spinCount="100000" saltValue="Jisf+k6Pbz5Dq5qGIHUFH0CSP3FFa7AkXNPkQhZuMhDllNcPu1vQLeqZWfRpnoHJnkOPhPJ3mwWeNfyJR6tOew==" hashValue="Sf0DwXD1amddQFhpHC1hGLGqhQKEP4BkQAqxRQgkL5II1soiS6+sh/7i5MT24U7BEQNOGCsexmsq9G/w920rXA==" algorithmName="SHA-512" password="CC35"/>
  <autoFilter ref="C84:K23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131251102"/>
    <hyperlink ref="F95" r:id="rId2" display="https://podminky.urs.cz/item/CS_URS_2024_01/132254104"/>
    <hyperlink ref="F99" r:id="rId3" display="https://podminky.urs.cz/item/CS_URS_2024_01/132254204"/>
    <hyperlink ref="F103" r:id="rId4" display="https://podminky.urs.cz/item/CS_URS_2024_01/151811131"/>
    <hyperlink ref="F108" r:id="rId5" display="https://podminky.urs.cz/item/CS_URS_2024_01/151811132"/>
    <hyperlink ref="F112" r:id="rId6" display="https://podminky.urs.cz/item/CS_URS_2024_01/151811231"/>
    <hyperlink ref="F114" r:id="rId7" display="https://podminky.urs.cz/item/CS_URS_2024_01/151811232"/>
    <hyperlink ref="F116" r:id="rId8" display="https://podminky.urs.cz/item/CS_URS_2024_01/162751117"/>
    <hyperlink ref="F119" r:id="rId9" display="https://podminky.urs.cz/item/CS_URS_2024_01/162751119"/>
    <hyperlink ref="F122" r:id="rId10" display="https://podminky.urs.cz/item/CS_URS_2024_01/167151111"/>
    <hyperlink ref="F125" r:id="rId11" display="https://podminky.urs.cz/item/CS_URS_2024_01/171201231"/>
    <hyperlink ref="F128" r:id="rId12" display="https://podminky.urs.cz/item/CS_URS_2024_01/171251201"/>
    <hyperlink ref="F131" r:id="rId13" display="https://podminky.urs.cz/item/CS_URS_2024_01/174101101"/>
    <hyperlink ref="F138" r:id="rId14" display="https://podminky.urs.cz/item/CS_URS_2024_01/175151101"/>
    <hyperlink ref="F148" r:id="rId15" display="https://podminky.urs.cz/item/CS_URS_2024_01/451572111"/>
    <hyperlink ref="F155" r:id="rId16" display="https://podminky.urs.cz/item/CS_URS_2024_01/452112122"/>
    <hyperlink ref="F159" r:id="rId17" display="https://podminky.urs.cz/item/CS_URS_2024_01/820441811"/>
    <hyperlink ref="F161" r:id="rId18" display="https://podminky.urs.cz/item/CS_URS_2024_01/822442112"/>
    <hyperlink ref="F165" r:id="rId19" display="https://podminky.urs.cz/item/CS_URS_2024_01/871350310"/>
    <hyperlink ref="F169" r:id="rId20" display="https://podminky.urs.cz/item/CS_URS_2024_01/877350310"/>
    <hyperlink ref="F178" r:id="rId21" display="https://podminky.urs.cz/item/CS_URS_2024_01/890411811"/>
    <hyperlink ref="F181" r:id="rId22" display="https://podminky.urs.cz/item/CS_URS_2024_01/892351111"/>
    <hyperlink ref="F184" r:id="rId23" display="https://podminky.urs.cz/item/CS_URS_2024_01/892441111"/>
    <hyperlink ref="F186" r:id="rId24" display="https://podminky.urs.cz/item/CS_URS_2024_01/899722112"/>
    <hyperlink ref="F189" r:id="rId25" display="https://podminky.urs.cz/item/CS_URS_2024_01/894411311"/>
    <hyperlink ref="F193" r:id="rId26" display="https://podminky.urs.cz/item/CS_URS_2024_01/894412411"/>
    <hyperlink ref="F196" r:id="rId27" display="https://podminky.urs.cz/item/CS_URS_2024_01/894414111"/>
    <hyperlink ref="F199" r:id="rId28" display="https://podminky.urs.cz/item/CS_URS_2024_01/895941323"/>
    <hyperlink ref="F202" r:id="rId29" display="https://podminky.urs.cz/item/CS_URS_2024_01/895941341"/>
    <hyperlink ref="F205" r:id="rId30" display="https://podminky.urs.cz/item/CS_URS_2024_01/895941351"/>
    <hyperlink ref="F208" r:id="rId31" display="https://podminky.urs.cz/item/CS_URS_2024_01/895941362"/>
    <hyperlink ref="F211" r:id="rId32" display="https://podminky.urs.cz/item/CS_URS_2024_01/899104112"/>
    <hyperlink ref="F214" r:id="rId33" display="https://podminky.urs.cz/item/CS_URS_2025_02/899204112"/>
    <hyperlink ref="F221" r:id="rId34" display="https://podminky.urs.cz/item/CS_URS_2024_01/997221571"/>
    <hyperlink ref="F223" r:id="rId35" display="https://podminky.urs.cz/item/CS_URS_2024_01/997221579"/>
    <hyperlink ref="F226" r:id="rId36" display="https://podminky.urs.cz/item/CS_URS_2024_01/997221612"/>
    <hyperlink ref="F229" r:id="rId37" display="https://podminky.urs.cz/item/CS_URS_2024_01/997221862"/>
    <hyperlink ref="F232" r:id="rId38" display="https://podminky.urs.cz/item/CS_URS_2024_01/998274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místní komunikace, Bílenec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679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ROUND((SUM(BE83:BE105)),  2)</f>
        <v>0</v>
      </c>
      <c r="G33" s="40"/>
      <c r="H33" s="40"/>
      <c r="I33" s="150">
        <v>0.20999999999999999</v>
      </c>
      <c r="J33" s="149">
        <f>ROUND(((SUM(BE83:BE105))*I33),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ROUND((SUM(BF83:BF105)),  2)</f>
        <v>0</v>
      </c>
      <c r="G34" s="40"/>
      <c r="H34" s="40"/>
      <c r="I34" s="150">
        <v>0.12</v>
      </c>
      <c r="J34" s="149">
        <f>ROUND(((SUM(BF83:BF105))*I34),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ROUND((SUM(BG83:BG105)),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ROUND((SUM(BH83:BH105)),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ROUND((SUM(BI83:BI105)),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místní komunikace, Bílenec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901 -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Bílenec</v>
      </c>
      <c r="G52" s="42"/>
      <c r="H52" s="42"/>
      <c r="I52" s="34" t="s">
        <v>23</v>
      </c>
      <c r="J52" s="74" t="str">
        <f>IF(J12="","",J12)</f>
        <v>2. 4. 2024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Petrohrad</v>
      </c>
      <c r="G54" s="42"/>
      <c r="H54" s="42"/>
      <c r="I54" s="34" t="s">
        <v>31</v>
      </c>
      <c r="J54" s="38" t="str">
        <f>E21</f>
        <v>DESIGNPROJEKT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Lukás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680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681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682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683</v>
      </c>
      <c r="E63" s="176"/>
      <c r="F63" s="176"/>
      <c r="G63" s="176"/>
      <c r="H63" s="176"/>
      <c r="I63" s="176"/>
      <c r="J63" s="177">
        <f>J101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Oprava místní komunikace, Bílenec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92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901 - VRN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Bílenec</v>
      </c>
      <c r="G77" s="42"/>
      <c r="H77" s="42"/>
      <c r="I77" s="34" t="s">
        <v>23</v>
      </c>
      <c r="J77" s="74" t="str">
        <f>IF(J12="","",J12)</f>
        <v>2. 4. 2024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Obec Petrohrad</v>
      </c>
      <c r="G79" s="42"/>
      <c r="H79" s="42"/>
      <c r="I79" s="34" t="s">
        <v>31</v>
      </c>
      <c r="J79" s="38" t="str">
        <f>E21</f>
        <v>DESIGNPROJEKT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Lukás Novák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106</v>
      </c>
      <c r="D82" s="182" t="s">
        <v>56</v>
      </c>
      <c r="E82" s="182" t="s">
        <v>52</v>
      </c>
      <c r="F82" s="182" t="s">
        <v>53</v>
      </c>
      <c r="G82" s="182" t="s">
        <v>107</v>
      </c>
      <c r="H82" s="182" t="s">
        <v>108</v>
      </c>
      <c r="I82" s="182" t="s">
        <v>109</v>
      </c>
      <c r="J82" s="182" t="s">
        <v>96</v>
      </c>
      <c r="K82" s="183" t="s">
        <v>110</v>
      </c>
      <c r="L82" s="184"/>
      <c r="M82" s="94" t="s">
        <v>19</v>
      </c>
      <c r="N82" s="95" t="s">
        <v>41</v>
      </c>
      <c r="O82" s="95" t="s">
        <v>111</v>
      </c>
      <c r="P82" s="95" t="s">
        <v>112</v>
      </c>
      <c r="Q82" s="95" t="s">
        <v>113</v>
      </c>
      <c r="R82" s="95" t="s">
        <v>114</v>
      </c>
      <c r="S82" s="95" t="s">
        <v>115</v>
      </c>
      <c r="T82" s="96" t="s">
        <v>116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117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70</v>
      </c>
      <c r="AU83" s="19" t="s">
        <v>97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70</v>
      </c>
      <c r="E84" s="193" t="s">
        <v>89</v>
      </c>
      <c r="F84" s="193" t="s">
        <v>684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P85+P94+P101</f>
        <v>0</v>
      </c>
      <c r="Q84" s="198"/>
      <c r="R84" s="199">
        <f>R85+R94+R101</f>
        <v>0</v>
      </c>
      <c r="S84" s="198"/>
      <c r="T84" s="200">
        <f>T85+T94+T101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150</v>
      </c>
      <c r="AT84" s="202" t="s">
        <v>70</v>
      </c>
      <c r="AU84" s="202" t="s">
        <v>71</v>
      </c>
      <c r="AY84" s="201" t="s">
        <v>120</v>
      </c>
      <c r="BK84" s="203">
        <f>BK85+BK94+BK101</f>
        <v>0</v>
      </c>
    </row>
    <row r="85" s="12" customFormat="1" ht="22.8" customHeight="1">
      <c r="A85" s="12"/>
      <c r="B85" s="190"/>
      <c r="C85" s="191"/>
      <c r="D85" s="192" t="s">
        <v>70</v>
      </c>
      <c r="E85" s="204" t="s">
        <v>685</v>
      </c>
      <c r="F85" s="204" t="s">
        <v>686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SUM(P86:P93)</f>
        <v>0</v>
      </c>
      <c r="Q85" s="198"/>
      <c r="R85" s="199">
        <f>SUM(R86:R93)</f>
        <v>0</v>
      </c>
      <c r="S85" s="198"/>
      <c r="T85" s="200">
        <f>SUM(T86:T93)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150</v>
      </c>
      <c r="AT85" s="202" t="s">
        <v>70</v>
      </c>
      <c r="AU85" s="202" t="s">
        <v>79</v>
      </c>
      <c r="AY85" s="201" t="s">
        <v>120</v>
      </c>
      <c r="BK85" s="203">
        <f>SUM(BK86:BK93)</f>
        <v>0</v>
      </c>
    </row>
    <row r="86" s="2" customFormat="1" ht="16.5" customHeight="1">
      <c r="A86" s="40"/>
      <c r="B86" s="41"/>
      <c r="C86" s="206" t="s">
        <v>79</v>
      </c>
      <c r="D86" s="206" t="s">
        <v>122</v>
      </c>
      <c r="E86" s="207" t="s">
        <v>687</v>
      </c>
      <c r="F86" s="208" t="s">
        <v>688</v>
      </c>
      <c r="G86" s="209" t="s">
        <v>651</v>
      </c>
      <c r="H86" s="210">
        <v>1</v>
      </c>
      <c r="I86" s="211"/>
      <c r="J86" s="212">
        <f>ROUND(I86*H86,2)</f>
        <v>0</v>
      </c>
      <c r="K86" s="208" t="s">
        <v>126</v>
      </c>
      <c r="L86" s="46"/>
      <c r="M86" s="213" t="s">
        <v>19</v>
      </c>
      <c r="N86" s="214" t="s">
        <v>42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689</v>
      </c>
      <c r="AT86" s="217" t="s">
        <v>122</v>
      </c>
      <c r="AU86" s="217" t="s">
        <v>81</v>
      </c>
      <c r="AY86" s="19" t="s">
        <v>120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689</v>
      </c>
      <c r="BM86" s="217" t="s">
        <v>690</v>
      </c>
    </row>
    <row r="87" s="2" customFormat="1">
      <c r="A87" s="40"/>
      <c r="B87" s="41"/>
      <c r="C87" s="42"/>
      <c r="D87" s="219" t="s">
        <v>129</v>
      </c>
      <c r="E87" s="42"/>
      <c r="F87" s="220" t="s">
        <v>691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129</v>
      </c>
      <c r="AU87" s="19" t="s">
        <v>81</v>
      </c>
    </row>
    <row r="88" s="2" customFormat="1" ht="16.5" customHeight="1">
      <c r="A88" s="40"/>
      <c r="B88" s="41"/>
      <c r="C88" s="206" t="s">
        <v>81</v>
      </c>
      <c r="D88" s="206" t="s">
        <v>122</v>
      </c>
      <c r="E88" s="207" t="s">
        <v>692</v>
      </c>
      <c r="F88" s="208" t="s">
        <v>693</v>
      </c>
      <c r="G88" s="209" t="s">
        <v>651</v>
      </c>
      <c r="H88" s="210">
        <v>1</v>
      </c>
      <c r="I88" s="211"/>
      <c r="J88" s="212">
        <f>ROUND(I88*H88,2)</f>
        <v>0</v>
      </c>
      <c r="K88" s="208" t="s">
        <v>126</v>
      </c>
      <c r="L88" s="46"/>
      <c r="M88" s="213" t="s">
        <v>19</v>
      </c>
      <c r="N88" s="214" t="s">
        <v>42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689</v>
      </c>
      <c r="AT88" s="217" t="s">
        <v>122</v>
      </c>
      <c r="AU88" s="217" t="s">
        <v>81</v>
      </c>
      <c r="AY88" s="19" t="s">
        <v>120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689</v>
      </c>
      <c r="BM88" s="217" t="s">
        <v>694</v>
      </c>
    </row>
    <row r="89" s="2" customFormat="1">
      <c r="A89" s="40"/>
      <c r="B89" s="41"/>
      <c r="C89" s="42"/>
      <c r="D89" s="219" t="s">
        <v>129</v>
      </c>
      <c r="E89" s="42"/>
      <c r="F89" s="220" t="s">
        <v>695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129</v>
      </c>
      <c r="AU89" s="19" t="s">
        <v>81</v>
      </c>
    </row>
    <row r="90" s="2" customFormat="1" ht="16.5" customHeight="1">
      <c r="A90" s="40"/>
      <c r="B90" s="41"/>
      <c r="C90" s="206" t="s">
        <v>136</v>
      </c>
      <c r="D90" s="206" t="s">
        <v>122</v>
      </c>
      <c r="E90" s="207" t="s">
        <v>696</v>
      </c>
      <c r="F90" s="208" t="s">
        <v>697</v>
      </c>
      <c r="G90" s="209" t="s">
        <v>651</v>
      </c>
      <c r="H90" s="210">
        <v>1</v>
      </c>
      <c r="I90" s="211"/>
      <c r="J90" s="212">
        <f>ROUND(I90*H90,2)</f>
        <v>0</v>
      </c>
      <c r="K90" s="208" t="s">
        <v>126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689</v>
      </c>
      <c r="AT90" s="217" t="s">
        <v>122</v>
      </c>
      <c r="AU90" s="217" t="s">
        <v>81</v>
      </c>
      <c r="AY90" s="19" t="s">
        <v>120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689</v>
      </c>
      <c r="BM90" s="217" t="s">
        <v>698</v>
      </c>
    </row>
    <row r="91" s="2" customFormat="1">
      <c r="A91" s="40"/>
      <c r="B91" s="41"/>
      <c r="C91" s="42"/>
      <c r="D91" s="219" t="s">
        <v>129</v>
      </c>
      <c r="E91" s="42"/>
      <c r="F91" s="220" t="s">
        <v>699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129</v>
      </c>
      <c r="AU91" s="19" t="s">
        <v>81</v>
      </c>
    </row>
    <row r="92" s="2" customFormat="1" ht="16.5" customHeight="1">
      <c r="A92" s="40"/>
      <c r="B92" s="41"/>
      <c r="C92" s="206" t="s">
        <v>127</v>
      </c>
      <c r="D92" s="206" t="s">
        <v>122</v>
      </c>
      <c r="E92" s="207" t="s">
        <v>700</v>
      </c>
      <c r="F92" s="208" t="s">
        <v>701</v>
      </c>
      <c r="G92" s="209" t="s">
        <v>651</v>
      </c>
      <c r="H92" s="210">
        <v>1</v>
      </c>
      <c r="I92" s="211"/>
      <c r="J92" s="212">
        <f>ROUND(I92*H92,2)</f>
        <v>0</v>
      </c>
      <c r="K92" s="208" t="s">
        <v>126</v>
      </c>
      <c r="L92" s="46"/>
      <c r="M92" s="213" t="s">
        <v>19</v>
      </c>
      <c r="N92" s="214" t="s">
        <v>42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689</v>
      </c>
      <c r="AT92" s="217" t="s">
        <v>122</v>
      </c>
      <c r="AU92" s="217" t="s">
        <v>81</v>
      </c>
      <c r="AY92" s="19" t="s">
        <v>120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689</v>
      </c>
      <c r="BM92" s="217" t="s">
        <v>702</v>
      </c>
    </row>
    <row r="93" s="2" customFormat="1">
      <c r="A93" s="40"/>
      <c r="B93" s="41"/>
      <c r="C93" s="42"/>
      <c r="D93" s="219" t="s">
        <v>129</v>
      </c>
      <c r="E93" s="42"/>
      <c r="F93" s="220" t="s">
        <v>703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129</v>
      </c>
      <c r="AU93" s="19" t="s">
        <v>81</v>
      </c>
    </row>
    <row r="94" s="12" customFormat="1" ht="22.8" customHeight="1">
      <c r="A94" s="12"/>
      <c r="B94" s="190"/>
      <c r="C94" s="191"/>
      <c r="D94" s="192" t="s">
        <v>70</v>
      </c>
      <c r="E94" s="204" t="s">
        <v>704</v>
      </c>
      <c r="F94" s="204" t="s">
        <v>705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SUM(P95:P100)</f>
        <v>0</v>
      </c>
      <c r="Q94" s="198"/>
      <c r="R94" s="199">
        <f>SUM(R95:R100)</f>
        <v>0</v>
      </c>
      <c r="S94" s="198"/>
      <c r="T94" s="200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150</v>
      </c>
      <c r="AT94" s="202" t="s">
        <v>70</v>
      </c>
      <c r="AU94" s="202" t="s">
        <v>79</v>
      </c>
      <c r="AY94" s="201" t="s">
        <v>120</v>
      </c>
      <c r="BK94" s="203">
        <f>SUM(BK95:BK100)</f>
        <v>0</v>
      </c>
    </row>
    <row r="95" s="2" customFormat="1" ht="24.15" customHeight="1">
      <c r="A95" s="40"/>
      <c r="B95" s="41"/>
      <c r="C95" s="206" t="s">
        <v>150</v>
      </c>
      <c r="D95" s="206" t="s">
        <v>122</v>
      </c>
      <c r="E95" s="207" t="s">
        <v>706</v>
      </c>
      <c r="F95" s="208" t="s">
        <v>707</v>
      </c>
      <c r="G95" s="209" t="s">
        <v>651</v>
      </c>
      <c r="H95" s="210">
        <v>1</v>
      </c>
      <c r="I95" s="211"/>
      <c r="J95" s="212">
        <f>ROUND(I95*H95,2)</f>
        <v>0</v>
      </c>
      <c r="K95" s="208" t="s">
        <v>126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689</v>
      </c>
      <c r="AT95" s="217" t="s">
        <v>122</v>
      </c>
      <c r="AU95" s="217" t="s">
        <v>81</v>
      </c>
      <c r="AY95" s="19" t="s">
        <v>120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689</v>
      </c>
      <c r="BM95" s="217" t="s">
        <v>708</v>
      </c>
    </row>
    <row r="96" s="2" customFormat="1">
      <c r="A96" s="40"/>
      <c r="B96" s="41"/>
      <c r="C96" s="42"/>
      <c r="D96" s="219" t="s">
        <v>129</v>
      </c>
      <c r="E96" s="42"/>
      <c r="F96" s="220" t="s">
        <v>709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129</v>
      </c>
      <c r="AU96" s="19" t="s">
        <v>81</v>
      </c>
    </row>
    <row r="97" s="2" customFormat="1" ht="24.15" customHeight="1">
      <c r="A97" s="40"/>
      <c r="B97" s="41"/>
      <c r="C97" s="206" t="s">
        <v>157</v>
      </c>
      <c r="D97" s="206" t="s">
        <v>122</v>
      </c>
      <c r="E97" s="207" t="s">
        <v>710</v>
      </c>
      <c r="F97" s="208" t="s">
        <v>711</v>
      </c>
      <c r="G97" s="209" t="s">
        <v>651</v>
      </c>
      <c r="H97" s="210">
        <v>1</v>
      </c>
      <c r="I97" s="211"/>
      <c r="J97" s="212">
        <f>ROUND(I97*H97,2)</f>
        <v>0</v>
      </c>
      <c r="K97" s="208" t="s">
        <v>126</v>
      </c>
      <c r="L97" s="46"/>
      <c r="M97" s="213" t="s">
        <v>19</v>
      </c>
      <c r="N97" s="214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689</v>
      </c>
      <c r="AT97" s="217" t="s">
        <v>122</v>
      </c>
      <c r="AU97" s="217" t="s">
        <v>81</v>
      </c>
      <c r="AY97" s="19" t="s">
        <v>120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689</v>
      </c>
      <c r="BM97" s="217" t="s">
        <v>712</v>
      </c>
    </row>
    <row r="98" s="2" customFormat="1">
      <c r="A98" s="40"/>
      <c r="B98" s="41"/>
      <c r="C98" s="42"/>
      <c r="D98" s="219" t="s">
        <v>129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129</v>
      </c>
      <c r="AU98" s="19" t="s">
        <v>81</v>
      </c>
    </row>
    <row r="99" s="2" customFormat="1" ht="16.5" customHeight="1">
      <c r="A99" s="40"/>
      <c r="B99" s="41"/>
      <c r="C99" s="206" t="s">
        <v>165</v>
      </c>
      <c r="D99" s="206" t="s">
        <v>122</v>
      </c>
      <c r="E99" s="207" t="s">
        <v>714</v>
      </c>
      <c r="F99" s="208" t="s">
        <v>715</v>
      </c>
      <c r="G99" s="209" t="s">
        <v>651</v>
      </c>
      <c r="H99" s="210">
        <v>1</v>
      </c>
      <c r="I99" s="211"/>
      <c r="J99" s="212">
        <f>ROUND(I99*H99,2)</f>
        <v>0</v>
      </c>
      <c r="K99" s="208" t="s">
        <v>126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689</v>
      </c>
      <c r="AT99" s="217" t="s">
        <v>122</v>
      </c>
      <c r="AU99" s="217" t="s">
        <v>81</v>
      </c>
      <c r="AY99" s="19" t="s">
        <v>120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689</v>
      </c>
      <c r="BM99" s="217" t="s">
        <v>716</v>
      </c>
    </row>
    <row r="100" s="2" customFormat="1">
      <c r="A100" s="40"/>
      <c r="B100" s="41"/>
      <c r="C100" s="42"/>
      <c r="D100" s="219" t="s">
        <v>129</v>
      </c>
      <c r="E100" s="42"/>
      <c r="F100" s="220" t="s">
        <v>717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129</v>
      </c>
      <c r="AU100" s="19" t="s">
        <v>81</v>
      </c>
    </row>
    <row r="101" s="12" customFormat="1" ht="22.8" customHeight="1">
      <c r="A101" s="12"/>
      <c r="B101" s="190"/>
      <c r="C101" s="191"/>
      <c r="D101" s="192" t="s">
        <v>70</v>
      </c>
      <c r="E101" s="204" t="s">
        <v>718</v>
      </c>
      <c r="F101" s="204" t="s">
        <v>719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SUM(P102:P105)</f>
        <v>0</v>
      </c>
      <c r="Q101" s="198"/>
      <c r="R101" s="199">
        <f>SUM(R102:R105)</f>
        <v>0</v>
      </c>
      <c r="S101" s="198"/>
      <c r="T101" s="200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150</v>
      </c>
      <c r="AT101" s="202" t="s">
        <v>70</v>
      </c>
      <c r="AU101" s="202" t="s">
        <v>79</v>
      </c>
      <c r="AY101" s="201" t="s">
        <v>120</v>
      </c>
      <c r="BK101" s="203">
        <f>SUM(BK102:BK105)</f>
        <v>0</v>
      </c>
    </row>
    <row r="102" s="2" customFormat="1" ht="16.5" customHeight="1">
      <c r="A102" s="40"/>
      <c r="B102" s="41"/>
      <c r="C102" s="206" t="s">
        <v>172</v>
      </c>
      <c r="D102" s="206" t="s">
        <v>122</v>
      </c>
      <c r="E102" s="207" t="s">
        <v>720</v>
      </c>
      <c r="F102" s="208" t="s">
        <v>721</v>
      </c>
      <c r="G102" s="209" t="s">
        <v>651</v>
      </c>
      <c r="H102" s="210">
        <v>1</v>
      </c>
      <c r="I102" s="211"/>
      <c r="J102" s="212">
        <f>ROUND(I102*H102,2)</f>
        <v>0</v>
      </c>
      <c r="K102" s="208" t="s">
        <v>126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689</v>
      </c>
      <c r="AT102" s="217" t="s">
        <v>122</v>
      </c>
      <c r="AU102" s="217" t="s">
        <v>81</v>
      </c>
      <c r="AY102" s="19" t="s">
        <v>120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689</v>
      </c>
      <c r="BM102" s="217" t="s">
        <v>722</v>
      </c>
    </row>
    <row r="103" s="2" customFormat="1">
      <c r="A103" s="40"/>
      <c r="B103" s="41"/>
      <c r="C103" s="42"/>
      <c r="D103" s="219" t="s">
        <v>129</v>
      </c>
      <c r="E103" s="42"/>
      <c r="F103" s="220" t="s">
        <v>723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129</v>
      </c>
      <c r="AU103" s="19" t="s">
        <v>81</v>
      </c>
    </row>
    <row r="104" s="2" customFormat="1" ht="16.5" customHeight="1">
      <c r="A104" s="40"/>
      <c r="B104" s="41"/>
      <c r="C104" s="206" t="s">
        <v>178</v>
      </c>
      <c r="D104" s="206" t="s">
        <v>122</v>
      </c>
      <c r="E104" s="207" t="s">
        <v>724</v>
      </c>
      <c r="F104" s="208" t="s">
        <v>725</v>
      </c>
      <c r="G104" s="209" t="s">
        <v>651</v>
      </c>
      <c r="H104" s="210">
        <v>4</v>
      </c>
      <c r="I104" s="211"/>
      <c r="J104" s="212">
        <f>ROUND(I104*H104,2)</f>
        <v>0</v>
      </c>
      <c r="K104" s="208" t="s">
        <v>126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689</v>
      </c>
      <c r="AT104" s="217" t="s">
        <v>122</v>
      </c>
      <c r="AU104" s="217" t="s">
        <v>81</v>
      </c>
      <c r="AY104" s="19" t="s">
        <v>120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689</v>
      </c>
      <c r="BM104" s="217" t="s">
        <v>726</v>
      </c>
    </row>
    <row r="105" s="2" customFormat="1">
      <c r="A105" s="40"/>
      <c r="B105" s="41"/>
      <c r="C105" s="42"/>
      <c r="D105" s="219" t="s">
        <v>129</v>
      </c>
      <c r="E105" s="42"/>
      <c r="F105" s="220" t="s">
        <v>727</v>
      </c>
      <c r="G105" s="42"/>
      <c r="H105" s="42"/>
      <c r="I105" s="221"/>
      <c r="J105" s="42"/>
      <c r="K105" s="42"/>
      <c r="L105" s="46"/>
      <c r="M105" s="267"/>
      <c r="N105" s="268"/>
      <c r="O105" s="269"/>
      <c r="P105" s="269"/>
      <c r="Q105" s="269"/>
      <c r="R105" s="269"/>
      <c r="S105" s="269"/>
      <c r="T105" s="27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129</v>
      </c>
      <c r="AU105" s="19" t="s">
        <v>81</v>
      </c>
    </row>
    <row r="106" s="2" customFormat="1" ht="6.96" customHeight="1">
      <c r="A106" s="40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46"/>
      <c r="M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</sheetData>
  <sheetProtection sheet="1" autoFilter="0" formatColumns="0" formatRows="0" objects="1" scenarios="1" spinCount="100000" saltValue="TI5gUvPCE0osNp3SH20TCcfmNg9D6NOkfrt6/4j14o45aB+klQGKW74BeGwN6qfNcnTheNi09EIoCh2cRIKsWA==" hashValue="MPp4vuHKzguo+W1nmczNfJuTMYiVMLAEqldo7AZt6l2JcqoJsAogGMk3nOogzP8dUrJhZd5nsJLmbvwkDFXadA==" algorithmName="SHA-512" password="CC35"/>
  <autoFilter ref="C82:K10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4_01/011503000"/>
    <hyperlink ref="F89" r:id="rId2" display="https://podminky.urs.cz/item/CS_URS_2024_01/012103000"/>
    <hyperlink ref="F91" r:id="rId3" display="https://podminky.urs.cz/item/CS_URS_2024_01/013203000"/>
    <hyperlink ref="F93" r:id="rId4" display="https://podminky.urs.cz/item/CS_URS_2024_01/013254000"/>
    <hyperlink ref="F96" r:id="rId5" display="https://podminky.urs.cz/item/CS_URS_2024_01/030001000"/>
    <hyperlink ref="F98" r:id="rId6" display="https://podminky.urs.cz/item/CS_URS_2024_01/034303000"/>
    <hyperlink ref="F100" r:id="rId7" display="https://podminky.urs.cz/item/CS_URS_2024_01/034503000"/>
    <hyperlink ref="F103" r:id="rId8" display="https://podminky.urs.cz/item/CS_URS_2024_01/042503000"/>
    <hyperlink ref="F105" r:id="rId9" display="https://podminky.urs.cz/item/CS_URS_2024_01/04315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1" customWidth="1"/>
    <col min="2" max="2" width="1.667969" style="271" customWidth="1"/>
    <col min="3" max="4" width="5" style="271" customWidth="1"/>
    <col min="5" max="5" width="11.66016" style="271" customWidth="1"/>
    <col min="6" max="6" width="9.160156" style="271" customWidth="1"/>
    <col min="7" max="7" width="5" style="271" customWidth="1"/>
    <col min="8" max="8" width="77.83203" style="271" customWidth="1"/>
    <col min="9" max="10" width="20" style="271" customWidth="1"/>
    <col min="11" max="11" width="1.667969" style="271" customWidth="1"/>
  </cols>
  <sheetData>
    <row r="1" s="1" customFormat="1" ht="37.5" customHeight="1"/>
    <row r="2" s="1" customFormat="1" ht="7.5" customHeight="1">
      <c r="B2" s="272"/>
      <c r="C2" s="273"/>
      <c r="D2" s="273"/>
      <c r="E2" s="273"/>
      <c r="F2" s="273"/>
      <c r="G2" s="273"/>
      <c r="H2" s="273"/>
      <c r="I2" s="273"/>
      <c r="J2" s="273"/>
      <c r="K2" s="274"/>
    </row>
    <row r="3" s="16" customFormat="1" ht="45" customHeight="1">
      <c r="B3" s="275"/>
      <c r="C3" s="276" t="s">
        <v>728</v>
      </c>
      <c r="D3" s="276"/>
      <c r="E3" s="276"/>
      <c r="F3" s="276"/>
      <c r="G3" s="276"/>
      <c r="H3" s="276"/>
      <c r="I3" s="276"/>
      <c r="J3" s="276"/>
      <c r="K3" s="277"/>
    </row>
    <row r="4" s="1" customFormat="1" ht="25.5" customHeight="1">
      <c r="B4" s="278"/>
      <c r="C4" s="279" t="s">
        <v>729</v>
      </c>
      <c r="D4" s="279"/>
      <c r="E4" s="279"/>
      <c r="F4" s="279"/>
      <c r="G4" s="279"/>
      <c r="H4" s="279"/>
      <c r="I4" s="279"/>
      <c r="J4" s="279"/>
      <c r="K4" s="280"/>
    </row>
    <row r="5" s="1" customFormat="1" ht="5.25" customHeight="1">
      <c r="B5" s="278"/>
      <c r="C5" s="281"/>
      <c r="D5" s="281"/>
      <c r="E5" s="281"/>
      <c r="F5" s="281"/>
      <c r="G5" s="281"/>
      <c r="H5" s="281"/>
      <c r="I5" s="281"/>
      <c r="J5" s="281"/>
      <c r="K5" s="280"/>
    </row>
    <row r="6" s="1" customFormat="1" ht="15" customHeight="1">
      <c r="B6" s="278"/>
      <c r="C6" s="282" t="s">
        <v>730</v>
      </c>
      <c r="D6" s="282"/>
      <c r="E6" s="282"/>
      <c r="F6" s="282"/>
      <c r="G6" s="282"/>
      <c r="H6" s="282"/>
      <c r="I6" s="282"/>
      <c r="J6" s="282"/>
      <c r="K6" s="280"/>
    </row>
    <row r="7" s="1" customFormat="1" ht="15" customHeight="1">
      <c r="B7" s="283"/>
      <c r="C7" s="282" t="s">
        <v>731</v>
      </c>
      <c r="D7" s="282"/>
      <c r="E7" s="282"/>
      <c r="F7" s="282"/>
      <c r="G7" s="282"/>
      <c r="H7" s="282"/>
      <c r="I7" s="282"/>
      <c r="J7" s="282"/>
      <c r="K7" s="280"/>
    </row>
    <row r="8" s="1" customFormat="1" ht="12.75" customHeight="1">
      <c r="B8" s="283"/>
      <c r="C8" s="282"/>
      <c r="D8" s="282"/>
      <c r="E8" s="282"/>
      <c r="F8" s="282"/>
      <c r="G8" s="282"/>
      <c r="H8" s="282"/>
      <c r="I8" s="282"/>
      <c r="J8" s="282"/>
      <c r="K8" s="280"/>
    </row>
    <row r="9" s="1" customFormat="1" ht="15" customHeight="1">
      <c r="B9" s="283"/>
      <c r="C9" s="282" t="s">
        <v>732</v>
      </c>
      <c r="D9" s="282"/>
      <c r="E9" s="282"/>
      <c r="F9" s="282"/>
      <c r="G9" s="282"/>
      <c r="H9" s="282"/>
      <c r="I9" s="282"/>
      <c r="J9" s="282"/>
      <c r="K9" s="280"/>
    </row>
    <row r="10" s="1" customFormat="1" ht="15" customHeight="1">
      <c r="B10" s="283"/>
      <c r="C10" s="282"/>
      <c r="D10" s="282" t="s">
        <v>733</v>
      </c>
      <c r="E10" s="282"/>
      <c r="F10" s="282"/>
      <c r="G10" s="282"/>
      <c r="H10" s="282"/>
      <c r="I10" s="282"/>
      <c r="J10" s="282"/>
      <c r="K10" s="280"/>
    </row>
    <row r="11" s="1" customFormat="1" ht="15" customHeight="1">
      <c r="B11" s="283"/>
      <c r="C11" s="284"/>
      <c r="D11" s="282" t="s">
        <v>734</v>
      </c>
      <c r="E11" s="282"/>
      <c r="F11" s="282"/>
      <c r="G11" s="282"/>
      <c r="H11" s="282"/>
      <c r="I11" s="282"/>
      <c r="J11" s="282"/>
      <c r="K11" s="280"/>
    </row>
    <row r="12" s="1" customFormat="1" ht="15" customHeight="1">
      <c r="B12" s="283"/>
      <c r="C12" s="284"/>
      <c r="D12" s="282"/>
      <c r="E12" s="282"/>
      <c r="F12" s="282"/>
      <c r="G12" s="282"/>
      <c r="H12" s="282"/>
      <c r="I12" s="282"/>
      <c r="J12" s="282"/>
      <c r="K12" s="280"/>
    </row>
    <row r="13" s="1" customFormat="1" ht="15" customHeight="1">
      <c r="B13" s="283"/>
      <c r="C13" s="284"/>
      <c r="D13" s="285" t="s">
        <v>735</v>
      </c>
      <c r="E13" s="282"/>
      <c r="F13" s="282"/>
      <c r="G13" s="282"/>
      <c r="H13" s="282"/>
      <c r="I13" s="282"/>
      <c r="J13" s="282"/>
      <c r="K13" s="280"/>
    </row>
    <row r="14" s="1" customFormat="1" ht="12.75" customHeight="1">
      <c r="B14" s="283"/>
      <c r="C14" s="284"/>
      <c r="D14" s="284"/>
      <c r="E14" s="284"/>
      <c r="F14" s="284"/>
      <c r="G14" s="284"/>
      <c r="H14" s="284"/>
      <c r="I14" s="284"/>
      <c r="J14" s="284"/>
      <c r="K14" s="280"/>
    </row>
    <row r="15" s="1" customFormat="1" ht="15" customHeight="1">
      <c r="B15" s="283"/>
      <c r="C15" s="284"/>
      <c r="D15" s="282" t="s">
        <v>736</v>
      </c>
      <c r="E15" s="282"/>
      <c r="F15" s="282"/>
      <c r="G15" s="282"/>
      <c r="H15" s="282"/>
      <c r="I15" s="282"/>
      <c r="J15" s="282"/>
      <c r="K15" s="280"/>
    </row>
    <row r="16" s="1" customFormat="1" ht="15" customHeight="1">
      <c r="B16" s="283"/>
      <c r="C16" s="284"/>
      <c r="D16" s="282" t="s">
        <v>737</v>
      </c>
      <c r="E16" s="282"/>
      <c r="F16" s="282"/>
      <c r="G16" s="282"/>
      <c r="H16" s="282"/>
      <c r="I16" s="282"/>
      <c r="J16" s="282"/>
      <c r="K16" s="280"/>
    </row>
    <row r="17" s="1" customFormat="1" ht="15" customHeight="1">
      <c r="B17" s="283"/>
      <c r="C17" s="284"/>
      <c r="D17" s="282" t="s">
        <v>738</v>
      </c>
      <c r="E17" s="282"/>
      <c r="F17" s="282"/>
      <c r="G17" s="282"/>
      <c r="H17" s="282"/>
      <c r="I17" s="282"/>
      <c r="J17" s="282"/>
      <c r="K17" s="280"/>
    </row>
    <row r="18" s="1" customFormat="1" ht="15" customHeight="1">
      <c r="B18" s="283"/>
      <c r="C18" s="284"/>
      <c r="D18" s="284"/>
      <c r="E18" s="286" t="s">
        <v>78</v>
      </c>
      <c r="F18" s="282" t="s">
        <v>739</v>
      </c>
      <c r="G18" s="282"/>
      <c r="H18" s="282"/>
      <c r="I18" s="282"/>
      <c r="J18" s="282"/>
      <c r="K18" s="280"/>
    </row>
    <row r="19" s="1" customFormat="1" ht="15" customHeight="1">
      <c r="B19" s="283"/>
      <c r="C19" s="284"/>
      <c r="D19" s="284"/>
      <c r="E19" s="286" t="s">
        <v>740</v>
      </c>
      <c r="F19" s="282" t="s">
        <v>741</v>
      </c>
      <c r="G19" s="282"/>
      <c r="H19" s="282"/>
      <c r="I19" s="282"/>
      <c r="J19" s="282"/>
      <c r="K19" s="280"/>
    </row>
    <row r="20" s="1" customFormat="1" ht="15" customHeight="1">
      <c r="B20" s="283"/>
      <c r="C20" s="284"/>
      <c r="D20" s="284"/>
      <c r="E20" s="286" t="s">
        <v>742</v>
      </c>
      <c r="F20" s="282" t="s">
        <v>743</v>
      </c>
      <c r="G20" s="282"/>
      <c r="H20" s="282"/>
      <c r="I20" s="282"/>
      <c r="J20" s="282"/>
      <c r="K20" s="280"/>
    </row>
    <row r="21" s="1" customFormat="1" ht="15" customHeight="1">
      <c r="B21" s="283"/>
      <c r="C21" s="284"/>
      <c r="D21" s="284"/>
      <c r="E21" s="286" t="s">
        <v>744</v>
      </c>
      <c r="F21" s="282" t="s">
        <v>745</v>
      </c>
      <c r="G21" s="282"/>
      <c r="H21" s="282"/>
      <c r="I21" s="282"/>
      <c r="J21" s="282"/>
      <c r="K21" s="280"/>
    </row>
    <row r="22" s="1" customFormat="1" ht="15" customHeight="1">
      <c r="B22" s="283"/>
      <c r="C22" s="284"/>
      <c r="D22" s="284"/>
      <c r="E22" s="286" t="s">
        <v>746</v>
      </c>
      <c r="F22" s="282" t="s">
        <v>747</v>
      </c>
      <c r="G22" s="282"/>
      <c r="H22" s="282"/>
      <c r="I22" s="282"/>
      <c r="J22" s="282"/>
      <c r="K22" s="280"/>
    </row>
    <row r="23" s="1" customFormat="1" ht="15" customHeight="1">
      <c r="B23" s="283"/>
      <c r="C23" s="284"/>
      <c r="D23" s="284"/>
      <c r="E23" s="286" t="s">
        <v>748</v>
      </c>
      <c r="F23" s="282" t="s">
        <v>749</v>
      </c>
      <c r="G23" s="282"/>
      <c r="H23" s="282"/>
      <c r="I23" s="282"/>
      <c r="J23" s="282"/>
      <c r="K23" s="280"/>
    </row>
    <row r="24" s="1" customFormat="1" ht="12.75" customHeight="1">
      <c r="B24" s="283"/>
      <c r="C24" s="284"/>
      <c r="D24" s="284"/>
      <c r="E24" s="284"/>
      <c r="F24" s="284"/>
      <c r="G24" s="284"/>
      <c r="H24" s="284"/>
      <c r="I24" s="284"/>
      <c r="J24" s="284"/>
      <c r="K24" s="280"/>
    </row>
    <row r="25" s="1" customFormat="1" ht="15" customHeight="1">
      <c r="B25" s="283"/>
      <c r="C25" s="282" t="s">
        <v>750</v>
      </c>
      <c r="D25" s="282"/>
      <c r="E25" s="282"/>
      <c r="F25" s="282"/>
      <c r="G25" s="282"/>
      <c r="H25" s="282"/>
      <c r="I25" s="282"/>
      <c r="J25" s="282"/>
      <c r="K25" s="280"/>
    </row>
    <row r="26" s="1" customFormat="1" ht="15" customHeight="1">
      <c r="B26" s="283"/>
      <c r="C26" s="282" t="s">
        <v>751</v>
      </c>
      <c r="D26" s="282"/>
      <c r="E26" s="282"/>
      <c r="F26" s="282"/>
      <c r="G26" s="282"/>
      <c r="H26" s="282"/>
      <c r="I26" s="282"/>
      <c r="J26" s="282"/>
      <c r="K26" s="280"/>
    </row>
    <row r="27" s="1" customFormat="1" ht="15" customHeight="1">
      <c r="B27" s="283"/>
      <c r="C27" s="282"/>
      <c r="D27" s="282" t="s">
        <v>752</v>
      </c>
      <c r="E27" s="282"/>
      <c r="F27" s="282"/>
      <c r="G27" s="282"/>
      <c r="H27" s="282"/>
      <c r="I27" s="282"/>
      <c r="J27" s="282"/>
      <c r="K27" s="280"/>
    </row>
    <row r="28" s="1" customFormat="1" ht="15" customHeight="1">
      <c r="B28" s="283"/>
      <c r="C28" s="284"/>
      <c r="D28" s="282" t="s">
        <v>753</v>
      </c>
      <c r="E28" s="282"/>
      <c r="F28" s="282"/>
      <c r="G28" s="282"/>
      <c r="H28" s="282"/>
      <c r="I28" s="282"/>
      <c r="J28" s="282"/>
      <c r="K28" s="280"/>
    </row>
    <row r="29" s="1" customFormat="1" ht="12.75" customHeight="1">
      <c r="B29" s="283"/>
      <c r="C29" s="284"/>
      <c r="D29" s="284"/>
      <c r="E29" s="284"/>
      <c r="F29" s="284"/>
      <c r="G29" s="284"/>
      <c r="H29" s="284"/>
      <c r="I29" s="284"/>
      <c r="J29" s="284"/>
      <c r="K29" s="280"/>
    </row>
    <row r="30" s="1" customFormat="1" ht="15" customHeight="1">
      <c r="B30" s="283"/>
      <c r="C30" s="284"/>
      <c r="D30" s="282" t="s">
        <v>754</v>
      </c>
      <c r="E30" s="282"/>
      <c r="F30" s="282"/>
      <c r="G30" s="282"/>
      <c r="H30" s="282"/>
      <c r="I30" s="282"/>
      <c r="J30" s="282"/>
      <c r="K30" s="280"/>
    </row>
    <row r="31" s="1" customFormat="1" ht="15" customHeight="1">
      <c r="B31" s="283"/>
      <c r="C31" s="284"/>
      <c r="D31" s="282" t="s">
        <v>755</v>
      </c>
      <c r="E31" s="282"/>
      <c r="F31" s="282"/>
      <c r="G31" s="282"/>
      <c r="H31" s="282"/>
      <c r="I31" s="282"/>
      <c r="J31" s="282"/>
      <c r="K31" s="280"/>
    </row>
    <row r="32" s="1" customFormat="1" ht="12.75" customHeight="1">
      <c r="B32" s="283"/>
      <c r="C32" s="284"/>
      <c r="D32" s="284"/>
      <c r="E32" s="284"/>
      <c r="F32" s="284"/>
      <c r="G32" s="284"/>
      <c r="H32" s="284"/>
      <c r="I32" s="284"/>
      <c r="J32" s="284"/>
      <c r="K32" s="280"/>
    </row>
    <row r="33" s="1" customFormat="1" ht="15" customHeight="1">
      <c r="B33" s="283"/>
      <c r="C33" s="284"/>
      <c r="D33" s="282" t="s">
        <v>756</v>
      </c>
      <c r="E33" s="282"/>
      <c r="F33" s="282"/>
      <c r="G33" s="282"/>
      <c r="H33" s="282"/>
      <c r="I33" s="282"/>
      <c r="J33" s="282"/>
      <c r="K33" s="280"/>
    </row>
    <row r="34" s="1" customFormat="1" ht="15" customHeight="1">
      <c r="B34" s="283"/>
      <c r="C34" s="284"/>
      <c r="D34" s="282" t="s">
        <v>757</v>
      </c>
      <c r="E34" s="282"/>
      <c r="F34" s="282"/>
      <c r="G34" s="282"/>
      <c r="H34" s="282"/>
      <c r="I34" s="282"/>
      <c r="J34" s="282"/>
      <c r="K34" s="280"/>
    </row>
    <row r="35" s="1" customFormat="1" ht="15" customHeight="1">
      <c r="B35" s="283"/>
      <c r="C35" s="284"/>
      <c r="D35" s="282" t="s">
        <v>758</v>
      </c>
      <c r="E35" s="282"/>
      <c r="F35" s="282"/>
      <c r="G35" s="282"/>
      <c r="H35" s="282"/>
      <c r="I35" s="282"/>
      <c r="J35" s="282"/>
      <c r="K35" s="280"/>
    </row>
    <row r="36" s="1" customFormat="1" ht="15" customHeight="1">
      <c r="B36" s="283"/>
      <c r="C36" s="284"/>
      <c r="D36" s="282"/>
      <c r="E36" s="285" t="s">
        <v>106</v>
      </c>
      <c r="F36" s="282"/>
      <c r="G36" s="282" t="s">
        <v>759</v>
      </c>
      <c r="H36" s="282"/>
      <c r="I36" s="282"/>
      <c r="J36" s="282"/>
      <c r="K36" s="280"/>
    </row>
    <row r="37" s="1" customFormat="1" ht="30.75" customHeight="1">
      <c r="B37" s="283"/>
      <c r="C37" s="284"/>
      <c r="D37" s="282"/>
      <c r="E37" s="285" t="s">
        <v>760</v>
      </c>
      <c r="F37" s="282"/>
      <c r="G37" s="282" t="s">
        <v>761</v>
      </c>
      <c r="H37" s="282"/>
      <c r="I37" s="282"/>
      <c r="J37" s="282"/>
      <c r="K37" s="280"/>
    </row>
    <row r="38" s="1" customFormat="1" ht="15" customHeight="1">
      <c r="B38" s="283"/>
      <c r="C38" s="284"/>
      <c r="D38" s="282"/>
      <c r="E38" s="285" t="s">
        <v>52</v>
      </c>
      <c r="F38" s="282"/>
      <c r="G38" s="282" t="s">
        <v>762</v>
      </c>
      <c r="H38" s="282"/>
      <c r="I38" s="282"/>
      <c r="J38" s="282"/>
      <c r="K38" s="280"/>
    </row>
    <row r="39" s="1" customFormat="1" ht="15" customHeight="1">
      <c r="B39" s="283"/>
      <c r="C39" s="284"/>
      <c r="D39" s="282"/>
      <c r="E39" s="285" t="s">
        <v>53</v>
      </c>
      <c r="F39" s="282"/>
      <c r="G39" s="282" t="s">
        <v>763</v>
      </c>
      <c r="H39" s="282"/>
      <c r="I39" s="282"/>
      <c r="J39" s="282"/>
      <c r="K39" s="280"/>
    </row>
    <row r="40" s="1" customFormat="1" ht="15" customHeight="1">
      <c r="B40" s="283"/>
      <c r="C40" s="284"/>
      <c r="D40" s="282"/>
      <c r="E40" s="285" t="s">
        <v>107</v>
      </c>
      <c r="F40" s="282"/>
      <c r="G40" s="282" t="s">
        <v>764</v>
      </c>
      <c r="H40" s="282"/>
      <c r="I40" s="282"/>
      <c r="J40" s="282"/>
      <c r="K40" s="280"/>
    </row>
    <row r="41" s="1" customFormat="1" ht="15" customHeight="1">
      <c r="B41" s="283"/>
      <c r="C41" s="284"/>
      <c r="D41" s="282"/>
      <c r="E41" s="285" t="s">
        <v>108</v>
      </c>
      <c r="F41" s="282"/>
      <c r="G41" s="282" t="s">
        <v>765</v>
      </c>
      <c r="H41" s="282"/>
      <c r="I41" s="282"/>
      <c r="J41" s="282"/>
      <c r="K41" s="280"/>
    </row>
    <row r="42" s="1" customFormat="1" ht="15" customHeight="1">
      <c r="B42" s="283"/>
      <c r="C42" s="284"/>
      <c r="D42" s="282"/>
      <c r="E42" s="285" t="s">
        <v>766</v>
      </c>
      <c r="F42" s="282"/>
      <c r="G42" s="282" t="s">
        <v>767</v>
      </c>
      <c r="H42" s="282"/>
      <c r="I42" s="282"/>
      <c r="J42" s="282"/>
      <c r="K42" s="280"/>
    </row>
    <row r="43" s="1" customFormat="1" ht="15" customHeight="1">
      <c r="B43" s="283"/>
      <c r="C43" s="284"/>
      <c r="D43" s="282"/>
      <c r="E43" s="285"/>
      <c r="F43" s="282"/>
      <c r="G43" s="282" t="s">
        <v>768</v>
      </c>
      <c r="H43" s="282"/>
      <c r="I43" s="282"/>
      <c r="J43" s="282"/>
      <c r="K43" s="280"/>
    </row>
    <row r="44" s="1" customFormat="1" ht="15" customHeight="1">
      <c r="B44" s="283"/>
      <c r="C44" s="284"/>
      <c r="D44" s="282"/>
      <c r="E44" s="285" t="s">
        <v>769</v>
      </c>
      <c r="F44" s="282"/>
      <c r="G44" s="282" t="s">
        <v>770</v>
      </c>
      <c r="H44" s="282"/>
      <c r="I44" s="282"/>
      <c r="J44" s="282"/>
      <c r="K44" s="280"/>
    </row>
    <row r="45" s="1" customFormat="1" ht="15" customHeight="1">
      <c r="B45" s="283"/>
      <c r="C45" s="284"/>
      <c r="D45" s="282"/>
      <c r="E45" s="285" t="s">
        <v>110</v>
      </c>
      <c r="F45" s="282"/>
      <c r="G45" s="282" t="s">
        <v>771</v>
      </c>
      <c r="H45" s="282"/>
      <c r="I45" s="282"/>
      <c r="J45" s="282"/>
      <c r="K45" s="280"/>
    </row>
    <row r="46" s="1" customFormat="1" ht="12.75" customHeight="1">
      <c r="B46" s="283"/>
      <c r="C46" s="284"/>
      <c r="D46" s="282"/>
      <c r="E46" s="282"/>
      <c r="F46" s="282"/>
      <c r="G46" s="282"/>
      <c r="H46" s="282"/>
      <c r="I46" s="282"/>
      <c r="J46" s="282"/>
      <c r="K46" s="280"/>
    </row>
    <row r="47" s="1" customFormat="1" ht="15" customHeight="1">
      <c r="B47" s="283"/>
      <c r="C47" s="284"/>
      <c r="D47" s="282" t="s">
        <v>772</v>
      </c>
      <c r="E47" s="282"/>
      <c r="F47" s="282"/>
      <c r="G47" s="282"/>
      <c r="H47" s="282"/>
      <c r="I47" s="282"/>
      <c r="J47" s="282"/>
      <c r="K47" s="280"/>
    </row>
    <row r="48" s="1" customFormat="1" ht="15" customHeight="1">
      <c r="B48" s="283"/>
      <c r="C48" s="284"/>
      <c r="D48" s="284"/>
      <c r="E48" s="282" t="s">
        <v>773</v>
      </c>
      <c r="F48" s="282"/>
      <c r="G48" s="282"/>
      <c r="H48" s="282"/>
      <c r="I48" s="282"/>
      <c r="J48" s="282"/>
      <c r="K48" s="280"/>
    </row>
    <row r="49" s="1" customFormat="1" ht="15" customHeight="1">
      <c r="B49" s="283"/>
      <c r="C49" s="284"/>
      <c r="D49" s="284"/>
      <c r="E49" s="282" t="s">
        <v>774</v>
      </c>
      <c r="F49" s="282"/>
      <c r="G49" s="282"/>
      <c r="H49" s="282"/>
      <c r="I49" s="282"/>
      <c r="J49" s="282"/>
      <c r="K49" s="280"/>
    </row>
    <row r="50" s="1" customFormat="1" ht="15" customHeight="1">
      <c r="B50" s="283"/>
      <c r="C50" s="284"/>
      <c r="D50" s="284"/>
      <c r="E50" s="282" t="s">
        <v>775</v>
      </c>
      <c r="F50" s="282"/>
      <c r="G50" s="282"/>
      <c r="H50" s="282"/>
      <c r="I50" s="282"/>
      <c r="J50" s="282"/>
      <c r="K50" s="280"/>
    </row>
    <row r="51" s="1" customFormat="1" ht="15" customHeight="1">
      <c r="B51" s="283"/>
      <c r="C51" s="284"/>
      <c r="D51" s="282" t="s">
        <v>776</v>
      </c>
      <c r="E51" s="282"/>
      <c r="F51" s="282"/>
      <c r="G51" s="282"/>
      <c r="H51" s="282"/>
      <c r="I51" s="282"/>
      <c r="J51" s="282"/>
      <c r="K51" s="280"/>
    </row>
    <row r="52" s="1" customFormat="1" ht="25.5" customHeight="1">
      <c r="B52" s="278"/>
      <c r="C52" s="279" t="s">
        <v>777</v>
      </c>
      <c r="D52" s="279"/>
      <c r="E52" s="279"/>
      <c r="F52" s="279"/>
      <c r="G52" s="279"/>
      <c r="H52" s="279"/>
      <c r="I52" s="279"/>
      <c r="J52" s="279"/>
      <c r="K52" s="280"/>
    </row>
    <row r="53" s="1" customFormat="1" ht="5.25" customHeight="1">
      <c r="B53" s="278"/>
      <c r="C53" s="281"/>
      <c r="D53" s="281"/>
      <c r="E53" s="281"/>
      <c r="F53" s="281"/>
      <c r="G53" s="281"/>
      <c r="H53" s="281"/>
      <c r="I53" s="281"/>
      <c r="J53" s="281"/>
      <c r="K53" s="280"/>
    </row>
    <row r="54" s="1" customFormat="1" ht="15" customHeight="1">
      <c r="B54" s="278"/>
      <c r="C54" s="282" t="s">
        <v>778</v>
      </c>
      <c r="D54" s="282"/>
      <c r="E54" s="282"/>
      <c r="F54" s="282"/>
      <c r="G54" s="282"/>
      <c r="H54" s="282"/>
      <c r="I54" s="282"/>
      <c r="J54" s="282"/>
      <c r="K54" s="280"/>
    </row>
    <row r="55" s="1" customFormat="1" ht="15" customHeight="1">
      <c r="B55" s="278"/>
      <c r="C55" s="282" t="s">
        <v>779</v>
      </c>
      <c r="D55" s="282"/>
      <c r="E55" s="282"/>
      <c r="F55" s="282"/>
      <c r="G55" s="282"/>
      <c r="H55" s="282"/>
      <c r="I55" s="282"/>
      <c r="J55" s="282"/>
      <c r="K55" s="280"/>
    </row>
    <row r="56" s="1" customFormat="1" ht="12.75" customHeight="1">
      <c r="B56" s="278"/>
      <c r="C56" s="282"/>
      <c r="D56" s="282"/>
      <c r="E56" s="282"/>
      <c r="F56" s="282"/>
      <c r="G56" s="282"/>
      <c r="H56" s="282"/>
      <c r="I56" s="282"/>
      <c r="J56" s="282"/>
      <c r="K56" s="280"/>
    </row>
    <row r="57" s="1" customFormat="1" ht="15" customHeight="1">
      <c r="B57" s="278"/>
      <c r="C57" s="282" t="s">
        <v>780</v>
      </c>
      <c r="D57" s="282"/>
      <c r="E57" s="282"/>
      <c r="F57" s="282"/>
      <c r="G57" s="282"/>
      <c r="H57" s="282"/>
      <c r="I57" s="282"/>
      <c r="J57" s="282"/>
      <c r="K57" s="280"/>
    </row>
    <row r="58" s="1" customFormat="1" ht="15" customHeight="1">
      <c r="B58" s="278"/>
      <c r="C58" s="284"/>
      <c r="D58" s="282" t="s">
        <v>781</v>
      </c>
      <c r="E58" s="282"/>
      <c r="F58" s="282"/>
      <c r="G58" s="282"/>
      <c r="H58" s="282"/>
      <c r="I58" s="282"/>
      <c r="J58" s="282"/>
      <c r="K58" s="280"/>
    </row>
    <row r="59" s="1" customFormat="1" ht="15" customHeight="1">
      <c r="B59" s="278"/>
      <c r="C59" s="284"/>
      <c r="D59" s="282" t="s">
        <v>782</v>
      </c>
      <c r="E59" s="282"/>
      <c r="F59" s="282"/>
      <c r="G59" s="282"/>
      <c r="H59" s="282"/>
      <c r="I59" s="282"/>
      <c r="J59" s="282"/>
      <c r="K59" s="280"/>
    </row>
    <row r="60" s="1" customFormat="1" ht="15" customHeight="1">
      <c r="B60" s="278"/>
      <c r="C60" s="284"/>
      <c r="D60" s="282" t="s">
        <v>783</v>
      </c>
      <c r="E60" s="282"/>
      <c r="F60" s="282"/>
      <c r="G60" s="282"/>
      <c r="H60" s="282"/>
      <c r="I60" s="282"/>
      <c r="J60" s="282"/>
      <c r="K60" s="280"/>
    </row>
    <row r="61" s="1" customFormat="1" ht="15" customHeight="1">
      <c r="B61" s="278"/>
      <c r="C61" s="284"/>
      <c r="D61" s="282" t="s">
        <v>784</v>
      </c>
      <c r="E61" s="282"/>
      <c r="F61" s="282"/>
      <c r="G61" s="282"/>
      <c r="H61" s="282"/>
      <c r="I61" s="282"/>
      <c r="J61" s="282"/>
      <c r="K61" s="280"/>
    </row>
    <row r="62" s="1" customFormat="1" ht="15" customHeight="1">
      <c r="B62" s="278"/>
      <c r="C62" s="284"/>
      <c r="D62" s="287" t="s">
        <v>785</v>
      </c>
      <c r="E62" s="287"/>
      <c r="F62" s="287"/>
      <c r="G62" s="287"/>
      <c r="H62" s="287"/>
      <c r="I62" s="287"/>
      <c r="J62" s="287"/>
      <c r="K62" s="280"/>
    </row>
    <row r="63" s="1" customFormat="1" ht="15" customHeight="1">
      <c r="B63" s="278"/>
      <c r="C63" s="284"/>
      <c r="D63" s="282" t="s">
        <v>786</v>
      </c>
      <c r="E63" s="282"/>
      <c r="F63" s="282"/>
      <c r="G63" s="282"/>
      <c r="H63" s="282"/>
      <c r="I63" s="282"/>
      <c r="J63" s="282"/>
      <c r="K63" s="280"/>
    </row>
    <row r="64" s="1" customFormat="1" ht="12.75" customHeight="1">
      <c r="B64" s="278"/>
      <c r="C64" s="284"/>
      <c r="D64" s="284"/>
      <c r="E64" s="288"/>
      <c r="F64" s="284"/>
      <c r="G64" s="284"/>
      <c r="H64" s="284"/>
      <c r="I64" s="284"/>
      <c r="J64" s="284"/>
      <c r="K64" s="280"/>
    </row>
    <row r="65" s="1" customFormat="1" ht="15" customHeight="1">
      <c r="B65" s="278"/>
      <c r="C65" s="284"/>
      <c r="D65" s="282" t="s">
        <v>787</v>
      </c>
      <c r="E65" s="282"/>
      <c r="F65" s="282"/>
      <c r="G65" s="282"/>
      <c r="H65" s="282"/>
      <c r="I65" s="282"/>
      <c r="J65" s="282"/>
      <c r="K65" s="280"/>
    </row>
    <row r="66" s="1" customFormat="1" ht="15" customHeight="1">
      <c r="B66" s="278"/>
      <c r="C66" s="284"/>
      <c r="D66" s="287" t="s">
        <v>788</v>
      </c>
      <c r="E66" s="287"/>
      <c r="F66" s="287"/>
      <c r="G66" s="287"/>
      <c r="H66" s="287"/>
      <c r="I66" s="287"/>
      <c r="J66" s="287"/>
      <c r="K66" s="280"/>
    </row>
    <row r="67" s="1" customFormat="1" ht="15" customHeight="1">
      <c r="B67" s="278"/>
      <c r="C67" s="284"/>
      <c r="D67" s="282" t="s">
        <v>789</v>
      </c>
      <c r="E67" s="282"/>
      <c r="F67" s="282"/>
      <c r="G67" s="282"/>
      <c r="H67" s="282"/>
      <c r="I67" s="282"/>
      <c r="J67" s="282"/>
      <c r="K67" s="280"/>
    </row>
    <row r="68" s="1" customFormat="1" ht="15" customHeight="1">
      <c r="B68" s="278"/>
      <c r="C68" s="284"/>
      <c r="D68" s="282" t="s">
        <v>790</v>
      </c>
      <c r="E68" s="282"/>
      <c r="F68" s="282"/>
      <c r="G68" s="282"/>
      <c r="H68" s="282"/>
      <c r="I68" s="282"/>
      <c r="J68" s="282"/>
      <c r="K68" s="280"/>
    </row>
    <row r="69" s="1" customFormat="1" ht="15" customHeight="1">
      <c r="B69" s="278"/>
      <c r="C69" s="284"/>
      <c r="D69" s="282" t="s">
        <v>791</v>
      </c>
      <c r="E69" s="282"/>
      <c r="F69" s="282"/>
      <c r="G69" s="282"/>
      <c r="H69" s="282"/>
      <c r="I69" s="282"/>
      <c r="J69" s="282"/>
      <c r="K69" s="280"/>
    </row>
    <row r="70" s="1" customFormat="1" ht="15" customHeight="1">
      <c r="B70" s="278"/>
      <c r="C70" s="284"/>
      <c r="D70" s="282" t="s">
        <v>792</v>
      </c>
      <c r="E70" s="282"/>
      <c r="F70" s="282"/>
      <c r="G70" s="282"/>
      <c r="H70" s="282"/>
      <c r="I70" s="282"/>
      <c r="J70" s="282"/>
      <c r="K70" s="280"/>
    </row>
    <row r="71" s="1" customFormat="1" ht="12.75" customHeight="1">
      <c r="B71" s="289"/>
      <c r="C71" s="290"/>
      <c r="D71" s="290"/>
      <c r="E71" s="290"/>
      <c r="F71" s="290"/>
      <c r="G71" s="290"/>
      <c r="H71" s="290"/>
      <c r="I71" s="290"/>
      <c r="J71" s="290"/>
      <c r="K71" s="291"/>
    </row>
    <row r="72" s="1" customFormat="1" ht="18.75" customHeight="1">
      <c r="B72" s="292"/>
      <c r="C72" s="292"/>
      <c r="D72" s="292"/>
      <c r="E72" s="292"/>
      <c r="F72" s="292"/>
      <c r="G72" s="292"/>
      <c r="H72" s="292"/>
      <c r="I72" s="292"/>
      <c r="J72" s="292"/>
      <c r="K72" s="293"/>
    </row>
    <row r="73" s="1" customFormat="1" ht="18.75" customHeight="1">
      <c r="B73" s="293"/>
      <c r="C73" s="293"/>
      <c r="D73" s="293"/>
      <c r="E73" s="293"/>
      <c r="F73" s="293"/>
      <c r="G73" s="293"/>
      <c r="H73" s="293"/>
      <c r="I73" s="293"/>
      <c r="J73" s="293"/>
      <c r="K73" s="293"/>
    </row>
    <row r="74" s="1" customFormat="1" ht="7.5" customHeight="1">
      <c r="B74" s="294"/>
      <c r="C74" s="295"/>
      <c r="D74" s="295"/>
      <c r="E74" s="295"/>
      <c r="F74" s="295"/>
      <c r="G74" s="295"/>
      <c r="H74" s="295"/>
      <c r="I74" s="295"/>
      <c r="J74" s="295"/>
      <c r="K74" s="296"/>
    </row>
    <row r="75" s="1" customFormat="1" ht="45" customHeight="1">
      <c r="B75" s="297"/>
      <c r="C75" s="298" t="s">
        <v>793</v>
      </c>
      <c r="D75" s="298"/>
      <c r="E75" s="298"/>
      <c r="F75" s="298"/>
      <c r="G75" s="298"/>
      <c r="H75" s="298"/>
      <c r="I75" s="298"/>
      <c r="J75" s="298"/>
      <c r="K75" s="299"/>
    </row>
    <row r="76" s="1" customFormat="1" ht="17.25" customHeight="1">
      <c r="B76" s="297"/>
      <c r="C76" s="300" t="s">
        <v>794</v>
      </c>
      <c r="D76" s="300"/>
      <c r="E76" s="300"/>
      <c r="F76" s="300" t="s">
        <v>795</v>
      </c>
      <c r="G76" s="301"/>
      <c r="H76" s="300" t="s">
        <v>53</v>
      </c>
      <c r="I76" s="300" t="s">
        <v>56</v>
      </c>
      <c r="J76" s="300" t="s">
        <v>796</v>
      </c>
      <c r="K76" s="299"/>
    </row>
    <row r="77" s="1" customFormat="1" ht="17.25" customHeight="1">
      <c r="B77" s="297"/>
      <c r="C77" s="302" t="s">
        <v>797</v>
      </c>
      <c r="D77" s="302"/>
      <c r="E77" s="302"/>
      <c r="F77" s="303" t="s">
        <v>798</v>
      </c>
      <c r="G77" s="304"/>
      <c r="H77" s="302"/>
      <c r="I77" s="302"/>
      <c r="J77" s="302" t="s">
        <v>799</v>
      </c>
      <c r="K77" s="299"/>
    </row>
    <row r="78" s="1" customFormat="1" ht="5.25" customHeight="1">
      <c r="B78" s="297"/>
      <c r="C78" s="305"/>
      <c r="D78" s="305"/>
      <c r="E78" s="305"/>
      <c r="F78" s="305"/>
      <c r="G78" s="306"/>
      <c r="H78" s="305"/>
      <c r="I78" s="305"/>
      <c r="J78" s="305"/>
      <c r="K78" s="299"/>
    </row>
    <row r="79" s="1" customFormat="1" ht="15" customHeight="1">
      <c r="B79" s="297"/>
      <c r="C79" s="285" t="s">
        <v>52</v>
      </c>
      <c r="D79" s="307"/>
      <c r="E79" s="307"/>
      <c r="F79" s="308" t="s">
        <v>145</v>
      </c>
      <c r="G79" s="309"/>
      <c r="H79" s="285" t="s">
        <v>800</v>
      </c>
      <c r="I79" s="285" t="s">
        <v>801</v>
      </c>
      <c r="J79" s="285">
        <v>20</v>
      </c>
      <c r="K79" s="299"/>
    </row>
    <row r="80" s="1" customFormat="1" ht="15" customHeight="1">
      <c r="B80" s="297"/>
      <c r="C80" s="285" t="s">
        <v>802</v>
      </c>
      <c r="D80" s="285"/>
      <c r="E80" s="285"/>
      <c r="F80" s="308" t="s">
        <v>145</v>
      </c>
      <c r="G80" s="309"/>
      <c r="H80" s="285" t="s">
        <v>803</v>
      </c>
      <c r="I80" s="285" t="s">
        <v>801</v>
      </c>
      <c r="J80" s="285">
        <v>120</v>
      </c>
      <c r="K80" s="299"/>
    </row>
    <row r="81" s="1" customFormat="1" ht="15" customHeight="1">
      <c r="B81" s="310"/>
      <c r="C81" s="285" t="s">
        <v>804</v>
      </c>
      <c r="D81" s="285"/>
      <c r="E81" s="285"/>
      <c r="F81" s="308" t="s">
        <v>805</v>
      </c>
      <c r="G81" s="309"/>
      <c r="H81" s="285" t="s">
        <v>806</v>
      </c>
      <c r="I81" s="285" t="s">
        <v>801</v>
      </c>
      <c r="J81" s="285">
        <v>50</v>
      </c>
      <c r="K81" s="299"/>
    </row>
    <row r="82" s="1" customFormat="1" ht="15" customHeight="1">
      <c r="B82" s="310"/>
      <c r="C82" s="285" t="s">
        <v>807</v>
      </c>
      <c r="D82" s="285"/>
      <c r="E82" s="285"/>
      <c r="F82" s="308" t="s">
        <v>145</v>
      </c>
      <c r="G82" s="309"/>
      <c r="H82" s="285" t="s">
        <v>808</v>
      </c>
      <c r="I82" s="285" t="s">
        <v>809</v>
      </c>
      <c r="J82" s="285"/>
      <c r="K82" s="299"/>
    </row>
    <row r="83" s="1" customFormat="1" ht="15" customHeight="1">
      <c r="B83" s="310"/>
      <c r="C83" s="311" t="s">
        <v>810</v>
      </c>
      <c r="D83" s="311"/>
      <c r="E83" s="311"/>
      <c r="F83" s="312" t="s">
        <v>805</v>
      </c>
      <c r="G83" s="311"/>
      <c r="H83" s="311" t="s">
        <v>811</v>
      </c>
      <c r="I83" s="311" t="s">
        <v>801</v>
      </c>
      <c r="J83" s="311">
        <v>15</v>
      </c>
      <c r="K83" s="299"/>
    </row>
    <row r="84" s="1" customFormat="1" ht="15" customHeight="1">
      <c r="B84" s="310"/>
      <c r="C84" s="311" t="s">
        <v>812</v>
      </c>
      <c r="D84" s="311"/>
      <c r="E84" s="311"/>
      <c r="F84" s="312" t="s">
        <v>805</v>
      </c>
      <c r="G84" s="311"/>
      <c r="H84" s="311" t="s">
        <v>813</v>
      </c>
      <c r="I84" s="311" t="s">
        <v>801</v>
      </c>
      <c r="J84" s="311">
        <v>15</v>
      </c>
      <c r="K84" s="299"/>
    </row>
    <row r="85" s="1" customFormat="1" ht="15" customHeight="1">
      <c r="B85" s="310"/>
      <c r="C85" s="311" t="s">
        <v>814</v>
      </c>
      <c r="D85" s="311"/>
      <c r="E85" s="311"/>
      <c r="F85" s="312" t="s">
        <v>805</v>
      </c>
      <c r="G85" s="311"/>
      <c r="H85" s="311" t="s">
        <v>815</v>
      </c>
      <c r="I85" s="311" t="s">
        <v>801</v>
      </c>
      <c r="J85" s="311">
        <v>20</v>
      </c>
      <c r="K85" s="299"/>
    </row>
    <row r="86" s="1" customFormat="1" ht="15" customHeight="1">
      <c r="B86" s="310"/>
      <c r="C86" s="311" t="s">
        <v>816</v>
      </c>
      <c r="D86" s="311"/>
      <c r="E86" s="311"/>
      <c r="F86" s="312" t="s">
        <v>805</v>
      </c>
      <c r="G86" s="311"/>
      <c r="H86" s="311" t="s">
        <v>817</v>
      </c>
      <c r="I86" s="311" t="s">
        <v>801</v>
      </c>
      <c r="J86" s="311">
        <v>20</v>
      </c>
      <c r="K86" s="299"/>
    </row>
    <row r="87" s="1" customFormat="1" ht="15" customHeight="1">
      <c r="B87" s="310"/>
      <c r="C87" s="285" t="s">
        <v>818</v>
      </c>
      <c r="D87" s="285"/>
      <c r="E87" s="285"/>
      <c r="F87" s="308" t="s">
        <v>805</v>
      </c>
      <c r="G87" s="309"/>
      <c r="H87" s="285" t="s">
        <v>819</v>
      </c>
      <c r="I87" s="285" t="s">
        <v>801</v>
      </c>
      <c r="J87" s="285">
        <v>50</v>
      </c>
      <c r="K87" s="299"/>
    </row>
    <row r="88" s="1" customFormat="1" ht="15" customHeight="1">
      <c r="B88" s="310"/>
      <c r="C88" s="285" t="s">
        <v>820</v>
      </c>
      <c r="D88" s="285"/>
      <c r="E88" s="285"/>
      <c r="F88" s="308" t="s">
        <v>805</v>
      </c>
      <c r="G88" s="309"/>
      <c r="H88" s="285" t="s">
        <v>821</v>
      </c>
      <c r="I88" s="285" t="s">
        <v>801</v>
      </c>
      <c r="J88" s="285">
        <v>20</v>
      </c>
      <c r="K88" s="299"/>
    </row>
    <row r="89" s="1" customFormat="1" ht="15" customHeight="1">
      <c r="B89" s="310"/>
      <c r="C89" s="285" t="s">
        <v>822</v>
      </c>
      <c r="D89" s="285"/>
      <c r="E89" s="285"/>
      <c r="F89" s="308" t="s">
        <v>805</v>
      </c>
      <c r="G89" s="309"/>
      <c r="H89" s="285" t="s">
        <v>823</v>
      </c>
      <c r="I89" s="285" t="s">
        <v>801</v>
      </c>
      <c r="J89" s="285">
        <v>20</v>
      </c>
      <c r="K89" s="299"/>
    </row>
    <row r="90" s="1" customFormat="1" ht="15" customHeight="1">
      <c r="B90" s="310"/>
      <c r="C90" s="285" t="s">
        <v>824</v>
      </c>
      <c r="D90" s="285"/>
      <c r="E90" s="285"/>
      <c r="F90" s="308" t="s">
        <v>805</v>
      </c>
      <c r="G90" s="309"/>
      <c r="H90" s="285" t="s">
        <v>825</v>
      </c>
      <c r="I90" s="285" t="s">
        <v>801</v>
      </c>
      <c r="J90" s="285">
        <v>50</v>
      </c>
      <c r="K90" s="299"/>
    </row>
    <row r="91" s="1" customFormat="1" ht="15" customHeight="1">
      <c r="B91" s="310"/>
      <c r="C91" s="285" t="s">
        <v>826</v>
      </c>
      <c r="D91" s="285"/>
      <c r="E91" s="285"/>
      <c r="F91" s="308" t="s">
        <v>805</v>
      </c>
      <c r="G91" s="309"/>
      <c r="H91" s="285" t="s">
        <v>826</v>
      </c>
      <c r="I91" s="285" t="s">
        <v>801</v>
      </c>
      <c r="J91" s="285">
        <v>50</v>
      </c>
      <c r="K91" s="299"/>
    </row>
    <row r="92" s="1" customFormat="1" ht="15" customHeight="1">
      <c r="B92" s="310"/>
      <c r="C92" s="285" t="s">
        <v>827</v>
      </c>
      <c r="D92" s="285"/>
      <c r="E92" s="285"/>
      <c r="F92" s="308" t="s">
        <v>805</v>
      </c>
      <c r="G92" s="309"/>
      <c r="H92" s="285" t="s">
        <v>828</v>
      </c>
      <c r="I92" s="285" t="s">
        <v>801</v>
      </c>
      <c r="J92" s="285">
        <v>255</v>
      </c>
      <c r="K92" s="299"/>
    </row>
    <row r="93" s="1" customFormat="1" ht="15" customHeight="1">
      <c r="B93" s="310"/>
      <c r="C93" s="285" t="s">
        <v>829</v>
      </c>
      <c r="D93" s="285"/>
      <c r="E93" s="285"/>
      <c r="F93" s="308" t="s">
        <v>145</v>
      </c>
      <c r="G93" s="309"/>
      <c r="H93" s="285" t="s">
        <v>830</v>
      </c>
      <c r="I93" s="285" t="s">
        <v>831</v>
      </c>
      <c r="J93" s="285"/>
      <c r="K93" s="299"/>
    </row>
    <row r="94" s="1" customFormat="1" ht="15" customHeight="1">
      <c r="B94" s="310"/>
      <c r="C94" s="285" t="s">
        <v>832</v>
      </c>
      <c r="D94" s="285"/>
      <c r="E94" s="285"/>
      <c r="F94" s="308" t="s">
        <v>145</v>
      </c>
      <c r="G94" s="309"/>
      <c r="H94" s="285" t="s">
        <v>833</v>
      </c>
      <c r="I94" s="285" t="s">
        <v>834</v>
      </c>
      <c r="J94" s="285"/>
      <c r="K94" s="299"/>
    </row>
    <row r="95" s="1" customFormat="1" ht="15" customHeight="1">
      <c r="B95" s="310"/>
      <c r="C95" s="285" t="s">
        <v>835</v>
      </c>
      <c r="D95" s="285"/>
      <c r="E95" s="285"/>
      <c r="F95" s="308" t="s">
        <v>145</v>
      </c>
      <c r="G95" s="309"/>
      <c r="H95" s="285" t="s">
        <v>835</v>
      </c>
      <c r="I95" s="285" t="s">
        <v>834</v>
      </c>
      <c r="J95" s="285"/>
      <c r="K95" s="299"/>
    </row>
    <row r="96" s="1" customFormat="1" ht="15" customHeight="1">
      <c r="B96" s="310"/>
      <c r="C96" s="285" t="s">
        <v>37</v>
      </c>
      <c r="D96" s="285"/>
      <c r="E96" s="285"/>
      <c r="F96" s="308" t="s">
        <v>145</v>
      </c>
      <c r="G96" s="309"/>
      <c r="H96" s="285" t="s">
        <v>836</v>
      </c>
      <c r="I96" s="285" t="s">
        <v>834</v>
      </c>
      <c r="J96" s="285"/>
      <c r="K96" s="299"/>
    </row>
    <row r="97" s="1" customFormat="1" ht="15" customHeight="1">
      <c r="B97" s="310"/>
      <c r="C97" s="285" t="s">
        <v>47</v>
      </c>
      <c r="D97" s="285"/>
      <c r="E97" s="285"/>
      <c r="F97" s="308" t="s">
        <v>145</v>
      </c>
      <c r="G97" s="309"/>
      <c r="H97" s="285" t="s">
        <v>837</v>
      </c>
      <c r="I97" s="285" t="s">
        <v>834</v>
      </c>
      <c r="J97" s="285"/>
      <c r="K97" s="299"/>
    </row>
    <row r="98" s="1" customFormat="1" ht="15" customHeight="1">
      <c r="B98" s="313"/>
      <c r="C98" s="314"/>
      <c r="D98" s="314"/>
      <c r="E98" s="314"/>
      <c r="F98" s="314"/>
      <c r="G98" s="314"/>
      <c r="H98" s="314"/>
      <c r="I98" s="314"/>
      <c r="J98" s="314"/>
      <c r="K98" s="315"/>
    </row>
    <row r="99" s="1" customFormat="1" ht="18.75" customHeight="1">
      <c r="B99" s="316"/>
      <c r="C99" s="317"/>
      <c r="D99" s="317"/>
      <c r="E99" s="317"/>
      <c r="F99" s="317"/>
      <c r="G99" s="317"/>
      <c r="H99" s="317"/>
      <c r="I99" s="317"/>
      <c r="J99" s="317"/>
      <c r="K99" s="316"/>
    </row>
    <row r="100" s="1" customFormat="1" ht="18.75" customHeight="1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</row>
    <row r="101" s="1" customFormat="1" ht="7.5" customHeight="1">
      <c r="B101" s="294"/>
      <c r="C101" s="295"/>
      <c r="D101" s="295"/>
      <c r="E101" s="295"/>
      <c r="F101" s="295"/>
      <c r="G101" s="295"/>
      <c r="H101" s="295"/>
      <c r="I101" s="295"/>
      <c r="J101" s="295"/>
      <c r="K101" s="296"/>
    </row>
    <row r="102" s="1" customFormat="1" ht="45" customHeight="1">
      <c r="B102" s="297"/>
      <c r="C102" s="298" t="s">
        <v>838</v>
      </c>
      <c r="D102" s="298"/>
      <c r="E102" s="298"/>
      <c r="F102" s="298"/>
      <c r="G102" s="298"/>
      <c r="H102" s="298"/>
      <c r="I102" s="298"/>
      <c r="J102" s="298"/>
      <c r="K102" s="299"/>
    </row>
    <row r="103" s="1" customFormat="1" ht="17.25" customHeight="1">
      <c r="B103" s="297"/>
      <c r="C103" s="300" t="s">
        <v>794</v>
      </c>
      <c r="D103" s="300"/>
      <c r="E103" s="300"/>
      <c r="F103" s="300" t="s">
        <v>795</v>
      </c>
      <c r="G103" s="301"/>
      <c r="H103" s="300" t="s">
        <v>53</v>
      </c>
      <c r="I103" s="300" t="s">
        <v>56</v>
      </c>
      <c r="J103" s="300" t="s">
        <v>796</v>
      </c>
      <c r="K103" s="299"/>
    </row>
    <row r="104" s="1" customFormat="1" ht="17.25" customHeight="1">
      <c r="B104" s="297"/>
      <c r="C104" s="302" t="s">
        <v>797</v>
      </c>
      <c r="D104" s="302"/>
      <c r="E104" s="302"/>
      <c r="F104" s="303" t="s">
        <v>798</v>
      </c>
      <c r="G104" s="304"/>
      <c r="H104" s="302"/>
      <c r="I104" s="302"/>
      <c r="J104" s="302" t="s">
        <v>799</v>
      </c>
      <c r="K104" s="299"/>
    </row>
    <row r="105" s="1" customFormat="1" ht="5.25" customHeight="1">
      <c r="B105" s="297"/>
      <c r="C105" s="300"/>
      <c r="D105" s="300"/>
      <c r="E105" s="300"/>
      <c r="F105" s="300"/>
      <c r="G105" s="318"/>
      <c r="H105" s="300"/>
      <c r="I105" s="300"/>
      <c r="J105" s="300"/>
      <c r="K105" s="299"/>
    </row>
    <row r="106" s="1" customFormat="1" ht="15" customHeight="1">
      <c r="B106" s="297"/>
      <c r="C106" s="285" t="s">
        <v>52</v>
      </c>
      <c r="D106" s="307"/>
      <c r="E106" s="307"/>
      <c r="F106" s="308" t="s">
        <v>145</v>
      </c>
      <c r="G106" s="285"/>
      <c r="H106" s="285" t="s">
        <v>839</v>
      </c>
      <c r="I106" s="285" t="s">
        <v>801</v>
      </c>
      <c r="J106" s="285">
        <v>20</v>
      </c>
      <c r="K106" s="299"/>
    </row>
    <row r="107" s="1" customFormat="1" ht="15" customHeight="1">
      <c r="B107" s="297"/>
      <c r="C107" s="285" t="s">
        <v>802</v>
      </c>
      <c r="D107" s="285"/>
      <c r="E107" s="285"/>
      <c r="F107" s="308" t="s">
        <v>145</v>
      </c>
      <c r="G107" s="285"/>
      <c r="H107" s="285" t="s">
        <v>839</v>
      </c>
      <c r="I107" s="285" t="s">
        <v>801</v>
      </c>
      <c r="J107" s="285">
        <v>120</v>
      </c>
      <c r="K107" s="299"/>
    </row>
    <row r="108" s="1" customFormat="1" ht="15" customHeight="1">
      <c r="B108" s="310"/>
      <c r="C108" s="285" t="s">
        <v>804</v>
      </c>
      <c r="D108" s="285"/>
      <c r="E108" s="285"/>
      <c r="F108" s="308" t="s">
        <v>805</v>
      </c>
      <c r="G108" s="285"/>
      <c r="H108" s="285" t="s">
        <v>839</v>
      </c>
      <c r="I108" s="285" t="s">
        <v>801</v>
      </c>
      <c r="J108" s="285">
        <v>50</v>
      </c>
      <c r="K108" s="299"/>
    </row>
    <row r="109" s="1" customFormat="1" ht="15" customHeight="1">
      <c r="B109" s="310"/>
      <c r="C109" s="285" t="s">
        <v>807</v>
      </c>
      <c r="D109" s="285"/>
      <c r="E109" s="285"/>
      <c r="F109" s="308" t="s">
        <v>145</v>
      </c>
      <c r="G109" s="285"/>
      <c r="H109" s="285" t="s">
        <v>839</v>
      </c>
      <c r="I109" s="285" t="s">
        <v>809</v>
      </c>
      <c r="J109" s="285"/>
      <c r="K109" s="299"/>
    </row>
    <row r="110" s="1" customFormat="1" ht="15" customHeight="1">
      <c r="B110" s="310"/>
      <c r="C110" s="285" t="s">
        <v>818</v>
      </c>
      <c r="D110" s="285"/>
      <c r="E110" s="285"/>
      <c r="F110" s="308" t="s">
        <v>805</v>
      </c>
      <c r="G110" s="285"/>
      <c r="H110" s="285" t="s">
        <v>839</v>
      </c>
      <c r="I110" s="285" t="s">
        <v>801</v>
      </c>
      <c r="J110" s="285">
        <v>50</v>
      </c>
      <c r="K110" s="299"/>
    </row>
    <row r="111" s="1" customFormat="1" ht="15" customHeight="1">
      <c r="B111" s="310"/>
      <c r="C111" s="285" t="s">
        <v>826</v>
      </c>
      <c r="D111" s="285"/>
      <c r="E111" s="285"/>
      <c r="F111" s="308" t="s">
        <v>805</v>
      </c>
      <c r="G111" s="285"/>
      <c r="H111" s="285" t="s">
        <v>839</v>
      </c>
      <c r="I111" s="285" t="s">
        <v>801</v>
      </c>
      <c r="J111" s="285">
        <v>50</v>
      </c>
      <c r="K111" s="299"/>
    </row>
    <row r="112" s="1" customFormat="1" ht="15" customHeight="1">
      <c r="B112" s="310"/>
      <c r="C112" s="285" t="s">
        <v>824</v>
      </c>
      <c r="D112" s="285"/>
      <c r="E112" s="285"/>
      <c r="F112" s="308" t="s">
        <v>805</v>
      </c>
      <c r="G112" s="285"/>
      <c r="H112" s="285" t="s">
        <v>839</v>
      </c>
      <c r="I112" s="285" t="s">
        <v>801</v>
      </c>
      <c r="J112" s="285">
        <v>50</v>
      </c>
      <c r="K112" s="299"/>
    </row>
    <row r="113" s="1" customFormat="1" ht="15" customHeight="1">
      <c r="B113" s="310"/>
      <c r="C113" s="285" t="s">
        <v>52</v>
      </c>
      <c r="D113" s="285"/>
      <c r="E113" s="285"/>
      <c r="F113" s="308" t="s">
        <v>145</v>
      </c>
      <c r="G113" s="285"/>
      <c r="H113" s="285" t="s">
        <v>840</v>
      </c>
      <c r="I113" s="285" t="s">
        <v>801</v>
      </c>
      <c r="J113" s="285">
        <v>20</v>
      </c>
      <c r="K113" s="299"/>
    </row>
    <row r="114" s="1" customFormat="1" ht="15" customHeight="1">
      <c r="B114" s="310"/>
      <c r="C114" s="285" t="s">
        <v>841</v>
      </c>
      <c r="D114" s="285"/>
      <c r="E114" s="285"/>
      <c r="F114" s="308" t="s">
        <v>145</v>
      </c>
      <c r="G114" s="285"/>
      <c r="H114" s="285" t="s">
        <v>842</v>
      </c>
      <c r="I114" s="285" t="s">
        <v>801</v>
      </c>
      <c r="J114" s="285">
        <v>120</v>
      </c>
      <c r="K114" s="299"/>
    </row>
    <row r="115" s="1" customFormat="1" ht="15" customHeight="1">
      <c r="B115" s="310"/>
      <c r="C115" s="285" t="s">
        <v>37</v>
      </c>
      <c r="D115" s="285"/>
      <c r="E115" s="285"/>
      <c r="F115" s="308" t="s">
        <v>145</v>
      </c>
      <c r="G115" s="285"/>
      <c r="H115" s="285" t="s">
        <v>843</v>
      </c>
      <c r="I115" s="285" t="s">
        <v>834</v>
      </c>
      <c r="J115" s="285"/>
      <c r="K115" s="299"/>
    </row>
    <row r="116" s="1" customFormat="1" ht="15" customHeight="1">
      <c r="B116" s="310"/>
      <c r="C116" s="285" t="s">
        <v>47</v>
      </c>
      <c r="D116" s="285"/>
      <c r="E116" s="285"/>
      <c r="F116" s="308" t="s">
        <v>145</v>
      </c>
      <c r="G116" s="285"/>
      <c r="H116" s="285" t="s">
        <v>844</v>
      </c>
      <c r="I116" s="285" t="s">
        <v>834</v>
      </c>
      <c r="J116" s="285"/>
      <c r="K116" s="299"/>
    </row>
    <row r="117" s="1" customFormat="1" ht="15" customHeight="1">
      <c r="B117" s="310"/>
      <c r="C117" s="285" t="s">
        <v>56</v>
      </c>
      <c r="D117" s="285"/>
      <c r="E117" s="285"/>
      <c r="F117" s="308" t="s">
        <v>145</v>
      </c>
      <c r="G117" s="285"/>
      <c r="H117" s="285" t="s">
        <v>845</v>
      </c>
      <c r="I117" s="285" t="s">
        <v>846</v>
      </c>
      <c r="J117" s="285"/>
      <c r="K117" s="299"/>
    </row>
    <row r="118" s="1" customFormat="1" ht="15" customHeight="1">
      <c r="B118" s="313"/>
      <c r="C118" s="319"/>
      <c r="D118" s="319"/>
      <c r="E118" s="319"/>
      <c r="F118" s="319"/>
      <c r="G118" s="319"/>
      <c r="H118" s="319"/>
      <c r="I118" s="319"/>
      <c r="J118" s="319"/>
      <c r="K118" s="315"/>
    </row>
    <row r="119" s="1" customFormat="1" ht="18.75" customHeight="1">
      <c r="B119" s="320"/>
      <c r="C119" s="321"/>
      <c r="D119" s="321"/>
      <c r="E119" s="321"/>
      <c r="F119" s="322"/>
      <c r="G119" s="321"/>
      <c r="H119" s="321"/>
      <c r="I119" s="321"/>
      <c r="J119" s="321"/>
      <c r="K119" s="320"/>
    </row>
    <row r="120" s="1" customFormat="1" ht="18.75" customHeight="1"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</row>
    <row r="121" s="1" customFormat="1" ht="7.5" customHeight="1">
      <c r="B121" s="323"/>
      <c r="C121" s="324"/>
      <c r="D121" s="324"/>
      <c r="E121" s="324"/>
      <c r="F121" s="324"/>
      <c r="G121" s="324"/>
      <c r="H121" s="324"/>
      <c r="I121" s="324"/>
      <c r="J121" s="324"/>
      <c r="K121" s="325"/>
    </row>
    <row r="122" s="1" customFormat="1" ht="45" customHeight="1">
      <c r="B122" s="326"/>
      <c r="C122" s="276" t="s">
        <v>847</v>
      </c>
      <c r="D122" s="276"/>
      <c r="E122" s="276"/>
      <c r="F122" s="276"/>
      <c r="G122" s="276"/>
      <c r="H122" s="276"/>
      <c r="I122" s="276"/>
      <c r="J122" s="276"/>
      <c r="K122" s="327"/>
    </row>
    <row r="123" s="1" customFormat="1" ht="17.25" customHeight="1">
      <c r="B123" s="328"/>
      <c r="C123" s="300" t="s">
        <v>794</v>
      </c>
      <c r="D123" s="300"/>
      <c r="E123" s="300"/>
      <c r="F123" s="300" t="s">
        <v>795</v>
      </c>
      <c r="G123" s="301"/>
      <c r="H123" s="300" t="s">
        <v>53</v>
      </c>
      <c r="I123" s="300" t="s">
        <v>56</v>
      </c>
      <c r="J123" s="300" t="s">
        <v>796</v>
      </c>
      <c r="K123" s="329"/>
    </row>
    <row r="124" s="1" customFormat="1" ht="17.25" customHeight="1">
      <c r="B124" s="328"/>
      <c r="C124" s="302" t="s">
        <v>797</v>
      </c>
      <c r="D124" s="302"/>
      <c r="E124" s="302"/>
      <c r="F124" s="303" t="s">
        <v>798</v>
      </c>
      <c r="G124" s="304"/>
      <c r="H124" s="302"/>
      <c r="I124" s="302"/>
      <c r="J124" s="302" t="s">
        <v>799</v>
      </c>
      <c r="K124" s="329"/>
    </row>
    <row r="125" s="1" customFormat="1" ht="5.25" customHeight="1">
      <c r="B125" s="330"/>
      <c r="C125" s="305"/>
      <c r="D125" s="305"/>
      <c r="E125" s="305"/>
      <c r="F125" s="305"/>
      <c r="G125" s="331"/>
      <c r="H125" s="305"/>
      <c r="I125" s="305"/>
      <c r="J125" s="305"/>
      <c r="K125" s="332"/>
    </row>
    <row r="126" s="1" customFormat="1" ht="15" customHeight="1">
      <c r="B126" s="330"/>
      <c r="C126" s="285" t="s">
        <v>802</v>
      </c>
      <c r="D126" s="307"/>
      <c r="E126" s="307"/>
      <c r="F126" s="308" t="s">
        <v>145</v>
      </c>
      <c r="G126" s="285"/>
      <c r="H126" s="285" t="s">
        <v>839</v>
      </c>
      <c r="I126" s="285" t="s">
        <v>801</v>
      </c>
      <c r="J126" s="285">
        <v>120</v>
      </c>
      <c r="K126" s="333"/>
    </row>
    <row r="127" s="1" customFormat="1" ht="15" customHeight="1">
      <c r="B127" s="330"/>
      <c r="C127" s="285" t="s">
        <v>848</v>
      </c>
      <c r="D127" s="285"/>
      <c r="E127" s="285"/>
      <c r="F127" s="308" t="s">
        <v>145</v>
      </c>
      <c r="G127" s="285"/>
      <c r="H127" s="285" t="s">
        <v>849</v>
      </c>
      <c r="I127" s="285" t="s">
        <v>801</v>
      </c>
      <c r="J127" s="285" t="s">
        <v>850</v>
      </c>
      <c r="K127" s="333"/>
    </row>
    <row r="128" s="1" customFormat="1" ht="15" customHeight="1">
      <c r="B128" s="330"/>
      <c r="C128" s="285" t="s">
        <v>748</v>
      </c>
      <c r="D128" s="285"/>
      <c r="E128" s="285"/>
      <c r="F128" s="308" t="s">
        <v>145</v>
      </c>
      <c r="G128" s="285"/>
      <c r="H128" s="285" t="s">
        <v>851</v>
      </c>
      <c r="I128" s="285" t="s">
        <v>801</v>
      </c>
      <c r="J128" s="285" t="s">
        <v>850</v>
      </c>
      <c r="K128" s="333"/>
    </row>
    <row r="129" s="1" customFormat="1" ht="15" customHeight="1">
      <c r="B129" s="330"/>
      <c r="C129" s="285" t="s">
        <v>810</v>
      </c>
      <c r="D129" s="285"/>
      <c r="E129" s="285"/>
      <c r="F129" s="308" t="s">
        <v>805</v>
      </c>
      <c r="G129" s="285"/>
      <c r="H129" s="285" t="s">
        <v>811</v>
      </c>
      <c r="I129" s="285" t="s">
        <v>801</v>
      </c>
      <c r="J129" s="285">
        <v>15</v>
      </c>
      <c r="K129" s="333"/>
    </row>
    <row r="130" s="1" customFormat="1" ht="15" customHeight="1">
      <c r="B130" s="330"/>
      <c r="C130" s="311" t="s">
        <v>812</v>
      </c>
      <c r="D130" s="311"/>
      <c r="E130" s="311"/>
      <c r="F130" s="312" t="s">
        <v>805</v>
      </c>
      <c r="G130" s="311"/>
      <c r="H130" s="311" t="s">
        <v>813</v>
      </c>
      <c r="I130" s="311" t="s">
        <v>801</v>
      </c>
      <c r="J130" s="311">
        <v>15</v>
      </c>
      <c r="K130" s="333"/>
    </row>
    <row r="131" s="1" customFormat="1" ht="15" customHeight="1">
      <c r="B131" s="330"/>
      <c r="C131" s="311" t="s">
        <v>814</v>
      </c>
      <c r="D131" s="311"/>
      <c r="E131" s="311"/>
      <c r="F131" s="312" t="s">
        <v>805</v>
      </c>
      <c r="G131" s="311"/>
      <c r="H131" s="311" t="s">
        <v>815</v>
      </c>
      <c r="I131" s="311" t="s">
        <v>801</v>
      </c>
      <c r="J131" s="311">
        <v>20</v>
      </c>
      <c r="K131" s="333"/>
    </row>
    <row r="132" s="1" customFormat="1" ht="15" customHeight="1">
      <c r="B132" s="330"/>
      <c r="C132" s="311" t="s">
        <v>816</v>
      </c>
      <c r="D132" s="311"/>
      <c r="E132" s="311"/>
      <c r="F132" s="312" t="s">
        <v>805</v>
      </c>
      <c r="G132" s="311"/>
      <c r="H132" s="311" t="s">
        <v>817</v>
      </c>
      <c r="I132" s="311" t="s">
        <v>801</v>
      </c>
      <c r="J132" s="311">
        <v>20</v>
      </c>
      <c r="K132" s="333"/>
    </row>
    <row r="133" s="1" customFormat="1" ht="15" customHeight="1">
      <c r="B133" s="330"/>
      <c r="C133" s="285" t="s">
        <v>804</v>
      </c>
      <c r="D133" s="285"/>
      <c r="E133" s="285"/>
      <c r="F133" s="308" t="s">
        <v>805</v>
      </c>
      <c r="G133" s="285"/>
      <c r="H133" s="285" t="s">
        <v>839</v>
      </c>
      <c r="I133" s="285" t="s">
        <v>801</v>
      </c>
      <c r="J133" s="285">
        <v>50</v>
      </c>
      <c r="K133" s="333"/>
    </row>
    <row r="134" s="1" customFormat="1" ht="15" customHeight="1">
      <c r="B134" s="330"/>
      <c r="C134" s="285" t="s">
        <v>818</v>
      </c>
      <c r="D134" s="285"/>
      <c r="E134" s="285"/>
      <c r="F134" s="308" t="s">
        <v>805</v>
      </c>
      <c r="G134" s="285"/>
      <c r="H134" s="285" t="s">
        <v>839</v>
      </c>
      <c r="I134" s="285" t="s">
        <v>801</v>
      </c>
      <c r="J134" s="285">
        <v>50</v>
      </c>
      <c r="K134" s="333"/>
    </row>
    <row r="135" s="1" customFormat="1" ht="15" customHeight="1">
      <c r="B135" s="330"/>
      <c r="C135" s="285" t="s">
        <v>824</v>
      </c>
      <c r="D135" s="285"/>
      <c r="E135" s="285"/>
      <c r="F135" s="308" t="s">
        <v>805</v>
      </c>
      <c r="G135" s="285"/>
      <c r="H135" s="285" t="s">
        <v>839</v>
      </c>
      <c r="I135" s="285" t="s">
        <v>801</v>
      </c>
      <c r="J135" s="285">
        <v>50</v>
      </c>
      <c r="K135" s="333"/>
    </row>
    <row r="136" s="1" customFormat="1" ht="15" customHeight="1">
      <c r="B136" s="330"/>
      <c r="C136" s="285" t="s">
        <v>826</v>
      </c>
      <c r="D136" s="285"/>
      <c r="E136" s="285"/>
      <c r="F136" s="308" t="s">
        <v>805</v>
      </c>
      <c r="G136" s="285"/>
      <c r="H136" s="285" t="s">
        <v>839</v>
      </c>
      <c r="I136" s="285" t="s">
        <v>801</v>
      </c>
      <c r="J136" s="285">
        <v>50</v>
      </c>
      <c r="K136" s="333"/>
    </row>
    <row r="137" s="1" customFormat="1" ht="15" customHeight="1">
      <c r="B137" s="330"/>
      <c r="C137" s="285" t="s">
        <v>827</v>
      </c>
      <c r="D137" s="285"/>
      <c r="E137" s="285"/>
      <c r="F137" s="308" t="s">
        <v>805</v>
      </c>
      <c r="G137" s="285"/>
      <c r="H137" s="285" t="s">
        <v>852</v>
      </c>
      <c r="I137" s="285" t="s">
        <v>801</v>
      </c>
      <c r="J137" s="285">
        <v>255</v>
      </c>
      <c r="K137" s="333"/>
    </row>
    <row r="138" s="1" customFormat="1" ht="15" customHeight="1">
      <c r="B138" s="330"/>
      <c r="C138" s="285" t="s">
        <v>829</v>
      </c>
      <c r="D138" s="285"/>
      <c r="E138" s="285"/>
      <c r="F138" s="308" t="s">
        <v>145</v>
      </c>
      <c r="G138" s="285"/>
      <c r="H138" s="285" t="s">
        <v>853</v>
      </c>
      <c r="I138" s="285" t="s">
        <v>831</v>
      </c>
      <c r="J138" s="285"/>
      <c r="K138" s="333"/>
    </row>
    <row r="139" s="1" customFormat="1" ht="15" customHeight="1">
      <c r="B139" s="330"/>
      <c r="C139" s="285" t="s">
        <v>832</v>
      </c>
      <c r="D139" s="285"/>
      <c r="E139" s="285"/>
      <c r="F139" s="308" t="s">
        <v>145</v>
      </c>
      <c r="G139" s="285"/>
      <c r="H139" s="285" t="s">
        <v>854</v>
      </c>
      <c r="I139" s="285" t="s">
        <v>834</v>
      </c>
      <c r="J139" s="285"/>
      <c r="K139" s="333"/>
    </row>
    <row r="140" s="1" customFormat="1" ht="15" customHeight="1">
      <c r="B140" s="330"/>
      <c r="C140" s="285" t="s">
        <v>835</v>
      </c>
      <c r="D140" s="285"/>
      <c r="E140" s="285"/>
      <c r="F140" s="308" t="s">
        <v>145</v>
      </c>
      <c r="G140" s="285"/>
      <c r="H140" s="285" t="s">
        <v>835</v>
      </c>
      <c r="I140" s="285" t="s">
        <v>834</v>
      </c>
      <c r="J140" s="285"/>
      <c r="K140" s="333"/>
    </row>
    <row r="141" s="1" customFormat="1" ht="15" customHeight="1">
      <c r="B141" s="330"/>
      <c r="C141" s="285" t="s">
        <v>37</v>
      </c>
      <c r="D141" s="285"/>
      <c r="E141" s="285"/>
      <c r="F141" s="308" t="s">
        <v>145</v>
      </c>
      <c r="G141" s="285"/>
      <c r="H141" s="285" t="s">
        <v>855</v>
      </c>
      <c r="I141" s="285" t="s">
        <v>834</v>
      </c>
      <c r="J141" s="285"/>
      <c r="K141" s="333"/>
    </row>
    <row r="142" s="1" customFormat="1" ht="15" customHeight="1">
      <c r="B142" s="330"/>
      <c r="C142" s="285" t="s">
        <v>856</v>
      </c>
      <c r="D142" s="285"/>
      <c r="E142" s="285"/>
      <c r="F142" s="308" t="s">
        <v>145</v>
      </c>
      <c r="G142" s="285"/>
      <c r="H142" s="285" t="s">
        <v>857</v>
      </c>
      <c r="I142" s="285" t="s">
        <v>834</v>
      </c>
      <c r="J142" s="285"/>
      <c r="K142" s="333"/>
    </row>
    <row r="143" s="1" customFormat="1" ht="15" customHeight="1">
      <c r="B143" s="334"/>
      <c r="C143" s="335"/>
      <c r="D143" s="335"/>
      <c r="E143" s="335"/>
      <c r="F143" s="335"/>
      <c r="G143" s="335"/>
      <c r="H143" s="335"/>
      <c r="I143" s="335"/>
      <c r="J143" s="335"/>
      <c r="K143" s="336"/>
    </row>
    <row r="144" s="1" customFormat="1" ht="18.75" customHeight="1">
      <c r="B144" s="321"/>
      <c r="C144" s="321"/>
      <c r="D144" s="321"/>
      <c r="E144" s="321"/>
      <c r="F144" s="322"/>
      <c r="G144" s="321"/>
      <c r="H144" s="321"/>
      <c r="I144" s="321"/>
      <c r="J144" s="321"/>
      <c r="K144" s="321"/>
    </row>
    <row r="145" s="1" customFormat="1" ht="18.75" customHeight="1"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</row>
    <row r="146" s="1" customFormat="1" ht="7.5" customHeight="1">
      <c r="B146" s="294"/>
      <c r="C146" s="295"/>
      <c r="D146" s="295"/>
      <c r="E146" s="295"/>
      <c r="F146" s="295"/>
      <c r="G146" s="295"/>
      <c r="H146" s="295"/>
      <c r="I146" s="295"/>
      <c r="J146" s="295"/>
      <c r="K146" s="296"/>
    </row>
    <row r="147" s="1" customFormat="1" ht="45" customHeight="1">
      <c r="B147" s="297"/>
      <c r="C147" s="298" t="s">
        <v>858</v>
      </c>
      <c r="D147" s="298"/>
      <c r="E147" s="298"/>
      <c r="F147" s="298"/>
      <c r="G147" s="298"/>
      <c r="H147" s="298"/>
      <c r="I147" s="298"/>
      <c r="J147" s="298"/>
      <c r="K147" s="299"/>
    </row>
    <row r="148" s="1" customFormat="1" ht="17.25" customHeight="1">
      <c r="B148" s="297"/>
      <c r="C148" s="300" t="s">
        <v>794</v>
      </c>
      <c r="D148" s="300"/>
      <c r="E148" s="300"/>
      <c r="F148" s="300" t="s">
        <v>795</v>
      </c>
      <c r="G148" s="301"/>
      <c r="H148" s="300" t="s">
        <v>53</v>
      </c>
      <c r="I148" s="300" t="s">
        <v>56</v>
      </c>
      <c r="J148" s="300" t="s">
        <v>796</v>
      </c>
      <c r="K148" s="299"/>
    </row>
    <row r="149" s="1" customFormat="1" ht="17.25" customHeight="1">
      <c r="B149" s="297"/>
      <c r="C149" s="302" t="s">
        <v>797</v>
      </c>
      <c r="D149" s="302"/>
      <c r="E149" s="302"/>
      <c r="F149" s="303" t="s">
        <v>798</v>
      </c>
      <c r="G149" s="304"/>
      <c r="H149" s="302"/>
      <c r="I149" s="302"/>
      <c r="J149" s="302" t="s">
        <v>799</v>
      </c>
      <c r="K149" s="299"/>
    </row>
    <row r="150" s="1" customFormat="1" ht="5.25" customHeight="1">
      <c r="B150" s="310"/>
      <c r="C150" s="305"/>
      <c r="D150" s="305"/>
      <c r="E150" s="305"/>
      <c r="F150" s="305"/>
      <c r="G150" s="306"/>
      <c r="H150" s="305"/>
      <c r="I150" s="305"/>
      <c r="J150" s="305"/>
      <c r="K150" s="333"/>
    </row>
    <row r="151" s="1" customFormat="1" ht="15" customHeight="1">
      <c r="B151" s="310"/>
      <c r="C151" s="337" t="s">
        <v>802</v>
      </c>
      <c r="D151" s="285"/>
      <c r="E151" s="285"/>
      <c r="F151" s="338" t="s">
        <v>145</v>
      </c>
      <c r="G151" s="285"/>
      <c r="H151" s="337" t="s">
        <v>839</v>
      </c>
      <c r="I151" s="337" t="s">
        <v>801</v>
      </c>
      <c r="J151" s="337">
        <v>120</v>
      </c>
      <c r="K151" s="333"/>
    </row>
    <row r="152" s="1" customFormat="1" ht="15" customHeight="1">
      <c r="B152" s="310"/>
      <c r="C152" s="337" t="s">
        <v>848</v>
      </c>
      <c r="D152" s="285"/>
      <c r="E152" s="285"/>
      <c r="F152" s="338" t="s">
        <v>145</v>
      </c>
      <c r="G152" s="285"/>
      <c r="H152" s="337" t="s">
        <v>859</v>
      </c>
      <c r="I152" s="337" t="s">
        <v>801</v>
      </c>
      <c r="J152" s="337" t="s">
        <v>850</v>
      </c>
      <c r="K152" s="333"/>
    </row>
    <row r="153" s="1" customFormat="1" ht="15" customHeight="1">
      <c r="B153" s="310"/>
      <c r="C153" s="337" t="s">
        <v>748</v>
      </c>
      <c r="D153" s="285"/>
      <c r="E153" s="285"/>
      <c r="F153" s="338" t="s">
        <v>145</v>
      </c>
      <c r="G153" s="285"/>
      <c r="H153" s="337" t="s">
        <v>860</v>
      </c>
      <c r="I153" s="337" t="s">
        <v>801</v>
      </c>
      <c r="J153" s="337" t="s">
        <v>850</v>
      </c>
      <c r="K153" s="333"/>
    </row>
    <row r="154" s="1" customFormat="1" ht="15" customHeight="1">
      <c r="B154" s="310"/>
      <c r="C154" s="337" t="s">
        <v>804</v>
      </c>
      <c r="D154" s="285"/>
      <c r="E154" s="285"/>
      <c r="F154" s="338" t="s">
        <v>805</v>
      </c>
      <c r="G154" s="285"/>
      <c r="H154" s="337" t="s">
        <v>839</v>
      </c>
      <c r="I154" s="337" t="s">
        <v>801</v>
      </c>
      <c r="J154" s="337">
        <v>50</v>
      </c>
      <c r="K154" s="333"/>
    </row>
    <row r="155" s="1" customFormat="1" ht="15" customHeight="1">
      <c r="B155" s="310"/>
      <c r="C155" s="337" t="s">
        <v>807</v>
      </c>
      <c r="D155" s="285"/>
      <c r="E155" s="285"/>
      <c r="F155" s="338" t="s">
        <v>145</v>
      </c>
      <c r="G155" s="285"/>
      <c r="H155" s="337" t="s">
        <v>839</v>
      </c>
      <c r="I155" s="337" t="s">
        <v>809</v>
      </c>
      <c r="J155" s="337"/>
      <c r="K155" s="333"/>
    </row>
    <row r="156" s="1" customFormat="1" ht="15" customHeight="1">
      <c r="B156" s="310"/>
      <c r="C156" s="337" t="s">
        <v>818</v>
      </c>
      <c r="D156" s="285"/>
      <c r="E156" s="285"/>
      <c r="F156" s="338" t="s">
        <v>805</v>
      </c>
      <c r="G156" s="285"/>
      <c r="H156" s="337" t="s">
        <v>839</v>
      </c>
      <c r="I156" s="337" t="s">
        <v>801</v>
      </c>
      <c r="J156" s="337">
        <v>50</v>
      </c>
      <c r="K156" s="333"/>
    </row>
    <row r="157" s="1" customFormat="1" ht="15" customHeight="1">
      <c r="B157" s="310"/>
      <c r="C157" s="337" t="s">
        <v>826</v>
      </c>
      <c r="D157" s="285"/>
      <c r="E157" s="285"/>
      <c r="F157" s="338" t="s">
        <v>805</v>
      </c>
      <c r="G157" s="285"/>
      <c r="H157" s="337" t="s">
        <v>839</v>
      </c>
      <c r="I157" s="337" t="s">
        <v>801</v>
      </c>
      <c r="J157" s="337">
        <v>50</v>
      </c>
      <c r="K157" s="333"/>
    </row>
    <row r="158" s="1" customFormat="1" ht="15" customHeight="1">
      <c r="B158" s="310"/>
      <c r="C158" s="337" t="s">
        <v>824</v>
      </c>
      <c r="D158" s="285"/>
      <c r="E158" s="285"/>
      <c r="F158" s="338" t="s">
        <v>805</v>
      </c>
      <c r="G158" s="285"/>
      <c r="H158" s="337" t="s">
        <v>839</v>
      </c>
      <c r="I158" s="337" t="s">
        <v>801</v>
      </c>
      <c r="J158" s="337">
        <v>50</v>
      </c>
      <c r="K158" s="333"/>
    </row>
    <row r="159" s="1" customFormat="1" ht="15" customHeight="1">
      <c r="B159" s="310"/>
      <c r="C159" s="337" t="s">
        <v>95</v>
      </c>
      <c r="D159" s="285"/>
      <c r="E159" s="285"/>
      <c r="F159" s="338" t="s">
        <v>145</v>
      </c>
      <c r="G159" s="285"/>
      <c r="H159" s="337" t="s">
        <v>861</v>
      </c>
      <c r="I159" s="337" t="s">
        <v>801</v>
      </c>
      <c r="J159" s="337" t="s">
        <v>862</v>
      </c>
      <c r="K159" s="333"/>
    </row>
    <row r="160" s="1" customFormat="1" ht="15" customHeight="1">
      <c r="B160" s="310"/>
      <c r="C160" s="337" t="s">
        <v>863</v>
      </c>
      <c r="D160" s="285"/>
      <c r="E160" s="285"/>
      <c r="F160" s="338" t="s">
        <v>145</v>
      </c>
      <c r="G160" s="285"/>
      <c r="H160" s="337" t="s">
        <v>864</v>
      </c>
      <c r="I160" s="337" t="s">
        <v>834</v>
      </c>
      <c r="J160" s="337"/>
      <c r="K160" s="333"/>
    </row>
    <row r="161" s="1" customFormat="1" ht="15" customHeight="1">
      <c r="B161" s="339"/>
      <c r="C161" s="319"/>
      <c r="D161" s="319"/>
      <c r="E161" s="319"/>
      <c r="F161" s="319"/>
      <c r="G161" s="319"/>
      <c r="H161" s="319"/>
      <c r="I161" s="319"/>
      <c r="J161" s="319"/>
      <c r="K161" s="340"/>
    </row>
    <row r="162" s="1" customFormat="1" ht="18.75" customHeight="1">
      <c r="B162" s="321"/>
      <c r="C162" s="331"/>
      <c r="D162" s="331"/>
      <c r="E162" s="331"/>
      <c r="F162" s="341"/>
      <c r="G162" s="331"/>
      <c r="H162" s="331"/>
      <c r="I162" s="331"/>
      <c r="J162" s="331"/>
      <c r="K162" s="321"/>
    </row>
    <row r="163" s="1" customFormat="1" ht="18.75" customHeight="1"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="1" customFormat="1" ht="7.5" customHeight="1">
      <c r="B164" s="272"/>
      <c r="C164" s="273"/>
      <c r="D164" s="273"/>
      <c r="E164" s="273"/>
      <c r="F164" s="273"/>
      <c r="G164" s="273"/>
      <c r="H164" s="273"/>
      <c r="I164" s="273"/>
      <c r="J164" s="273"/>
      <c r="K164" s="274"/>
    </row>
    <row r="165" s="1" customFormat="1" ht="45" customHeight="1">
      <c r="B165" s="275"/>
      <c r="C165" s="276" t="s">
        <v>865</v>
      </c>
      <c r="D165" s="276"/>
      <c r="E165" s="276"/>
      <c r="F165" s="276"/>
      <c r="G165" s="276"/>
      <c r="H165" s="276"/>
      <c r="I165" s="276"/>
      <c r="J165" s="276"/>
      <c r="K165" s="277"/>
    </row>
    <row r="166" s="1" customFormat="1" ht="17.25" customHeight="1">
      <c r="B166" s="275"/>
      <c r="C166" s="300" t="s">
        <v>794</v>
      </c>
      <c r="D166" s="300"/>
      <c r="E166" s="300"/>
      <c r="F166" s="300" t="s">
        <v>795</v>
      </c>
      <c r="G166" s="342"/>
      <c r="H166" s="343" t="s">
        <v>53</v>
      </c>
      <c r="I166" s="343" t="s">
        <v>56</v>
      </c>
      <c r="J166" s="300" t="s">
        <v>796</v>
      </c>
      <c r="K166" s="277"/>
    </row>
    <row r="167" s="1" customFormat="1" ht="17.25" customHeight="1">
      <c r="B167" s="278"/>
      <c r="C167" s="302" t="s">
        <v>797</v>
      </c>
      <c r="D167" s="302"/>
      <c r="E167" s="302"/>
      <c r="F167" s="303" t="s">
        <v>798</v>
      </c>
      <c r="G167" s="344"/>
      <c r="H167" s="345"/>
      <c r="I167" s="345"/>
      <c r="J167" s="302" t="s">
        <v>799</v>
      </c>
      <c r="K167" s="280"/>
    </row>
    <row r="168" s="1" customFormat="1" ht="5.25" customHeight="1">
      <c r="B168" s="310"/>
      <c r="C168" s="305"/>
      <c r="D168" s="305"/>
      <c r="E168" s="305"/>
      <c r="F168" s="305"/>
      <c r="G168" s="306"/>
      <c r="H168" s="305"/>
      <c r="I168" s="305"/>
      <c r="J168" s="305"/>
      <c r="K168" s="333"/>
    </row>
    <row r="169" s="1" customFormat="1" ht="15" customHeight="1">
      <c r="B169" s="310"/>
      <c r="C169" s="285" t="s">
        <v>802</v>
      </c>
      <c r="D169" s="285"/>
      <c r="E169" s="285"/>
      <c r="F169" s="308" t="s">
        <v>145</v>
      </c>
      <c r="G169" s="285"/>
      <c r="H169" s="285" t="s">
        <v>839</v>
      </c>
      <c r="I169" s="285" t="s">
        <v>801</v>
      </c>
      <c r="J169" s="285">
        <v>120</v>
      </c>
      <c r="K169" s="333"/>
    </row>
    <row r="170" s="1" customFormat="1" ht="15" customHeight="1">
      <c r="B170" s="310"/>
      <c r="C170" s="285" t="s">
        <v>848</v>
      </c>
      <c r="D170" s="285"/>
      <c r="E170" s="285"/>
      <c r="F170" s="308" t="s">
        <v>145</v>
      </c>
      <c r="G170" s="285"/>
      <c r="H170" s="285" t="s">
        <v>849</v>
      </c>
      <c r="I170" s="285" t="s">
        <v>801</v>
      </c>
      <c r="J170" s="285" t="s">
        <v>850</v>
      </c>
      <c r="K170" s="333"/>
    </row>
    <row r="171" s="1" customFormat="1" ht="15" customHeight="1">
      <c r="B171" s="310"/>
      <c r="C171" s="285" t="s">
        <v>748</v>
      </c>
      <c r="D171" s="285"/>
      <c r="E171" s="285"/>
      <c r="F171" s="308" t="s">
        <v>145</v>
      </c>
      <c r="G171" s="285"/>
      <c r="H171" s="285" t="s">
        <v>866</v>
      </c>
      <c r="I171" s="285" t="s">
        <v>801</v>
      </c>
      <c r="J171" s="285" t="s">
        <v>850</v>
      </c>
      <c r="K171" s="333"/>
    </row>
    <row r="172" s="1" customFormat="1" ht="15" customHeight="1">
      <c r="B172" s="310"/>
      <c r="C172" s="285" t="s">
        <v>804</v>
      </c>
      <c r="D172" s="285"/>
      <c r="E172" s="285"/>
      <c r="F172" s="308" t="s">
        <v>805</v>
      </c>
      <c r="G172" s="285"/>
      <c r="H172" s="285" t="s">
        <v>866</v>
      </c>
      <c r="I172" s="285" t="s">
        <v>801</v>
      </c>
      <c r="J172" s="285">
        <v>50</v>
      </c>
      <c r="K172" s="333"/>
    </row>
    <row r="173" s="1" customFormat="1" ht="15" customHeight="1">
      <c r="B173" s="310"/>
      <c r="C173" s="285" t="s">
        <v>807</v>
      </c>
      <c r="D173" s="285"/>
      <c r="E173" s="285"/>
      <c r="F173" s="308" t="s">
        <v>145</v>
      </c>
      <c r="G173" s="285"/>
      <c r="H173" s="285" t="s">
        <v>866</v>
      </c>
      <c r="I173" s="285" t="s">
        <v>809</v>
      </c>
      <c r="J173" s="285"/>
      <c r="K173" s="333"/>
    </row>
    <row r="174" s="1" customFormat="1" ht="15" customHeight="1">
      <c r="B174" s="310"/>
      <c r="C174" s="285" t="s">
        <v>818</v>
      </c>
      <c r="D174" s="285"/>
      <c r="E174" s="285"/>
      <c r="F174" s="308" t="s">
        <v>805</v>
      </c>
      <c r="G174" s="285"/>
      <c r="H174" s="285" t="s">
        <v>866</v>
      </c>
      <c r="I174" s="285" t="s">
        <v>801</v>
      </c>
      <c r="J174" s="285">
        <v>50</v>
      </c>
      <c r="K174" s="333"/>
    </row>
    <row r="175" s="1" customFormat="1" ht="15" customHeight="1">
      <c r="B175" s="310"/>
      <c r="C175" s="285" t="s">
        <v>826</v>
      </c>
      <c r="D175" s="285"/>
      <c r="E175" s="285"/>
      <c r="F175" s="308" t="s">
        <v>805</v>
      </c>
      <c r="G175" s="285"/>
      <c r="H175" s="285" t="s">
        <v>866</v>
      </c>
      <c r="I175" s="285" t="s">
        <v>801</v>
      </c>
      <c r="J175" s="285">
        <v>50</v>
      </c>
      <c r="K175" s="333"/>
    </row>
    <row r="176" s="1" customFormat="1" ht="15" customHeight="1">
      <c r="B176" s="310"/>
      <c r="C176" s="285" t="s">
        <v>824</v>
      </c>
      <c r="D176" s="285"/>
      <c r="E176" s="285"/>
      <c r="F176" s="308" t="s">
        <v>805</v>
      </c>
      <c r="G176" s="285"/>
      <c r="H176" s="285" t="s">
        <v>866</v>
      </c>
      <c r="I176" s="285" t="s">
        <v>801</v>
      </c>
      <c r="J176" s="285">
        <v>50</v>
      </c>
      <c r="K176" s="333"/>
    </row>
    <row r="177" s="1" customFormat="1" ht="15" customHeight="1">
      <c r="B177" s="310"/>
      <c r="C177" s="285" t="s">
        <v>106</v>
      </c>
      <c r="D177" s="285"/>
      <c r="E177" s="285"/>
      <c r="F177" s="308" t="s">
        <v>145</v>
      </c>
      <c r="G177" s="285"/>
      <c r="H177" s="285" t="s">
        <v>867</v>
      </c>
      <c r="I177" s="285" t="s">
        <v>868</v>
      </c>
      <c r="J177" s="285"/>
      <c r="K177" s="333"/>
    </row>
    <row r="178" s="1" customFormat="1" ht="15" customHeight="1">
      <c r="B178" s="310"/>
      <c r="C178" s="285" t="s">
        <v>56</v>
      </c>
      <c r="D178" s="285"/>
      <c r="E178" s="285"/>
      <c r="F178" s="308" t="s">
        <v>145</v>
      </c>
      <c r="G178" s="285"/>
      <c r="H178" s="285" t="s">
        <v>869</v>
      </c>
      <c r="I178" s="285" t="s">
        <v>870</v>
      </c>
      <c r="J178" s="285">
        <v>1</v>
      </c>
      <c r="K178" s="333"/>
    </row>
    <row r="179" s="1" customFormat="1" ht="15" customHeight="1">
      <c r="B179" s="310"/>
      <c r="C179" s="285" t="s">
        <v>52</v>
      </c>
      <c r="D179" s="285"/>
      <c r="E179" s="285"/>
      <c r="F179" s="308" t="s">
        <v>145</v>
      </c>
      <c r="G179" s="285"/>
      <c r="H179" s="285" t="s">
        <v>871</v>
      </c>
      <c r="I179" s="285" t="s">
        <v>801</v>
      </c>
      <c r="J179" s="285">
        <v>20</v>
      </c>
      <c r="K179" s="333"/>
    </row>
    <row r="180" s="1" customFormat="1" ht="15" customHeight="1">
      <c r="B180" s="310"/>
      <c r="C180" s="285" t="s">
        <v>53</v>
      </c>
      <c r="D180" s="285"/>
      <c r="E180" s="285"/>
      <c r="F180" s="308" t="s">
        <v>145</v>
      </c>
      <c r="G180" s="285"/>
      <c r="H180" s="285" t="s">
        <v>872</v>
      </c>
      <c r="I180" s="285" t="s">
        <v>801</v>
      </c>
      <c r="J180" s="285">
        <v>255</v>
      </c>
      <c r="K180" s="333"/>
    </row>
    <row r="181" s="1" customFormat="1" ht="15" customHeight="1">
      <c r="B181" s="310"/>
      <c r="C181" s="285" t="s">
        <v>107</v>
      </c>
      <c r="D181" s="285"/>
      <c r="E181" s="285"/>
      <c r="F181" s="308" t="s">
        <v>145</v>
      </c>
      <c r="G181" s="285"/>
      <c r="H181" s="285" t="s">
        <v>764</v>
      </c>
      <c r="I181" s="285" t="s">
        <v>801</v>
      </c>
      <c r="J181" s="285">
        <v>10</v>
      </c>
      <c r="K181" s="333"/>
    </row>
    <row r="182" s="1" customFormat="1" ht="15" customHeight="1">
      <c r="B182" s="310"/>
      <c r="C182" s="285" t="s">
        <v>108</v>
      </c>
      <c r="D182" s="285"/>
      <c r="E182" s="285"/>
      <c r="F182" s="308" t="s">
        <v>145</v>
      </c>
      <c r="G182" s="285"/>
      <c r="H182" s="285" t="s">
        <v>873</v>
      </c>
      <c r="I182" s="285" t="s">
        <v>834</v>
      </c>
      <c r="J182" s="285"/>
      <c r="K182" s="333"/>
    </row>
    <row r="183" s="1" customFormat="1" ht="15" customHeight="1">
      <c r="B183" s="310"/>
      <c r="C183" s="285" t="s">
        <v>874</v>
      </c>
      <c r="D183" s="285"/>
      <c r="E183" s="285"/>
      <c r="F183" s="308" t="s">
        <v>145</v>
      </c>
      <c r="G183" s="285"/>
      <c r="H183" s="285" t="s">
        <v>875</v>
      </c>
      <c r="I183" s="285" t="s">
        <v>834</v>
      </c>
      <c r="J183" s="285"/>
      <c r="K183" s="333"/>
    </row>
    <row r="184" s="1" customFormat="1" ht="15" customHeight="1">
      <c r="B184" s="310"/>
      <c r="C184" s="285" t="s">
        <v>863</v>
      </c>
      <c r="D184" s="285"/>
      <c r="E184" s="285"/>
      <c r="F184" s="308" t="s">
        <v>145</v>
      </c>
      <c r="G184" s="285"/>
      <c r="H184" s="285" t="s">
        <v>876</v>
      </c>
      <c r="I184" s="285" t="s">
        <v>834</v>
      </c>
      <c r="J184" s="285"/>
      <c r="K184" s="333"/>
    </row>
    <row r="185" s="1" customFormat="1" ht="15" customHeight="1">
      <c r="B185" s="310"/>
      <c r="C185" s="285" t="s">
        <v>110</v>
      </c>
      <c r="D185" s="285"/>
      <c r="E185" s="285"/>
      <c r="F185" s="308" t="s">
        <v>805</v>
      </c>
      <c r="G185" s="285"/>
      <c r="H185" s="285" t="s">
        <v>877</v>
      </c>
      <c r="I185" s="285" t="s">
        <v>801</v>
      </c>
      <c r="J185" s="285">
        <v>50</v>
      </c>
      <c r="K185" s="333"/>
    </row>
    <row r="186" s="1" customFormat="1" ht="15" customHeight="1">
      <c r="B186" s="310"/>
      <c r="C186" s="285" t="s">
        <v>878</v>
      </c>
      <c r="D186" s="285"/>
      <c r="E186" s="285"/>
      <c r="F186" s="308" t="s">
        <v>805</v>
      </c>
      <c r="G186" s="285"/>
      <c r="H186" s="285" t="s">
        <v>879</v>
      </c>
      <c r="I186" s="285" t="s">
        <v>880</v>
      </c>
      <c r="J186" s="285"/>
      <c r="K186" s="333"/>
    </row>
    <row r="187" s="1" customFormat="1" ht="15" customHeight="1">
      <c r="B187" s="310"/>
      <c r="C187" s="285" t="s">
        <v>881</v>
      </c>
      <c r="D187" s="285"/>
      <c r="E187" s="285"/>
      <c r="F187" s="308" t="s">
        <v>805</v>
      </c>
      <c r="G187" s="285"/>
      <c r="H187" s="285" t="s">
        <v>882</v>
      </c>
      <c r="I187" s="285" t="s">
        <v>880</v>
      </c>
      <c r="J187" s="285"/>
      <c r="K187" s="333"/>
    </row>
    <row r="188" s="1" customFormat="1" ht="15" customHeight="1">
      <c r="B188" s="310"/>
      <c r="C188" s="285" t="s">
        <v>883</v>
      </c>
      <c r="D188" s="285"/>
      <c r="E188" s="285"/>
      <c r="F188" s="308" t="s">
        <v>805</v>
      </c>
      <c r="G188" s="285"/>
      <c r="H188" s="285" t="s">
        <v>884</v>
      </c>
      <c r="I188" s="285" t="s">
        <v>880</v>
      </c>
      <c r="J188" s="285"/>
      <c r="K188" s="333"/>
    </row>
    <row r="189" s="1" customFormat="1" ht="15" customHeight="1">
      <c r="B189" s="310"/>
      <c r="C189" s="346" t="s">
        <v>885</v>
      </c>
      <c r="D189" s="285"/>
      <c r="E189" s="285"/>
      <c r="F189" s="308" t="s">
        <v>805</v>
      </c>
      <c r="G189" s="285"/>
      <c r="H189" s="285" t="s">
        <v>886</v>
      </c>
      <c r="I189" s="285" t="s">
        <v>887</v>
      </c>
      <c r="J189" s="347" t="s">
        <v>888</v>
      </c>
      <c r="K189" s="333"/>
    </row>
    <row r="190" s="17" customFormat="1" ht="15" customHeight="1">
      <c r="B190" s="348"/>
      <c r="C190" s="349" t="s">
        <v>889</v>
      </c>
      <c r="D190" s="350"/>
      <c r="E190" s="350"/>
      <c r="F190" s="351" t="s">
        <v>805</v>
      </c>
      <c r="G190" s="350"/>
      <c r="H190" s="350" t="s">
        <v>890</v>
      </c>
      <c r="I190" s="350" t="s">
        <v>887</v>
      </c>
      <c r="J190" s="352" t="s">
        <v>888</v>
      </c>
      <c r="K190" s="353"/>
    </row>
    <row r="191" s="1" customFormat="1" ht="15" customHeight="1">
      <c r="B191" s="310"/>
      <c r="C191" s="346" t="s">
        <v>41</v>
      </c>
      <c r="D191" s="285"/>
      <c r="E191" s="285"/>
      <c r="F191" s="308" t="s">
        <v>145</v>
      </c>
      <c r="G191" s="285"/>
      <c r="H191" s="282" t="s">
        <v>891</v>
      </c>
      <c r="I191" s="285" t="s">
        <v>892</v>
      </c>
      <c r="J191" s="285"/>
      <c r="K191" s="333"/>
    </row>
    <row r="192" s="1" customFormat="1" ht="15" customHeight="1">
      <c r="B192" s="310"/>
      <c r="C192" s="346" t="s">
        <v>893</v>
      </c>
      <c r="D192" s="285"/>
      <c r="E192" s="285"/>
      <c r="F192" s="308" t="s">
        <v>145</v>
      </c>
      <c r="G192" s="285"/>
      <c r="H192" s="285" t="s">
        <v>894</v>
      </c>
      <c r="I192" s="285" t="s">
        <v>834</v>
      </c>
      <c r="J192" s="285"/>
      <c r="K192" s="333"/>
    </row>
    <row r="193" s="1" customFormat="1" ht="15" customHeight="1">
      <c r="B193" s="310"/>
      <c r="C193" s="346" t="s">
        <v>895</v>
      </c>
      <c r="D193" s="285"/>
      <c r="E193" s="285"/>
      <c r="F193" s="308" t="s">
        <v>145</v>
      </c>
      <c r="G193" s="285"/>
      <c r="H193" s="285" t="s">
        <v>896</v>
      </c>
      <c r="I193" s="285" t="s">
        <v>834</v>
      </c>
      <c r="J193" s="285"/>
      <c r="K193" s="333"/>
    </row>
    <row r="194" s="1" customFormat="1" ht="15" customHeight="1">
      <c r="B194" s="310"/>
      <c r="C194" s="346" t="s">
        <v>897</v>
      </c>
      <c r="D194" s="285"/>
      <c r="E194" s="285"/>
      <c r="F194" s="308" t="s">
        <v>805</v>
      </c>
      <c r="G194" s="285"/>
      <c r="H194" s="285" t="s">
        <v>898</v>
      </c>
      <c r="I194" s="285" t="s">
        <v>834</v>
      </c>
      <c r="J194" s="285"/>
      <c r="K194" s="333"/>
    </row>
    <row r="195" s="1" customFormat="1" ht="15" customHeight="1">
      <c r="B195" s="339"/>
      <c r="C195" s="354"/>
      <c r="D195" s="319"/>
      <c r="E195" s="319"/>
      <c r="F195" s="319"/>
      <c r="G195" s="319"/>
      <c r="H195" s="319"/>
      <c r="I195" s="319"/>
      <c r="J195" s="319"/>
      <c r="K195" s="340"/>
    </row>
    <row r="196" s="1" customFormat="1" ht="18.75" customHeight="1">
      <c r="B196" s="321"/>
      <c r="C196" s="331"/>
      <c r="D196" s="331"/>
      <c r="E196" s="331"/>
      <c r="F196" s="341"/>
      <c r="G196" s="331"/>
      <c r="H196" s="331"/>
      <c r="I196" s="331"/>
      <c r="J196" s="331"/>
      <c r="K196" s="321"/>
    </row>
    <row r="197" s="1" customFormat="1" ht="18.75" customHeight="1">
      <c r="B197" s="321"/>
      <c r="C197" s="331"/>
      <c r="D197" s="331"/>
      <c r="E197" s="331"/>
      <c r="F197" s="341"/>
      <c r="G197" s="331"/>
      <c r="H197" s="331"/>
      <c r="I197" s="331"/>
      <c r="J197" s="331"/>
      <c r="K197" s="321"/>
    </row>
    <row r="198" s="1" customFormat="1" ht="18.75" customHeight="1">
      <c r="B198" s="293"/>
      <c r="C198" s="293"/>
      <c r="D198" s="293"/>
      <c r="E198" s="293"/>
      <c r="F198" s="293"/>
      <c r="G198" s="293"/>
      <c r="H198" s="293"/>
      <c r="I198" s="293"/>
      <c r="J198" s="293"/>
      <c r="K198" s="293"/>
    </row>
    <row r="199" s="1" customFormat="1" ht="13.5">
      <c r="B199" s="272"/>
      <c r="C199" s="273"/>
      <c r="D199" s="273"/>
      <c r="E199" s="273"/>
      <c r="F199" s="273"/>
      <c r="G199" s="273"/>
      <c r="H199" s="273"/>
      <c r="I199" s="273"/>
      <c r="J199" s="273"/>
      <c r="K199" s="274"/>
    </row>
    <row r="200" s="1" customFormat="1" ht="21">
      <c r="B200" s="275"/>
      <c r="C200" s="276" t="s">
        <v>899</v>
      </c>
      <c r="D200" s="276"/>
      <c r="E200" s="276"/>
      <c r="F200" s="276"/>
      <c r="G200" s="276"/>
      <c r="H200" s="276"/>
      <c r="I200" s="276"/>
      <c r="J200" s="276"/>
      <c r="K200" s="277"/>
    </row>
    <row r="201" s="1" customFormat="1" ht="25.5" customHeight="1">
      <c r="B201" s="275"/>
      <c r="C201" s="355" t="s">
        <v>900</v>
      </c>
      <c r="D201" s="355"/>
      <c r="E201" s="355"/>
      <c r="F201" s="355" t="s">
        <v>901</v>
      </c>
      <c r="G201" s="356"/>
      <c r="H201" s="355" t="s">
        <v>902</v>
      </c>
      <c r="I201" s="355"/>
      <c r="J201" s="355"/>
      <c r="K201" s="277"/>
    </row>
    <row r="202" s="1" customFormat="1" ht="5.25" customHeight="1">
      <c r="B202" s="310"/>
      <c r="C202" s="305"/>
      <c r="D202" s="305"/>
      <c r="E202" s="305"/>
      <c r="F202" s="305"/>
      <c r="G202" s="331"/>
      <c r="H202" s="305"/>
      <c r="I202" s="305"/>
      <c r="J202" s="305"/>
      <c r="K202" s="333"/>
    </row>
    <row r="203" s="1" customFormat="1" ht="15" customHeight="1">
      <c r="B203" s="310"/>
      <c r="C203" s="285" t="s">
        <v>892</v>
      </c>
      <c r="D203" s="285"/>
      <c r="E203" s="285"/>
      <c r="F203" s="308" t="s">
        <v>42</v>
      </c>
      <c r="G203" s="285"/>
      <c r="H203" s="285" t="s">
        <v>903</v>
      </c>
      <c r="I203" s="285"/>
      <c r="J203" s="285"/>
      <c r="K203" s="333"/>
    </row>
    <row r="204" s="1" customFormat="1" ht="15" customHeight="1">
      <c r="B204" s="310"/>
      <c r="C204" s="285"/>
      <c r="D204" s="285"/>
      <c r="E204" s="285"/>
      <c r="F204" s="308" t="s">
        <v>43</v>
      </c>
      <c r="G204" s="285"/>
      <c r="H204" s="285" t="s">
        <v>904</v>
      </c>
      <c r="I204" s="285"/>
      <c r="J204" s="285"/>
      <c r="K204" s="333"/>
    </row>
    <row r="205" s="1" customFormat="1" ht="15" customHeight="1">
      <c r="B205" s="310"/>
      <c r="C205" s="285"/>
      <c r="D205" s="285"/>
      <c r="E205" s="285"/>
      <c r="F205" s="308" t="s">
        <v>46</v>
      </c>
      <c r="G205" s="285"/>
      <c r="H205" s="285" t="s">
        <v>905</v>
      </c>
      <c r="I205" s="285"/>
      <c r="J205" s="285"/>
      <c r="K205" s="333"/>
    </row>
    <row r="206" s="1" customFormat="1" ht="15" customHeight="1">
      <c r="B206" s="310"/>
      <c r="C206" s="285"/>
      <c r="D206" s="285"/>
      <c r="E206" s="285"/>
      <c r="F206" s="308" t="s">
        <v>44</v>
      </c>
      <c r="G206" s="285"/>
      <c r="H206" s="285" t="s">
        <v>906</v>
      </c>
      <c r="I206" s="285"/>
      <c r="J206" s="285"/>
      <c r="K206" s="333"/>
    </row>
    <row r="207" s="1" customFormat="1" ht="15" customHeight="1">
      <c r="B207" s="310"/>
      <c r="C207" s="285"/>
      <c r="D207" s="285"/>
      <c r="E207" s="285"/>
      <c r="F207" s="308" t="s">
        <v>45</v>
      </c>
      <c r="G207" s="285"/>
      <c r="H207" s="285" t="s">
        <v>907</v>
      </c>
      <c r="I207" s="285"/>
      <c r="J207" s="285"/>
      <c r="K207" s="333"/>
    </row>
    <row r="208" s="1" customFormat="1" ht="15" customHeight="1">
      <c r="B208" s="310"/>
      <c r="C208" s="285"/>
      <c r="D208" s="285"/>
      <c r="E208" s="285"/>
      <c r="F208" s="308"/>
      <c r="G208" s="285"/>
      <c r="H208" s="285"/>
      <c r="I208" s="285"/>
      <c r="J208" s="285"/>
      <c r="K208" s="333"/>
    </row>
    <row r="209" s="1" customFormat="1" ht="15" customHeight="1">
      <c r="B209" s="310"/>
      <c r="C209" s="285" t="s">
        <v>846</v>
      </c>
      <c r="D209" s="285"/>
      <c r="E209" s="285"/>
      <c r="F209" s="308" t="s">
        <v>78</v>
      </c>
      <c r="G209" s="285"/>
      <c r="H209" s="285" t="s">
        <v>908</v>
      </c>
      <c r="I209" s="285"/>
      <c r="J209" s="285"/>
      <c r="K209" s="333"/>
    </row>
    <row r="210" s="1" customFormat="1" ht="15" customHeight="1">
      <c r="B210" s="310"/>
      <c r="C210" s="285"/>
      <c r="D210" s="285"/>
      <c r="E210" s="285"/>
      <c r="F210" s="308" t="s">
        <v>742</v>
      </c>
      <c r="G210" s="285"/>
      <c r="H210" s="285" t="s">
        <v>743</v>
      </c>
      <c r="I210" s="285"/>
      <c r="J210" s="285"/>
      <c r="K210" s="333"/>
    </row>
    <row r="211" s="1" customFormat="1" ht="15" customHeight="1">
      <c r="B211" s="310"/>
      <c r="C211" s="285"/>
      <c r="D211" s="285"/>
      <c r="E211" s="285"/>
      <c r="F211" s="308" t="s">
        <v>740</v>
      </c>
      <c r="G211" s="285"/>
      <c r="H211" s="285" t="s">
        <v>909</v>
      </c>
      <c r="I211" s="285"/>
      <c r="J211" s="285"/>
      <c r="K211" s="333"/>
    </row>
    <row r="212" s="1" customFormat="1" ht="15" customHeight="1">
      <c r="B212" s="357"/>
      <c r="C212" s="285"/>
      <c r="D212" s="285"/>
      <c r="E212" s="285"/>
      <c r="F212" s="308" t="s">
        <v>744</v>
      </c>
      <c r="G212" s="346"/>
      <c r="H212" s="337" t="s">
        <v>745</v>
      </c>
      <c r="I212" s="337"/>
      <c r="J212" s="337"/>
      <c r="K212" s="358"/>
    </row>
    <row r="213" s="1" customFormat="1" ht="15" customHeight="1">
      <c r="B213" s="357"/>
      <c r="C213" s="285"/>
      <c r="D213" s="285"/>
      <c r="E213" s="285"/>
      <c r="F213" s="308" t="s">
        <v>746</v>
      </c>
      <c r="G213" s="346"/>
      <c r="H213" s="337" t="s">
        <v>910</v>
      </c>
      <c r="I213" s="337"/>
      <c r="J213" s="337"/>
      <c r="K213" s="358"/>
    </row>
    <row r="214" s="1" customFormat="1" ht="15" customHeight="1">
      <c r="B214" s="357"/>
      <c r="C214" s="285"/>
      <c r="D214" s="285"/>
      <c r="E214" s="285"/>
      <c r="F214" s="308"/>
      <c r="G214" s="346"/>
      <c r="H214" s="337"/>
      <c r="I214" s="337"/>
      <c r="J214" s="337"/>
      <c r="K214" s="358"/>
    </row>
    <row r="215" s="1" customFormat="1" ht="15" customHeight="1">
      <c r="B215" s="357"/>
      <c r="C215" s="285" t="s">
        <v>870</v>
      </c>
      <c r="D215" s="285"/>
      <c r="E215" s="285"/>
      <c r="F215" s="308">
        <v>1</v>
      </c>
      <c r="G215" s="346"/>
      <c r="H215" s="337" t="s">
        <v>911</v>
      </c>
      <c r="I215" s="337"/>
      <c r="J215" s="337"/>
      <c r="K215" s="358"/>
    </row>
    <row r="216" s="1" customFormat="1" ht="15" customHeight="1">
      <c r="B216" s="357"/>
      <c r="C216" s="285"/>
      <c r="D216" s="285"/>
      <c r="E216" s="285"/>
      <c r="F216" s="308">
        <v>2</v>
      </c>
      <c r="G216" s="346"/>
      <c r="H216" s="337" t="s">
        <v>912</v>
      </c>
      <c r="I216" s="337"/>
      <c r="J216" s="337"/>
      <c r="K216" s="358"/>
    </row>
    <row r="217" s="1" customFormat="1" ht="15" customHeight="1">
      <c r="B217" s="357"/>
      <c r="C217" s="285"/>
      <c r="D217" s="285"/>
      <c r="E217" s="285"/>
      <c r="F217" s="308">
        <v>3</v>
      </c>
      <c r="G217" s="346"/>
      <c r="H217" s="337" t="s">
        <v>913</v>
      </c>
      <c r="I217" s="337"/>
      <c r="J217" s="337"/>
      <c r="K217" s="358"/>
    </row>
    <row r="218" s="1" customFormat="1" ht="15" customHeight="1">
      <c r="B218" s="357"/>
      <c r="C218" s="285"/>
      <c r="D218" s="285"/>
      <c r="E218" s="285"/>
      <c r="F218" s="308">
        <v>4</v>
      </c>
      <c r="G218" s="346"/>
      <c r="H218" s="337" t="s">
        <v>914</v>
      </c>
      <c r="I218" s="337"/>
      <c r="J218" s="337"/>
      <c r="K218" s="358"/>
    </row>
    <row r="219" s="1" customFormat="1" ht="12.75" customHeight="1">
      <c r="B219" s="359"/>
      <c r="C219" s="360"/>
      <c r="D219" s="360"/>
      <c r="E219" s="360"/>
      <c r="F219" s="360"/>
      <c r="G219" s="360"/>
      <c r="H219" s="360"/>
      <c r="I219" s="360"/>
      <c r="J219" s="360"/>
      <c r="K219" s="36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Novák</dc:creator>
  <cp:lastModifiedBy>Lukáš Novák</cp:lastModifiedBy>
  <dcterms:created xsi:type="dcterms:W3CDTF">2025-10-21T08:09:01Z</dcterms:created>
  <dcterms:modified xsi:type="dcterms:W3CDTF">2025-10-21T08:09:05Z</dcterms:modified>
</cp:coreProperties>
</file>