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4-10-2-1 - Horní ulice..." sheetId="2" r:id="rId2"/>
    <sheet name="2024-10-2-2 - ulice z Bet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'2024-10-2-1 - Horní ulice...'!$C$123:$K$168</definedName>
    <definedName name="_xlnm.Print_Area" localSheetId="1">'2024-10-2-1 - Horní ulice...'!$C$4:$J$76,'2024-10-2-1 - Horní ulice...'!$C$111:$J$168</definedName>
    <definedName name="_xlnm.Print_Titles" localSheetId="1">'2024-10-2-1 - Horní ulice...'!$123:$123</definedName>
    <definedName name="_xlnm._FilterDatabase" localSheetId="2" hidden="1">'2024-10-2-2 - ulice z Bet...'!$C$125:$K$210</definedName>
    <definedName name="_xlnm.Print_Area" localSheetId="2">'2024-10-2-2 - ulice z Bet...'!$C$4:$J$76,'2024-10-2-2 - ulice z Bet...'!$C$113:$J$210</definedName>
    <definedName name="_xlnm.Print_Titles" localSheetId="2">'2024-10-2-2 - ulice z Bet...'!$125:$125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10"/>
  <c r="BH210"/>
  <c r="BG210"/>
  <c r="BF210"/>
  <c r="T210"/>
  <c r="T209"/>
  <c r="T208"/>
  <c r="R210"/>
  <c r="R209"/>
  <c r="R208"/>
  <c r="P210"/>
  <c r="P209"/>
  <c r="P208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29"/>
  <c r="BH129"/>
  <c r="BG129"/>
  <c r="BF129"/>
  <c r="T129"/>
  <c r="R129"/>
  <c r="P129"/>
  <c r="J123"/>
  <c r="F120"/>
  <c r="E118"/>
  <c r="J92"/>
  <c r="F89"/>
  <c r="E87"/>
  <c r="J21"/>
  <c r="E21"/>
  <c r="J91"/>
  <c r="J20"/>
  <c r="J18"/>
  <c r="E18"/>
  <c r="F92"/>
  <c r="J17"/>
  <c r="J15"/>
  <c r="E15"/>
  <c r="F122"/>
  <c r="J14"/>
  <c r="J12"/>
  <c r="J120"/>
  <c r="E7"/>
  <c r="E85"/>
  <c i="2" r="J37"/>
  <c r="J36"/>
  <c i="1" r="AY95"/>
  <c i="2" r="J35"/>
  <c i="1" r="AX95"/>
  <c i="2" r="BI163"/>
  <c r="BH163"/>
  <c r="BG163"/>
  <c r="BF163"/>
  <c r="T163"/>
  <c r="T162"/>
  <c r="T161"/>
  <c r="R163"/>
  <c r="R162"/>
  <c r="R161"/>
  <c r="P163"/>
  <c r="P162"/>
  <c r="P161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J121"/>
  <c r="F118"/>
  <c r="E116"/>
  <c r="J92"/>
  <c r="F89"/>
  <c r="E87"/>
  <c r="J21"/>
  <c r="E21"/>
  <c r="J91"/>
  <c r="J20"/>
  <c r="J18"/>
  <c r="E18"/>
  <c r="F121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J156"/>
  <c r="J152"/>
  <c r="BK146"/>
  <c r="J141"/>
  <c r="J135"/>
  <c r="J127"/>
  <c i="3" r="J178"/>
  <c r="BK203"/>
  <c r="J129"/>
  <c r="BK188"/>
  <c r="BK140"/>
  <c r="J153"/>
  <c r="J191"/>
  <c r="BK198"/>
  <c r="BK181"/>
  <c r="BK165"/>
  <c i="1" r="AS94"/>
  <c i="2" r="BK148"/>
  <c r="J143"/>
  <c r="BK136"/>
  <c r="BK129"/>
  <c i="3" r="J176"/>
  <c r="BK189"/>
  <c r="BK196"/>
  <c r="BK183"/>
  <c r="BK201"/>
  <c r="BK144"/>
  <c r="J134"/>
  <c r="J188"/>
  <c r="BK153"/>
  <c r="BK129"/>
  <c i="2" r="BK154"/>
  <c r="BK150"/>
  <c r="BK141"/>
  <c r="BK135"/>
  <c r="BK127"/>
  <c i="3" r="BK185"/>
  <c r="BK142"/>
  <c r="J194"/>
  <c r="J185"/>
  <c r="J138"/>
  <c r="BK147"/>
  <c r="J163"/>
  <c r="J147"/>
  <c r="BK178"/>
  <c r="J144"/>
  <c i="2" r="J154"/>
  <c r="F35"/>
  <c i="3" r="J183"/>
  <c r="BK134"/>
  <c r="J149"/>
  <c r="BK187"/>
  <c r="BK151"/>
  <c r="J186"/>
  <c r="J193"/>
  <c r="BK205"/>
  <c r="J201"/>
  <c r="BK174"/>
  <c r="J140"/>
  <c r="BK136"/>
  <c r="J205"/>
  <c r="J161"/>
  <c i="2" r="F36"/>
  <c r="F37"/>
  <c i="3" r="J167"/>
  <c r="BK207"/>
  <c r="J158"/>
  <c r="BK194"/>
  <c r="BK193"/>
  <c i="2" r="J158"/>
  <c r="BK156"/>
  <c r="J150"/>
  <c r="BK143"/>
  <c r="J138"/>
  <c r="J129"/>
  <c r="J34"/>
  <c i="3" r="J151"/>
  <c r="J165"/>
  <c r="J196"/>
  <c r="BK167"/>
  <c r="BK163"/>
  <c i="2" r="J160"/>
  <c r="BK152"/>
  <c r="BK145"/>
  <c r="BK138"/>
  <c r="J133"/>
  <c i="3" r="J174"/>
  <c r="J198"/>
  <c r="BK155"/>
  <c r="BK149"/>
  <c r="BK138"/>
  <c r="J187"/>
  <c r="BK186"/>
  <c r="J142"/>
  <c i="2" r="J163"/>
  <c r="BK158"/>
  <c r="J151"/>
  <c r="J148"/>
  <c r="J145"/>
  <c r="J139"/>
  <c r="BK133"/>
  <c r="BK163"/>
  <c i="3" r="J181"/>
  <c r="BK191"/>
  <c r="J203"/>
  <c r="J189"/>
  <c r="J169"/>
  <c r="J207"/>
  <c r="BK161"/>
  <c r="BK145"/>
  <c r="J145"/>
  <c r="J155"/>
  <c r="BK169"/>
  <c r="BK158"/>
  <c i="2" r="BK160"/>
  <c r="BK151"/>
  <c r="J146"/>
  <c r="BK139"/>
  <c r="J136"/>
  <c r="F34"/>
  <c i="3" r="BK210"/>
  <c r="J136"/>
  <c r="J210"/>
  <c r="BK176"/>
  <c i="2" l="1" r="BK126"/>
  <c r="J126"/>
  <c r="J98"/>
  <c r="R137"/>
  <c r="P153"/>
  <c r="BK137"/>
  <c r="J137"/>
  <c r="J99"/>
  <c r="R153"/>
  <c r="T126"/>
  <c r="R147"/>
  <c r="R126"/>
  <c r="R125"/>
  <c r="R124"/>
  <c r="P147"/>
  <c i="3" r="BK128"/>
  <c r="J128"/>
  <c r="J98"/>
  <c r="R160"/>
  <c i="2" r="P137"/>
  <c r="T147"/>
  <c i="3" r="P128"/>
  <c r="T180"/>
  <c i="2" r="P126"/>
  <c r="P125"/>
  <c r="P124"/>
  <c i="1" r="AU95"/>
  <c i="2" r="BK147"/>
  <c r="J147"/>
  <c r="J100"/>
  <c r="T153"/>
  <c i="3" r="T128"/>
  <c r="T160"/>
  <c r="BK190"/>
  <c r="J190"/>
  <c r="J102"/>
  <c r="T190"/>
  <c r="R128"/>
  <c r="P160"/>
  <c r="P180"/>
  <c r="P190"/>
  <c r="P200"/>
  <c i="2" r="T137"/>
  <c r="BK153"/>
  <c r="J153"/>
  <c r="J101"/>
  <c i="3" r="BK160"/>
  <c r="J160"/>
  <c r="J100"/>
  <c r="BK180"/>
  <c r="J180"/>
  <c r="J101"/>
  <c r="R180"/>
  <c r="R190"/>
  <c r="BK200"/>
  <c r="J200"/>
  <c r="J103"/>
  <c r="R200"/>
  <c r="T200"/>
  <c i="2" r="BK162"/>
  <c r="J162"/>
  <c r="J104"/>
  <c r="BK159"/>
  <c r="J159"/>
  <c r="J102"/>
  <c i="3" r="BK157"/>
  <c r="J157"/>
  <c r="J99"/>
  <c r="BK206"/>
  <c r="J206"/>
  <c r="J104"/>
  <c r="BK209"/>
  <c r="J209"/>
  <c r="J106"/>
  <c r="J89"/>
  <c r="BE155"/>
  <c r="BE167"/>
  <c i="2" r="BK161"/>
  <c r="J161"/>
  <c r="J103"/>
  <c i="3" r="J122"/>
  <c r="BE178"/>
  <c r="BE187"/>
  <c r="BE194"/>
  <c r="BE145"/>
  <c r="BE163"/>
  <c r="BE174"/>
  <c r="BE210"/>
  <c r="BE149"/>
  <c r="BE161"/>
  <c r="BE176"/>
  <c r="BE185"/>
  <c r="BE188"/>
  <c r="E116"/>
  <c r="BE140"/>
  <c r="BE158"/>
  <c r="BE186"/>
  <c r="BE205"/>
  <c i="2" r="BK125"/>
  <c r="J125"/>
  <c r="J97"/>
  <c i="3" r="BE129"/>
  <c r="BE138"/>
  <c r="BE181"/>
  <c r="BE189"/>
  <c r="BE196"/>
  <c r="BE203"/>
  <c r="F123"/>
  <c r="BE134"/>
  <c r="BE147"/>
  <c r="BE165"/>
  <c r="BE193"/>
  <c r="BE201"/>
  <c r="F91"/>
  <c r="BE142"/>
  <c r="BE153"/>
  <c r="BE169"/>
  <c r="BE207"/>
  <c r="BE151"/>
  <c r="BE183"/>
  <c r="BE136"/>
  <c r="BE144"/>
  <c r="BE191"/>
  <c r="BE198"/>
  <c i="1" r="BA95"/>
  <c r="BC95"/>
  <c r="AW95"/>
  <c i="2" r="F92"/>
  <c r="E114"/>
  <c r="J118"/>
  <c r="F120"/>
  <c r="J120"/>
  <c r="BE127"/>
  <c r="BE129"/>
  <c r="BE133"/>
  <c r="BE135"/>
  <c r="BE136"/>
  <c r="BE138"/>
  <c r="BE139"/>
  <c r="BE141"/>
  <c r="BE143"/>
  <c r="BE145"/>
  <c r="BE146"/>
  <c r="BE148"/>
  <c r="BE150"/>
  <c r="BE151"/>
  <c r="BE154"/>
  <c r="BE156"/>
  <c r="BE158"/>
  <c i="1" r="BB95"/>
  <c i="2" r="BE160"/>
  <c r="BE152"/>
  <c r="BE163"/>
  <c i="1" r="BD95"/>
  <c i="3" r="J34"/>
  <c i="1" r="AW96"/>
  <c i="3" r="F36"/>
  <c i="1" r="BC96"/>
  <c r="BC94"/>
  <c r="AY94"/>
  <c i="3" r="F37"/>
  <c i="1" r="BD96"/>
  <c r="BD94"/>
  <c r="W33"/>
  <c i="3" r="F35"/>
  <c i="1" r="BB96"/>
  <c r="BB94"/>
  <c r="AX94"/>
  <c i="3" r="F34"/>
  <c i="1" r="BA96"/>
  <c r="BA94"/>
  <c r="AW94"/>
  <c r="AK30"/>
  <c i="3" l="1" r="T127"/>
  <c r="T126"/>
  <c r="R127"/>
  <c r="R126"/>
  <c r="P127"/>
  <c r="P126"/>
  <c i="1" r="AU96"/>
  <c i="2" r="T125"/>
  <c r="T124"/>
  <c i="3" r="BK127"/>
  <c r="J127"/>
  <c r="J97"/>
  <c r="BK208"/>
  <c r="J208"/>
  <c r="J105"/>
  <c i="2" r="BK124"/>
  <c r="J124"/>
  <c r="J96"/>
  <c r="J33"/>
  <c i="1" r="AV95"/>
  <c r="AT95"/>
  <c r="AU94"/>
  <c i="2" r="F33"/>
  <c i="1" r="AZ95"/>
  <c i="3" r="J33"/>
  <c i="1" r="AV96"/>
  <c r="AT96"/>
  <c i="3" r="F33"/>
  <c i="1" r="AZ96"/>
  <c r="W30"/>
  <c r="W31"/>
  <c r="W32"/>
  <c i="3" l="1" r="BK126"/>
  <c r="J126"/>
  <c r="J96"/>
  <c i="2" r="J30"/>
  <c i="1" r="AG95"/>
  <c r="AZ94"/>
  <c r="AV94"/>
  <c r="AK29"/>
  <c i="2" l="1" r="J39"/>
  <c i="1" r="AN95"/>
  <c i="3" r="J30"/>
  <c i="1" r="AG96"/>
  <c r="W29"/>
  <c r="AT94"/>
  <c i="3" l="1" r="J39"/>
  <c i="1"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<sst xmlns="http://schemas.openxmlformats.org/spreadsheetml/2006/main">
  <si>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</si>
  <si>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</si>
  <si>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</si>
  <si>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</si>
  <si>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</si>
  <si>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{563e0103-ac24-4f19-bc4f-c0129a26a723}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</si>
  <si>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</si>
  <si>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</si>
  <si>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</si>
  <si>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</si>
  <si>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</si>
  <si>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</si>
  <si>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</si>
  <si>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</si>
  <si>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2024/10/2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</si>
  <si>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</si>
  <si>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</si>
  <si>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Rekonstrukce ulice v Bobru, ulice Za Betlémem</t>
  </si>
  <si>
    <t>KSO:</t>
  </si>
  <si>
    <t>CC-CZ:</t>
  </si>
  <si>
    <t>Místo:</t>
  </si>
  <si>
    <t>Žacléř</t>
  </si>
  <si>
    <t>Datum:</t>
  </si>
  <si>
    <t>18. 10. 2024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</si>
  <si>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</si>
  <si>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</si>
  <si>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</si>
  <si>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</si>
  <si>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</si>
  <si>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</si>
  <si>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</si>
  <si>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</si>
  <si>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</si>
  <si>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Jiří Popelka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</si>
  <si>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</si>
  <si>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</si>
  <si>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</si>
  <si>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</si>
  <si>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</si>
  <si>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</si>
  <si>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</si>
  <si>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</si>
  <si>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</si>
  <si>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</si>
  <si>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</si>
  <si>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</si>
  <si>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</si>
  <si>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</si>
  <si>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</si>
  <si>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</si>
  <si>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</si>
  <si>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</si>
  <si>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</si>
  <si>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</si>
  <si>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</si>
  <si>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</si>
  <si>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</si>
  <si>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</si>
  <si>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</si>
  <si>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</si>
  <si>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</si>
  <si>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</si>
  <si>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</si>
  <si>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</si>
  <si>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</si>
  <si>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</si>
  <si>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</si>
  <si>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</si>
  <si>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</si>
  <si>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</si>
  <si>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</si>
  <si>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</si>
  <si>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</si>
  <si>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</si>
  <si>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</si>
  <si>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</si>
  <si>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</si>
  <si>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</si>
  <si>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</si>
  <si>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</si>
  <si>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2024/10/2/1</t>
  </si>
  <si>
    <t>Horní ulice Bobr</t>
  </si>
  <si>
    <t>STA</t>
  </si>
  <si>
    <t>1</t>
  </si>
  <si>
    <t>{60c97d13-900c-47c0-8667-a471156dcc4e}</t>
  </si>
  <si>
    <t>2</t>
  </si>
  <si>
    <t>2024/10/2/2</t>
  </si>
  <si>
    <t>ulice z Betlémem</t>
  </si>
  <si>
    <t>{6aea3533-105a-4ef4-9a82-e517f8563d40}</t>
  </si>
  <si>
    <t>KRYCÍ LIST SOUPISU PRACÍ</t>
  </si>
  <si>
    <t>Objekt:</t>
  </si>
  <si>
    <t>2024/10/2/1 - Horní ulice Bobr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</si>
  <si>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</si>
  <si>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</si>
  <si>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</si>
  <si>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</si>
  <si>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</si>
  <si>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</si>
  <si>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</si>
  <si>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</si>
  <si>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</si>
  <si>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</si>
  <si>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</si>
  <si>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</si>
  <si>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</si>
  <si>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</si>
  <si>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</si>
  <si>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</si>
  <si>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</si>
  <si>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</si>
  <si>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</si>
  <si>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</si>
  <si>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</si>
  <si>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</si>
  <si>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</si>
  <si>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</si>
  <si>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</si>
  <si>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</si>
  <si>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</si>
  <si>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</si>
  <si>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</si>
  <si>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</si>
  <si>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</si>
  <si>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</si>
  <si>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</si>
  <si>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</si>
  <si>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4</t>
  </si>
  <si>
    <t>558306474</t>
  </si>
  <si>
    <t>VV</t>
  </si>
  <si>
    <t>"odstranění drnu z nezpevněné krajnice š. 250 mm"(535+533)*0,25</t>
  </si>
  <si>
    <t>162751114</t>
  </si>
  <si>
    <t>Vodorovné přemístění přes 6 000 do 7000 m výkopku/sypaniny z horniny třídy těžitelnosti I skupiny 1 až 3</t>
  </si>
  <si>
    <t>m3</t>
  </si>
  <si>
    <t>1727181808</t>
  </si>
  <si>
    <t>29,3"drn"</t>
  </si>
  <si>
    <t>470*0,075"příkop"</t>
  </si>
  <si>
    <t>Součet</t>
  </si>
  <si>
    <t>3</t>
  </si>
  <si>
    <t>171201231</t>
  </si>
  <si>
    <t>Poplatek za uložení zeminy a kamení na recyklační skládce (skládkovné) kód odpadu 17 05 04</t>
  </si>
  <si>
    <t>t</t>
  </si>
  <si>
    <t>2142138961</t>
  </si>
  <si>
    <t>64,55*1,8</t>
  </si>
  <si>
    <t>171251201</t>
  </si>
  <si>
    <t>Uložení sypaniny na skládky nebo meziskládky</t>
  </si>
  <si>
    <t>1437712662</t>
  </si>
  <si>
    <t>5</t>
  </si>
  <si>
    <t>181951114</t>
  </si>
  <si>
    <t>Úprava pláně v hornině třídy těžitelnosti II skupiny 4 a 5 se zhutněním strojně</t>
  </si>
  <si>
    <t>1220487569</t>
  </si>
  <si>
    <t>Komunikace pozemní</t>
  </si>
  <si>
    <t>6</t>
  </si>
  <si>
    <t>564801011</t>
  </si>
  <si>
    <t>Podklad ze štěrkodrtě ŠD plochy do 100 m2 tl 30 mm</t>
  </si>
  <si>
    <t>1206490953</t>
  </si>
  <si>
    <t>7</t>
  </si>
  <si>
    <t>565155111</t>
  </si>
  <si>
    <t>Asfaltový beton vrstva podkladní ACP 16 (obalované kamenivo OKS) tl 70 mm š do 3 m</t>
  </si>
  <si>
    <t>2135935857</t>
  </si>
  <si>
    <t>535*3,4</t>
  </si>
  <si>
    <t>8</t>
  </si>
  <si>
    <t>567541121</t>
  </si>
  <si>
    <t>Recyklace podkladu za studena na místě - rozpojení a reprofilace tl přes 250 do 300 mm pl přes 1000 do 3000 m2</t>
  </si>
  <si>
    <t>502219392</t>
  </si>
  <si>
    <t>535*2,90</t>
  </si>
  <si>
    <t>9</t>
  </si>
  <si>
    <t>569831111</t>
  </si>
  <si>
    <t>Zpevnění krajnic štěrkodrtí tl 100 mm</t>
  </si>
  <si>
    <t>-430488851</t>
  </si>
  <si>
    <t>535*0,25+483*0,25"na zpevnění krajnic bude použit pebytečný materiál z recyklace silnice"</t>
  </si>
  <si>
    <t>10</t>
  </si>
  <si>
    <t>573231106</t>
  </si>
  <si>
    <t>Postřik živičný spojovací ze silniční emulze v množství 0,30 kg/m2</t>
  </si>
  <si>
    <t>-1878518461</t>
  </si>
  <si>
    <t>11</t>
  </si>
  <si>
    <t>577134111</t>
  </si>
  <si>
    <t>Asfaltový beton vrstva obrusná ACO 11+ (ABS) tř. I tl 40 mm š do 3 m z nemodifikovaného asfaltu</t>
  </si>
  <si>
    <t>639304529</t>
  </si>
  <si>
    <t>Ostatní konstrukce a práce, bourání</t>
  </si>
  <si>
    <t>916131113</t>
  </si>
  <si>
    <t>Osazení silničního obrubníku betonového ležatého s boční opěrou do lože z betonu prostého</t>
  </si>
  <si>
    <t>m</t>
  </si>
  <si>
    <t>-758840633</t>
  </si>
  <si>
    <t>22+27</t>
  </si>
  <si>
    <t>13</t>
  </si>
  <si>
    <t>M</t>
  </si>
  <si>
    <t>59217032</t>
  </si>
  <si>
    <t>obrubník silniční betonový 1000x150x150mm</t>
  </si>
  <si>
    <t>1493754514</t>
  </si>
  <si>
    <t>14</t>
  </si>
  <si>
    <t>938902111</t>
  </si>
  <si>
    <t>Čištění příkopů komunikací příkopovým rypadlem objem nánosu do 0,15 m3/m</t>
  </si>
  <si>
    <t>1012227287</t>
  </si>
  <si>
    <t>15</t>
  </si>
  <si>
    <t>R</t>
  </si>
  <si>
    <t>pročištění stávajících propustků</t>
  </si>
  <si>
    <t>1564088513</t>
  </si>
  <si>
    <t>997</t>
  </si>
  <si>
    <t>Přesun sutě</t>
  </si>
  <si>
    <t>16</t>
  </si>
  <si>
    <t>997221551</t>
  </si>
  <si>
    <t>Vodorovná doprava suti ze sypkých materiálů do 1 km</t>
  </si>
  <si>
    <t>725742794</t>
  </si>
  <si>
    <t>535*2,90*0,1*2,25</t>
  </si>
  <si>
    <t>17</t>
  </si>
  <si>
    <t>997221559</t>
  </si>
  <si>
    <t>Příplatek ZKD 1 km u vodorovné dopravy suti ze sypkých materiálů</t>
  </si>
  <si>
    <t>-2020184896</t>
  </si>
  <si>
    <t>349,088*4</t>
  </si>
  <si>
    <t>18</t>
  </si>
  <si>
    <t>997221611</t>
  </si>
  <si>
    <t>Nakládání suti na dopravní prostředky pro vodorovnou dopravu</t>
  </si>
  <si>
    <t>436533767</t>
  </si>
  <si>
    <t>998</t>
  </si>
  <si>
    <t>Přesun hmot</t>
  </si>
  <si>
    <t>19</t>
  </si>
  <si>
    <t>998225111</t>
  </si>
  <si>
    <t>Přesun hmot pro pozemní komunikace s krytem z kamene, monolitickým betonovým nebo živičným</t>
  </si>
  <si>
    <t>-643637121</t>
  </si>
  <si>
    <t>VRN</t>
  </si>
  <si>
    <t>Vedlejší rozpočtové náklady</t>
  </si>
  <si>
    <t>VRN3</t>
  </si>
  <si>
    <t>Zařízení staveniště</t>
  </si>
  <si>
    <t>20</t>
  </si>
  <si>
    <t>030001000</t>
  </si>
  <si>
    <t>Zařízení staveniště - kompletní náklady VRN</t>
  </si>
  <si>
    <t>…</t>
  </si>
  <si>
    <t>1024</t>
  </si>
  <si>
    <t>-1704823124</t>
  </si>
  <si>
    <t>"zařízení staveniště"1</t>
  </si>
  <si>
    <t>"vytyčení sítí"</t>
  </si>
  <si>
    <t>"zaměření skutečného stavu"</t>
  </si>
  <si>
    <t>"dopravní značení"</t>
  </si>
  <si>
    <t>"ostatní náklady"</t>
  </si>
  <si>
    <t>2024/10/2/2 - ulice z Betlémem</t>
  </si>
  <si>
    <t xml:space="preserve">    2 - Zakládání</t>
  </si>
  <si>
    <t xml:space="preserve">    8 - Trubní vedení</t>
  </si>
  <si>
    <t>1289116359</t>
  </si>
  <si>
    <t>(187+150)*0,25</t>
  </si>
  <si>
    <t>80*0,25</t>
  </si>
  <si>
    <t>180*0,25</t>
  </si>
  <si>
    <t>122151101</t>
  </si>
  <si>
    <t>Odkopávky a prokopávky nezapažené v hornině třídy těžitelnosti I skupiny 1 a 2 objem do 20 m3 strojně</t>
  </si>
  <si>
    <t>335297716</t>
  </si>
  <si>
    <t>20*0,5"terénní vyrovnání"</t>
  </si>
  <si>
    <t>122251101</t>
  </si>
  <si>
    <t>Odkopávky a prokopávky nezapažené v hornině třídy těžitelnosti I skupiny 3 objem do 20 m3 strojně</t>
  </si>
  <si>
    <t>-1845139140</t>
  </si>
  <si>
    <t>400*0,05"úprava stávajících štěrkových cest"</t>
  </si>
  <si>
    <t>132251102</t>
  </si>
  <si>
    <t>Hloubení rýh nezapažených š do 800 mm v hornině třídy těžitelnosti I skupiny 3 objem do 50 m3 strojně</t>
  </si>
  <si>
    <t>-1677280446</t>
  </si>
  <si>
    <t>105*0,9*0,5</t>
  </si>
  <si>
    <t>-1995287769</t>
  </si>
  <si>
    <t>149,25*0,1+10+47,25</t>
  </si>
  <si>
    <t>-1577581181</t>
  </si>
  <si>
    <t>72,175*1,8</t>
  </si>
  <si>
    <t>-2142627342</t>
  </si>
  <si>
    <t>175151101</t>
  </si>
  <si>
    <t>Obsypání potrubí strojně sypaninou bez prohození, uloženou do 3 m</t>
  </si>
  <si>
    <t>-1372595390</t>
  </si>
  <si>
    <t>105*0,5*0,3</t>
  </si>
  <si>
    <t>58337308</t>
  </si>
  <si>
    <t>štěrkopísek frakce 0/2</t>
  </si>
  <si>
    <t>785702085</t>
  </si>
  <si>
    <t>15,750*1,8</t>
  </si>
  <si>
    <t>175151101.2</t>
  </si>
  <si>
    <t>-799857926</t>
  </si>
  <si>
    <t>105*0,5*0,5</t>
  </si>
  <si>
    <t>58331200</t>
  </si>
  <si>
    <t>štěrkopísek netříděný"použití recyklátu"</t>
  </si>
  <si>
    <t>-2092218475</t>
  </si>
  <si>
    <t>26,25*2 'Přepočtené koeficientem množství</t>
  </si>
  <si>
    <t>2138805251</t>
  </si>
  <si>
    <t>1030,3*1,15</t>
  </si>
  <si>
    <t>184813R</t>
  </si>
  <si>
    <t>Chemické odplevelení a odstranění lokálních míst humozní vrstvy</t>
  </si>
  <si>
    <t>-1406193999</t>
  </si>
  <si>
    <t>125+275</t>
  </si>
  <si>
    <t>Zakládání</t>
  </si>
  <si>
    <t>212572111</t>
  </si>
  <si>
    <t>Lože pro trativody ze štěrkopísku tříděného</t>
  </si>
  <si>
    <t>-331086109</t>
  </si>
  <si>
    <t>105*0,5*0,1</t>
  </si>
  <si>
    <t>-1445741706</t>
  </si>
  <si>
    <t>630,3+125+275"vyrovnávky štěrkodrtí 0/32"</t>
  </si>
  <si>
    <t>564861011</t>
  </si>
  <si>
    <t>Podklad ze štěrkodrtě ŠD plochy do 100 m2 tl 200 mm</t>
  </si>
  <si>
    <t>-671812388</t>
  </si>
  <si>
    <t>18*3,5*0,2</t>
  </si>
  <si>
    <t>-1181084536</t>
  </si>
  <si>
    <t>630,3+191*1,5*0,25</t>
  </si>
  <si>
    <t>1531844525</t>
  </si>
  <si>
    <t>191*3,3</t>
  </si>
  <si>
    <t>Zpevnění krajnic štěrkodrtí tl 100 mm - použití recyklovaného materiálu</t>
  </si>
  <si>
    <t>-1021488318</t>
  </si>
  <si>
    <t>187*0,25+135*0,25</t>
  </si>
  <si>
    <t>40*2*0,25</t>
  </si>
  <si>
    <t>-872067433</t>
  </si>
  <si>
    <t>630,3</t>
  </si>
  <si>
    <t>1953854285</t>
  </si>
  <si>
    <t>22</t>
  </si>
  <si>
    <t>577144111</t>
  </si>
  <si>
    <t>Asfaltový beton vrstva obrusná ACO 11+ (ABS) tř. I tl 50 mm š do 3 m z nemodifikovaného asfaltu</t>
  </si>
  <si>
    <t>-1859257241</t>
  </si>
  <si>
    <t>125+275+20</t>
  </si>
  <si>
    <t>Trubní vedení</t>
  </si>
  <si>
    <t>23</t>
  </si>
  <si>
    <t>871353123</t>
  </si>
  <si>
    <t>Montáž kanalizačního potrubí hladkého plnostěnného SN 12 z PVC-U DN 200</t>
  </si>
  <si>
    <t>-1743462399</t>
  </si>
  <si>
    <t>105+2*1,5</t>
  </si>
  <si>
    <t>24</t>
  </si>
  <si>
    <t>28611107</t>
  </si>
  <si>
    <t>trubka kanalizační PVC-U plnostěnná jednovrstvá s rázovou odolností DN 200x6000mm SN12</t>
  </si>
  <si>
    <t>684089136</t>
  </si>
  <si>
    <t>108*1,05 'Přepočtené koeficientem množství</t>
  </si>
  <si>
    <t>25</t>
  </si>
  <si>
    <t>894812006</t>
  </si>
  <si>
    <t>Revizní a čistící šachta z PP šachtové dno DN 400/200 přímý tok</t>
  </si>
  <si>
    <t>kus</t>
  </si>
  <si>
    <t>-1340900945</t>
  </si>
  <si>
    <t>26</t>
  </si>
  <si>
    <t>894812031</t>
  </si>
  <si>
    <t>Revizní a čistící šachta z PP DN 400 šachtová roura korugovaná bez hrdla světlé hloubky 1000 mm</t>
  </si>
  <si>
    <t>1259729570</t>
  </si>
  <si>
    <t>27</t>
  </si>
  <si>
    <t>894812041</t>
  </si>
  <si>
    <t>Příplatek k rourám revizní a čistící šachty z PP DN 400 za uříznutí šachtové roury</t>
  </si>
  <si>
    <t>-1055068316</t>
  </si>
  <si>
    <t>28</t>
  </si>
  <si>
    <t>894812063</t>
  </si>
  <si>
    <t>Revizní a čistící šachta z PP DN 400 poklop litinový plný do teleskopické trubky pro třídu zatížení D400</t>
  </si>
  <si>
    <t>171326676</t>
  </si>
  <si>
    <t>29</t>
  </si>
  <si>
    <t>894812R</t>
  </si>
  <si>
    <t>obetonování kanalizační šachty</t>
  </si>
  <si>
    <t>-1054204797</t>
  </si>
  <si>
    <t>30</t>
  </si>
  <si>
    <t>-1008167169</t>
  </si>
  <si>
    <t>31</t>
  </si>
  <si>
    <t>1598446780</t>
  </si>
  <si>
    <t>32</t>
  </si>
  <si>
    <t>919732211</t>
  </si>
  <si>
    <t>Styčná spára napojení nového živičného povrchu na stávající za tepla š 15 mm hl 25 mm s prořezáním</t>
  </si>
  <si>
    <t>-1987912895</t>
  </si>
  <si>
    <t>8+8+5</t>
  </si>
  <si>
    <t>33</t>
  </si>
  <si>
    <t>935932R</t>
  </si>
  <si>
    <t xml:space="preserve">Odvodňovací  žlab pro zatížení D400 vnitřní š 300 mm s roštem můstkovým z litiny, včetně odtokové části</t>
  </si>
  <si>
    <t>661456163</t>
  </si>
  <si>
    <t>2,000*3</t>
  </si>
  <si>
    <t>34</t>
  </si>
  <si>
    <t>935932R.2</t>
  </si>
  <si>
    <t>Odvodňovací žlab pro zatížení D400 vnitřní š 500 mm s roštem můstkovým z litiny, včetně odtokové části</t>
  </si>
  <si>
    <t>-1310406782</t>
  </si>
  <si>
    <t>35</t>
  </si>
  <si>
    <t>-482198471</t>
  </si>
  <si>
    <t>630,3*0,1*2,25</t>
  </si>
  <si>
    <t>36</t>
  </si>
  <si>
    <t>1854021201</t>
  </si>
  <si>
    <t>141,818*4</t>
  </si>
  <si>
    <t>37</t>
  </si>
  <si>
    <t>869104622</t>
  </si>
  <si>
    <t>38</t>
  </si>
  <si>
    <t>-872182176</t>
  </si>
  <si>
    <t>39</t>
  </si>
  <si>
    <t>-151032943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</si>
</sst>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2024/10/2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Město Žacléř - Rekonstrukce ulice v Bobru, ulice Za Betlémem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Žacléř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18. 10. 2024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Jiří Popelka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'2024-10-2-1 - Horní ulice...'!J30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'2024-10-2-1 - Horní ulice...'!P124</f>
        <v>0</v>
      </c>
      <c r="AV95" s="128">
        <f>'2024-10-2-1 - Horní ulice...'!J33</f>
        <v>0</v>
      </c>
      <c r="AW95" s="128">
        <f>'2024-10-2-1 - Horní ulice...'!J34</f>
        <v>0</v>
      </c>
      <c r="AX95" s="128">
        <f>'2024-10-2-1 - Horní ulice...'!J35</f>
        <v>0</v>
      </c>
      <c r="AY95" s="128">
        <f>'2024-10-2-1 - Horní ulice...'!J36</f>
        <v>0</v>
      </c>
      <c r="AZ95" s="128">
        <f>'2024-10-2-1 - Horní ulice...'!F33</f>
        <v>0</v>
      </c>
      <c r="BA95" s="128">
        <f>'2024-10-2-1 - Horní ulice...'!F34</f>
        <v>0</v>
      </c>
      <c r="BB95" s="128">
        <f>'2024-10-2-1 - Horní ulice...'!F35</f>
        <v>0</v>
      </c>
      <c r="BC95" s="128">
        <f>'2024-10-2-1 - Horní ulice...'!F36</f>
        <v>0</v>
      </c>
      <c r="BD95" s="130">
        <f>'2024-10-2-1 - Horní ulice...'!F37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24.7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'2024-10-2-2 - ulice z Bet...'!J30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'2024-10-2-2 - ulice z Bet...'!P126</f>
        <v>0</v>
      </c>
      <c r="AV96" s="133">
        <f>'2024-10-2-2 - ulice z Bet...'!J33</f>
        <v>0</v>
      </c>
      <c r="AW96" s="133">
        <f>'2024-10-2-2 - ulice z Bet...'!J34</f>
        <v>0</v>
      </c>
      <c r="AX96" s="133">
        <f>'2024-10-2-2 - ulice z Bet...'!J35</f>
        <v>0</v>
      </c>
      <c r="AY96" s="133">
        <f>'2024-10-2-2 - ulice z Bet...'!J36</f>
        <v>0</v>
      </c>
      <c r="AZ96" s="133">
        <f>'2024-10-2-2 - ulice z Bet...'!F33</f>
        <v>0</v>
      </c>
      <c r="BA96" s="133">
        <f>'2024-10-2-2 - ulice z Bet...'!F34</f>
        <v>0</v>
      </c>
      <c r="BB96" s="133">
        <f>'2024-10-2-2 - ulice z Bet...'!F35</f>
        <v>0</v>
      </c>
      <c r="BC96" s="133">
        <f>'2024-10-2-2 - ulice z Bet...'!F36</f>
        <v>0</v>
      </c>
      <c r="BD96" s="135">
        <f>'2024-10-2-2 - ulice z Bet...'!F37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YRPI7DcJ1yGRnrVgA37ZWb91cHFCpp6iq3g4ompj7s39dIyNgs6AmbLUAhtFu2T1iFkls1tFSqLISwthpexVEw==" hashValue="jYGVhKNqE5JDlNwnl8uwDpetdbPSo51ylNBJqgaKbPy99145y0uwSPjkkzj4Pd0x3GbKWt5QUZiYCHr4D0bPI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024-10-2-1 - Horní ulice...'!C2" display="/"/>
    <hyperlink ref="A96" location="'2024-10-2-2 - ulice z Be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Město Žacléř - Rekonstrukce ulice v Bobru, ulice Za Betlémem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18. 10. 2024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ROUND((SUM(BE124:BE168)),  2)</f>
        <v>0</v>
      </c>
      <c r="G33" s="38"/>
      <c r="H33" s="38"/>
      <c r="I33" s="155">
        <v>0.20999999999999999</v>
      </c>
      <c r="J33" s="154">
        <f>ROUND(((SUM(BE124:BE168))*I33),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ROUND((SUM(BF124:BF168)),  2)</f>
        <v>0</v>
      </c>
      <c r="G34" s="38"/>
      <c r="H34" s="38"/>
      <c r="I34" s="155">
        <v>0.12</v>
      </c>
      <c r="J34" s="154">
        <f>ROUND(((SUM(BF124:BF168))*I34),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ROUND((SUM(BG124:BG168)),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ROUND((SUM(BH124:BH168)),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ROUND((SUM(BI124:BI168)),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Město Žacléř - Rekonstrukce ulice v Bobru, ulice Za Betlémem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2024/10/2/1 - Horní ulice Bobr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Žacléř</v>
      </c>
      <c r="G89" s="40"/>
      <c r="H89" s="40"/>
      <c r="I89" s="32" t="s">
        <v>22</v>
      </c>
      <c r="J89" s="79" t="str">
        <f>IF(J12="","",J12)</f>
        <v>18. 10. 2024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Jiří Popelka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J137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J147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J153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J159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9"/>
      <c r="C103" s="180"/>
      <c r="D103" s="181" t="s">
        <v>103</v>
      </c>
      <c r="E103" s="182"/>
      <c r="F103" s="182"/>
      <c r="G103" s="182"/>
      <c r="H103" s="182"/>
      <c r="I103" s="182"/>
      <c r="J103" s="183">
        <f>J161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J162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/>
    <row r="108" hidden="1"/>
    <row r="109" hidden="1"/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105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Město Žacléř - Rekonstrukce ulice v Bobru, ulice Za Betlémem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2024/10/2/1 - Horní ulice Bobr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Žacléř</v>
      </c>
      <c r="G118" s="40"/>
      <c r="H118" s="40"/>
      <c r="I118" s="32" t="s">
        <v>22</v>
      </c>
      <c r="J118" s="79" t="str">
        <f>IF(J12="","",J12)</f>
        <v>18. 10. 2024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32</v>
      </c>
      <c r="J121" s="36" t="str">
        <f>E24</f>
        <v>Jiří Popelka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106</v>
      </c>
      <c r="D123" s="194" t="s">
        <v>60</v>
      </c>
      <c r="E123" s="194" t="s">
        <v>56</v>
      </c>
      <c r="F123" s="194" t="s">
        <v>57</v>
      </c>
      <c r="G123" s="194" t="s">
        <v>107</v>
      </c>
      <c r="H123" s="194" t="s">
        <v>108</v>
      </c>
      <c r="I123" s="194" t="s">
        <v>109</v>
      </c>
      <c r="J123" s="195" t="s">
        <v>94</v>
      </c>
      <c r="K123" s="196" t="s">
        <v>110</v>
      </c>
      <c r="L123" s="197"/>
      <c r="M123" s="100" t="s">
        <v>1</v>
      </c>
      <c r="N123" s="101" t="s">
        <v>39</v>
      </c>
      <c r="O123" s="101" t="s">
        <v>111</v>
      </c>
      <c r="P123" s="101" t="s">
        <v>112</v>
      </c>
      <c r="Q123" s="101" t="s">
        <v>113</v>
      </c>
      <c r="R123" s="101" t="s">
        <v>114</v>
      </c>
      <c r="S123" s="101" t="s">
        <v>115</v>
      </c>
      <c r="T123" s="102" t="s">
        <v>116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117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P125+P161</f>
        <v>0</v>
      </c>
      <c r="Q124" s="104"/>
      <c r="R124" s="200">
        <f>R125+R161</f>
        <v>361.15681000000001</v>
      </c>
      <c r="S124" s="104"/>
      <c r="T124" s="201">
        <f>T125+T161</f>
        <v>45.590000000000003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74</v>
      </c>
      <c r="AU124" s="17" t="s">
        <v>96</v>
      </c>
      <c r="BK124" s="202">
        <f>BK125+BK161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118</v>
      </c>
      <c r="F125" s="206" t="s">
        <v>119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P126+P137+P147+P153+P159</f>
        <v>0</v>
      </c>
      <c r="Q125" s="211"/>
      <c r="R125" s="212">
        <f>R126+R137+R147+R153+R159</f>
        <v>361.15681000000001</v>
      </c>
      <c r="S125" s="211"/>
      <c r="T125" s="213">
        <f>T126+T137+T147+T153+T159</f>
        <v>45.590000000000003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83</v>
      </c>
      <c r="AT125" s="215" t="s">
        <v>74</v>
      </c>
      <c r="AU125" s="215" t="s">
        <v>75</v>
      </c>
      <c r="AY125" s="214" t="s">
        <v>120</v>
      </c>
      <c r="BK125" s="216">
        <f>BK126+BK137+BK147+BK153+BK159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17" t="s">
        <v>83</v>
      </c>
      <c r="F126" s="217" t="s">
        <v>121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SUM(P127:P136)</f>
        <v>0</v>
      </c>
      <c r="Q126" s="211"/>
      <c r="R126" s="212">
        <f>SUM(R127:R136)</f>
        <v>0</v>
      </c>
      <c r="S126" s="211"/>
      <c r="T126" s="213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74</v>
      </c>
      <c r="AU126" s="215" t="s">
        <v>83</v>
      </c>
      <c r="AY126" s="214" t="s">
        <v>120</v>
      </c>
      <c r="BK126" s="216">
        <f>SUM(BK127:BK136)</f>
        <v>0</v>
      </c>
    </row>
    <row r="127" s="2" customFormat="1" ht="24.15" customHeight="1">
      <c r="A127" s="38"/>
      <c r="B127" s="39"/>
      <c r="C127" s="219" t="s">
        <v>83</v>
      </c>
      <c r="D127" s="219" t="s">
        <v>122</v>
      </c>
      <c r="E127" s="220" t="s">
        <v>123</v>
      </c>
      <c r="F127" s="221" t="s">
        <v>124</v>
      </c>
      <c r="G127" s="222" t="s">
        <v>125</v>
      </c>
      <c r="H127" s="223">
        <v>267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40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126</v>
      </c>
      <c r="AT127" s="231" t="s">
        <v>122</v>
      </c>
      <c r="AU127" s="231" t="s">
        <v>85</v>
      </c>
      <c r="AY127" s="17" t="s">
        <v>120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83</v>
      </c>
      <c r="BK127" s="232">
        <f>ROUND(I127*H127,2)</f>
        <v>0</v>
      </c>
      <c r="BL127" s="17" t="s">
        <v>126</v>
      </c>
      <c r="BM127" s="231" t="s">
        <v>127</v>
      </c>
    </row>
    <row r="128" s="13" customFormat="1">
      <c r="A128" s="13"/>
      <c r="B128" s="233"/>
      <c r="C128" s="234"/>
      <c r="D128" s="235" t="s">
        <v>128</v>
      </c>
      <c r="E128" s="236" t="s">
        <v>1</v>
      </c>
      <c r="F128" s="237" t="s">
        <v>129</v>
      </c>
      <c r="G128" s="234"/>
      <c r="H128" s="238">
        <v>267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128</v>
      </c>
      <c r="AU128" s="244" t="s">
        <v>85</v>
      </c>
      <c r="AV128" s="13" t="s">
        <v>85</v>
      </c>
      <c r="AW128" s="13" t="s">
        <v>31</v>
      </c>
      <c r="AX128" s="13" t="s">
        <v>83</v>
      </c>
      <c r="AY128" s="244" t="s">
        <v>120</v>
      </c>
    </row>
    <row r="129" s="2" customFormat="1" ht="37.8" customHeight="1">
      <c r="A129" s="38"/>
      <c r="B129" s="39"/>
      <c r="C129" s="219" t="s">
        <v>85</v>
      </c>
      <c r="D129" s="219" t="s">
        <v>122</v>
      </c>
      <c r="E129" s="220" t="s">
        <v>130</v>
      </c>
      <c r="F129" s="221" t="s">
        <v>131</v>
      </c>
      <c r="G129" s="222" t="s">
        <v>132</v>
      </c>
      <c r="H129" s="223">
        <v>64.549999999999997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126</v>
      </c>
      <c r="AT129" s="231" t="s">
        <v>122</v>
      </c>
      <c r="AU129" s="231" t="s">
        <v>85</v>
      </c>
      <c r="AY129" s="17" t="s">
        <v>120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126</v>
      </c>
      <c r="BM129" s="231" t="s">
        <v>133</v>
      </c>
    </row>
    <row r="130" s="13" customFormat="1">
      <c r="A130" s="13"/>
      <c r="B130" s="233"/>
      <c r="C130" s="234"/>
      <c r="D130" s="235" t="s">
        <v>128</v>
      </c>
      <c r="E130" s="236" t="s">
        <v>1</v>
      </c>
      <c r="F130" s="237" t="s">
        <v>134</v>
      </c>
      <c r="G130" s="234"/>
      <c r="H130" s="238">
        <v>29.300000000000001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128</v>
      </c>
      <c r="AU130" s="244" t="s">
        <v>85</v>
      </c>
      <c r="AV130" s="13" t="s">
        <v>85</v>
      </c>
      <c r="AW130" s="13" t="s">
        <v>31</v>
      </c>
      <c r="AX130" s="13" t="s">
        <v>75</v>
      </c>
      <c r="AY130" s="244" t="s">
        <v>120</v>
      </c>
    </row>
    <row r="131" s="13" customFormat="1">
      <c r="A131" s="13"/>
      <c r="B131" s="233"/>
      <c r="C131" s="234"/>
      <c r="D131" s="235" t="s">
        <v>128</v>
      </c>
      <c r="E131" s="236" t="s">
        <v>1</v>
      </c>
      <c r="F131" s="237" t="s">
        <v>135</v>
      </c>
      <c r="G131" s="234"/>
      <c r="H131" s="238">
        <v>35.25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128</v>
      </c>
      <c r="AU131" s="244" t="s">
        <v>85</v>
      </c>
      <c r="AV131" s="13" t="s">
        <v>85</v>
      </c>
      <c r="AW131" s="13" t="s">
        <v>31</v>
      </c>
      <c r="AX131" s="13" t="s">
        <v>75</v>
      </c>
      <c r="AY131" s="244" t="s">
        <v>120</v>
      </c>
    </row>
    <row r="132" s="14" customFormat="1">
      <c r="A132" s="14"/>
      <c r="B132" s="245"/>
      <c r="C132" s="246"/>
      <c r="D132" s="235" t="s">
        <v>128</v>
      </c>
      <c r="E132" s="247" t="s">
        <v>1</v>
      </c>
      <c r="F132" s="248" t="s">
        <v>136</v>
      </c>
      <c r="G132" s="246"/>
      <c r="H132" s="249">
        <v>64.549999999999997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128</v>
      </c>
      <c r="AU132" s="255" t="s">
        <v>85</v>
      </c>
      <c r="AV132" s="14" t="s">
        <v>126</v>
      </c>
      <c r="AW132" s="14" t="s">
        <v>31</v>
      </c>
      <c r="AX132" s="14" t="s">
        <v>83</v>
      </c>
      <c r="AY132" s="255" t="s">
        <v>120</v>
      </c>
    </row>
    <row r="133" s="2" customFormat="1" ht="33" customHeight="1">
      <c r="A133" s="38"/>
      <c r="B133" s="39"/>
      <c r="C133" s="219" t="s">
        <v>137</v>
      </c>
      <c r="D133" s="219" t="s">
        <v>122</v>
      </c>
      <c r="E133" s="220" t="s">
        <v>138</v>
      </c>
      <c r="F133" s="221" t="s">
        <v>139</v>
      </c>
      <c r="G133" s="222" t="s">
        <v>140</v>
      </c>
      <c r="H133" s="223">
        <v>116.19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40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126</v>
      </c>
      <c r="AT133" s="231" t="s">
        <v>122</v>
      </c>
      <c r="AU133" s="231" t="s">
        <v>85</v>
      </c>
      <c r="AY133" s="17" t="s">
        <v>120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83</v>
      </c>
      <c r="BK133" s="232">
        <f>ROUND(I133*H133,2)</f>
        <v>0</v>
      </c>
      <c r="BL133" s="17" t="s">
        <v>126</v>
      </c>
      <c r="BM133" s="231" t="s">
        <v>141</v>
      </c>
    </row>
    <row r="134" s="13" customFormat="1">
      <c r="A134" s="13"/>
      <c r="B134" s="233"/>
      <c r="C134" s="234"/>
      <c r="D134" s="235" t="s">
        <v>128</v>
      </c>
      <c r="E134" s="236" t="s">
        <v>1</v>
      </c>
      <c r="F134" s="237" t="s">
        <v>142</v>
      </c>
      <c r="G134" s="234"/>
      <c r="H134" s="238">
        <v>116.19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128</v>
      </c>
      <c r="AU134" s="244" t="s">
        <v>85</v>
      </c>
      <c r="AV134" s="13" t="s">
        <v>85</v>
      </c>
      <c r="AW134" s="13" t="s">
        <v>31</v>
      </c>
      <c r="AX134" s="13" t="s">
        <v>83</v>
      </c>
      <c r="AY134" s="244" t="s">
        <v>120</v>
      </c>
    </row>
    <row r="135" s="2" customFormat="1" ht="16.5" customHeight="1">
      <c r="A135" s="38"/>
      <c r="B135" s="39"/>
      <c r="C135" s="219" t="s">
        <v>126</v>
      </c>
      <c r="D135" s="219" t="s">
        <v>122</v>
      </c>
      <c r="E135" s="220" t="s">
        <v>143</v>
      </c>
      <c r="F135" s="221" t="s">
        <v>144</v>
      </c>
      <c r="G135" s="222" t="s">
        <v>132</v>
      </c>
      <c r="H135" s="223">
        <v>64.549999999999997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40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126</v>
      </c>
      <c r="AT135" s="231" t="s">
        <v>122</v>
      </c>
      <c r="AU135" s="231" t="s">
        <v>85</v>
      </c>
      <c r="AY135" s="17" t="s">
        <v>120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83</v>
      </c>
      <c r="BK135" s="232">
        <f>ROUND(I135*H135,2)</f>
        <v>0</v>
      </c>
      <c r="BL135" s="17" t="s">
        <v>126</v>
      </c>
      <c r="BM135" s="231" t="s">
        <v>145</v>
      </c>
    </row>
    <row r="136" s="2" customFormat="1" ht="24.15" customHeight="1">
      <c r="A136" s="38"/>
      <c r="B136" s="39"/>
      <c r="C136" s="219" t="s">
        <v>146</v>
      </c>
      <c r="D136" s="219" t="s">
        <v>122</v>
      </c>
      <c r="E136" s="220" t="s">
        <v>147</v>
      </c>
      <c r="F136" s="221" t="s">
        <v>148</v>
      </c>
      <c r="G136" s="222" t="s">
        <v>125</v>
      </c>
      <c r="H136" s="223">
        <v>1551.5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40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126</v>
      </c>
      <c r="AT136" s="231" t="s">
        <v>122</v>
      </c>
      <c r="AU136" s="231" t="s">
        <v>85</v>
      </c>
      <c r="AY136" s="17" t="s">
        <v>120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83</v>
      </c>
      <c r="BK136" s="232">
        <f>ROUND(I136*H136,2)</f>
        <v>0</v>
      </c>
      <c r="BL136" s="17" t="s">
        <v>126</v>
      </c>
      <c r="BM136" s="231" t="s">
        <v>149</v>
      </c>
    </row>
    <row r="137" s="12" customFormat="1" ht="22.8" customHeight="1">
      <c r="A137" s="12"/>
      <c r="B137" s="203"/>
      <c r="C137" s="204"/>
      <c r="D137" s="205" t="s">
        <v>74</v>
      </c>
      <c r="E137" s="217" t="s">
        <v>146</v>
      </c>
      <c r="F137" s="217" t="s">
        <v>150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SUM(P138:P146)</f>
        <v>0</v>
      </c>
      <c r="Q137" s="211"/>
      <c r="R137" s="212">
        <f>SUM(R138:R146)</f>
        <v>58.535000000000004</v>
      </c>
      <c r="S137" s="211"/>
      <c r="T137" s="213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83</v>
      </c>
      <c r="AT137" s="215" t="s">
        <v>74</v>
      </c>
      <c r="AU137" s="215" t="s">
        <v>83</v>
      </c>
      <c r="AY137" s="214" t="s">
        <v>120</v>
      </c>
      <c r="BK137" s="216">
        <f>SUM(BK138:BK146)</f>
        <v>0</v>
      </c>
    </row>
    <row r="138" s="2" customFormat="1" ht="21.75" customHeight="1">
      <c r="A138" s="38"/>
      <c r="B138" s="39"/>
      <c r="C138" s="219" t="s">
        <v>151</v>
      </c>
      <c r="D138" s="219" t="s">
        <v>122</v>
      </c>
      <c r="E138" s="220" t="s">
        <v>152</v>
      </c>
      <c r="F138" s="221" t="s">
        <v>153</v>
      </c>
      <c r="G138" s="222" t="s">
        <v>125</v>
      </c>
      <c r="H138" s="223">
        <v>1551.5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40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126</v>
      </c>
      <c r="AT138" s="231" t="s">
        <v>122</v>
      </c>
      <c r="AU138" s="231" t="s">
        <v>85</v>
      </c>
      <c r="AY138" s="17" t="s">
        <v>120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83</v>
      </c>
      <c r="BK138" s="232">
        <f>ROUND(I138*H138,2)</f>
        <v>0</v>
      </c>
      <c r="BL138" s="17" t="s">
        <v>126</v>
      </c>
      <c r="BM138" s="231" t="s">
        <v>154</v>
      </c>
    </row>
    <row r="139" s="2" customFormat="1" ht="33" customHeight="1">
      <c r="A139" s="38"/>
      <c r="B139" s="39"/>
      <c r="C139" s="219" t="s">
        <v>155</v>
      </c>
      <c r="D139" s="219" t="s">
        <v>122</v>
      </c>
      <c r="E139" s="220" t="s">
        <v>156</v>
      </c>
      <c r="F139" s="221" t="s">
        <v>157</v>
      </c>
      <c r="G139" s="222" t="s">
        <v>125</v>
      </c>
      <c r="H139" s="223">
        <v>1819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126</v>
      </c>
      <c r="AT139" s="231" t="s">
        <v>122</v>
      </c>
      <c r="AU139" s="231" t="s">
        <v>85</v>
      </c>
      <c r="AY139" s="17" t="s">
        <v>120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126</v>
      </c>
      <c r="BM139" s="231" t="s">
        <v>158</v>
      </c>
    </row>
    <row r="140" s="13" customFormat="1">
      <c r="A140" s="13"/>
      <c r="B140" s="233"/>
      <c r="C140" s="234"/>
      <c r="D140" s="235" t="s">
        <v>128</v>
      </c>
      <c r="E140" s="236" t="s">
        <v>1</v>
      </c>
      <c r="F140" s="237" t="s">
        <v>159</v>
      </c>
      <c r="G140" s="234"/>
      <c r="H140" s="238">
        <v>1819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128</v>
      </c>
      <c r="AU140" s="244" t="s">
        <v>85</v>
      </c>
      <c r="AV140" s="13" t="s">
        <v>85</v>
      </c>
      <c r="AW140" s="13" t="s">
        <v>31</v>
      </c>
      <c r="AX140" s="13" t="s">
        <v>83</v>
      </c>
      <c r="AY140" s="244" t="s">
        <v>120</v>
      </c>
    </row>
    <row r="141" s="2" customFormat="1" ht="37.8" customHeight="1">
      <c r="A141" s="38"/>
      <c r="B141" s="39"/>
      <c r="C141" s="219" t="s">
        <v>160</v>
      </c>
      <c r="D141" s="219" t="s">
        <v>122</v>
      </c>
      <c r="E141" s="220" t="s">
        <v>161</v>
      </c>
      <c r="F141" s="221" t="s">
        <v>162</v>
      </c>
      <c r="G141" s="222" t="s">
        <v>125</v>
      </c>
      <c r="H141" s="223">
        <v>1551.5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40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126</v>
      </c>
      <c r="AT141" s="231" t="s">
        <v>122</v>
      </c>
      <c r="AU141" s="231" t="s">
        <v>85</v>
      </c>
      <c r="AY141" s="17" t="s">
        <v>120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83</v>
      </c>
      <c r="BK141" s="232">
        <f>ROUND(I141*H141,2)</f>
        <v>0</v>
      </c>
      <c r="BL141" s="17" t="s">
        <v>126</v>
      </c>
      <c r="BM141" s="231" t="s">
        <v>163</v>
      </c>
    </row>
    <row r="142" s="13" customFormat="1">
      <c r="A142" s="13"/>
      <c r="B142" s="233"/>
      <c r="C142" s="234"/>
      <c r="D142" s="235" t="s">
        <v>128</v>
      </c>
      <c r="E142" s="236" t="s">
        <v>1</v>
      </c>
      <c r="F142" s="237" t="s">
        <v>164</v>
      </c>
      <c r="G142" s="234"/>
      <c r="H142" s="238">
        <v>1551.5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128</v>
      </c>
      <c r="AU142" s="244" t="s">
        <v>85</v>
      </c>
      <c r="AV142" s="13" t="s">
        <v>85</v>
      </c>
      <c r="AW142" s="13" t="s">
        <v>31</v>
      </c>
      <c r="AX142" s="13" t="s">
        <v>83</v>
      </c>
      <c r="AY142" s="244" t="s">
        <v>120</v>
      </c>
    </row>
    <row r="143" s="2" customFormat="1" ht="16.5" customHeight="1">
      <c r="A143" s="38"/>
      <c r="B143" s="39"/>
      <c r="C143" s="219" t="s">
        <v>165</v>
      </c>
      <c r="D143" s="219" t="s">
        <v>122</v>
      </c>
      <c r="E143" s="220" t="s">
        <v>166</v>
      </c>
      <c r="F143" s="221" t="s">
        <v>167</v>
      </c>
      <c r="G143" s="222" t="s">
        <v>125</v>
      </c>
      <c r="H143" s="223">
        <v>254.5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0.23000000000000001</v>
      </c>
      <c r="R143" s="229">
        <f>Q143*H143</f>
        <v>58.535000000000004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126</v>
      </c>
      <c r="AT143" s="231" t="s">
        <v>122</v>
      </c>
      <c r="AU143" s="231" t="s">
        <v>85</v>
      </c>
      <c r="AY143" s="17" t="s">
        <v>120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126</v>
      </c>
      <c r="BM143" s="231" t="s">
        <v>168</v>
      </c>
    </row>
    <row r="144" s="13" customFormat="1">
      <c r="A144" s="13"/>
      <c r="B144" s="233"/>
      <c r="C144" s="234"/>
      <c r="D144" s="235" t="s">
        <v>128</v>
      </c>
      <c r="E144" s="236" t="s">
        <v>1</v>
      </c>
      <c r="F144" s="237" t="s">
        <v>169</v>
      </c>
      <c r="G144" s="234"/>
      <c r="H144" s="238">
        <v>254.5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128</v>
      </c>
      <c r="AU144" s="244" t="s">
        <v>85</v>
      </c>
      <c r="AV144" s="13" t="s">
        <v>85</v>
      </c>
      <c r="AW144" s="13" t="s">
        <v>31</v>
      </c>
      <c r="AX144" s="13" t="s">
        <v>83</v>
      </c>
      <c r="AY144" s="244" t="s">
        <v>120</v>
      </c>
    </row>
    <row r="145" s="2" customFormat="1" ht="24.15" customHeight="1">
      <c r="A145" s="38"/>
      <c r="B145" s="39"/>
      <c r="C145" s="219" t="s">
        <v>170</v>
      </c>
      <c r="D145" s="219" t="s">
        <v>122</v>
      </c>
      <c r="E145" s="220" t="s">
        <v>171</v>
      </c>
      <c r="F145" s="221" t="s">
        <v>172</v>
      </c>
      <c r="G145" s="222" t="s">
        <v>125</v>
      </c>
      <c r="H145" s="223">
        <v>1819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40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126</v>
      </c>
      <c r="AT145" s="231" t="s">
        <v>122</v>
      </c>
      <c r="AU145" s="231" t="s">
        <v>85</v>
      </c>
      <c r="AY145" s="17" t="s">
        <v>120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83</v>
      </c>
      <c r="BK145" s="232">
        <f>ROUND(I145*H145,2)</f>
        <v>0</v>
      </c>
      <c r="BL145" s="17" t="s">
        <v>126</v>
      </c>
      <c r="BM145" s="231" t="s">
        <v>173</v>
      </c>
    </row>
    <row r="146" s="2" customFormat="1" ht="33" customHeight="1">
      <c r="A146" s="38"/>
      <c r="B146" s="39"/>
      <c r="C146" s="219" t="s">
        <v>174</v>
      </c>
      <c r="D146" s="219" t="s">
        <v>122</v>
      </c>
      <c r="E146" s="220" t="s">
        <v>175</v>
      </c>
      <c r="F146" s="221" t="s">
        <v>176</v>
      </c>
      <c r="G146" s="222" t="s">
        <v>125</v>
      </c>
      <c r="H146" s="223">
        <v>1551.5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40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126</v>
      </c>
      <c r="AT146" s="231" t="s">
        <v>122</v>
      </c>
      <c r="AU146" s="231" t="s">
        <v>85</v>
      </c>
      <c r="AY146" s="17" t="s">
        <v>120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83</v>
      </c>
      <c r="BK146" s="232">
        <f>ROUND(I146*H146,2)</f>
        <v>0</v>
      </c>
      <c r="BL146" s="17" t="s">
        <v>126</v>
      </c>
      <c r="BM146" s="231" t="s">
        <v>177</v>
      </c>
    </row>
    <row r="147" s="12" customFormat="1" ht="22.8" customHeight="1">
      <c r="A147" s="12"/>
      <c r="B147" s="203"/>
      <c r="C147" s="204"/>
      <c r="D147" s="205" t="s">
        <v>74</v>
      </c>
      <c r="E147" s="217" t="s">
        <v>165</v>
      </c>
      <c r="F147" s="217" t="s">
        <v>178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SUM(P148:P152)</f>
        <v>0</v>
      </c>
      <c r="Q147" s="211"/>
      <c r="R147" s="212">
        <f>SUM(R148:R152)</f>
        <v>302.62180999999998</v>
      </c>
      <c r="S147" s="211"/>
      <c r="T147" s="213">
        <f>SUM(T148:T152)</f>
        <v>45.590000000000003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83</v>
      </c>
      <c r="AT147" s="215" t="s">
        <v>74</v>
      </c>
      <c r="AU147" s="215" t="s">
        <v>83</v>
      </c>
      <c r="AY147" s="214" t="s">
        <v>120</v>
      </c>
      <c r="BK147" s="216">
        <f>SUM(BK148:BK152)</f>
        <v>0</v>
      </c>
    </row>
    <row r="148" s="2" customFormat="1" ht="24.15" customHeight="1">
      <c r="A148" s="38"/>
      <c r="B148" s="39"/>
      <c r="C148" s="219" t="s">
        <v>8</v>
      </c>
      <c r="D148" s="219" t="s">
        <v>122</v>
      </c>
      <c r="E148" s="220" t="s">
        <v>179</v>
      </c>
      <c r="F148" s="221" t="s">
        <v>180</v>
      </c>
      <c r="G148" s="222" t="s">
        <v>181</v>
      </c>
      <c r="H148" s="223">
        <v>49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40</v>
      </c>
      <c r="O148" s="91"/>
      <c r="P148" s="229">
        <f>O148*H148</f>
        <v>0</v>
      </c>
      <c r="Q148" s="229">
        <v>0.20219000000000001</v>
      </c>
      <c r="R148" s="229">
        <f>Q148*H148</f>
        <v>9.9073100000000007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126</v>
      </c>
      <c r="AT148" s="231" t="s">
        <v>122</v>
      </c>
      <c r="AU148" s="231" t="s">
        <v>85</v>
      </c>
      <c r="AY148" s="17" t="s">
        <v>120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83</v>
      </c>
      <c r="BK148" s="232">
        <f>ROUND(I148*H148,2)</f>
        <v>0</v>
      </c>
      <c r="BL148" s="17" t="s">
        <v>126</v>
      </c>
      <c r="BM148" s="231" t="s">
        <v>182</v>
      </c>
    </row>
    <row r="149" s="13" customFormat="1">
      <c r="A149" s="13"/>
      <c r="B149" s="233"/>
      <c r="C149" s="234"/>
      <c r="D149" s="235" t="s">
        <v>128</v>
      </c>
      <c r="E149" s="236" t="s">
        <v>1</v>
      </c>
      <c r="F149" s="237" t="s">
        <v>183</v>
      </c>
      <c r="G149" s="234"/>
      <c r="H149" s="238">
        <v>49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128</v>
      </c>
      <c r="AU149" s="244" t="s">
        <v>85</v>
      </c>
      <c r="AV149" s="13" t="s">
        <v>85</v>
      </c>
      <c r="AW149" s="13" t="s">
        <v>31</v>
      </c>
      <c r="AX149" s="13" t="s">
        <v>83</v>
      </c>
      <c r="AY149" s="244" t="s">
        <v>120</v>
      </c>
    </row>
    <row r="150" s="2" customFormat="1" ht="16.5" customHeight="1">
      <c r="A150" s="38"/>
      <c r="B150" s="39"/>
      <c r="C150" s="256" t="s">
        <v>184</v>
      </c>
      <c r="D150" s="256" t="s">
        <v>185</v>
      </c>
      <c r="E150" s="257" t="s">
        <v>186</v>
      </c>
      <c r="F150" s="258" t="s">
        <v>187</v>
      </c>
      <c r="G150" s="259" t="s">
        <v>181</v>
      </c>
      <c r="H150" s="260">
        <v>49</v>
      </c>
      <c r="I150" s="261"/>
      <c r="J150" s="262">
        <f>ROUND(I150*H150,2)</f>
        <v>0</v>
      </c>
      <c r="K150" s="263"/>
      <c r="L150" s="264"/>
      <c r="M150" s="265" t="s">
        <v>1</v>
      </c>
      <c r="N150" s="266" t="s">
        <v>40</v>
      </c>
      <c r="O150" s="91"/>
      <c r="P150" s="229">
        <f>O150*H150</f>
        <v>0</v>
      </c>
      <c r="Q150" s="229">
        <v>0.055</v>
      </c>
      <c r="R150" s="229">
        <f>Q150*H150</f>
        <v>2.6949999999999998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160</v>
      </c>
      <c r="AT150" s="231" t="s">
        <v>185</v>
      </c>
      <c r="AU150" s="231" t="s">
        <v>85</v>
      </c>
      <c r="AY150" s="17" t="s">
        <v>120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126</v>
      </c>
      <c r="BM150" s="231" t="s">
        <v>188</v>
      </c>
    </row>
    <row r="151" s="2" customFormat="1" ht="24.15" customHeight="1">
      <c r="A151" s="38"/>
      <c r="B151" s="39"/>
      <c r="C151" s="219" t="s">
        <v>189</v>
      </c>
      <c r="D151" s="219" t="s">
        <v>122</v>
      </c>
      <c r="E151" s="220" t="s">
        <v>190</v>
      </c>
      <c r="F151" s="221" t="s">
        <v>191</v>
      </c>
      <c r="G151" s="222" t="s">
        <v>181</v>
      </c>
      <c r="H151" s="223">
        <v>470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40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0.097000000000000003</v>
      </c>
      <c r="T151" s="230">
        <f>S151*H151</f>
        <v>45.590000000000003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126</v>
      </c>
      <c r="AT151" s="231" t="s">
        <v>122</v>
      </c>
      <c r="AU151" s="231" t="s">
        <v>85</v>
      </c>
      <c r="AY151" s="17" t="s">
        <v>120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83</v>
      </c>
      <c r="BK151" s="232">
        <f>ROUND(I151*H151,2)</f>
        <v>0</v>
      </c>
      <c r="BL151" s="17" t="s">
        <v>126</v>
      </c>
      <c r="BM151" s="231" t="s">
        <v>192</v>
      </c>
    </row>
    <row r="152" s="2" customFormat="1" ht="16.5" customHeight="1">
      <c r="A152" s="38"/>
      <c r="B152" s="39"/>
      <c r="C152" s="219" t="s">
        <v>193</v>
      </c>
      <c r="D152" s="219" t="s">
        <v>122</v>
      </c>
      <c r="E152" s="220" t="s">
        <v>194</v>
      </c>
      <c r="F152" s="221" t="s">
        <v>195</v>
      </c>
      <c r="G152" s="222" t="s">
        <v>181</v>
      </c>
      <c r="H152" s="223">
        <v>50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40</v>
      </c>
      <c r="O152" s="91"/>
      <c r="P152" s="229">
        <f>O152*H152</f>
        <v>0</v>
      </c>
      <c r="Q152" s="229">
        <v>5.8003900000000002</v>
      </c>
      <c r="R152" s="229">
        <f>Q152*H152</f>
        <v>290.01949999999999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126</v>
      </c>
      <c r="AT152" s="231" t="s">
        <v>122</v>
      </c>
      <c r="AU152" s="231" t="s">
        <v>85</v>
      </c>
      <c r="AY152" s="17" t="s">
        <v>120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83</v>
      </c>
      <c r="BK152" s="232">
        <f>ROUND(I152*H152,2)</f>
        <v>0</v>
      </c>
      <c r="BL152" s="17" t="s">
        <v>126</v>
      </c>
      <c r="BM152" s="231" t="s">
        <v>196</v>
      </c>
    </row>
    <row r="153" s="12" customFormat="1" ht="22.8" customHeight="1">
      <c r="A153" s="12"/>
      <c r="B153" s="203"/>
      <c r="C153" s="204"/>
      <c r="D153" s="205" t="s">
        <v>74</v>
      </c>
      <c r="E153" s="217" t="s">
        <v>197</v>
      </c>
      <c r="F153" s="217" t="s">
        <v>198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SUM(P154:P158)</f>
        <v>0</v>
      </c>
      <c r="Q153" s="211"/>
      <c r="R153" s="212">
        <f>SUM(R154:R158)</f>
        <v>0</v>
      </c>
      <c r="S153" s="211"/>
      <c r="T153" s="213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83</v>
      </c>
      <c r="AT153" s="215" t="s">
        <v>74</v>
      </c>
      <c r="AU153" s="215" t="s">
        <v>83</v>
      </c>
      <c r="AY153" s="214" t="s">
        <v>120</v>
      </c>
      <c r="BK153" s="216">
        <f>SUM(BK154:BK158)</f>
        <v>0</v>
      </c>
    </row>
    <row r="154" s="2" customFormat="1" ht="21.75" customHeight="1">
      <c r="A154" s="38"/>
      <c r="B154" s="39"/>
      <c r="C154" s="219" t="s">
        <v>199</v>
      </c>
      <c r="D154" s="219" t="s">
        <v>122</v>
      </c>
      <c r="E154" s="220" t="s">
        <v>200</v>
      </c>
      <c r="F154" s="221" t="s">
        <v>201</v>
      </c>
      <c r="G154" s="222" t="s">
        <v>140</v>
      </c>
      <c r="H154" s="223">
        <v>349.08800000000002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40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126</v>
      </c>
      <c r="AT154" s="231" t="s">
        <v>122</v>
      </c>
      <c r="AU154" s="231" t="s">
        <v>85</v>
      </c>
      <c r="AY154" s="17" t="s">
        <v>120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83</v>
      </c>
      <c r="BK154" s="232">
        <f>ROUND(I154*H154,2)</f>
        <v>0</v>
      </c>
      <c r="BL154" s="17" t="s">
        <v>126</v>
      </c>
      <c r="BM154" s="231" t="s">
        <v>202</v>
      </c>
    </row>
    <row r="155" s="13" customFormat="1">
      <c r="A155" s="13"/>
      <c r="B155" s="233"/>
      <c r="C155" s="234"/>
      <c r="D155" s="235" t="s">
        <v>128</v>
      </c>
      <c r="E155" s="236" t="s">
        <v>1</v>
      </c>
      <c r="F155" s="237" t="s">
        <v>203</v>
      </c>
      <c r="G155" s="234"/>
      <c r="H155" s="238">
        <v>349.08800000000002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128</v>
      </c>
      <c r="AU155" s="244" t="s">
        <v>85</v>
      </c>
      <c r="AV155" s="13" t="s">
        <v>85</v>
      </c>
      <c r="AW155" s="13" t="s">
        <v>31</v>
      </c>
      <c r="AX155" s="13" t="s">
        <v>83</v>
      </c>
      <c r="AY155" s="244" t="s">
        <v>120</v>
      </c>
    </row>
    <row r="156" s="2" customFormat="1" ht="24.15" customHeight="1">
      <c r="A156" s="38"/>
      <c r="B156" s="39"/>
      <c r="C156" s="219" t="s">
        <v>204</v>
      </c>
      <c r="D156" s="219" t="s">
        <v>122</v>
      </c>
      <c r="E156" s="220" t="s">
        <v>205</v>
      </c>
      <c r="F156" s="221" t="s">
        <v>206</v>
      </c>
      <c r="G156" s="222" t="s">
        <v>140</v>
      </c>
      <c r="H156" s="223">
        <v>1396.3520000000001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40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126</v>
      </c>
      <c r="AT156" s="231" t="s">
        <v>122</v>
      </c>
      <c r="AU156" s="231" t="s">
        <v>85</v>
      </c>
      <c r="AY156" s="17" t="s">
        <v>120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83</v>
      </c>
      <c r="BK156" s="232">
        <f>ROUND(I156*H156,2)</f>
        <v>0</v>
      </c>
      <c r="BL156" s="17" t="s">
        <v>126</v>
      </c>
      <c r="BM156" s="231" t="s">
        <v>207</v>
      </c>
    </row>
    <row r="157" s="13" customFormat="1">
      <c r="A157" s="13"/>
      <c r="B157" s="233"/>
      <c r="C157" s="234"/>
      <c r="D157" s="235" t="s">
        <v>128</v>
      </c>
      <c r="E157" s="236" t="s">
        <v>1</v>
      </c>
      <c r="F157" s="237" t="s">
        <v>208</v>
      </c>
      <c r="G157" s="234"/>
      <c r="H157" s="238">
        <v>1396.3520000000001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128</v>
      </c>
      <c r="AU157" s="244" t="s">
        <v>85</v>
      </c>
      <c r="AV157" s="13" t="s">
        <v>85</v>
      </c>
      <c r="AW157" s="13" t="s">
        <v>31</v>
      </c>
      <c r="AX157" s="13" t="s">
        <v>83</v>
      </c>
      <c r="AY157" s="244" t="s">
        <v>120</v>
      </c>
    </row>
    <row r="158" s="2" customFormat="1" ht="24.15" customHeight="1">
      <c r="A158" s="38"/>
      <c r="B158" s="39"/>
      <c r="C158" s="219" t="s">
        <v>209</v>
      </c>
      <c r="D158" s="219" t="s">
        <v>122</v>
      </c>
      <c r="E158" s="220" t="s">
        <v>210</v>
      </c>
      <c r="F158" s="221" t="s">
        <v>211</v>
      </c>
      <c r="G158" s="222" t="s">
        <v>140</v>
      </c>
      <c r="H158" s="223">
        <v>349.08800000000002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40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126</v>
      </c>
      <c r="AT158" s="231" t="s">
        <v>122</v>
      </c>
      <c r="AU158" s="231" t="s">
        <v>85</v>
      </c>
      <c r="AY158" s="17" t="s">
        <v>120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83</v>
      </c>
      <c r="BK158" s="232">
        <f>ROUND(I158*H158,2)</f>
        <v>0</v>
      </c>
      <c r="BL158" s="17" t="s">
        <v>126</v>
      </c>
      <c r="BM158" s="231" t="s">
        <v>212</v>
      </c>
    </row>
    <row r="159" s="12" customFormat="1" ht="22.8" customHeight="1">
      <c r="A159" s="12"/>
      <c r="B159" s="203"/>
      <c r="C159" s="204"/>
      <c r="D159" s="205" t="s">
        <v>74</v>
      </c>
      <c r="E159" s="217" t="s">
        <v>213</v>
      </c>
      <c r="F159" s="217" t="s">
        <v>214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P160</f>
        <v>0</v>
      </c>
      <c r="Q159" s="211"/>
      <c r="R159" s="212">
        <f>R160</f>
        <v>0</v>
      </c>
      <c r="S159" s="211"/>
      <c r="T159" s="213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83</v>
      </c>
      <c r="AT159" s="215" t="s">
        <v>74</v>
      </c>
      <c r="AU159" s="215" t="s">
        <v>83</v>
      </c>
      <c r="AY159" s="214" t="s">
        <v>120</v>
      </c>
      <c r="BK159" s="216">
        <f>BK160</f>
        <v>0</v>
      </c>
    </row>
    <row r="160" s="2" customFormat="1" ht="33" customHeight="1">
      <c r="A160" s="38"/>
      <c r="B160" s="39"/>
      <c r="C160" s="219" t="s">
        <v>215</v>
      </c>
      <c r="D160" s="219" t="s">
        <v>122</v>
      </c>
      <c r="E160" s="220" t="s">
        <v>216</v>
      </c>
      <c r="F160" s="221" t="s">
        <v>217</v>
      </c>
      <c r="G160" s="222" t="s">
        <v>140</v>
      </c>
      <c r="H160" s="223">
        <v>361.15699999999998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40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126</v>
      </c>
      <c r="AT160" s="231" t="s">
        <v>122</v>
      </c>
      <c r="AU160" s="231" t="s">
        <v>85</v>
      </c>
      <c r="AY160" s="17" t="s">
        <v>120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83</v>
      </c>
      <c r="BK160" s="232">
        <f>ROUND(I160*H160,2)</f>
        <v>0</v>
      </c>
      <c r="BL160" s="17" t="s">
        <v>126</v>
      </c>
      <c r="BM160" s="231" t="s">
        <v>218</v>
      </c>
    </row>
    <row r="161" s="12" customFormat="1" ht="25.92" customHeight="1">
      <c r="A161" s="12"/>
      <c r="B161" s="203"/>
      <c r="C161" s="204"/>
      <c r="D161" s="205" t="s">
        <v>74</v>
      </c>
      <c r="E161" s="206" t="s">
        <v>219</v>
      </c>
      <c r="F161" s="206" t="s">
        <v>220</v>
      </c>
      <c r="G161" s="204"/>
      <c r="H161" s="204"/>
      <c r="I161" s="207"/>
      <c r="J161" s="208">
        <f>BK161</f>
        <v>0</v>
      </c>
      <c r="K161" s="204"/>
      <c r="L161" s="209"/>
      <c r="M161" s="210"/>
      <c r="N161" s="211"/>
      <c r="O161" s="211"/>
      <c r="P161" s="212">
        <f>P162</f>
        <v>0</v>
      </c>
      <c r="Q161" s="211"/>
      <c r="R161" s="212">
        <f>R162</f>
        <v>0</v>
      </c>
      <c r="S161" s="211"/>
      <c r="T161" s="213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146</v>
      </c>
      <c r="AT161" s="215" t="s">
        <v>74</v>
      </c>
      <c r="AU161" s="215" t="s">
        <v>75</v>
      </c>
      <c r="AY161" s="214" t="s">
        <v>120</v>
      </c>
      <c r="BK161" s="216">
        <f>BK162</f>
        <v>0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221</v>
      </c>
      <c r="F162" s="217" t="s">
        <v>222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SUM(P163:P168)</f>
        <v>0</v>
      </c>
      <c r="Q162" s="211"/>
      <c r="R162" s="212">
        <f>SUM(R163:R168)</f>
        <v>0</v>
      </c>
      <c r="S162" s="211"/>
      <c r="T162" s="213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146</v>
      </c>
      <c r="AT162" s="215" t="s">
        <v>74</v>
      </c>
      <c r="AU162" s="215" t="s">
        <v>83</v>
      </c>
      <c r="AY162" s="214" t="s">
        <v>120</v>
      </c>
      <c r="BK162" s="216">
        <f>SUM(BK163:BK168)</f>
        <v>0</v>
      </c>
    </row>
    <row r="163" s="2" customFormat="1" ht="16.5" customHeight="1">
      <c r="A163" s="38"/>
      <c r="B163" s="39"/>
      <c r="C163" s="219" t="s">
        <v>223</v>
      </c>
      <c r="D163" s="219" t="s">
        <v>122</v>
      </c>
      <c r="E163" s="220" t="s">
        <v>224</v>
      </c>
      <c r="F163" s="221" t="s">
        <v>225</v>
      </c>
      <c r="G163" s="222" t="s">
        <v>226</v>
      </c>
      <c r="H163" s="223">
        <v>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40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227</v>
      </c>
      <c r="AT163" s="231" t="s">
        <v>122</v>
      </c>
      <c r="AU163" s="231" t="s">
        <v>85</v>
      </c>
      <c r="AY163" s="17" t="s">
        <v>120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83</v>
      </c>
      <c r="BK163" s="232">
        <f>ROUND(I163*H163,2)</f>
        <v>0</v>
      </c>
      <c r="BL163" s="17" t="s">
        <v>227</v>
      </c>
      <c r="BM163" s="231" t="s">
        <v>228</v>
      </c>
    </row>
    <row r="164" s="13" customFormat="1">
      <c r="A164" s="13"/>
      <c r="B164" s="233"/>
      <c r="C164" s="234"/>
      <c r="D164" s="235" t="s">
        <v>128</v>
      </c>
      <c r="E164" s="236" t="s">
        <v>1</v>
      </c>
      <c r="F164" s="237" t="s">
        <v>229</v>
      </c>
      <c r="G164" s="234"/>
      <c r="H164" s="238">
        <v>1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128</v>
      </c>
      <c r="AU164" s="244" t="s">
        <v>85</v>
      </c>
      <c r="AV164" s="13" t="s">
        <v>85</v>
      </c>
      <c r="AW164" s="13" t="s">
        <v>31</v>
      </c>
      <c r="AX164" s="13" t="s">
        <v>83</v>
      </c>
      <c r="AY164" s="244" t="s">
        <v>120</v>
      </c>
    </row>
    <row r="165" s="15" customFormat="1">
      <c r="A165" s="15"/>
      <c r="B165" s="267"/>
      <c r="C165" s="268"/>
      <c r="D165" s="235" t="s">
        <v>128</v>
      </c>
      <c r="E165" s="269" t="s">
        <v>1</v>
      </c>
      <c r="F165" s="270" t="s">
        <v>230</v>
      </c>
      <c r="G165" s="268"/>
      <c r="H165" s="269" t="s">
        <v>1</v>
      </c>
      <c r="I165" s="271"/>
      <c r="J165" s="268"/>
      <c r="K165" s="268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128</v>
      </c>
      <c r="AU165" s="276" t="s">
        <v>85</v>
      </c>
      <c r="AV165" s="15" t="s">
        <v>83</v>
      </c>
      <c r="AW165" s="15" t="s">
        <v>31</v>
      </c>
      <c r="AX165" s="15" t="s">
        <v>75</v>
      </c>
      <c r="AY165" s="276" t="s">
        <v>120</v>
      </c>
    </row>
    <row r="166" s="15" customFormat="1">
      <c r="A166" s="15"/>
      <c r="B166" s="267"/>
      <c r="C166" s="268"/>
      <c r="D166" s="235" t="s">
        <v>128</v>
      </c>
      <c r="E166" s="269" t="s">
        <v>1</v>
      </c>
      <c r="F166" s="270" t="s">
        <v>231</v>
      </c>
      <c r="G166" s="268"/>
      <c r="H166" s="269" t="s">
        <v>1</v>
      </c>
      <c r="I166" s="271"/>
      <c r="J166" s="268"/>
      <c r="K166" s="268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128</v>
      </c>
      <c r="AU166" s="276" t="s">
        <v>85</v>
      </c>
      <c r="AV166" s="15" t="s">
        <v>83</v>
      </c>
      <c r="AW166" s="15" t="s">
        <v>31</v>
      </c>
      <c r="AX166" s="15" t="s">
        <v>75</v>
      </c>
      <c r="AY166" s="276" t="s">
        <v>120</v>
      </c>
    </row>
    <row r="167" s="15" customFormat="1">
      <c r="A167" s="15"/>
      <c r="B167" s="267"/>
      <c r="C167" s="268"/>
      <c r="D167" s="235" t="s">
        <v>128</v>
      </c>
      <c r="E167" s="269" t="s">
        <v>1</v>
      </c>
      <c r="F167" s="270" t="s">
        <v>232</v>
      </c>
      <c r="G167" s="268"/>
      <c r="H167" s="269" t="s">
        <v>1</v>
      </c>
      <c r="I167" s="271"/>
      <c r="J167" s="268"/>
      <c r="K167" s="268"/>
      <c r="L167" s="272"/>
      <c r="M167" s="273"/>
      <c r="N167" s="274"/>
      <c r="O167" s="274"/>
      <c r="P167" s="274"/>
      <c r="Q167" s="274"/>
      <c r="R167" s="274"/>
      <c r="S167" s="274"/>
      <c r="T167" s="27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6" t="s">
        <v>128</v>
      </c>
      <c r="AU167" s="276" t="s">
        <v>85</v>
      </c>
      <c r="AV167" s="15" t="s">
        <v>83</v>
      </c>
      <c r="AW167" s="15" t="s">
        <v>31</v>
      </c>
      <c r="AX167" s="15" t="s">
        <v>75</v>
      </c>
      <c r="AY167" s="276" t="s">
        <v>120</v>
      </c>
    </row>
    <row r="168" s="15" customFormat="1">
      <c r="A168" s="15"/>
      <c r="B168" s="267"/>
      <c r="C168" s="268"/>
      <c r="D168" s="235" t="s">
        <v>128</v>
      </c>
      <c r="E168" s="269" t="s">
        <v>1</v>
      </c>
      <c r="F168" s="270" t="s">
        <v>233</v>
      </c>
      <c r="G168" s="268"/>
      <c r="H168" s="269" t="s">
        <v>1</v>
      </c>
      <c r="I168" s="271"/>
      <c r="J168" s="268"/>
      <c r="K168" s="268"/>
      <c r="L168" s="272"/>
      <c r="M168" s="277"/>
      <c r="N168" s="278"/>
      <c r="O168" s="278"/>
      <c r="P168" s="278"/>
      <c r="Q168" s="278"/>
      <c r="R168" s="278"/>
      <c r="S168" s="278"/>
      <c r="T168" s="279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6" t="s">
        <v>128</v>
      </c>
      <c r="AU168" s="276" t="s">
        <v>85</v>
      </c>
      <c r="AV168" s="15" t="s">
        <v>83</v>
      </c>
      <c r="AW168" s="15" t="s">
        <v>31</v>
      </c>
      <c r="AX168" s="15" t="s">
        <v>75</v>
      </c>
      <c r="AY168" s="276" t="s">
        <v>120</v>
      </c>
    </row>
    <row r="169" s="2" customFormat="1" ht="6.96" customHeight="1">
      <c r="A169" s="38"/>
      <c r="B169" s="66"/>
      <c r="C169" s="67"/>
      <c r="D169" s="67"/>
      <c r="E169" s="67"/>
      <c r="F169" s="67"/>
      <c r="G169" s="67"/>
      <c r="H169" s="67"/>
      <c r="I169" s="67"/>
      <c r="J169" s="67"/>
      <c r="K169" s="67"/>
      <c r="L169" s="44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sheetProtection sheet="1" autoFilter="0" formatColumns="0" formatRows="0" objects="1" scenarios="1" spinCount="100000" saltValue="1k8k/C0Ng1DQgwvuX3qnPDTkkDroVE4O+pByBSgSINhpF0Y1ElOe3RJ9GRSUUbDti3MvvEBB6L5rlEVjAdw4Qg==" hashValue="hmgI/+wqLMpMGRetZ/0nzVGAmg/roRJBIfxotUrvSmzQVa91ERP0w+QnRYKfG8n+YyfT7YrQheflMDCiMIzggQ==" algorithmName="SHA-512" password="CC35"/>
  <autoFilter ref="C123:K16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Město Žacléř - Rekonstrukce ulice v Bobru, ulice Za Betlémem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234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18. 10. 2024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ROUND((SUM(BE126:BE210)),  2)</f>
        <v>0</v>
      </c>
      <c r="G33" s="38"/>
      <c r="H33" s="38"/>
      <c r="I33" s="155">
        <v>0.20999999999999999</v>
      </c>
      <c r="J33" s="154">
        <f>ROUND(((SUM(BE126:BE210))*I33),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ROUND((SUM(BF126:BF210)),  2)</f>
        <v>0</v>
      </c>
      <c r="G34" s="38"/>
      <c r="H34" s="38"/>
      <c r="I34" s="155">
        <v>0.12</v>
      </c>
      <c r="J34" s="154">
        <f>ROUND(((SUM(BF126:BF210))*I34),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ROUND((SUM(BG126:BG210)),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ROUND((SUM(BH126:BH210)),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ROUND((SUM(BI126:BI210)),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Město Žacléř - Rekonstrukce ulice v Bobru, ulice Za Betlémem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2024/10/2/2 - ulice z Betlémem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Žacléř</v>
      </c>
      <c r="G89" s="40"/>
      <c r="H89" s="40"/>
      <c r="I89" s="32" t="s">
        <v>22</v>
      </c>
      <c r="J89" s="79" t="str">
        <f>IF(J12="","",J12)</f>
        <v>18. 10. 2024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Jiří Popelka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235</v>
      </c>
      <c r="E99" s="188"/>
      <c r="F99" s="188"/>
      <c r="G99" s="188"/>
      <c r="H99" s="188"/>
      <c r="I99" s="188"/>
      <c r="J99" s="189">
        <f>J157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99</v>
      </c>
      <c r="E100" s="188"/>
      <c r="F100" s="188"/>
      <c r="G100" s="188"/>
      <c r="H100" s="188"/>
      <c r="I100" s="188"/>
      <c r="J100" s="189">
        <f>J160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236</v>
      </c>
      <c r="E101" s="188"/>
      <c r="F101" s="188"/>
      <c r="G101" s="188"/>
      <c r="H101" s="188"/>
      <c r="I101" s="188"/>
      <c r="J101" s="189">
        <f>J180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100</v>
      </c>
      <c r="E102" s="188"/>
      <c r="F102" s="188"/>
      <c r="G102" s="188"/>
      <c r="H102" s="188"/>
      <c r="I102" s="188"/>
      <c r="J102" s="189">
        <f>J190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101</v>
      </c>
      <c r="E103" s="188"/>
      <c r="F103" s="188"/>
      <c r="G103" s="188"/>
      <c r="H103" s="188"/>
      <c r="I103" s="188"/>
      <c r="J103" s="189">
        <f>J200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102</v>
      </c>
      <c r="E104" s="188"/>
      <c r="F104" s="188"/>
      <c r="G104" s="188"/>
      <c r="H104" s="188"/>
      <c r="I104" s="188"/>
      <c r="J104" s="189">
        <f>J206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9"/>
      <c r="C105" s="180"/>
      <c r="D105" s="181" t="s">
        <v>103</v>
      </c>
      <c r="E105" s="182"/>
      <c r="F105" s="182"/>
      <c r="G105" s="182"/>
      <c r="H105" s="182"/>
      <c r="I105" s="182"/>
      <c r="J105" s="183">
        <f>J208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5"/>
      <c r="C106" s="186"/>
      <c r="D106" s="187" t="s">
        <v>104</v>
      </c>
      <c r="E106" s="188"/>
      <c r="F106" s="188"/>
      <c r="G106" s="188"/>
      <c r="H106" s="188"/>
      <c r="I106" s="188"/>
      <c r="J106" s="189">
        <f>J209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/>
    <row r="110" hidden="1"/>
    <row r="111" hidden="1"/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Město Žacléř - Rekonstrukce ulice v Bobru, ulice Za Betlémem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2024/10/2/2 - ulice z Betlémem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Žacléř</v>
      </c>
      <c r="G120" s="40"/>
      <c r="H120" s="40"/>
      <c r="I120" s="32" t="s">
        <v>22</v>
      </c>
      <c r="J120" s="79" t="str">
        <f>IF(J12="","",J12)</f>
        <v>18. 10. 2024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32</v>
      </c>
      <c r="J123" s="36" t="str">
        <f>E24</f>
        <v>Jiří Popelka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106</v>
      </c>
      <c r="D125" s="194" t="s">
        <v>60</v>
      </c>
      <c r="E125" s="194" t="s">
        <v>56</v>
      </c>
      <c r="F125" s="194" t="s">
        <v>57</v>
      </c>
      <c r="G125" s="194" t="s">
        <v>107</v>
      </c>
      <c r="H125" s="194" t="s">
        <v>108</v>
      </c>
      <c r="I125" s="194" t="s">
        <v>109</v>
      </c>
      <c r="J125" s="195" t="s">
        <v>94</v>
      </c>
      <c r="K125" s="196" t="s">
        <v>110</v>
      </c>
      <c r="L125" s="197"/>
      <c r="M125" s="100" t="s">
        <v>1</v>
      </c>
      <c r="N125" s="101" t="s">
        <v>39</v>
      </c>
      <c r="O125" s="101" t="s">
        <v>111</v>
      </c>
      <c r="P125" s="101" t="s">
        <v>112</v>
      </c>
      <c r="Q125" s="101" t="s">
        <v>113</v>
      </c>
      <c r="R125" s="101" t="s">
        <v>114</v>
      </c>
      <c r="S125" s="101" t="s">
        <v>115</v>
      </c>
      <c r="T125" s="102" t="s">
        <v>116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117</v>
      </c>
      <c r="D126" s="40"/>
      <c r="E126" s="40"/>
      <c r="F126" s="40"/>
      <c r="G126" s="40"/>
      <c r="H126" s="40"/>
      <c r="I126" s="40"/>
      <c r="J126" s="198">
        <f>BK126</f>
        <v>0</v>
      </c>
      <c r="K126" s="40"/>
      <c r="L126" s="44"/>
      <c r="M126" s="103"/>
      <c r="N126" s="199"/>
      <c r="O126" s="104"/>
      <c r="P126" s="200">
        <f>P127+P208</f>
        <v>0</v>
      </c>
      <c r="Q126" s="104"/>
      <c r="R126" s="200">
        <f>R127+R208</f>
        <v>134.159142</v>
      </c>
      <c r="S126" s="104"/>
      <c r="T126" s="201">
        <f>T127+T208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74</v>
      </c>
      <c r="AU126" s="17" t="s">
        <v>96</v>
      </c>
      <c r="BK126" s="202">
        <f>BK127+BK208</f>
        <v>0</v>
      </c>
    </row>
    <row r="127" s="12" customFormat="1" ht="25.92" customHeight="1">
      <c r="A127" s="12"/>
      <c r="B127" s="203"/>
      <c r="C127" s="204"/>
      <c r="D127" s="205" t="s">
        <v>74</v>
      </c>
      <c r="E127" s="206" t="s">
        <v>118</v>
      </c>
      <c r="F127" s="206" t="s">
        <v>119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P128+P157+P160+P180+P190+P200+P206</f>
        <v>0</v>
      </c>
      <c r="Q127" s="211"/>
      <c r="R127" s="212">
        <f>R128+R157+R160+R180+R190+R200+R206</f>
        <v>134.159142</v>
      </c>
      <c r="S127" s="211"/>
      <c r="T127" s="213">
        <f>T128+T157+T160+T180+T190+T200+T206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83</v>
      </c>
      <c r="AT127" s="215" t="s">
        <v>74</v>
      </c>
      <c r="AU127" s="215" t="s">
        <v>75</v>
      </c>
      <c r="AY127" s="214" t="s">
        <v>120</v>
      </c>
      <c r="BK127" s="216">
        <f>BK128+BK157+BK160+BK180+BK190+BK200+BK206</f>
        <v>0</v>
      </c>
    </row>
    <row r="128" s="12" customFormat="1" ht="22.8" customHeight="1">
      <c r="A128" s="12"/>
      <c r="B128" s="203"/>
      <c r="C128" s="204"/>
      <c r="D128" s="205" t="s">
        <v>74</v>
      </c>
      <c r="E128" s="217" t="s">
        <v>83</v>
      </c>
      <c r="F128" s="217" t="s">
        <v>121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SUM(P129:P156)</f>
        <v>0</v>
      </c>
      <c r="Q128" s="211"/>
      <c r="R128" s="212">
        <f>SUM(R129:R156)</f>
        <v>80.849999999999994</v>
      </c>
      <c r="S128" s="211"/>
      <c r="T128" s="213">
        <f>SUM(T129:T156)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83</v>
      </c>
      <c r="AT128" s="215" t="s">
        <v>74</v>
      </c>
      <c r="AU128" s="215" t="s">
        <v>83</v>
      </c>
      <c r="AY128" s="214" t="s">
        <v>120</v>
      </c>
      <c r="BK128" s="216">
        <f>SUM(BK129:BK156)</f>
        <v>0</v>
      </c>
    </row>
    <row r="129" s="2" customFormat="1" ht="24.15" customHeight="1">
      <c r="A129" s="38"/>
      <c r="B129" s="39"/>
      <c r="C129" s="219" t="s">
        <v>83</v>
      </c>
      <c r="D129" s="219" t="s">
        <v>122</v>
      </c>
      <c r="E129" s="220" t="s">
        <v>123</v>
      </c>
      <c r="F129" s="221" t="s">
        <v>124</v>
      </c>
      <c r="G129" s="222" t="s">
        <v>125</v>
      </c>
      <c r="H129" s="223">
        <v>149.25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126</v>
      </c>
      <c r="AT129" s="231" t="s">
        <v>122</v>
      </c>
      <c r="AU129" s="231" t="s">
        <v>85</v>
      </c>
      <c r="AY129" s="17" t="s">
        <v>120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126</v>
      </c>
      <c r="BM129" s="231" t="s">
        <v>237</v>
      </c>
    </row>
    <row r="130" s="13" customFormat="1">
      <c r="A130" s="13"/>
      <c r="B130" s="233"/>
      <c r="C130" s="234"/>
      <c r="D130" s="235" t="s">
        <v>128</v>
      </c>
      <c r="E130" s="236" t="s">
        <v>1</v>
      </c>
      <c r="F130" s="237" t="s">
        <v>238</v>
      </c>
      <c r="G130" s="234"/>
      <c r="H130" s="238">
        <v>84.25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128</v>
      </c>
      <c r="AU130" s="244" t="s">
        <v>85</v>
      </c>
      <c r="AV130" s="13" t="s">
        <v>85</v>
      </c>
      <c r="AW130" s="13" t="s">
        <v>31</v>
      </c>
      <c r="AX130" s="13" t="s">
        <v>75</v>
      </c>
      <c r="AY130" s="244" t="s">
        <v>120</v>
      </c>
    </row>
    <row r="131" s="13" customFormat="1">
      <c r="A131" s="13"/>
      <c r="B131" s="233"/>
      <c r="C131" s="234"/>
      <c r="D131" s="235" t="s">
        <v>128</v>
      </c>
      <c r="E131" s="236" t="s">
        <v>1</v>
      </c>
      <c r="F131" s="237" t="s">
        <v>239</v>
      </c>
      <c r="G131" s="234"/>
      <c r="H131" s="238">
        <v>20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128</v>
      </c>
      <c r="AU131" s="244" t="s">
        <v>85</v>
      </c>
      <c r="AV131" s="13" t="s">
        <v>85</v>
      </c>
      <c r="AW131" s="13" t="s">
        <v>31</v>
      </c>
      <c r="AX131" s="13" t="s">
        <v>75</v>
      </c>
      <c r="AY131" s="244" t="s">
        <v>120</v>
      </c>
    </row>
    <row r="132" s="13" customFormat="1">
      <c r="A132" s="13"/>
      <c r="B132" s="233"/>
      <c r="C132" s="234"/>
      <c r="D132" s="235" t="s">
        <v>128</v>
      </c>
      <c r="E132" s="236" t="s">
        <v>1</v>
      </c>
      <c r="F132" s="237" t="s">
        <v>240</v>
      </c>
      <c r="G132" s="234"/>
      <c r="H132" s="238">
        <v>45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128</v>
      </c>
      <c r="AU132" s="244" t="s">
        <v>85</v>
      </c>
      <c r="AV132" s="13" t="s">
        <v>85</v>
      </c>
      <c r="AW132" s="13" t="s">
        <v>31</v>
      </c>
      <c r="AX132" s="13" t="s">
        <v>75</v>
      </c>
      <c r="AY132" s="244" t="s">
        <v>120</v>
      </c>
    </row>
    <row r="133" s="14" customFormat="1">
      <c r="A133" s="14"/>
      <c r="B133" s="245"/>
      <c r="C133" s="246"/>
      <c r="D133" s="235" t="s">
        <v>128</v>
      </c>
      <c r="E133" s="247" t="s">
        <v>1</v>
      </c>
      <c r="F133" s="248" t="s">
        <v>136</v>
      </c>
      <c r="G133" s="246"/>
      <c r="H133" s="249">
        <v>149.25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128</v>
      </c>
      <c r="AU133" s="255" t="s">
        <v>85</v>
      </c>
      <c r="AV133" s="14" t="s">
        <v>126</v>
      </c>
      <c r="AW133" s="14" t="s">
        <v>31</v>
      </c>
      <c r="AX133" s="14" t="s">
        <v>83</v>
      </c>
      <c r="AY133" s="255" t="s">
        <v>120</v>
      </c>
    </row>
    <row r="134" s="2" customFormat="1" ht="33" customHeight="1">
      <c r="A134" s="38"/>
      <c r="B134" s="39"/>
      <c r="C134" s="219" t="s">
        <v>85</v>
      </c>
      <c r="D134" s="219" t="s">
        <v>122</v>
      </c>
      <c r="E134" s="220" t="s">
        <v>241</v>
      </c>
      <c r="F134" s="221" t="s">
        <v>242</v>
      </c>
      <c r="G134" s="222" t="s">
        <v>132</v>
      </c>
      <c r="H134" s="223">
        <v>10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40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126</v>
      </c>
      <c r="AT134" s="231" t="s">
        <v>122</v>
      </c>
      <c r="AU134" s="231" t="s">
        <v>85</v>
      </c>
      <c r="AY134" s="17" t="s">
        <v>120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83</v>
      </c>
      <c r="BK134" s="232">
        <f>ROUND(I134*H134,2)</f>
        <v>0</v>
      </c>
      <c r="BL134" s="17" t="s">
        <v>126</v>
      </c>
      <c r="BM134" s="231" t="s">
        <v>243</v>
      </c>
    </row>
    <row r="135" s="13" customFormat="1">
      <c r="A135" s="13"/>
      <c r="B135" s="233"/>
      <c r="C135" s="234"/>
      <c r="D135" s="235" t="s">
        <v>128</v>
      </c>
      <c r="E135" s="236" t="s">
        <v>1</v>
      </c>
      <c r="F135" s="237" t="s">
        <v>244</v>
      </c>
      <c r="G135" s="234"/>
      <c r="H135" s="238">
        <v>10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128</v>
      </c>
      <c r="AU135" s="244" t="s">
        <v>85</v>
      </c>
      <c r="AV135" s="13" t="s">
        <v>85</v>
      </c>
      <c r="AW135" s="13" t="s">
        <v>31</v>
      </c>
      <c r="AX135" s="13" t="s">
        <v>83</v>
      </c>
      <c r="AY135" s="244" t="s">
        <v>120</v>
      </c>
    </row>
    <row r="136" s="2" customFormat="1" ht="33" customHeight="1">
      <c r="A136" s="38"/>
      <c r="B136" s="39"/>
      <c r="C136" s="219" t="s">
        <v>137</v>
      </c>
      <c r="D136" s="219" t="s">
        <v>122</v>
      </c>
      <c r="E136" s="220" t="s">
        <v>245</v>
      </c>
      <c r="F136" s="221" t="s">
        <v>246</v>
      </c>
      <c r="G136" s="222" t="s">
        <v>132</v>
      </c>
      <c r="H136" s="223">
        <v>20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40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126</v>
      </c>
      <c r="AT136" s="231" t="s">
        <v>122</v>
      </c>
      <c r="AU136" s="231" t="s">
        <v>85</v>
      </c>
      <c r="AY136" s="17" t="s">
        <v>120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83</v>
      </c>
      <c r="BK136" s="232">
        <f>ROUND(I136*H136,2)</f>
        <v>0</v>
      </c>
      <c r="BL136" s="17" t="s">
        <v>126</v>
      </c>
      <c r="BM136" s="231" t="s">
        <v>247</v>
      </c>
    </row>
    <row r="137" s="13" customFormat="1">
      <c r="A137" s="13"/>
      <c r="B137" s="233"/>
      <c r="C137" s="234"/>
      <c r="D137" s="235" t="s">
        <v>128</v>
      </c>
      <c r="E137" s="236" t="s">
        <v>1</v>
      </c>
      <c r="F137" s="237" t="s">
        <v>248</v>
      </c>
      <c r="G137" s="234"/>
      <c r="H137" s="238">
        <v>20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128</v>
      </c>
      <c r="AU137" s="244" t="s">
        <v>85</v>
      </c>
      <c r="AV137" s="13" t="s">
        <v>85</v>
      </c>
      <c r="AW137" s="13" t="s">
        <v>31</v>
      </c>
      <c r="AX137" s="13" t="s">
        <v>83</v>
      </c>
      <c r="AY137" s="244" t="s">
        <v>120</v>
      </c>
    </row>
    <row r="138" s="2" customFormat="1" ht="33" customHeight="1">
      <c r="A138" s="38"/>
      <c r="B138" s="39"/>
      <c r="C138" s="219" t="s">
        <v>126</v>
      </c>
      <c r="D138" s="219" t="s">
        <v>122</v>
      </c>
      <c r="E138" s="220" t="s">
        <v>249</v>
      </c>
      <c r="F138" s="221" t="s">
        <v>250</v>
      </c>
      <c r="G138" s="222" t="s">
        <v>132</v>
      </c>
      <c r="H138" s="223">
        <v>47.25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40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126</v>
      </c>
      <c r="AT138" s="231" t="s">
        <v>122</v>
      </c>
      <c r="AU138" s="231" t="s">
        <v>85</v>
      </c>
      <c r="AY138" s="17" t="s">
        <v>120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83</v>
      </c>
      <c r="BK138" s="232">
        <f>ROUND(I138*H138,2)</f>
        <v>0</v>
      </c>
      <c r="BL138" s="17" t="s">
        <v>126</v>
      </c>
      <c r="BM138" s="231" t="s">
        <v>251</v>
      </c>
    </row>
    <row r="139" s="13" customFormat="1">
      <c r="A139" s="13"/>
      <c r="B139" s="233"/>
      <c r="C139" s="234"/>
      <c r="D139" s="235" t="s">
        <v>128</v>
      </c>
      <c r="E139" s="236" t="s">
        <v>1</v>
      </c>
      <c r="F139" s="237" t="s">
        <v>252</v>
      </c>
      <c r="G139" s="234"/>
      <c r="H139" s="238">
        <v>47.25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128</v>
      </c>
      <c r="AU139" s="244" t="s">
        <v>85</v>
      </c>
      <c r="AV139" s="13" t="s">
        <v>85</v>
      </c>
      <c r="AW139" s="13" t="s">
        <v>31</v>
      </c>
      <c r="AX139" s="13" t="s">
        <v>83</v>
      </c>
      <c r="AY139" s="244" t="s">
        <v>120</v>
      </c>
    </row>
    <row r="140" s="2" customFormat="1" ht="37.8" customHeight="1">
      <c r="A140" s="38"/>
      <c r="B140" s="39"/>
      <c r="C140" s="219" t="s">
        <v>146</v>
      </c>
      <c r="D140" s="219" t="s">
        <v>122</v>
      </c>
      <c r="E140" s="220" t="s">
        <v>130</v>
      </c>
      <c r="F140" s="221" t="s">
        <v>131</v>
      </c>
      <c r="G140" s="222" t="s">
        <v>132</v>
      </c>
      <c r="H140" s="223">
        <v>72.174999999999997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40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126</v>
      </c>
      <c r="AT140" s="231" t="s">
        <v>122</v>
      </c>
      <c r="AU140" s="231" t="s">
        <v>85</v>
      </c>
      <c r="AY140" s="17" t="s">
        <v>120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83</v>
      </c>
      <c r="BK140" s="232">
        <f>ROUND(I140*H140,2)</f>
        <v>0</v>
      </c>
      <c r="BL140" s="17" t="s">
        <v>126</v>
      </c>
      <c r="BM140" s="231" t="s">
        <v>253</v>
      </c>
    </row>
    <row r="141" s="13" customFormat="1">
      <c r="A141" s="13"/>
      <c r="B141" s="233"/>
      <c r="C141" s="234"/>
      <c r="D141" s="235" t="s">
        <v>128</v>
      </c>
      <c r="E141" s="236" t="s">
        <v>1</v>
      </c>
      <c r="F141" s="237" t="s">
        <v>254</v>
      </c>
      <c r="G141" s="234"/>
      <c r="H141" s="238">
        <v>72.174999999999997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128</v>
      </c>
      <c r="AU141" s="244" t="s">
        <v>85</v>
      </c>
      <c r="AV141" s="13" t="s">
        <v>85</v>
      </c>
      <c r="AW141" s="13" t="s">
        <v>31</v>
      </c>
      <c r="AX141" s="13" t="s">
        <v>83</v>
      </c>
      <c r="AY141" s="244" t="s">
        <v>120</v>
      </c>
    </row>
    <row r="142" s="2" customFormat="1" ht="33" customHeight="1">
      <c r="A142" s="38"/>
      <c r="B142" s="39"/>
      <c r="C142" s="219" t="s">
        <v>151</v>
      </c>
      <c r="D142" s="219" t="s">
        <v>122</v>
      </c>
      <c r="E142" s="220" t="s">
        <v>138</v>
      </c>
      <c r="F142" s="221" t="s">
        <v>139</v>
      </c>
      <c r="G142" s="222" t="s">
        <v>140</v>
      </c>
      <c r="H142" s="223">
        <v>129.91499999999999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40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126</v>
      </c>
      <c r="AT142" s="231" t="s">
        <v>122</v>
      </c>
      <c r="AU142" s="231" t="s">
        <v>85</v>
      </c>
      <c r="AY142" s="17" t="s">
        <v>120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83</v>
      </c>
      <c r="BK142" s="232">
        <f>ROUND(I142*H142,2)</f>
        <v>0</v>
      </c>
      <c r="BL142" s="17" t="s">
        <v>126</v>
      </c>
      <c r="BM142" s="231" t="s">
        <v>255</v>
      </c>
    </row>
    <row r="143" s="13" customFormat="1">
      <c r="A143" s="13"/>
      <c r="B143" s="233"/>
      <c r="C143" s="234"/>
      <c r="D143" s="235" t="s">
        <v>128</v>
      </c>
      <c r="E143" s="236" t="s">
        <v>1</v>
      </c>
      <c r="F143" s="237" t="s">
        <v>256</v>
      </c>
      <c r="G143" s="234"/>
      <c r="H143" s="238">
        <v>129.91499999999999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128</v>
      </c>
      <c r="AU143" s="244" t="s">
        <v>85</v>
      </c>
      <c r="AV143" s="13" t="s">
        <v>85</v>
      </c>
      <c r="AW143" s="13" t="s">
        <v>31</v>
      </c>
      <c r="AX143" s="13" t="s">
        <v>83</v>
      </c>
      <c r="AY143" s="244" t="s">
        <v>120</v>
      </c>
    </row>
    <row r="144" s="2" customFormat="1" ht="16.5" customHeight="1">
      <c r="A144" s="38"/>
      <c r="B144" s="39"/>
      <c r="C144" s="219" t="s">
        <v>155</v>
      </c>
      <c r="D144" s="219" t="s">
        <v>122</v>
      </c>
      <c r="E144" s="220" t="s">
        <v>143</v>
      </c>
      <c r="F144" s="221" t="s">
        <v>144</v>
      </c>
      <c r="G144" s="222" t="s">
        <v>132</v>
      </c>
      <c r="H144" s="223">
        <v>72.174999999999997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40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126</v>
      </c>
      <c r="AT144" s="231" t="s">
        <v>122</v>
      </c>
      <c r="AU144" s="231" t="s">
        <v>85</v>
      </c>
      <c r="AY144" s="17" t="s">
        <v>120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83</v>
      </c>
      <c r="BK144" s="232">
        <f>ROUND(I144*H144,2)</f>
        <v>0</v>
      </c>
      <c r="BL144" s="17" t="s">
        <v>126</v>
      </c>
      <c r="BM144" s="231" t="s">
        <v>257</v>
      </c>
    </row>
    <row r="145" s="2" customFormat="1" ht="24.15" customHeight="1">
      <c r="A145" s="38"/>
      <c r="B145" s="39"/>
      <c r="C145" s="219" t="s">
        <v>160</v>
      </c>
      <c r="D145" s="219" t="s">
        <v>122</v>
      </c>
      <c r="E145" s="220" t="s">
        <v>258</v>
      </c>
      <c r="F145" s="221" t="s">
        <v>259</v>
      </c>
      <c r="G145" s="222" t="s">
        <v>132</v>
      </c>
      <c r="H145" s="223">
        <v>15.75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40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126</v>
      </c>
      <c r="AT145" s="231" t="s">
        <v>122</v>
      </c>
      <c r="AU145" s="231" t="s">
        <v>85</v>
      </c>
      <c r="AY145" s="17" t="s">
        <v>120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83</v>
      </c>
      <c r="BK145" s="232">
        <f>ROUND(I145*H145,2)</f>
        <v>0</v>
      </c>
      <c r="BL145" s="17" t="s">
        <v>126</v>
      </c>
      <c r="BM145" s="231" t="s">
        <v>260</v>
      </c>
    </row>
    <row r="146" s="13" customFormat="1">
      <c r="A146" s="13"/>
      <c r="B146" s="233"/>
      <c r="C146" s="234"/>
      <c r="D146" s="235" t="s">
        <v>128</v>
      </c>
      <c r="E146" s="236" t="s">
        <v>1</v>
      </c>
      <c r="F146" s="237" t="s">
        <v>261</v>
      </c>
      <c r="G146" s="234"/>
      <c r="H146" s="238">
        <v>15.75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128</v>
      </c>
      <c r="AU146" s="244" t="s">
        <v>85</v>
      </c>
      <c r="AV146" s="13" t="s">
        <v>85</v>
      </c>
      <c r="AW146" s="13" t="s">
        <v>31</v>
      </c>
      <c r="AX146" s="13" t="s">
        <v>83</v>
      </c>
      <c r="AY146" s="244" t="s">
        <v>120</v>
      </c>
    </row>
    <row r="147" s="2" customFormat="1" ht="16.5" customHeight="1">
      <c r="A147" s="38"/>
      <c r="B147" s="39"/>
      <c r="C147" s="256" t="s">
        <v>165</v>
      </c>
      <c r="D147" s="256" t="s">
        <v>185</v>
      </c>
      <c r="E147" s="257" t="s">
        <v>262</v>
      </c>
      <c r="F147" s="258" t="s">
        <v>263</v>
      </c>
      <c r="G147" s="259" t="s">
        <v>140</v>
      </c>
      <c r="H147" s="260">
        <v>28.350000000000001</v>
      </c>
      <c r="I147" s="261"/>
      <c r="J147" s="262">
        <f>ROUND(I147*H147,2)</f>
        <v>0</v>
      </c>
      <c r="K147" s="263"/>
      <c r="L147" s="264"/>
      <c r="M147" s="265" t="s">
        <v>1</v>
      </c>
      <c r="N147" s="266" t="s">
        <v>40</v>
      </c>
      <c r="O147" s="91"/>
      <c r="P147" s="229">
        <f>O147*H147</f>
        <v>0</v>
      </c>
      <c r="Q147" s="229">
        <v>1</v>
      </c>
      <c r="R147" s="229">
        <f>Q147*H147</f>
        <v>28.350000000000001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160</v>
      </c>
      <c r="AT147" s="231" t="s">
        <v>185</v>
      </c>
      <c r="AU147" s="231" t="s">
        <v>85</v>
      </c>
      <c r="AY147" s="17" t="s">
        <v>120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83</v>
      </c>
      <c r="BK147" s="232">
        <f>ROUND(I147*H147,2)</f>
        <v>0</v>
      </c>
      <c r="BL147" s="17" t="s">
        <v>126</v>
      </c>
      <c r="BM147" s="231" t="s">
        <v>264</v>
      </c>
    </row>
    <row r="148" s="13" customFormat="1">
      <c r="A148" s="13"/>
      <c r="B148" s="233"/>
      <c r="C148" s="234"/>
      <c r="D148" s="235" t="s">
        <v>128</v>
      </c>
      <c r="E148" s="236" t="s">
        <v>1</v>
      </c>
      <c r="F148" s="237" t="s">
        <v>265</v>
      </c>
      <c r="G148" s="234"/>
      <c r="H148" s="238">
        <v>28.350000000000001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128</v>
      </c>
      <c r="AU148" s="244" t="s">
        <v>85</v>
      </c>
      <c r="AV148" s="13" t="s">
        <v>85</v>
      </c>
      <c r="AW148" s="13" t="s">
        <v>31</v>
      </c>
      <c r="AX148" s="13" t="s">
        <v>83</v>
      </c>
      <c r="AY148" s="244" t="s">
        <v>120</v>
      </c>
    </row>
    <row r="149" s="2" customFormat="1" ht="24.15" customHeight="1">
      <c r="A149" s="38"/>
      <c r="B149" s="39"/>
      <c r="C149" s="219" t="s">
        <v>170</v>
      </c>
      <c r="D149" s="219" t="s">
        <v>122</v>
      </c>
      <c r="E149" s="220" t="s">
        <v>266</v>
      </c>
      <c r="F149" s="221" t="s">
        <v>259</v>
      </c>
      <c r="G149" s="222" t="s">
        <v>132</v>
      </c>
      <c r="H149" s="223">
        <v>26.25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40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126</v>
      </c>
      <c r="AT149" s="231" t="s">
        <v>122</v>
      </c>
      <c r="AU149" s="231" t="s">
        <v>85</v>
      </c>
      <c r="AY149" s="17" t="s">
        <v>120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83</v>
      </c>
      <c r="BK149" s="232">
        <f>ROUND(I149*H149,2)</f>
        <v>0</v>
      </c>
      <c r="BL149" s="17" t="s">
        <v>126</v>
      </c>
      <c r="BM149" s="231" t="s">
        <v>267</v>
      </c>
    </row>
    <row r="150" s="13" customFormat="1">
      <c r="A150" s="13"/>
      <c r="B150" s="233"/>
      <c r="C150" s="234"/>
      <c r="D150" s="235" t="s">
        <v>128</v>
      </c>
      <c r="E150" s="236" t="s">
        <v>1</v>
      </c>
      <c r="F150" s="237" t="s">
        <v>268</v>
      </c>
      <c r="G150" s="234"/>
      <c r="H150" s="238">
        <v>26.25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128</v>
      </c>
      <c r="AU150" s="244" t="s">
        <v>85</v>
      </c>
      <c r="AV150" s="13" t="s">
        <v>85</v>
      </c>
      <c r="AW150" s="13" t="s">
        <v>31</v>
      </c>
      <c r="AX150" s="13" t="s">
        <v>83</v>
      </c>
      <c r="AY150" s="244" t="s">
        <v>120</v>
      </c>
    </row>
    <row r="151" s="2" customFormat="1" ht="16.5" customHeight="1">
      <c r="A151" s="38"/>
      <c r="B151" s="39"/>
      <c r="C151" s="256" t="s">
        <v>174</v>
      </c>
      <c r="D151" s="256" t="s">
        <v>185</v>
      </c>
      <c r="E151" s="257" t="s">
        <v>269</v>
      </c>
      <c r="F151" s="258" t="s">
        <v>270</v>
      </c>
      <c r="G151" s="259" t="s">
        <v>140</v>
      </c>
      <c r="H151" s="260">
        <v>52.5</v>
      </c>
      <c r="I151" s="261"/>
      <c r="J151" s="262">
        <f>ROUND(I151*H151,2)</f>
        <v>0</v>
      </c>
      <c r="K151" s="263"/>
      <c r="L151" s="264"/>
      <c r="M151" s="265" t="s">
        <v>1</v>
      </c>
      <c r="N151" s="266" t="s">
        <v>40</v>
      </c>
      <c r="O151" s="91"/>
      <c r="P151" s="229">
        <f>O151*H151</f>
        <v>0</v>
      </c>
      <c r="Q151" s="229">
        <v>1</v>
      </c>
      <c r="R151" s="229">
        <f>Q151*H151</f>
        <v>52.5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160</v>
      </c>
      <c r="AT151" s="231" t="s">
        <v>185</v>
      </c>
      <c r="AU151" s="231" t="s">
        <v>85</v>
      </c>
      <c r="AY151" s="17" t="s">
        <v>120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83</v>
      </c>
      <c r="BK151" s="232">
        <f>ROUND(I151*H151,2)</f>
        <v>0</v>
      </c>
      <c r="BL151" s="17" t="s">
        <v>126</v>
      </c>
      <c r="BM151" s="231" t="s">
        <v>271</v>
      </c>
    </row>
    <row r="152" s="13" customFormat="1">
      <c r="A152" s="13"/>
      <c r="B152" s="233"/>
      <c r="C152" s="234"/>
      <c r="D152" s="235" t="s">
        <v>128</v>
      </c>
      <c r="E152" s="234"/>
      <c r="F152" s="237" t="s">
        <v>272</v>
      </c>
      <c r="G152" s="234"/>
      <c r="H152" s="238">
        <v>52.5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128</v>
      </c>
      <c r="AU152" s="244" t="s">
        <v>85</v>
      </c>
      <c r="AV152" s="13" t="s">
        <v>85</v>
      </c>
      <c r="AW152" s="13" t="s">
        <v>4</v>
      </c>
      <c r="AX152" s="13" t="s">
        <v>83</v>
      </c>
      <c r="AY152" s="244" t="s">
        <v>120</v>
      </c>
    </row>
    <row r="153" s="2" customFormat="1" ht="24.15" customHeight="1">
      <c r="A153" s="38"/>
      <c r="B153" s="39"/>
      <c r="C153" s="219" t="s">
        <v>8</v>
      </c>
      <c r="D153" s="219" t="s">
        <v>122</v>
      </c>
      <c r="E153" s="220" t="s">
        <v>147</v>
      </c>
      <c r="F153" s="221" t="s">
        <v>148</v>
      </c>
      <c r="G153" s="222" t="s">
        <v>125</v>
      </c>
      <c r="H153" s="223">
        <v>1184.845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40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126</v>
      </c>
      <c r="AT153" s="231" t="s">
        <v>122</v>
      </c>
      <c r="AU153" s="231" t="s">
        <v>85</v>
      </c>
      <c r="AY153" s="17" t="s">
        <v>120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83</v>
      </c>
      <c r="BK153" s="232">
        <f>ROUND(I153*H153,2)</f>
        <v>0</v>
      </c>
      <c r="BL153" s="17" t="s">
        <v>126</v>
      </c>
      <c r="BM153" s="231" t="s">
        <v>273</v>
      </c>
    </row>
    <row r="154" s="13" customFormat="1">
      <c r="A154" s="13"/>
      <c r="B154" s="233"/>
      <c r="C154" s="234"/>
      <c r="D154" s="235" t="s">
        <v>128</v>
      </c>
      <c r="E154" s="236" t="s">
        <v>1</v>
      </c>
      <c r="F154" s="237" t="s">
        <v>274</v>
      </c>
      <c r="G154" s="234"/>
      <c r="H154" s="238">
        <v>1184.845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128</v>
      </c>
      <c r="AU154" s="244" t="s">
        <v>85</v>
      </c>
      <c r="AV154" s="13" t="s">
        <v>85</v>
      </c>
      <c r="AW154" s="13" t="s">
        <v>31</v>
      </c>
      <c r="AX154" s="13" t="s">
        <v>83</v>
      </c>
      <c r="AY154" s="244" t="s">
        <v>120</v>
      </c>
    </row>
    <row r="155" s="2" customFormat="1" ht="24.15" customHeight="1">
      <c r="A155" s="38"/>
      <c r="B155" s="39"/>
      <c r="C155" s="219" t="s">
        <v>184</v>
      </c>
      <c r="D155" s="219" t="s">
        <v>122</v>
      </c>
      <c r="E155" s="220" t="s">
        <v>275</v>
      </c>
      <c r="F155" s="221" t="s">
        <v>276</v>
      </c>
      <c r="G155" s="222" t="s">
        <v>125</v>
      </c>
      <c r="H155" s="223">
        <v>400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40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126</v>
      </c>
      <c r="AT155" s="231" t="s">
        <v>122</v>
      </c>
      <c r="AU155" s="231" t="s">
        <v>85</v>
      </c>
      <c r="AY155" s="17" t="s">
        <v>120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83</v>
      </c>
      <c r="BK155" s="232">
        <f>ROUND(I155*H155,2)</f>
        <v>0</v>
      </c>
      <c r="BL155" s="17" t="s">
        <v>126</v>
      </c>
      <c r="BM155" s="231" t="s">
        <v>277</v>
      </c>
    </row>
    <row r="156" s="13" customFormat="1">
      <c r="A156" s="13"/>
      <c r="B156" s="233"/>
      <c r="C156" s="234"/>
      <c r="D156" s="235" t="s">
        <v>128</v>
      </c>
      <c r="E156" s="236" t="s">
        <v>1</v>
      </c>
      <c r="F156" s="237" t="s">
        <v>278</v>
      </c>
      <c r="G156" s="234"/>
      <c r="H156" s="238">
        <v>400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128</v>
      </c>
      <c r="AU156" s="244" t="s">
        <v>85</v>
      </c>
      <c r="AV156" s="13" t="s">
        <v>85</v>
      </c>
      <c r="AW156" s="13" t="s">
        <v>31</v>
      </c>
      <c r="AX156" s="13" t="s">
        <v>83</v>
      </c>
      <c r="AY156" s="244" t="s">
        <v>120</v>
      </c>
    </row>
    <row r="157" s="12" customFormat="1" ht="22.8" customHeight="1">
      <c r="A157" s="12"/>
      <c r="B157" s="203"/>
      <c r="C157" s="204"/>
      <c r="D157" s="205" t="s">
        <v>74</v>
      </c>
      <c r="E157" s="217" t="s">
        <v>85</v>
      </c>
      <c r="F157" s="217" t="s">
        <v>279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SUM(P158:P159)</f>
        <v>0</v>
      </c>
      <c r="Q157" s="211"/>
      <c r="R157" s="212">
        <f>SUM(R158:R159)</f>
        <v>10.08</v>
      </c>
      <c r="S157" s="211"/>
      <c r="T157" s="213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83</v>
      </c>
      <c r="AT157" s="215" t="s">
        <v>74</v>
      </c>
      <c r="AU157" s="215" t="s">
        <v>83</v>
      </c>
      <c r="AY157" s="214" t="s">
        <v>120</v>
      </c>
      <c r="BK157" s="216">
        <f>SUM(BK158:BK159)</f>
        <v>0</v>
      </c>
    </row>
    <row r="158" s="2" customFormat="1" ht="16.5" customHeight="1">
      <c r="A158" s="38"/>
      <c r="B158" s="39"/>
      <c r="C158" s="219" t="s">
        <v>189</v>
      </c>
      <c r="D158" s="219" t="s">
        <v>122</v>
      </c>
      <c r="E158" s="220" t="s">
        <v>280</v>
      </c>
      <c r="F158" s="221" t="s">
        <v>281</v>
      </c>
      <c r="G158" s="222" t="s">
        <v>132</v>
      </c>
      <c r="H158" s="223">
        <v>5.25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40</v>
      </c>
      <c r="O158" s="91"/>
      <c r="P158" s="229">
        <f>O158*H158</f>
        <v>0</v>
      </c>
      <c r="Q158" s="229">
        <v>1.9199999999999999</v>
      </c>
      <c r="R158" s="229">
        <f>Q158*H158</f>
        <v>10.08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126</v>
      </c>
      <c r="AT158" s="231" t="s">
        <v>122</v>
      </c>
      <c r="AU158" s="231" t="s">
        <v>85</v>
      </c>
      <c r="AY158" s="17" t="s">
        <v>120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83</v>
      </c>
      <c r="BK158" s="232">
        <f>ROUND(I158*H158,2)</f>
        <v>0</v>
      </c>
      <c r="BL158" s="17" t="s">
        <v>126</v>
      </c>
      <c r="BM158" s="231" t="s">
        <v>282</v>
      </c>
    </row>
    <row r="159" s="13" customFormat="1">
      <c r="A159" s="13"/>
      <c r="B159" s="233"/>
      <c r="C159" s="234"/>
      <c r="D159" s="235" t="s">
        <v>128</v>
      </c>
      <c r="E159" s="236" t="s">
        <v>1</v>
      </c>
      <c r="F159" s="237" t="s">
        <v>283</v>
      </c>
      <c r="G159" s="234"/>
      <c r="H159" s="238">
        <v>5.25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128</v>
      </c>
      <c r="AU159" s="244" t="s">
        <v>85</v>
      </c>
      <c r="AV159" s="13" t="s">
        <v>85</v>
      </c>
      <c r="AW159" s="13" t="s">
        <v>31</v>
      </c>
      <c r="AX159" s="13" t="s">
        <v>83</v>
      </c>
      <c r="AY159" s="244" t="s">
        <v>120</v>
      </c>
    </row>
    <row r="160" s="12" customFormat="1" ht="22.8" customHeight="1">
      <c r="A160" s="12"/>
      <c r="B160" s="203"/>
      <c r="C160" s="204"/>
      <c r="D160" s="205" t="s">
        <v>74</v>
      </c>
      <c r="E160" s="217" t="s">
        <v>146</v>
      </c>
      <c r="F160" s="217" t="s">
        <v>150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SUM(P161:P179)</f>
        <v>0</v>
      </c>
      <c r="Q160" s="211"/>
      <c r="R160" s="212">
        <f>SUM(R161:R179)</f>
        <v>33.465000000000003</v>
      </c>
      <c r="S160" s="211"/>
      <c r="T160" s="213">
        <f>SUM(T161:T179)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83</v>
      </c>
      <c r="AT160" s="215" t="s">
        <v>74</v>
      </c>
      <c r="AU160" s="215" t="s">
        <v>83</v>
      </c>
      <c r="AY160" s="214" t="s">
        <v>120</v>
      </c>
      <c r="BK160" s="216">
        <f>SUM(BK161:BK179)</f>
        <v>0</v>
      </c>
    </row>
    <row r="161" s="2" customFormat="1" ht="21.75" customHeight="1">
      <c r="A161" s="38"/>
      <c r="B161" s="39"/>
      <c r="C161" s="219" t="s">
        <v>193</v>
      </c>
      <c r="D161" s="219" t="s">
        <v>122</v>
      </c>
      <c r="E161" s="220" t="s">
        <v>152</v>
      </c>
      <c r="F161" s="221" t="s">
        <v>153</v>
      </c>
      <c r="G161" s="222" t="s">
        <v>125</v>
      </c>
      <c r="H161" s="223">
        <v>1030.3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40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126</v>
      </c>
      <c r="AT161" s="231" t="s">
        <v>122</v>
      </c>
      <c r="AU161" s="231" t="s">
        <v>85</v>
      </c>
      <c r="AY161" s="17" t="s">
        <v>120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83</v>
      </c>
      <c r="BK161" s="232">
        <f>ROUND(I161*H161,2)</f>
        <v>0</v>
      </c>
      <c r="BL161" s="17" t="s">
        <v>126</v>
      </c>
      <c r="BM161" s="231" t="s">
        <v>284</v>
      </c>
    </row>
    <row r="162" s="13" customFormat="1">
      <c r="A162" s="13"/>
      <c r="B162" s="233"/>
      <c r="C162" s="234"/>
      <c r="D162" s="235" t="s">
        <v>128</v>
      </c>
      <c r="E162" s="236" t="s">
        <v>1</v>
      </c>
      <c r="F162" s="237" t="s">
        <v>285</v>
      </c>
      <c r="G162" s="234"/>
      <c r="H162" s="238">
        <v>1030.3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128</v>
      </c>
      <c r="AU162" s="244" t="s">
        <v>85</v>
      </c>
      <c r="AV162" s="13" t="s">
        <v>85</v>
      </c>
      <c r="AW162" s="13" t="s">
        <v>31</v>
      </c>
      <c r="AX162" s="13" t="s">
        <v>83</v>
      </c>
      <c r="AY162" s="244" t="s">
        <v>120</v>
      </c>
    </row>
    <row r="163" s="2" customFormat="1" ht="21.75" customHeight="1">
      <c r="A163" s="38"/>
      <c r="B163" s="39"/>
      <c r="C163" s="219" t="s">
        <v>199</v>
      </c>
      <c r="D163" s="219" t="s">
        <v>122</v>
      </c>
      <c r="E163" s="220" t="s">
        <v>286</v>
      </c>
      <c r="F163" s="221" t="s">
        <v>287</v>
      </c>
      <c r="G163" s="222" t="s">
        <v>125</v>
      </c>
      <c r="H163" s="223">
        <v>12.6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40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126</v>
      </c>
      <c r="AT163" s="231" t="s">
        <v>122</v>
      </c>
      <c r="AU163" s="231" t="s">
        <v>85</v>
      </c>
      <c r="AY163" s="17" t="s">
        <v>120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83</v>
      </c>
      <c r="BK163" s="232">
        <f>ROUND(I163*H163,2)</f>
        <v>0</v>
      </c>
      <c r="BL163" s="17" t="s">
        <v>126</v>
      </c>
      <c r="BM163" s="231" t="s">
        <v>288</v>
      </c>
    </row>
    <row r="164" s="13" customFormat="1">
      <c r="A164" s="13"/>
      <c r="B164" s="233"/>
      <c r="C164" s="234"/>
      <c r="D164" s="235" t="s">
        <v>128</v>
      </c>
      <c r="E164" s="236" t="s">
        <v>1</v>
      </c>
      <c r="F164" s="237" t="s">
        <v>289</v>
      </c>
      <c r="G164" s="234"/>
      <c r="H164" s="238">
        <v>12.6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128</v>
      </c>
      <c r="AU164" s="244" t="s">
        <v>85</v>
      </c>
      <c r="AV164" s="13" t="s">
        <v>85</v>
      </c>
      <c r="AW164" s="13" t="s">
        <v>31</v>
      </c>
      <c r="AX164" s="13" t="s">
        <v>83</v>
      </c>
      <c r="AY164" s="244" t="s">
        <v>120</v>
      </c>
    </row>
    <row r="165" s="2" customFormat="1" ht="33" customHeight="1">
      <c r="A165" s="38"/>
      <c r="B165" s="39"/>
      <c r="C165" s="219" t="s">
        <v>204</v>
      </c>
      <c r="D165" s="219" t="s">
        <v>122</v>
      </c>
      <c r="E165" s="220" t="s">
        <v>156</v>
      </c>
      <c r="F165" s="221" t="s">
        <v>157</v>
      </c>
      <c r="G165" s="222" t="s">
        <v>125</v>
      </c>
      <c r="H165" s="223">
        <v>701.92499999999995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40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126</v>
      </c>
      <c r="AT165" s="231" t="s">
        <v>122</v>
      </c>
      <c r="AU165" s="231" t="s">
        <v>85</v>
      </c>
      <c r="AY165" s="17" t="s">
        <v>120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126</v>
      </c>
      <c r="BM165" s="231" t="s">
        <v>290</v>
      </c>
    </row>
    <row r="166" s="13" customFormat="1">
      <c r="A166" s="13"/>
      <c r="B166" s="233"/>
      <c r="C166" s="234"/>
      <c r="D166" s="235" t="s">
        <v>128</v>
      </c>
      <c r="E166" s="236" t="s">
        <v>1</v>
      </c>
      <c r="F166" s="237" t="s">
        <v>291</v>
      </c>
      <c r="G166" s="234"/>
      <c r="H166" s="238">
        <v>701.92499999999995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128</v>
      </c>
      <c r="AU166" s="244" t="s">
        <v>85</v>
      </c>
      <c r="AV166" s="13" t="s">
        <v>85</v>
      </c>
      <c r="AW166" s="13" t="s">
        <v>31</v>
      </c>
      <c r="AX166" s="13" t="s">
        <v>83</v>
      </c>
      <c r="AY166" s="244" t="s">
        <v>120</v>
      </c>
    </row>
    <row r="167" s="2" customFormat="1" ht="37.8" customHeight="1">
      <c r="A167" s="38"/>
      <c r="B167" s="39"/>
      <c r="C167" s="219" t="s">
        <v>209</v>
      </c>
      <c r="D167" s="219" t="s">
        <v>122</v>
      </c>
      <c r="E167" s="220" t="s">
        <v>161</v>
      </c>
      <c r="F167" s="221" t="s">
        <v>162</v>
      </c>
      <c r="G167" s="222" t="s">
        <v>125</v>
      </c>
      <c r="H167" s="223">
        <v>630.29999999999995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40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126</v>
      </c>
      <c r="AT167" s="231" t="s">
        <v>122</v>
      </c>
      <c r="AU167" s="231" t="s">
        <v>85</v>
      </c>
      <c r="AY167" s="17" t="s">
        <v>120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83</v>
      </c>
      <c r="BK167" s="232">
        <f>ROUND(I167*H167,2)</f>
        <v>0</v>
      </c>
      <c r="BL167" s="17" t="s">
        <v>126</v>
      </c>
      <c r="BM167" s="231" t="s">
        <v>292</v>
      </c>
    </row>
    <row r="168" s="13" customFormat="1">
      <c r="A168" s="13"/>
      <c r="B168" s="233"/>
      <c r="C168" s="234"/>
      <c r="D168" s="235" t="s">
        <v>128</v>
      </c>
      <c r="E168" s="236" t="s">
        <v>1</v>
      </c>
      <c r="F168" s="237" t="s">
        <v>293</v>
      </c>
      <c r="G168" s="234"/>
      <c r="H168" s="238">
        <v>630.29999999999995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128</v>
      </c>
      <c r="AU168" s="244" t="s">
        <v>85</v>
      </c>
      <c r="AV168" s="13" t="s">
        <v>85</v>
      </c>
      <c r="AW168" s="13" t="s">
        <v>31</v>
      </c>
      <c r="AX168" s="13" t="s">
        <v>83</v>
      </c>
      <c r="AY168" s="244" t="s">
        <v>120</v>
      </c>
    </row>
    <row r="169" s="2" customFormat="1" ht="24.15" customHeight="1">
      <c r="A169" s="38"/>
      <c r="B169" s="39"/>
      <c r="C169" s="219" t="s">
        <v>215</v>
      </c>
      <c r="D169" s="219" t="s">
        <v>122</v>
      </c>
      <c r="E169" s="220" t="s">
        <v>166</v>
      </c>
      <c r="F169" s="221" t="s">
        <v>294</v>
      </c>
      <c r="G169" s="222" t="s">
        <v>125</v>
      </c>
      <c r="H169" s="223">
        <v>145.5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40</v>
      </c>
      <c r="O169" s="91"/>
      <c r="P169" s="229">
        <f>O169*H169</f>
        <v>0</v>
      </c>
      <c r="Q169" s="229">
        <v>0.23000000000000001</v>
      </c>
      <c r="R169" s="229">
        <f>Q169*H169</f>
        <v>33.465000000000003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126</v>
      </c>
      <c r="AT169" s="231" t="s">
        <v>122</v>
      </c>
      <c r="AU169" s="231" t="s">
        <v>85</v>
      </c>
      <c r="AY169" s="17" t="s">
        <v>120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83</v>
      </c>
      <c r="BK169" s="232">
        <f>ROUND(I169*H169,2)</f>
        <v>0</v>
      </c>
      <c r="BL169" s="17" t="s">
        <v>126</v>
      </c>
      <c r="BM169" s="231" t="s">
        <v>295</v>
      </c>
    </row>
    <row r="170" s="13" customFormat="1">
      <c r="A170" s="13"/>
      <c r="B170" s="233"/>
      <c r="C170" s="234"/>
      <c r="D170" s="235" t="s">
        <v>128</v>
      </c>
      <c r="E170" s="236" t="s">
        <v>1</v>
      </c>
      <c r="F170" s="237" t="s">
        <v>296</v>
      </c>
      <c r="G170" s="234"/>
      <c r="H170" s="238">
        <v>80.5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128</v>
      </c>
      <c r="AU170" s="244" t="s">
        <v>85</v>
      </c>
      <c r="AV170" s="13" t="s">
        <v>85</v>
      </c>
      <c r="AW170" s="13" t="s">
        <v>31</v>
      </c>
      <c r="AX170" s="13" t="s">
        <v>75</v>
      </c>
      <c r="AY170" s="244" t="s">
        <v>120</v>
      </c>
    </row>
    <row r="171" s="13" customFormat="1">
      <c r="A171" s="13"/>
      <c r="B171" s="233"/>
      <c r="C171" s="234"/>
      <c r="D171" s="235" t="s">
        <v>128</v>
      </c>
      <c r="E171" s="236" t="s">
        <v>1</v>
      </c>
      <c r="F171" s="237" t="s">
        <v>297</v>
      </c>
      <c r="G171" s="234"/>
      <c r="H171" s="238">
        <v>20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128</v>
      </c>
      <c r="AU171" s="244" t="s">
        <v>85</v>
      </c>
      <c r="AV171" s="13" t="s">
        <v>85</v>
      </c>
      <c r="AW171" s="13" t="s">
        <v>31</v>
      </c>
      <c r="AX171" s="13" t="s">
        <v>75</v>
      </c>
      <c r="AY171" s="244" t="s">
        <v>120</v>
      </c>
    </row>
    <row r="172" s="13" customFormat="1">
      <c r="A172" s="13"/>
      <c r="B172" s="233"/>
      <c r="C172" s="234"/>
      <c r="D172" s="235" t="s">
        <v>128</v>
      </c>
      <c r="E172" s="236" t="s">
        <v>1</v>
      </c>
      <c r="F172" s="237" t="s">
        <v>240</v>
      </c>
      <c r="G172" s="234"/>
      <c r="H172" s="238">
        <v>45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128</v>
      </c>
      <c r="AU172" s="244" t="s">
        <v>85</v>
      </c>
      <c r="AV172" s="13" t="s">
        <v>85</v>
      </c>
      <c r="AW172" s="13" t="s">
        <v>31</v>
      </c>
      <c r="AX172" s="13" t="s">
        <v>75</v>
      </c>
      <c r="AY172" s="244" t="s">
        <v>120</v>
      </c>
    </row>
    <row r="173" s="14" customFormat="1">
      <c r="A173" s="14"/>
      <c r="B173" s="245"/>
      <c r="C173" s="246"/>
      <c r="D173" s="235" t="s">
        <v>128</v>
      </c>
      <c r="E173" s="247" t="s">
        <v>1</v>
      </c>
      <c r="F173" s="248" t="s">
        <v>136</v>
      </c>
      <c r="G173" s="246"/>
      <c r="H173" s="249">
        <v>145.5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128</v>
      </c>
      <c r="AU173" s="255" t="s">
        <v>85</v>
      </c>
      <c r="AV173" s="14" t="s">
        <v>126</v>
      </c>
      <c r="AW173" s="14" t="s">
        <v>31</v>
      </c>
      <c r="AX173" s="14" t="s">
        <v>83</v>
      </c>
      <c r="AY173" s="255" t="s">
        <v>120</v>
      </c>
    </row>
    <row r="174" s="2" customFormat="1" ht="24.15" customHeight="1">
      <c r="A174" s="38"/>
      <c r="B174" s="39"/>
      <c r="C174" s="219" t="s">
        <v>223</v>
      </c>
      <c r="D174" s="219" t="s">
        <v>122</v>
      </c>
      <c r="E174" s="220" t="s">
        <v>171</v>
      </c>
      <c r="F174" s="221" t="s">
        <v>172</v>
      </c>
      <c r="G174" s="222" t="s">
        <v>125</v>
      </c>
      <c r="H174" s="223">
        <v>630.29999999999995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40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126</v>
      </c>
      <c r="AT174" s="231" t="s">
        <v>122</v>
      </c>
      <c r="AU174" s="231" t="s">
        <v>85</v>
      </c>
      <c r="AY174" s="17" t="s">
        <v>120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83</v>
      </c>
      <c r="BK174" s="232">
        <f>ROUND(I174*H174,2)</f>
        <v>0</v>
      </c>
      <c r="BL174" s="17" t="s">
        <v>126</v>
      </c>
      <c r="BM174" s="231" t="s">
        <v>298</v>
      </c>
    </row>
    <row r="175" s="13" customFormat="1">
      <c r="A175" s="13"/>
      <c r="B175" s="233"/>
      <c r="C175" s="234"/>
      <c r="D175" s="235" t="s">
        <v>128</v>
      </c>
      <c r="E175" s="236" t="s">
        <v>1</v>
      </c>
      <c r="F175" s="237" t="s">
        <v>299</v>
      </c>
      <c r="G175" s="234"/>
      <c r="H175" s="238">
        <v>630.29999999999995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128</v>
      </c>
      <c r="AU175" s="244" t="s">
        <v>85</v>
      </c>
      <c r="AV175" s="13" t="s">
        <v>85</v>
      </c>
      <c r="AW175" s="13" t="s">
        <v>31</v>
      </c>
      <c r="AX175" s="13" t="s">
        <v>83</v>
      </c>
      <c r="AY175" s="244" t="s">
        <v>120</v>
      </c>
    </row>
    <row r="176" s="2" customFormat="1" ht="33" customHeight="1">
      <c r="A176" s="38"/>
      <c r="B176" s="39"/>
      <c r="C176" s="219" t="s">
        <v>7</v>
      </c>
      <c r="D176" s="219" t="s">
        <v>122</v>
      </c>
      <c r="E176" s="220" t="s">
        <v>175</v>
      </c>
      <c r="F176" s="221" t="s">
        <v>176</v>
      </c>
      <c r="G176" s="222" t="s">
        <v>125</v>
      </c>
      <c r="H176" s="223">
        <v>630.29999999999995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40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126</v>
      </c>
      <c r="AT176" s="231" t="s">
        <v>122</v>
      </c>
      <c r="AU176" s="231" t="s">
        <v>85</v>
      </c>
      <c r="AY176" s="17" t="s">
        <v>120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83</v>
      </c>
      <c r="BK176" s="232">
        <f>ROUND(I176*H176,2)</f>
        <v>0</v>
      </c>
      <c r="BL176" s="17" t="s">
        <v>126</v>
      </c>
      <c r="BM176" s="231" t="s">
        <v>300</v>
      </c>
    </row>
    <row r="177" s="13" customFormat="1">
      <c r="A177" s="13"/>
      <c r="B177" s="233"/>
      <c r="C177" s="234"/>
      <c r="D177" s="235" t="s">
        <v>128</v>
      </c>
      <c r="E177" s="236" t="s">
        <v>1</v>
      </c>
      <c r="F177" s="237" t="s">
        <v>299</v>
      </c>
      <c r="G177" s="234"/>
      <c r="H177" s="238">
        <v>630.29999999999995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128</v>
      </c>
      <c r="AU177" s="244" t="s">
        <v>85</v>
      </c>
      <c r="AV177" s="13" t="s">
        <v>85</v>
      </c>
      <c r="AW177" s="13" t="s">
        <v>31</v>
      </c>
      <c r="AX177" s="13" t="s">
        <v>83</v>
      </c>
      <c r="AY177" s="244" t="s">
        <v>120</v>
      </c>
    </row>
    <row r="178" s="2" customFormat="1" ht="33" customHeight="1">
      <c r="A178" s="38"/>
      <c r="B178" s="39"/>
      <c r="C178" s="219" t="s">
        <v>301</v>
      </c>
      <c r="D178" s="219" t="s">
        <v>122</v>
      </c>
      <c r="E178" s="220" t="s">
        <v>302</v>
      </c>
      <c r="F178" s="221" t="s">
        <v>303</v>
      </c>
      <c r="G178" s="222" t="s">
        <v>125</v>
      </c>
      <c r="H178" s="223">
        <v>420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40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126</v>
      </c>
      <c r="AT178" s="231" t="s">
        <v>122</v>
      </c>
      <c r="AU178" s="231" t="s">
        <v>85</v>
      </c>
      <c r="AY178" s="17" t="s">
        <v>120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83</v>
      </c>
      <c r="BK178" s="232">
        <f>ROUND(I178*H178,2)</f>
        <v>0</v>
      </c>
      <c r="BL178" s="17" t="s">
        <v>126</v>
      </c>
      <c r="BM178" s="231" t="s">
        <v>304</v>
      </c>
    </row>
    <row r="179" s="13" customFormat="1">
      <c r="A179" s="13"/>
      <c r="B179" s="233"/>
      <c r="C179" s="234"/>
      <c r="D179" s="235" t="s">
        <v>128</v>
      </c>
      <c r="E179" s="236" t="s">
        <v>1</v>
      </c>
      <c r="F179" s="237" t="s">
        <v>305</v>
      </c>
      <c r="G179" s="234"/>
      <c r="H179" s="238">
        <v>420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128</v>
      </c>
      <c r="AU179" s="244" t="s">
        <v>85</v>
      </c>
      <c r="AV179" s="13" t="s">
        <v>85</v>
      </c>
      <c r="AW179" s="13" t="s">
        <v>31</v>
      </c>
      <c r="AX179" s="13" t="s">
        <v>83</v>
      </c>
      <c r="AY179" s="244" t="s">
        <v>120</v>
      </c>
    </row>
    <row r="180" s="12" customFormat="1" ht="22.8" customHeight="1">
      <c r="A180" s="12"/>
      <c r="B180" s="203"/>
      <c r="C180" s="204"/>
      <c r="D180" s="205" t="s">
        <v>74</v>
      </c>
      <c r="E180" s="217" t="s">
        <v>160</v>
      </c>
      <c r="F180" s="217" t="s">
        <v>306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SUM(P181:P189)</f>
        <v>0</v>
      </c>
      <c r="Q180" s="211"/>
      <c r="R180" s="212">
        <f>SUM(R181:R189)</f>
        <v>1.019282</v>
      </c>
      <c r="S180" s="211"/>
      <c r="T180" s="213">
        <f>SUM(T181:T189)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83</v>
      </c>
      <c r="AT180" s="215" t="s">
        <v>74</v>
      </c>
      <c r="AU180" s="215" t="s">
        <v>83</v>
      </c>
      <c r="AY180" s="214" t="s">
        <v>120</v>
      </c>
      <c r="BK180" s="216">
        <f>SUM(BK181:BK189)</f>
        <v>0</v>
      </c>
    </row>
    <row r="181" s="2" customFormat="1" ht="24.15" customHeight="1">
      <c r="A181" s="38"/>
      <c r="B181" s="39"/>
      <c r="C181" s="219" t="s">
        <v>307</v>
      </c>
      <c r="D181" s="219" t="s">
        <v>122</v>
      </c>
      <c r="E181" s="220" t="s">
        <v>308</v>
      </c>
      <c r="F181" s="221" t="s">
        <v>309</v>
      </c>
      <c r="G181" s="222" t="s">
        <v>181</v>
      </c>
      <c r="H181" s="223">
        <v>108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40</v>
      </c>
      <c r="O181" s="91"/>
      <c r="P181" s="229">
        <f>O181*H181</f>
        <v>0</v>
      </c>
      <c r="Q181" s="229">
        <v>1.0000000000000001E-05</v>
      </c>
      <c r="R181" s="229">
        <f>Q181*H181</f>
        <v>0.00108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126</v>
      </c>
      <c r="AT181" s="231" t="s">
        <v>122</v>
      </c>
      <c r="AU181" s="231" t="s">
        <v>85</v>
      </c>
      <c r="AY181" s="17" t="s">
        <v>120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83</v>
      </c>
      <c r="BK181" s="232">
        <f>ROUND(I181*H181,2)</f>
        <v>0</v>
      </c>
      <c r="BL181" s="17" t="s">
        <v>126</v>
      </c>
      <c r="BM181" s="231" t="s">
        <v>310</v>
      </c>
    </row>
    <row r="182" s="13" customFormat="1">
      <c r="A182" s="13"/>
      <c r="B182" s="233"/>
      <c r="C182" s="234"/>
      <c r="D182" s="235" t="s">
        <v>128</v>
      </c>
      <c r="E182" s="236" t="s">
        <v>1</v>
      </c>
      <c r="F182" s="237" t="s">
        <v>311</v>
      </c>
      <c r="G182" s="234"/>
      <c r="H182" s="238">
        <v>108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128</v>
      </c>
      <c r="AU182" s="244" t="s">
        <v>85</v>
      </c>
      <c r="AV182" s="13" t="s">
        <v>85</v>
      </c>
      <c r="AW182" s="13" t="s">
        <v>31</v>
      </c>
      <c r="AX182" s="13" t="s">
        <v>83</v>
      </c>
      <c r="AY182" s="244" t="s">
        <v>120</v>
      </c>
    </row>
    <row r="183" s="2" customFormat="1" ht="24.15" customHeight="1">
      <c r="A183" s="38"/>
      <c r="B183" s="39"/>
      <c r="C183" s="256" t="s">
        <v>312</v>
      </c>
      <c r="D183" s="256" t="s">
        <v>185</v>
      </c>
      <c r="E183" s="257" t="s">
        <v>313</v>
      </c>
      <c r="F183" s="258" t="s">
        <v>314</v>
      </c>
      <c r="G183" s="259" t="s">
        <v>181</v>
      </c>
      <c r="H183" s="260">
        <v>113.40000000000001</v>
      </c>
      <c r="I183" s="261"/>
      <c r="J183" s="262">
        <f>ROUND(I183*H183,2)</f>
        <v>0</v>
      </c>
      <c r="K183" s="263"/>
      <c r="L183" s="264"/>
      <c r="M183" s="265" t="s">
        <v>1</v>
      </c>
      <c r="N183" s="266" t="s">
        <v>40</v>
      </c>
      <c r="O183" s="91"/>
      <c r="P183" s="229">
        <f>O183*H183</f>
        <v>0</v>
      </c>
      <c r="Q183" s="229">
        <v>0.0067299999999999999</v>
      </c>
      <c r="R183" s="229">
        <f>Q183*H183</f>
        <v>0.76318200000000003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160</v>
      </c>
      <c r="AT183" s="231" t="s">
        <v>185</v>
      </c>
      <c r="AU183" s="231" t="s">
        <v>85</v>
      </c>
      <c r="AY183" s="17" t="s">
        <v>120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83</v>
      </c>
      <c r="BK183" s="232">
        <f>ROUND(I183*H183,2)</f>
        <v>0</v>
      </c>
      <c r="BL183" s="17" t="s">
        <v>126</v>
      </c>
      <c r="BM183" s="231" t="s">
        <v>315</v>
      </c>
    </row>
    <row r="184" s="13" customFormat="1">
      <c r="A184" s="13"/>
      <c r="B184" s="233"/>
      <c r="C184" s="234"/>
      <c r="D184" s="235" t="s">
        <v>128</v>
      </c>
      <c r="E184" s="234"/>
      <c r="F184" s="237" t="s">
        <v>316</v>
      </c>
      <c r="G184" s="234"/>
      <c r="H184" s="238">
        <v>113.40000000000001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128</v>
      </c>
      <c r="AU184" s="244" t="s">
        <v>85</v>
      </c>
      <c r="AV184" s="13" t="s">
        <v>85</v>
      </c>
      <c r="AW184" s="13" t="s">
        <v>4</v>
      </c>
      <c r="AX184" s="13" t="s">
        <v>83</v>
      </c>
      <c r="AY184" s="244" t="s">
        <v>120</v>
      </c>
    </row>
    <row r="185" s="2" customFormat="1" ht="24.15" customHeight="1">
      <c r="A185" s="38"/>
      <c r="B185" s="39"/>
      <c r="C185" s="219" t="s">
        <v>317</v>
      </c>
      <c r="D185" s="219" t="s">
        <v>122</v>
      </c>
      <c r="E185" s="220" t="s">
        <v>318</v>
      </c>
      <c r="F185" s="221" t="s">
        <v>319</v>
      </c>
      <c r="G185" s="222" t="s">
        <v>320</v>
      </c>
      <c r="H185" s="223">
        <v>2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40</v>
      </c>
      <c r="O185" s="91"/>
      <c r="P185" s="229">
        <f>O185*H185</f>
        <v>0</v>
      </c>
      <c r="Q185" s="229">
        <v>0.049050000000000003</v>
      </c>
      <c r="R185" s="229">
        <f>Q185*H185</f>
        <v>0.098100000000000007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126</v>
      </c>
      <c r="AT185" s="231" t="s">
        <v>122</v>
      </c>
      <c r="AU185" s="231" t="s">
        <v>85</v>
      </c>
      <c r="AY185" s="17" t="s">
        <v>120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83</v>
      </c>
      <c r="BK185" s="232">
        <f>ROUND(I185*H185,2)</f>
        <v>0</v>
      </c>
      <c r="BL185" s="17" t="s">
        <v>126</v>
      </c>
      <c r="BM185" s="231" t="s">
        <v>321</v>
      </c>
    </row>
    <row r="186" s="2" customFormat="1" ht="33" customHeight="1">
      <c r="A186" s="38"/>
      <c r="B186" s="39"/>
      <c r="C186" s="219" t="s">
        <v>322</v>
      </c>
      <c r="D186" s="219" t="s">
        <v>122</v>
      </c>
      <c r="E186" s="220" t="s">
        <v>323</v>
      </c>
      <c r="F186" s="221" t="s">
        <v>324</v>
      </c>
      <c r="G186" s="222" t="s">
        <v>320</v>
      </c>
      <c r="H186" s="223">
        <v>2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40</v>
      </c>
      <c r="O186" s="91"/>
      <c r="P186" s="229">
        <f>O186*H186</f>
        <v>0</v>
      </c>
      <c r="Q186" s="229">
        <v>0.00396</v>
      </c>
      <c r="R186" s="229">
        <f>Q186*H186</f>
        <v>0.00792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126</v>
      </c>
      <c r="AT186" s="231" t="s">
        <v>122</v>
      </c>
      <c r="AU186" s="231" t="s">
        <v>85</v>
      </c>
      <c r="AY186" s="17" t="s">
        <v>120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83</v>
      </c>
      <c r="BK186" s="232">
        <f>ROUND(I186*H186,2)</f>
        <v>0</v>
      </c>
      <c r="BL186" s="17" t="s">
        <v>126</v>
      </c>
      <c r="BM186" s="231" t="s">
        <v>325</v>
      </c>
    </row>
    <row r="187" s="2" customFormat="1" ht="24.15" customHeight="1">
      <c r="A187" s="38"/>
      <c r="B187" s="39"/>
      <c r="C187" s="219" t="s">
        <v>326</v>
      </c>
      <c r="D187" s="219" t="s">
        <v>122</v>
      </c>
      <c r="E187" s="220" t="s">
        <v>327</v>
      </c>
      <c r="F187" s="221" t="s">
        <v>328</v>
      </c>
      <c r="G187" s="222" t="s">
        <v>320</v>
      </c>
      <c r="H187" s="223">
        <v>2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40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126</v>
      </c>
      <c r="AT187" s="231" t="s">
        <v>122</v>
      </c>
      <c r="AU187" s="231" t="s">
        <v>85</v>
      </c>
      <c r="AY187" s="17" t="s">
        <v>120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83</v>
      </c>
      <c r="BK187" s="232">
        <f>ROUND(I187*H187,2)</f>
        <v>0</v>
      </c>
      <c r="BL187" s="17" t="s">
        <v>126</v>
      </c>
      <c r="BM187" s="231" t="s">
        <v>329</v>
      </c>
    </row>
    <row r="188" s="2" customFormat="1" ht="33" customHeight="1">
      <c r="A188" s="38"/>
      <c r="B188" s="39"/>
      <c r="C188" s="219" t="s">
        <v>330</v>
      </c>
      <c r="D188" s="219" t="s">
        <v>122</v>
      </c>
      <c r="E188" s="220" t="s">
        <v>331</v>
      </c>
      <c r="F188" s="221" t="s">
        <v>332</v>
      </c>
      <c r="G188" s="222" t="s">
        <v>320</v>
      </c>
      <c r="H188" s="223">
        <v>2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40</v>
      </c>
      <c r="O188" s="91"/>
      <c r="P188" s="229">
        <f>O188*H188</f>
        <v>0</v>
      </c>
      <c r="Q188" s="229">
        <v>0.037249999999999998</v>
      </c>
      <c r="R188" s="229">
        <f>Q188*H188</f>
        <v>0.074499999999999997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126</v>
      </c>
      <c r="AT188" s="231" t="s">
        <v>122</v>
      </c>
      <c r="AU188" s="231" t="s">
        <v>85</v>
      </c>
      <c r="AY188" s="17" t="s">
        <v>120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83</v>
      </c>
      <c r="BK188" s="232">
        <f>ROUND(I188*H188,2)</f>
        <v>0</v>
      </c>
      <c r="BL188" s="17" t="s">
        <v>126</v>
      </c>
      <c r="BM188" s="231" t="s">
        <v>333</v>
      </c>
    </row>
    <row r="189" s="2" customFormat="1" ht="16.5" customHeight="1">
      <c r="A189" s="38"/>
      <c r="B189" s="39"/>
      <c r="C189" s="219" t="s">
        <v>334</v>
      </c>
      <c r="D189" s="219" t="s">
        <v>122</v>
      </c>
      <c r="E189" s="220" t="s">
        <v>335</v>
      </c>
      <c r="F189" s="221" t="s">
        <v>336</v>
      </c>
      <c r="G189" s="222" t="s">
        <v>132</v>
      </c>
      <c r="H189" s="223">
        <v>2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40</v>
      </c>
      <c r="O189" s="91"/>
      <c r="P189" s="229">
        <f>O189*H189</f>
        <v>0</v>
      </c>
      <c r="Q189" s="229">
        <v>0.037249999999999998</v>
      </c>
      <c r="R189" s="229">
        <f>Q189*H189</f>
        <v>0.074499999999999997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126</v>
      </c>
      <c r="AT189" s="231" t="s">
        <v>122</v>
      </c>
      <c r="AU189" s="231" t="s">
        <v>85</v>
      </c>
      <c r="AY189" s="17" t="s">
        <v>120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83</v>
      </c>
      <c r="BK189" s="232">
        <f>ROUND(I189*H189,2)</f>
        <v>0</v>
      </c>
      <c r="BL189" s="17" t="s">
        <v>126</v>
      </c>
      <c r="BM189" s="231" t="s">
        <v>337</v>
      </c>
    </row>
    <row r="190" s="12" customFormat="1" ht="22.8" customHeight="1">
      <c r="A190" s="12"/>
      <c r="B190" s="203"/>
      <c r="C190" s="204"/>
      <c r="D190" s="205" t="s">
        <v>74</v>
      </c>
      <c r="E190" s="217" t="s">
        <v>165</v>
      </c>
      <c r="F190" s="217" t="s">
        <v>178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SUM(P191:P199)</f>
        <v>0</v>
      </c>
      <c r="Q190" s="211"/>
      <c r="R190" s="212">
        <f>SUM(R191:R199)</f>
        <v>8.7448599999999992</v>
      </c>
      <c r="S190" s="211"/>
      <c r="T190" s="213">
        <f>SUM(T191:T199)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83</v>
      </c>
      <c r="AT190" s="215" t="s">
        <v>74</v>
      </c>
      <c r="AU190" s="215" t="s">
        <v>83</v>
      </c>
      <c r="AY190" s="214" t="s">
        <v>120</v>
      </c>
      <c r="BK190" s="216">
        <f>SUM(BK191:BK199)</f>
        <v>0</v>
      </c>
    </row>
    <row r="191" s="2" customFormat="1" ht="24.15" customHeight="1">
      <c r="A191" s="38"/>
      <c r="B191" s="39"/>
      <c r="C191" s="219" t="s">
        <v>338</v>
      </c>
      <c r="D191" s="219" t="s">
        <v>122</v>
      </c>
      <c r="E191" s="220" t="s">
        <v>179</v>
      </c>
      <c r="F191" s="221" t="s">
        <v>180</v>
      </c>
      <c r="G191" s="222" t="s">
        <v>181</v>
      </c>
      <c r="H191" s="223">
        <v>5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40</v>
      </c>
      <c r="O191" s="91"/>
      <c r="P191" s="229">
        <f>O191*H191</f>
        <v>0</v>
      </c>
      <c r="Q191" s="229">
        <v>0.20219000000000001</v>
      </c>
      <c r="R191" s="229">
        <f>Q191*H191</f>
        <v>1.01095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126</v>
      </c>
      <c r="AT191" s="231" t="s">
        <v>122</v>
      </c>
      <c r="AU191" s="231" t="s">
        <v>85</v>
      </c>
      <c r="AY191" s="17" t="s">
        <v>120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83</v>
      </c>
      <c r="BK191" s="232">
        <f>ROUND(I191*H191,2)</f>
        <v>0</v>
      </c>
      <c r="BL191" s="17" t="s">
        <v>126</v>
      </c>
      <c r="BM191" s="231" t="s">
        <v>339</v>
      </c>
    </row>
    <row r="192" s="13" customFormat="1">
      <c r="A192" s="13"/>
      <c r="B192" s="233"/>
      <c r="C192" s="234"/>
      <c r="D192" s="235" t="s">
        <v>128</v>
      </c>
      <c r="E192" s="236" t="s">
        <v>1</v>
      </c>
      <c r="F192" s="237" t="s">
        <v>146</v>
      </c>
      <c r="G192" s="234"/>
      <c r="H192" s="238">
        <v>5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128</v>
      </c>
      <c r="AU192" s="244" t="s">
        <v>85</v>
      </c>
      <c r="AV192" s="13" t="s">
        <v>85</v>
      </c>
      <c r="AW192" s="13" t="s">
        <v>31</v>
      </c>
      <c r="AX192" s="13" t="s">
        <v>83</v>
      </c>
      <c r="AY192" s="244" t="s">
        <v>120</v>
      </c>
    </row>
    <row r="193" s="2" customFormat="1" ht="16.5" customHeight="1">
      <c r="A193" s="38"/>
      <c r="B193" s="39"/>
      <c r="C193" s="256" t="s">
        <v>340</v>
      </c>
      <c r="D193" s="256" t="s">
        <v>185</v>
      </c>
      <c r="E193" s="257" t="s">
        <v>186</v>
      </c>
      <c r="F193" s="258" t="s">
        <v>187</v>
      </c>
      <c r="G193" s="259" t="s">
        <v>181</v>
      </c>
      <c r="H193" s="260">
        <v>5</v>
      </c>
      <c r="I193" s="261"/>
      <c r="J193" s="262">
        <f>ROUND(I193*H193,2)</f>
        <v>0</v>
      </c>
      <c r="K193" s="263"/>
      <c r="L193" s="264"/>
      <c r="M193" s="265" t="s">
        <v>1</v>
      </c>
      <c r="N193" s="266" t="s">
        <v>40</v>
      </c>
      <c r="O193" s="91"/>
      <c r="P193" s="229">
        <f>O193*H193</f>
        <v>0</v>
      </c>
      <c r="Q193" s="229">
        <v>0.055</v>
      </c>
      <c r="R193" s="229">
        <f>Q193*H193</f>
        <v>0.27500000000000002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160</v>
      </c>
      <c r="AT193" s="231" t="s">
        <v>185</v>
      </c>
      <c r="AU193" s="231" t="s">
        <v>85</v>
      </c>
      <c r="AY193" s="17" t="s">
        <v>120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83</v>
      </c>
      <c r="BK193" s="232">
        <f>ROUND(I193*H193,2)</f>
        <v>0</v>
      </c>
      <c r="BL193" s="17" t="s">
        <v>126</v>
      </c>
      <c r="BM193" s="231" t="s">
        <v>341</v>
      </c>
    </row>
    <row r="194" s="2" customFormat="1" ht="33" customHeight="1">
      <c r="A194" s="38"/>
      <c r="B194" s="39"/>
      <c r="C194" s="219" t="s">
        <v>342</v>
      </c>
      <c r="D194" s="219" t="s">
        <v>122</v>
      </c>
      <c r="E194" s="220" t="s">
        <v>343</v>
      </c>
      <c r="F194" s="221" t="s">
        <v>344</v>
      </c>
      <c r="G194" s="222" t="s">
        <v>181</v>
      </c>
      <c r="H194" s="223">
        <v>21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40</v>
      </c>
      <c r="O194" s="91"/>
      <c r="P194" s="229">
        <f>O194*H194</f>
        <v>0</v>
      </c>
      <c r="Q194" s="229">
        <v>0.00060999999999999997</v>
      </c>
      <c r="R194" s="229">
        <f>Q194*H194</f>
        <v>0.01281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126</v>
      </c>
      <c r="AT194" s="231" t="s">
        <v>122</v>
      </c>
      <c r="AU194" s="231" t="s">
        <v>85</v>
      </c>
      <c r="AY194" s="17" t="s">
        <v>120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83</v>
      </c>
      <c r="BK194" s="232">
        <f>ROUND(I194*H194,2)</f>
        <v>0</v>
      </c>
      <c r="BL194" s="17" t="s">
        <v>126</v>
      </c>
      <c r="BM194" s="231" t="s">
        <v>345</v>
      </c>
    </row>
    <row r="195" s="13" customFormat="1">
      <c r="A195" s="13"/>
      <c r="B195" s="233"/>
      <c r="C195" s="234"/>
      <c r="D195" s="235" t="s">
        <v>128</v>
      </c>
      <c r="E195" s="236" t="s">
        <v>1</v>
      </c>
      <c r="F195" s="237" t="s">
        <v>346</v>
      </c>
      <c r="G195" s="234"/>
      <c r="H195" s="238">
        <v>21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128</v>
      </c>
      <c r="AU195" s="244" t="s">
        <v>85</v>
      </c>
      <c r="AV195" s="13" t="s">
        <v>85</v>
      </c>
      <c r="AW195" s="13" t="s">
        <v>31</v>
      </c>
      <c r="AX195" s="13" t="s">
        <v>83</v>
      </c>
      <c r="AY195" s="244" t="s">
        <v>120</v>
      </c>
    </row>
    <row r="196" s="2" customFormat="1" ht="33" customHeight="1">
      <c r="A196" s="38"/>
      <c r="B196" s="39"/>
      <c r="C196" s="219" t="s">
        <v>347</v>
      </c>
      <c r="D196" s="219" t="s">
        <v>122</v>
      </c>
      <c r="E196" s="220" t="s">
        <v>348</v>
      </c>
      <c r="F196" s="221" t="s">
        <v>349</v>
      </c>
      <c r="G196" s="222" t="s">
        <v>181</v>
      </c>
      <c r="H196" s="223">
        <v>6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40</v>
      </c>
      <c r="O196" s="91"/>
      <c r="P196" s="229">
        <f>O196*H196</f>
        <v>0</v>
      </c>
      <c r="Q196" s="229">
        <v>0.74460999999999999</v>
      </c>
      <c r="R196" s="229">
        <f>Q196*H196</f>
        <v>4.4676600000000004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126</v>
      </c>
      <c r="AT196" s="231" t="s">
        <v>122</v>
      </c>
      <c r="AU196" s="231" t="s">
        <v>85</v>
      </c>
      <c r="AY196" s="17" t="s">
        <v>120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83</v>
      </c>
      <c r="BK196" s="232">
        <f>ROUND(I196*H196,2)</f>
        <v>0</v>
      </c>
      <c r="BL196" s="17" t="s">
        <v>126</v>
      </c>
      <c r="BM196" s="231" t="s">
        <v>350</v>
      </c>
    </row>
    <row r="197" s="13" customFormat="1">
      <c r="A197" s="13"/>
      <c r="B197" s="233"/>
      <c r="C197" s="234"/>
      <c r="D197" s="235" t="s">
        <v>128</v>
      </c>
      <c r="E197" s="236" t="s">
        <v>1</v>
      </c>
      <c r="F197" s="237" t="s">
        <v>351</v>
      </c>
      <c r="G197" s="234"/>
      <c r="H197" s="238">
        <v>6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128</v>
      </c>
      <c r="AU197" s="244" t="s">
        <v>85</v>
      </c>
      <c r="AV197" s="13" t="s">
        <v>85</v>
      </c>
      <c r="AW197" s="13" t="s">
        <v>31</v>
      </c>
      <c r="AX197" s="13" t="s">
        <v>83</v>
      </c>
      <c r="AY197" s="244" t="s">
        <v>120</v>
      </c>
    </row>
    <row r="198" s="2" customFormat="1" ht="33" customHeight="1">
      <c r="A198" s="38"/>
      <c r="B198" s="39"/>
      <c r="C198" s="219" t="s">
        <v>352</v>
      </c>
      <c r="D198" s="219" t="s">
        <v>122</v>
      </c>
      <c r="E198" s="220" t="s">
        <v>353</v>
      </c>
      <c r="F198" s="221" t="s">
        <v>354</v>
      </c>
      <c r="G198" s="222" t="s">
        <v>181</v>
      </c>
      <c r="H198" s="223">
        <v>4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40</v>
      </c>
      <c r="O198" s="91"/>
      <c r="P198" s="229">
        <f>O198*H198</f>
        <v>0</v>
      </c>
      <c r="Q198" s="229">
        <v>0.74460999999999999</v>
      </c>
      <c r="R198" s="229">
        <f>Q198*H198</f>
        <v>2.97844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126</v>
      </c>
      <c r="AT198" s="231" t="s">
        <v>122</v>
      </c>
      <c r="AU198" s="231" t="s">
        <v>85</v>
      </c>
      <c r="AY198" s="17" t="s">
        <v>120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83</v>
      </c>
      <c r="BK198" s="232">
        <f>ROUND(I198*H198,2)</f>
        <v>0</v>
      </c>
      <c r="BL198" s="17" t="s">
        <v>126</v>
      </c>
      <c r="BM198" s="231" t="s">
        <v>355</v>
      </c>
    </row>
    <row r="199" s="13" customFormat="1">
      <c r="A199" s="13"/>
      <c r="B199" s="233"/>
      <c r="C199" s="234"/>
      <c r="D199" s="235" t="s">
        <v>128</v>
      </c>
      <c r="E199" s="236" t="s">
        <v>1</v>
      </c>
      <c r="F199" s="237" t="s">
        <v>126</v>
      </c>
      <c r="G199" s="234"/>
      <c r="H199" s="238">
        <v>4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128</v>
      </c>
      <c r="AU199" s="244" t="s">
        <v>85</v>
      </c>
      <c r="AV199" s="13" t="s">
        <v>85</v>
      </c>
      <c r="AW199" s="13" t="s">
        <v>31</v>
      </c>
      <c r="AX199" s="13" t="s">
        <v>83</v>
      </c>
      <c r="AY199" s="244" t="s">
        <v>120</v>
      </c>
    </row>
    <row r="200" s="12" customFormat="1" ht="22.8" customHeight="1">
      <c r="A200" s="12"/>
      <c r="B200" s="203"/>
      <c r="C200" s="204"/>
      <c r="D200" s="205" t="s">
        <v>74</v>
      </c>
      <c r="E200" s="217" t="s">
        <v>197</v>
      </c>
      <c r="F200" s="217" t="s">
        <v>198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SUM(P201:P205)</f>
        <v>0</v>
      </c>
      <c r="Q200" s="211"/>
      <c r="R200" s="212">
        <f>SUM(R201:R205)</f>
        <v>0</v>
      </c>
      <c r="S200" s="211"/>
      <c r="T200" s="213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83</v>
      </c>
      <c r="AT200" s="215" t="s">
        <v>74</v>
      </c>
      <c r="AU200" s="215" t="s">
        <v>83</v>
      </c>
      <c r="AY200" s="214" t="s">
        <v>120</v>
      </c>
      <c r="BK200" s="216">
        <f>SUM(BK201:BK205)</f>
        <v>0</v>
      </c>
    </row>
    <row r="201" s="2" customFormat="1" ht="21.75" customHeight="1">
      <c r="A201" s="38"/>
      <c r="B201" s="39"/>
      <c r="C201" s="219" t="s">
        <v>356</v>
      </c>
      <c r="D201" s="219" t="s">
        <v>122</v>
      </c>
      <c r="E201" s="220" t="s">
        <v>200</v>
      </c>
      <c r="F201" s="221" t="s">
        <v>201</v>
      </c>
      <c r="G201" s="222" t="s">
        <v>140</v>
      </c>
      <c r="H201" s="223">
        <v>141.81800000000001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40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126</v>
      </c>
      <c r="AT201" s="231" t="s">
        <v>122</v>
      </c>
      <c r="AU201" s="231" t="s">
        <v>85</v>
      </c>
      <c r="AY201" s="17" t="s">
        <v>120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83</v>
      </c>
      <c r="BK201" s="232">
        <f>ROUND(I201*H201,2)</f>
        <v>0</v>
      </c>
      <c r="BL201" s="17" t="s">
        <v>126</v>
      </c>
      <c r="BM201" s="231" t="s">
        <v>357</v>
      </c>
    </row>
    <row r="202" s="13" customFormat="1">
      <c r="A202" s="13"/>
      <c r="B202" s="233"/>
      <c r="C202" s="234"/>
      <c r="D202" s="235" t="s">
        <v>128</v>
      </c>
      <c r="E202" s="236" t="s">
        <v>1</v>
      </c>
      <c r="F202" s="237" t="s">
        <v>358</v>
      </c>
      <c r="G202" s="234"/>
      <c r="H202" s="238">
        <v>141.81800000000001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128</v>
      </c>
      <c r="AU202" s="244" t="s">
        <v>85</v>
      </c>
      <c r="AV202" s="13" t="s">
        <v>85</v>
      </c>
      <c r="AW202" s="13" t="s">
        <v>31</v>
      </c>
      <c r="AX202" s="13" t="s">
        <v>83</v>
      </c>
      <c r="AY202" s="244" t="s">
        <v>120</v>
      </c>
    </row>
    <row r="203" s="2" customFormat="1" ht="24.15" customHeight="1">
      <c r="A203" s="38"/>
      <c r="B203" s="39"/>
      <c r="C203" s="219" t="s">
        <v>359</v>
      </c>
      <c r="D203" s="219" t="s">
        <v>122</v>
      </c>
      <c r="E203" s="220" t="s">
        <v>205</v>
      </c>
      <c r="F203" s="221" t="s">
        <v>206</v>
      </c>
      <c r="G203" s="222" t="s">
        <v>140</v>
      </c>
      <c r="H203" s="223">
        <v>567.27200000000005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40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126</v>
      </c>
      <c r="AT203" s="231" t="s">
        <v>122</v>
      </c>
      <c r="AU203" s="231" t="s">
        <v>85</v>
      </c>
      <c r="AY203" s="17" t="s">
        <v>120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83</v>
      </c>
      <c r="BK203" s="232">
        <f>ROUND(I203*H203,2)</f>
        <v>0</v>
      </c>
      <c r="BL203" s="17" t="s">
        <v>126</v>
      </c>
      <c r="BM203" s="231" t="s">
        <v>360</v>
      </c>
    </row>
    <row r="204" s="13" customFormat="1">
      <c r="A204" s="13"/>
      <c r="B204" s="233"/>
      <c r="C204" s="234"/>
      <c r="D204" s="235" t="s">
        <v>128</v>
      </c>
      <c r="E204" s="236" t="s">
        <v>1</v>
      </c>
      <c r="F204" s="237" t="s">
        <v>361</v>
      </c>
      <c r="G204" s="234"/>
      <c r="H204" s="238">
        <v>567.27200000000005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128</v>
      </c>
      <c r="AU204" s="244" t="s">
        <v>85</v>
      </c>
      <c r="AV204" s="13" t="s">
        <v>85</v>
      </c>
      <c r="AW204" s="13" t="s">
        <v>31</v>
      </c>
      <c r="AX204" s="13" t="s">
        <v>83</v>
      </c>
      <c r="AY204" s="244" t="s">
        <v>120</v>
      </c>
    </row>
    <row r="205" s="2" customFormat="1" ht="24.15" customHeight="1">
      <c r="A205" s="38"/>
      <c r="B205" s="39"/>
      <c r="C205" s="219" t="s">
        <v>362</v>
      </c>
      <c r="D205" s="219" t="s">
        <v>122</v>
      </c>
      <c r="E205" s="220" t="s">
        <v>210</v>
      </c>
      <c r="F205" s="221" t="s">
        <v>211</v>
      </c>
      <c r="G205" s="222" t="s">
        <v>140</v>
      </c>
      <c r="H205" s="223">
        <v>141.81800000000001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40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126</v>
      </c>
      <c r="AT205" s="231" t="s">
        <v>122</v>
      </c>
      <c r="AU205" s="231" t="s">
        <v>85</v>
      </c>
      <c r="AY205" s="17" t="s">
        <v>120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83</v>
      </c>
      <c r="BK205" s="232">
        <f>ROUND(I205*H205,2)</f>
        <v>0</v>
      </c>
      <c r="BL205" s="17" t="s">
        <v>126</v>
      </c>
      <c r="BM205" s="231" t="s">
        <v>363</v>
      </c>
    </row>
    <row r="206" s="12" customFormat="1" ht="22.8" customHeight="1">
      <c r="A206" s="12"/>
      <c r="B206" s="203"/>
      <c r="C206" s="204"/>
      <c r="D206" s="205" t="s">
        <v>74</v>
      </c>
      <c r="E206" s="217" t="s">
        <v>213</v>
      </c>
      <c r="F206" s="217" t="s">
        <v>214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P207</f>
        <v>0</v>
      </c>
      <c r="Q206" s="211"/>
      <c r="R206" s="212">
        <f>R207</f>
        <v>0</v>
      </c>
      <c r="S206" s="211"/>
      <c r="T206" s="213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83</v>
      </c>
      <c r="AT206" s="215" t="s">
        <v>74</v>
      </c>
      <c r="AU206" s="215" t="s">
        <v>83</v>
      </c>
      <c r="AY206" s="214" t="s">
        <v>120</v>
      </c>
      <c r="BK206" s="216">
        <f>BK207</f>
        <v>0</v>
      </c>
    </row>
    <row r="207" s="2" customFormat="1" ht="33" customHeight="1">
      <c r="A207" s="38"/>
      <c r="B207" s="39"/>
      <c r="C207" s="219" t="s">
        <v>364</v>
      </c>
      <c r="D207" s="219" t="s">
        <v>122</v>
      </c>
      <c r="E207" s="220" t="s">
        <v>216</v>
      </c>
      <c r="F207" s="221" t="s">
        <v>217</v>
      </c>
      <c r="G207" s="222" t="s">
        <v>140</v>
      </c>
      <c r="H207" s="223">
        <v>134.15899999999999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40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126</v>
      </c>
      <c r="AT207" s="231" t="s">
        <v>122</v>
      </c>
      <c r="AU207" s="231" t="s">
        <v>85</v>
      </c>
      <c r="AY207" s="17" t="s">
        <v>120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83</v>
      </c>
      <c r="BK207" s="232">
        <f>ROUND(I207*H207,2)</f>
        <v>0</v>
      </c>
      <c r="BL207" s="17" t="s">
        <v>126</v>
      </c>
      <c r="BM207" s="231" t="s">
        <v>365</v>
      </c>
    </row>
    <row r="208" s="12" customFormat="1" ht="25.92" customHeight="1">
      <c r="A208" s="12"/>
      <c r="B208" s="203"/>
      <c r="C208" s="204"/>
      <c r="D208" s="205" t="s">
        <v>74</v>
      </c>
      <c r="E208" s="206" t="s">
        <v>219</v>
      </c>
      <c r="F208" s="206" t="s">
        <v>220</v>
      </c>
      <c r="G208" s="204"/>
      <c r="H208" s="204"/>
      <c r="I208" s="207"/>
      <c r="J208" s="208">
        <f>BK208</f>
        <v>0</v>
      </c>
      <c r="K208" s="204"/>
      <c r="L208" s="209"/>
      <c r="M208" s="210"/>
      <c r="N208" s="211"/>
      <c r="O208" s="211"/>
      <c r="P208" s="212">
        <f>P209</f>
        <v>0</v>
      </c>
      <c r="Q208" s="211"/>
      <c r="R208" s="212">
        <f>R209</f>
        <v>0</v>
      </c>
      <c r="S208" s="211"/>
      <c r="T208" s="213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146</v>
      </c>
      <c r="AT208" s="215" t="s">
        <v>74</v>
      </c>
      <c r="AU208" s="215" t="s">
        <v>75</v>
      </c>
      <c r="AY208" s="214" t="s">
        <v>120</v>
      </c>
      <c r="BK208" s="216">
        <f>BK209</f>
        <v>0</v>
      </c>
    </row>
    <row r="209" s="12" customFormat="1" ht="22.8" customHeight="1">
      <c r="A209" s="12"/>
      <c r="B209" s="203"/>
      <c r="C209" s="204"/>
      <c r="D209" s="205" t="s">
        <v>74</v>
      </c>
      <c r="E209" s="217" t="s">
        <v>221</v>
      </c>
      <c r="F209" s="217" t="s">
        <v>222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P210</f>
        <v>0</v>
      </c>
      <c r="Q209" s="211"/>
      <c r="R209" s="212">
        <f>R210</f>
        <v>0</v>
      </c>
      <c r="S209" s="211"/>
      <c r="T209" s="213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146</v>
      </c>
      <c r="AT209" s="215" t="s">
        <v>74</v>
      </c>
      <c r="AU209" s="215" t="s">
        <v>83</v>
      </c>
      <c r="AY209" s="214" t="s">
        <v>120</v>
      </c>
      <c r="BK209" s="216">
        <f>BK210</f>
        <v>0</v>
      </c>
    </row>
    <row r="210" s="2" customFormat="1" ht="16.5" customHeight="1">
      <c r="A210" s="38"/>
      <c r="B210" s="39"/>
      <c r="C210" s="219" t="s">
        <v>366</v>
      </c>
      <c r="D210" s="219" t="s">
        <v>122</v>
      </c>
      <c r="E210" s="220" t="s">
        <v>224</v>
      </c>
      <c r="F210" s="221" t="s">
        <v>225</v>
      </c>
      <c r="G210" s="222" t="s">
        <v>226</v>
      </c>
      <c r="H210" s="223">
        <v>1</v>
      </c>
      <c r="I210" s="224"/>
      <c r="J210" s="225">
        <f>ROUND(I210*H210,2)</f>
        <v>0</v>
      </c>
      <c r="K210" s="226"/>
      <c r="L210" s="44"/>
      <c r="M210" s="280" t="s">
        <v>1</v>
      </c>
      <c r="N210" s="281" t="s">
        <v>40</v>
      </c>
      <c r="O210" s="282"/>
      <c r="P210" s="283">
        <f>O210*H210</f>
        <v>0</v>
      </c>
      <c r="Q210" s="283">
        <v>0</v>
      </c>
      <c r="R210" s="283">
        <f>Q210*H210</f>
        <v>0</v>
      </c>
      <c r="S210" s="283">
        <v>0</v>
      </c>
      <c r="T210" s="28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227</v>
      </c>
      <c r="AT210" s="231" t="s">
        <v>122</v>
      </c>
      <c r="AU210" s="231" t="s">
        <v>85</v>
      </c>
      <c r="AY210" s="17" t="s">
        <v>120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83</v>
      </c>
      <c r="BK210" s="232">
        <f>ROUND(I210*H210,2)</f>
        <v>0</v>
      </c>
      <c r="BL210" s="17" t="s">
        <v>227</v>
      </c>
      <c r="BM210" s="231" t="s">
        <v>367</v>
      </c>
    </row>
    <row r="211" s="2" customFormat="1" ht="6.96" customHeight="1">
      <c r="A211" s="38"/>
      <c r="B211" s="66"/>
      <c r="C211" s="67"/>
      <c r="D211" s="67"/>
      <c r="E211" s="67"/>
      <c r="F211" s="67"/>
      <c r="G211" s="67"/>
      <c r="H211" s="67"/>
      <c r="I211" s="67"/>
      <c r="J211" s="67"/>
      <c r="K211" s="67"/>
      <c r="L211" s="44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sheetProtection sheet="1" autoFilter="0" formatColumns="0" formatRows="0" objects="1" scenarios="1" spinCount="100000" saltValue="se5FQeMcA0afVJVB93Wt3lbtwCnYdnl4lFI1FbmC051/CtCMRnTbv20cuKD0O3dMpDsiGbTMrK7d8QqN7bDvEA==" hashValue="EkTESuOZNoIm4KIhRDM44R4ZZL3HvwzPS8x9/WPri7YA2AuDRUGfIeUudPSiaX9p0EIsABKFqCKUUfzOZJHL5w==" algorithmName="SHA-512" password="CC35"/>
  <autoFilter ref="C125:K21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2024-10-19T06:08:44Z</dcterms:created>
  <dcterms:modified xsi:type="dcterms:W3CDTF">2024-10-19T06:08:47Z</dcterms:modified>
</cp:coreProperties>
</file>