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nkova\Desktop\"/>
    </mc:Choice>
  </mc:AlternateContent>
  <bookViews>
    <workbookView xWindow="360" yWindow="270" windowWidth="18735" windowHeight="12210" firstSheet="4" activeTab="7"/>
  </bookViews>
  <sheets>
    <sheet name="Pokyny pro vyplnění" sheetId="11" r:id="rId1"/>
    <sheet name="Stavba" sheetId="1" r:id="rId2"/>
    <sheet name="VzorPolozky" sheetId="10" state="hidden" r:id="rId3"/>
    <sheet name="SO01 001r Pol" sheetId="12" r:id="rId4"/>
    <sheet name="SO01 M21.1 Pol" sheetId="13" r:id="rId5"/>
    <sheet name="SO02 002 Pol" sheetId="14" r:id="rId6"/>
    <sheet name="SO11.1 003 Pol" sheetId="15" r:id="rId7"/>
    <sheet name="SO11.1 721.1 Pol" sheetId="16" r:id="rId8"/>
    <sheet name="SO11.1 741.1 Pol" sheetId="17" r:id="rId9"/>
    <sheet name="SO11.1 742.1 Pol" sheetId="18" r:id="rId10"/>
    <sheet name="SO11.1 M24.1 Pol" sheetId="19" r:id="rId11"/>
    <sheet name="SO11.2 004 Pol" sheetId="20" r:id="rId12"/>
  </sheets>
  <externalReferences>
    <externalReference r:id="rId13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'SO01 001r Pol'!$1:$7</definedName>
    <definedName name="_xlnm.Print_Titles" localSheetId="4">'SO01 M21.1 Pol'!$1:$7</definedName>
    <definedName name="_xlnm.Print_Titles" localSheetId="5">'SO02 002 Pol'!$1:$7</definedName>
    <definedName name="_xlnm.Print_Titles" localSheetId="6">'SO11.1 003 Pol'!$1:$7</definedName>
    <definedName name="_xlnm.Print_Titles" localSheetId="7">'SO11.1 721.1 Pol'!$1:$7</definedName>
    <definedName name="_xlnm.Print_Titles" localSheetId="8">'SO11.1 741.1 Pol'!$1:$7</definedName>
    <definedName name="_xlnm.Print_Titles" localSheetId="9">'SO11.1 742.1 Pol'!$1:$7</definedName>
    <definedName name="_xlnm.Print_Titles" localSheetId="10">'SO11.1 M24.1 Pol'!$1:$7</definedName>
    <definedName name="_xlnm.Print_Titles" localSheetId="11">'SO11.2 004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'SO01 001r Pol'!$A$1:$W$152</definedName>
    <definedName name="_xlnm.Print_Area" localSheetId="4">'SO01 M21.1 Pol'!$A$1:$W$57</definedName>
    <definedName name="_xlnm.Print_Area" localSheetId="5">'SO02 002 Pol'!$A$1:$W$145</definedName>
    <definedName name="_xlnm.Print_Area" localSheetId="6">'SO11.1 003 Pol'!$A$1:$W$995</definedName>
    <definedName name="_xlnm.Print_Area" localSheetId="7">'SO11.1 721.1 Pol'!$A$1:$W$167</definedName>
    <definedName name="_xlnm.Print_Area" localSheetId="8">'SO11.1 741.1 Pol'!$A$1:$W$194</definedName>
    <definedName name="_xlnm.Print_Area" localSheetId="9">'SO11.1 742.1 Pol'!$A$1:$W$202</definedName>
    <definedName name="_xlnm.Print_Area" localSheetId="10">'SO11.1 M24.1 Pol'!$A$1:$W$98</definedName>
    <definedName name="_xlnm.Print_Area" localSheetId="11">'SO11.2 004 Pol'!$A$1:$W$24</definedName>
    <definedName name="_xlnm.Print_Area" localSheetId="1">Stavba!$A$1:$J$147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krouhleni">Stavba!$G$27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46" i="1" l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18" i="20"/>
  <c r="G9" i="20"/>
  <c r="I9" i="20"/>
  <c r="K9" i="20"/>
  <c r="M9" i="20"/>
  <c r="O9" i="20"/>
  <c r="Q9" i="20"/>
  <c r="V9" i="20"/>
  <c r="G11" i="20"/>
  <c r="G8" i="20" s="1"/>
  <c r="I11" i="20"/>
  <c r="K11" i="20"/>
  <c r="O11" i="20"/>
  <c r="O8" i="20" s="1"/>
  <c r="Q11" i="20"/>
  <c r="V11" i="20"/>
  <c r="G13" i="20"/>
  <c r="M13" i="20" s="1"/>
  <c r="I13" i="20"/>
  <c r="I8" i="20" s="1"/>
  <c r="K13" i="20"/>
  <c r="O13" i="20"/>
  <c r="Q13" i="20"/>
  <c r="Q8" i="20" s="1"/>
  <c r="V13" i="20"/>
  <c r="G15" i="20"/>
  <c r="M15" i="20" s="1"/>
  <c r="I15" i="20"/>
  <c r="K15" i="20"/>
  <c r="K8" i="20" s="1"/>
  <c r="O15" i="20"/>
  <c r="Q15" i="20"/>
  <c r="V15" i="20"/>
  <c r="V8" i="20" s="1"/>
  <c r="AE18" i="20"/>
  <c r="G92" i="19"/>
  <c r="G9" i="19"/>
  <c r="I9" i="19"/>
  <c r="K9" i="19"/>
  <c r="M9" i="19"/>
  <c r="O9" i="19"/>
  <c r="Q9" i="19"/>
  <c r="V9" i="19"/>
  <c r="G10" i="19"/>
  <c r="G8" i="19" s="1"/>
  <c r="I10" i="19"/>
  <c r="K10" i="19"/>
  <c r="O10" i="19"/>
  <c r="O8" i="19" s="1"/>
  <c r="Q10" i="19"/>
  <c r="V10" i="19"/>
  <c r="G11" i="19"/>
  <c r="M11" i="19" s="1"/>
  <c r="I11" i="19"/>
  <c r="I8" i="19" s="1"/>
  <c r="K11" i="19"/>
  <c r="O11" i="19"/>
  <c r="Q11" i="19"/>
  <c r="Q8" i="19" s="1"/>
  <c r="V11" i="19"/>
  <c r="G12" i="19"/>
  <c r="M12" i="19" s="1"/>
  <c r="I12" i="19"/>
  <c r="K12" i="19"/>
  <c r="K8" i="19" s="1"/>
  <c r="O12" i="19"/>
  <c r="Q12" i="19"/>
  <c r="V12" i="19"/>
  <c r="V8" i="19" s="1"/>
  <c r="G13" i="19"/>
  <c r="I13" i="19"/>
  <c r="K13" i="19"/>
  <c r="M13" i="19"/>
  <c r="O13" i="19"/>
  <c r="Q13" i="19"/>
  <c r="V13" i="19"/>
  <c r="G14" i="19"/>
  <c r="M14" i="19" s="1"/>
  <c r="I14" i="19"/>
  <c r="K14" i="19"/>
  <c r="O14" i="19"/>
  <c r="Q14" i="19"/>
  <c r="V14" i="19"/>
  <c r="G15" i="19"/>
  <c r="M15" i="19" s="1"/>
  <c r="I15" i="19"/>
  <c r="K15" i="19"/>
  <c r="O15" i="19"/>
  <c r="Q15" i="19"/>
  <c r="V15" i="19"/>
  <c r="G17" i="19"/>
  <c r="M17" i="19" s="1"/>
  <c r="I17" i="19"/>
  <c r="K17" i="19"/>
  <c r="O17" i="19"/>
  <c r="Q17" i="19"/>
  <c r="V17" i="19"/>
  <c r="G18" i="19"/>
  <c r="I18" i="19"/>
  <c r="K18" i="19"/>
  <c r="M18" i="19"/>
  <c r="O18" i="19"/>
  <c r="Q18" i="19"/>
  <c r="V18" i="19"/>
  <c r="G19" i="19"/>
  <c r="M19" i="19" s="1"/>
  <c r="I19" i="19"/>
  <c r="K19" i="19"/>
  <c r="O19" i="19"/>
  <c r="Q19" i="19"/>
  <c r="V19" i="19"/>
  <c r="G20" i="19"/>
  <c r="M20" i="19" s="1"/>
  <c r="I20" i="19"/>
  <c r="K20" i="19"/>
  <c r="O20" i="19"/>
  <c r="Q20" i="19"/>
  <c r="V20" i="19"/>
  <c r="G21" i="19"/>
  <c r="M21" i="19" s="1"/>
  <c r="I21" i="19"/>
  <c r="K21" i="19"/>
  <c r="O21" i="19"/>
  <c r="Q21" i="19"/>
  <c r="V21" i="19"/>
  <c r="G22" i="19"/>
  <c r="I22" i="19"/>
  <c r="K22" i="19"/>
  <c r="M22" i="19"/>
  <c r="O22" i="19"/>
  <c r="Q22" i="19"/>
  <c r="V22" i="19"/>
  <c r="G23" i="19"/>
  <c r="M23" i="19" s="1"/>
  <c r="I23" i="19"/>
  <c r="K23" i="19"/>
  <c r="O23" i="19"/>
  <c r="Q23" i="19"/>
  <c r="V23" i="19"/>
  <c r="G24" i="19"/>
  <c r="M24" i="19" s="1"/>
  <c r="I24" i="19"/>
  <c r="K24" i="19"/>
  <c r="O24" i="19"/>
  <c r="Q24" i="19"/>
  <c r="V24" i="19"/>
  <c r="G25" i="19"/>
  <c r="M25" i="19" s="1"/>
  <c r="I25" i="19"/>
  <c r="K25" i="19"/>
  <c r="O25" i="19"/>
  <c r="Q25" i="19"/>
  <c r="V25" i="19"/>
  <c r="G26" i="19"/>
  <c r="I26" i="19"/>
  <c r="K26" i="19"/>
  <c r="M26" i="19"/>
  <c r="O26" i="19"/>
  <c r="Q26" i="19"/>
  <c r="V26" i="19"/>
  <c r="G27" i="19"/>
  <c r="M27" i="19" s="1"/>
  <c r="I27" i="19"/>
  <c r="K27" i="19"/>
  <c r="O27" i="19"/>
  <c r="Q27" i="19"/>
  <c r="V27" i="19"/>
  <c r="G29" i="19"/>
  <c r="M29" i="19" s="1"/>
  <c r="I29" i="19"/>
  <c r="K29" i="19"/>
  <c r="K28" i="19" s="1"/>
  <c r="O29" i="19"/>
  <c r="Q29" i="19"/>
  <c r="V29" i="19"/>
  <c r="V28" i="19" s="1"/>
  <c r="G30" i="19"/>
  <c r="I30" i="19"/>
  <c r="K30" i="19"/>
  <c r="M30" i="19"/>
  <c r="O30" i="19"/>
  <c r="Q30" i="19"/>
  <c r="V30" i="19"/>
  <c r="G31" i="19"/>
  <c r="G28" i="19" s="1"/>
  <c r="I31" i="19"/>
  <c r="K31" i="19"/>
  <c r="O31" i="19"/>
  <c r="O28" i="19" s="1"/>
  <c r="Q31" i="19"/>
  <c r="V31" i="19"/>
  <c r="G32" i="19"/>
  <c r="M32" i="19" s="1"/>
  <c r="I32" i="19"/>
  <c r="I28" i="19" s="1"/>
  <c r="K32" i="19"/>
  <c r="O32" i="19"/>
  <c r="Q32" i="19"/>
  <c r="Q28" i="19" s="1"/>
  <c r="V32" i="19"/>
  <c r="G33" i="19"/>
  <c r="M33" i="19" s="1"/>
  <c r="I33" i="19"/>
  <c r="K33" i="19"/>
  <c r="O33" i="19"/>
  <c r="Q33" i="19"/>
  <c r="V33" i="19"/>
  <c r="G34" i="19"/>
  <c r="I34" i="19"/>
  <c r="K34" i="19"/>
  <c r="M34" i="19"/>
  <c r="O34" i="19"/>
  <c r="Q34" i="19"/>
  <c r="V34" i="19"/>
  <c r="G35" i="19"/>
  <c r="M35" i="19" s="1"/>
  <c r="I35" i="19"/>
  <c r="K35" i="19"/>
  <c r="O35" i="19"/>
  <c r="Q35" i="19"/>
  <c r="V35" i="19"/>
  <c r="G37" i="19"/>
  <c r="M37" i="19" s="1"/>
  <c r="I37" i="19"/>
  <c r="K37" i="19"/>
  <c r="O37" i="19"/>
  <c r="Q37" i="19"/>
  <c r="V37" i="19"/>
  <c r="G38" i="19"/>
  <c r="M38" i="19" s="1"/>
  <c r="I38" i="19"/>
  <c r="K38" i="19"/>
  <c r="O38" i="19"/>
  <c r="Q38" i="19"/>
  <c r="V38" i="19"/>
  <c r="G39" i="19"/>
  <c r="I39" i="19"/>
  <c r="K39" i="19"/>
  <c r="M39" i="19"/>
  <c r="O39" i="19"/>
  <c r="Q39" i="19"/>
  <c r="V39" i="19"/>
  <c r="G40" i="19"/>
  <c r="M40" i="19" s="1"/>
  <c r="I40" i="19"/>
  <c r="K40" i="19"/>
  <c r="O40" i="19"/>
  <c r="Q40" i="19"/>
  <c r="V40" i="19"/>
  <c r="G41" i="19"/>
  <c r="M41" i="19" s="1"/>
  <c r="I41" i="19"/>
  <c r="K41" i="19"/>
  <c r="O41" i="19"/>
  <c r="Q41" i="19"/>
  <c r="V41" i="19"/>
  <c r="G42" i="19"/>
  <c r="M42" i="19" s="1"/>
  <c r="I42" i="19"/>
  <c r="K42" i="19"/>
  <c r="O42" i="19"/>
  <c r="Q42" i="19"/>
  <c r="V42" i="19"/>
  <c r="G43" i="19"/>
  <c r="I43" i="19"/>
  <c r="K43" i="19"/>
  <c r="M43" i="19"/>
  <c r="O43" i="19"/>
  <c r="Q43" i="19"/>
  <c r="V43" i="19"/>
  <c r="G44" i="19"/>
  <c r="M44" i="19" s="1"/>
  <c r="I44" i="19"/>
  <c r="K44" i="19"/>
  <c r="O44" i="19"/>
  <c r="Q44" i="19"/>
  <c r="V44" i="19"/>
  <c r="G45" i="19"/>
  <c r="M45" i="19" s="1"/>
  <c r="I45" i="19"/>
  <c r="K45" i="19"/>
  <c r="O45" i="19"/>
  <c r="Q45" i="19"/>
  <c r="V45" i="19"/>
  <c r="G46" i="19"/>
  <c r="M46" i="19" s="1"/>
  <c r="I46" i="19"/>
  <c r="K46" i="19"/>
  <c r="O46" i="19"/>
  <c r="Q46" i="19"/>
  <c r="V46" i="19"/>
  <c r="G47" i="19"/>
  <c r="I47" i="19"/>
  <c r="K47" i="19"/>
  <c r="M47" i="19"/>
  <c r="O47" i="19"/>
  <c r="Q47" i="19"/>
  <c r="V47" i="19"/>
  <c r="G49" i="19"/>
  <c r="M49" i="19" s="1"/>
  <c r="I49" i="19"/>
  <c r="I48" i="19" s="1"/>
  <c r="K49" i="19"/>
  <c r="O49" i="19"/>
  <c r="Q49" i="19"/>
  <c r="Q48" i="19" s="1"/>
  <c r="V49" i="19"/>
  <c r="G50" i="19"/>
  <c r="M50" i="19" s="1"/>
  <c r="I50" i="19"/>
  <c r="K50" i="19"/>
  <c r="K48" i="19" s="1"/>
  <c r="O50" i="19"/>
  <c r="Q50" i="19"/>
  <c r="V50" i="19"/>
  <c r="V48" i="19" s="1"/>
  <c r="G51" i="19"/>
  <c r="I51" i="19"/>
  <c r="K51" i="19"/>
  <c r="M51" i="19"/>
  <c r="O51" i="19"/>
  <c r="Q51" i="19"/>
  <c r="V51" i="19"/>
  <c r="G52" i="19"/>
  <c r="M52" i="19" s="1"/>
  <c r="I52" i="19"/>
  <c r="K52" i="19"/>
  <c r="O52" i="19"/>
  <c r="O48" i="19" s="1"/>
  <c r="Q52" i="19"/>
  <c r="V52" i="19"/>
  <c r="G53" i="19"/>
  <c r="M53" i="19" s="1"/>
  <c r="I53" i="19"/>
  <c r="K53" i="19"/>
  <c r="O53" i="19"/>
  <c r="Q53" i="19"/>
  <c r="V53" i="19"/>
  <c r="G54" i="19"/>
  <c r="M54" i="19" s="1"/>
  <c r="I54" i="19"/>
  <c r="K54" i="19"/>
  <c r="O54" i="19"/>
  <c r="Q54" i="19"/>
  <c r="V54" i="19"/>
  <c r="G55" i="19"/>
  <c r="I55" i="19"/>
  <c r="K55" i="19"/>
  <c r="M55" i="19"/>
  <c r="O55" i="19"/>
  <c r="Q55" i="19"/>
  <c r="V55" i="19"/>
  <c r="G56" i="19"/>
  <c r="M56" i="19" s="1"/>
  <c r="I56" i="19"/>
  <c r="K56" i="19"/>
  <c r="O56" i="19"/>
  <c r="Q56" i="19"/>
  <c r="V56" i="19"/>
  <c r="G57" i="19"/>
  <c r="M57" i="19" s="1"/>
  <c r="I57" i="19"/>
  <c r="K57" i="19"/>
  <c r="O57" i="19"/>
  <c r="Q57" i="19"/>
  <c r="V57" i="19"/>
  <c r="G58" i="19"/>
  <c r="M58" i="19" s="1"/>
  <c r="I58" i="19"/>
  <c r="K58" i="19"/>
  <c r="O58" i="19"/>
  <c r="Q58" i="19"/>
  <c r="V58" i="19"/>
  <c r="G59" i="19"/>
  <c r="I59" i="19"/>
  <c r="K59" i="19"/>
  <c r="M59" i="19"/>
  <c r="O59" i="19"/>
  <c r="Q59" i="19"/>
  <c r="V59" i="19"/>
  <c r="G60" i="19"/>
  <c r="G48" i="19" s="1"/>
  <c r="I60" i="19"/>
  <c r="K60" i="19"/>
  <c r="O60" i="19"/>
  <c r="Q60" i="19"/>
  <c r="V60" i="19"/>
  <c r="G61" i="19"/>
  <c r="M61" i="19" s="1"/>
  <c r="I61" i="19"/>
  <c r="K61" i="19"/>
  <c r="O61" i="19"/>
  <c r="Q61" i="19"/>
  <c r="V61" i="19"/>
  <c r="G63" i="19"/>
  <c r="M63" i="19" s="1"/>
  <c r="I63" i="19"/>
  <c r="K63" i="19"/>
  <c r="O63" i="19"/>
  <c r="Q63" i="19"/>
  <c r="V63" i="19"/>
  <c r="G64" i="19"/>
  <c r="I64" i="19"/>
  <c r="K64" i="19"/>
  <c r="M64" i="19"/>
  <c r="O64" i="19"/>
  <c r="Q64" i="19"/>
  <c r="V64" i="19"/>
  <c r="G65" i="19"/>
  <c r="M65" i="19" s="1"/>
  <c r="I65" i="19"/>
  <c r="K65" i="19"/>
  <c r="O65" i="19"/>
  <c r="Q65" i="19"/>
  <c r="V65" i="19"/>
  <c r="G66" i="19"/>
  <c r="M66" i="19" s="1"/>
  <c r="I66" i="19"/>
  <c r="K66" i="19"/>
  <c r="O66" i="19"/>
  <c r="Q66" i="19"/>
  <c r="V66" i="19"/>
  <c r="G67" i="19"/>
  <c r="M67" i="19" s="1"/>
  <c r="I67" i="19"/>
  <c r="K67" i="19"/>
  <c r="O67" i="19"/>
  <c r="Q67" i="19"/>
  <c r="V67" i="19"/>
  <c r="G69" i="19"/>
  <c r="M69" i="19" s="1"/>
  <c r="I69" i="19"/>
  <c r="I68" i="19" s="1"/>
  <c r="K69" i="19"/>
  <c r="O69" i="19"/>
  <c r="O68" i="19" s="1"/>
  <c r="Q69" i="19"/>
  <c r="Q68" i="19" s="1"/>
  <c r="V69" i="19"/>
  <c r="G70" i="19"/>
  <c r="M70" i="19" s="1"/>
  <c r="I70" i="19"/>
  <c r="K70" i="19"/>
  <c r="O70" i="19"/>
  <c r="Q70" i="19"/>
  <c r="V70" i="19"/>
  <c r="G71" i="19"/>
  <c r="I71" i="19"/>
  <c r="K71" i="19"/>
  <c r="K68" i="19" s="1"/>
  <c r="M71" i="19"/>
  <c r="O71" i="19"/>
  <c r="Q71" i="19"/>
  <c r="V71" i="19"/>
  <c r="V68" i="19" s="1"/>
  <c r="G72" i="19"/>
  <c r="I72" i="19"/>
  <c r="K72" i="19"/>
  <c r="M72" i="19"/>
  <c r="O72" i="19"/>
  <c r="Q72" i="19"/>
  <c r="V72" i="19"/>
  <c r="G73" i="19"/>
  <c r="M73" i="19" s="1"/>
  <c r="I73" i="19"/>
  <c r="K73" i="19"/>
  <c r="O73" i="19"/>
  <c r="Q73" i="19"/>
  <c r="V73" i="19"/>
  <c r="G74" i="19"/>
  <c r="M74" i="19" s="1"/>
  <c r="I74" i="19"/>
  <c r="K74" i="19"/>
  <c r="O74" i="19"/>
  <c r="Q74" i="19"/>
  <c r="V74" i="19"/>
  <c r="G75" i="19"/>
  <c r="I75" i="19"/>
  <c r="K75" i="19"/>
  <c r="M75" i="19"/>
  <c r="O75" i="19"/>
  <c r="Q75" i="19"/>
  <c r="V75" i="19"/>
  <c r="G76" i="19"/>
  <c r="I76" i="19"/>
  <c r="K76" i="19"/>
  <c r="M76" i="19"/>
  <c r="O76" i="19"/>
  <c r="Q76" i="19"/>
  <c r="V76" i="19"/>
  <c r="G77" i="19"/>
  <c r="M77" i="19" s="1"/>
  <c r="I77" i="19"/>
  <c r="K77" i="19"/>
  <c r="O77" i="19"/>
  <c r="Q77" i="19"/>
  <c r="V77" i="19"/>
  <c r="G78" i="19"/>
  <c r="M78" i="19" s="1"/>
  <c r="I78" i="19"/>
  <c r="K78" i="19"/>
  <c r="O78" i="19"/>
  <c r="Q78" i="19"/>
  <c r="V78" i="19"/>
  <c r="G79" i="19"/>
  <c r="I79" i="19"/>
  <c r="K79" i="19"/>
  <c r="M79" i="19"/>
  <c r="O79" i="19"/>
  <c r="Q79" i="19"/>
  <c r="V79" i="19"/>
  <c r="G80" i="19"/>
  <c r="I80" i="19"/>
  <c r="K80" i="19"/>
  <c r="M80" i="19"/>
  <c r="O80" i="19"/>
  <c r="Q80" i="19"/>
  <c r="V80" i="19"/>
  <c r="G81" i="19"/>
  <c r="M81" i="19" s="1"/>
  <c r="I81" i="19"/>
  <c r="K81" i="19"/>
  <c r="O81" i="19"/>
  <c r="Q81" i="19"/>
  <c r="V81" i="19"/>
  <c r="G82" i="19"/>
  <c r="M82" i="19" s="1"/>
  <c r="I82" i="19"/>
  <c r="K82" i="19"/>
  <c r="O82" i="19"/>
  <c r="Q82" i="19"/>
  <c r="V82" i="19"/>
  <c r="G83" i="19"/>
  <c r="I83" i="19"/>
  <c r="K83" i="19"/>
  <c r="M83" i="19"/>
  <c r="O83" i="19"/>
  <c r="Q83" i="19"/>
  <c r="V83" i="19"/>
  <c r="G84" i="19"/>
  <c r="I84" i="19"/>
  <c r="K84" i="19"/>
  <c r="M84" i="19"/>
  <c r="O84" i="19"/>
  <c r="Q84" i="19"/>
  <c r="V84" i="19"/>
  <c r="G85" i="19"/>
  <c r="G86" i="19"/>
  <c r="M86" i="19" s="1"/>
  <c r="I86" i="19"/>
  <c r="I85" i="19" s="1"/>
  <c r="K86" i="19"/>
  <c r="K85" i="19" s="1"/>
  <c r="O86" i="19"/>
  <c r="Q86" i="19"/>
  <c r="Q85" i="19" s="1"/>
  <c r="V86" i="19"/>
  <c r="V85" i="19" s="1"/>
  <c r="G88" i="19"/>
  <c r="I88" i="19"/>
  <c r="K88" i="19"/>
  <c r="M88" i="19"/>
  <c r="O88" i="19"/>
  <c r="Q88" i="19"/>
  <c r="V88" i="19"/>
  <c r="G89" i="19"/>
  <c r="I89" i="19"/>
  <c r="K89" i="19"/>
  <c r="M89" i="19"/>
  <c r="O89" i="19"/>
  <c r="Q89" i="19"/>
  <c r="V89" i="19"/>
  <c r="G90" i="19"/>
  <c r="M90" i="19" s="1"/>
  <c r="I90" i="19"/>
  <c r="K90" i="19"/>
  <c r="O90" i="19"/>
  <c r="O85" i="19" s="1"/>
  <c r="Q90" i="19"/>
  <c r="V90" i="19"/>
  <c r="AE92" i="19"/>
  <c r="AF92" i="19"/>
  <c r="G196" i="18"/>
  <c r="G9" i="18"/>
  <c r="I9" i="18"/>
  <c r="K9" i="18"/>
  <c r="M9" i="18"/>
  <c r="O9" i="18"/>
  <c r="Q9" i="18"/>
  <c r="V9" i="18"/>
  <c r="G11" i="18"/>
  <c r="G8" i="18" s="1"/>
  <c r="I11" i="18"/>
  <c r="K11" i="18"/>
  <c r="O11" i="18"/>
  <c r="O8" i="18" s="1"/>
  <c r="Q11" i="18"/>
  <c r="V11" i="18"/>
  <c r="G13" i="18"/>
  <c r="M13" i="18" s="1"/>
  <c r="I13" i="18"/>
  <c r="I8" i="18" s="1"/>
  <c r="K13" i="18"/>
  <c r="O13" i="18"/>
  <c r="Q13" i="18"/>
  <c r="Q8" i="18" s="1"/>
  <c r="V13" i="18"/>
  <c r="G15" i="18"/>
  <c r="M15" i="18" s="1"/>
  <c r="I15" i="18"/>
  <c r="K15" i="18"/>
  <c r="K8" i="18" s="1"/>
  <c r="O15" i="18"/>
  <c r="Q15" i="18"/>
  <c r="V15" i="18"/>
  <c r="V8" i="18" s="1"/>
  <c r="G17" i="18"/>
  <c r="I17" i="18"/>
  <c r="K17" i="18"/>
  <c r="M17" i="18"/>
  <c r="O17" i="18"/>
  <c r="Q17" i="18"/>
  <c r="V17" i="18"/>
  <c r="G19" i="18"/>
  <c r="M19" i="18" s="1"/>
  <c r="I19" i="18"/>
  <c r="K19" i="18"/>
  <c r="O19" i="18"/>
  <c r="Q19" i="18"/>
  <c r="V19" i="18"/>
  <c r="G21" i="18"/>
  <c r="M21" i="18" s="1"/>
  <c r="I21" i="18"/>
  <c r="K21" i="18"/>
  <c r="O21" i="18"/>
  <c r="Q21" i="18"/>
  <c r="V21" i="18"/>
  <c r="G23" i="18"/>
  <c r="M23" i="18" s="1"/>
  <c r="I23" i="18"/>
  <c r="K23" i="18"/>
  <c r="O23" i="18"/>
  <c r="Q23" i="18"/>
  <c r="V23" i="18"/>
  <c r="G25" i="18"/>
  <c r="I25" i="18"/>
  <c r="K25" i="18"/>
  <c r="M25" i="18"/>
  <c r="O25" i="18"/>
  <c r="Q25" i="18"/>
  <c r="V25" i="18"/>
  <c r="G27" i="18"/>
  <c r="M27" i="18" s="1"/>
  <c r="I27" i="18"/>
  <c r="K27" i="18"/>
  <c r="O27" i="18"/>
  <c r="Q27" i="18"/>
  <c r="V27" i="18"/>
  <c r="G29" i="18"/>
  <c r="M29" i="18" s="1"/>
  <c r="I29" i="18"/>
  <c r="K29" i="18"/>
  <c r="O29" i="18"/>
  <c r="Q29" i="18"/>
  <c r="V29" i="18"/>
  <c r="G31" i="18"/>
  <c r="M31" i="18" s="1"/>
  <c r="I31" i="18"/>
  <c r="K31" i="18"/>
  <c r="O31" i="18"/>
  <c r="Q31" i="18"/>
  <c r="V31" i="18"/>
  <c r="G33" i="18"/>
  <c r="I33" i="18"/>
  <c r="K33" i="18"/>
  <c r="M33" i="18"/>
  <c r="O33" i="18"/>
  <c r="Q33" i="18"/>
  <c r="V33" i="18"/>
  <c r="G35" i="18"/>
  <c r="M35" i="18" s="1"/>
  <c r="I35" i="18"/>
  <c r="K35" i="18"/>
  <c r="O35" i="18"/>
  <c r="Q35" i="18"/>
  <c r="V35" i="18"/>
  <c r="G37" i="18"/>
  <c r="M37" i="18" s="1"/>
  <c r="I37" i="18"/>
  <c r="K37" i="18"/>
  <c r="O37" i="18"/>
  <c r="Q37" i="18"/>
  <c r="V37" i="18"/>
  <c r="G39" i="18"/>
  <c r="M39" i="18" s="1"/>
  <c r="I39" i="18"/>
  <c r="K39" i="18"/>
  <c r="O39" i="18"/>
  <c r="Q39" i="18"/>
  <c r="V39" i="18"/>
  <c r="G41" i="18"/>
  <c r="I41" i="18"/>
  <c r="K41" i="18"/>
  <c r="M41" i="18"/>
  <c r="O41" i="18"/>
  <c r="Q41" i="18"/>
  <c r="V41" i="18"/>
  <c r="G43" i="18"/>
  <c r="M43" i="18" s="1"/>
  <c r="I43" i="18"/>
  <c r="K43" i="18"/>
  <c r="O43" i="18"/>
  <c r="Q43" i="18"/>
  <c r="V43" i="18"/>
  <c r="G45" i="18"/>
  <c r="M45" i="18" s="1"/>
  <c r="I45" i="18"/>
  <c r="K45" i="18"/>
  <c r="O45" i="18"/>
  <c r="Q45" i="18"/>
  <c r="V45" i="18"/>
  <c r="G47" i="18"/>
  <c r="M47" i="18" s="1"/>
  <c r="I47" i="18"/>
  <c r="K47" i="18"/>
  <c r="O47" i="18"/>
  <c r="Q47" i="18"/>
  <c r="V47" i="18"/>
  <c r="G49" i="18"/>
  <c r="I49" i="18"/>
  <c r="K49" i="18"/>
  <c r="M49" i="18"/>
  <c r="O49" i="18"/>
  <c r="Q49" i="18"/>
  <c r="V49" i="18"/>
  <c r="G51" i="18"/>
  <c r="M51" i="18" s="1"/>
  <c r="I51" i="18"/>
  <c r="K51" i="18"/>
  <c r="O51" i="18"/>
  <c r="Q51" i="18"/>
  <c r="V51" i="18"/>
  <c r="G53" i="18"/>
  <c r="M53" i="18" s="1"/>
  <c r="I53" i="18"/>
  <c r="K53" i="18"/>
  <c r="O53" i="18"/>
  <c r="Q53" i="18"/>
  <c r="V53" i="18"/>
  <c r="G56" i="18"/>
  <c r="I56" i="18"/>
  <c r="K56" i="18"/>
  <c r="M56" i="18"/>
  <c r="O56" i="18"/>
  <c r="Q56" i="18"/>
  <c r="V56" i="18"/>
  <c r="G58" i="18"/>
  <c r="G55" i="18" s="1"/>
  <c r="I58" i="18"/>
  <c r="K58" i="18"/>
  <c r="O58" i="18"/>
  <c r="O55" i="18" s="1"/>
  <c r="Q58" i="18"/>
  <c r="V58" i="18"/>
  <c r="G60" i="18"/>
  <c r="M60" i="18" s="1"/>
  <c r="I60" i="18"/>
  <c r="I55" i="18" s="1"/>
  <c r="K60" i="18"/>
  <c r="O60" i="18"/>
  <c r="Q60" i="18"/>
  <c r="Q55" i="18" s="1"/>
  <c r="V60" i="18"/>
  <c r="G62" i="18"/>
  <c r="M62" i="18" s="1"/>
  <c r="I62" i="18"/>
  <c r="K62" i="18"/>
  <c r="K55" i="18" s="1"/>
  <c r="O62" i="18"/>
  <c r="Q62" i="18"/>
  <c r="V62" i="18"/>
  <c r="V55" i="18" s="1"/>
  <c r="G64" i="18"/>
  <c r="I64" i="18"/>
  <c r="K64" i="18"/>
  <c r="M64" i="18"/>
  <c r="O64" i="18"/>
  <c r="Q64" i="18"/>
  <c r="V64" i="18"/>
  <c r="G66" i="18"/>
  <c r="M66" i="18" s="1"/>
  <c r="I66" i="18"/>
  <c r="K66" i="18"/>
  <c r="O66" i="18"/>
  <c r="Q66" i="18"/>
  <c r="V66" i="18"/>
  <c r="G68" i="18"/>
  <c r="M68" i="18" s="1"/>
  <c r="I68" i="18"/>
  <c r="K68" i="18"/>
  <c r="O68" i="18"/>
  <c r="Q68" i="18"/>
  <c r="V68" i="18"/>
  <c r="G70" i="18"/>
  <c r="M70" i="18" s="1"/>
  <c r="I70" i="18"/>
  <c r="K70" i="18"/>
  <c r="O70" i="18"/>
  <c r="Q70" i="18"/>
  <c r="V70" i="18"/>
  <c r="G72" i="18"/>
  <c r="I72" i="18"/>
  <c r="K72" i="18"/>
  <c r="M72" i="18"/>
  <c r="O72" i="18"/>
  <c r="Q72" i="18"/>
  <c r="V72" i="18"/>
  <c r="G74" i="18"/>
  <c r="M74" i="18" s="1"/>
  <c r="I74" i="18"/>
  <c r="K74" i="18"/>
  <c r="O74" i="18"/>
  <c r="Q74" i="18"/>
  <c r="V74" i="18"/>
  <c r="G76" i="18"/>
  <c r="M76" i="18" s="1"/>
  <c r="I76" i="18"/>
  <c r="K76" i="18"/>
  <c r="O76" i="18"/>
  <c r="Q76" i="18"/>
  <c r="V76" i="18"/>
  <c r="G78" i="18"/>
  <c r="M78" i="18" s="1"/>
  <c r="I78" i="18"/>
  <c r="K78" i="18"/>
  <c r="O78" i="18"/>
  <c r="Q78" i="18"/>
  <c r="V78" i="18"/>
  <c r="G80" i="18"/>
  <c r="I80" i="18"/>
  <c r="K80" i="18"/>
  <c r="M80" i="18"/>
  <c r="O80" i="18"/>
  <c r="Q80" i="18"/>
  <c r="V80" i="18"/>
  <c r="G81" i="18"/>
  <c r="G82" i="18"/>
  <c r="M82" i="18" s="1"/>
  <c r="I82" i="18"/>
  <c r="I81" i="18" s="1"/>
  <c r="K82" i="18"/>
  <c r="O82" i="18"/>
  <c r="Q82" i="18"/>
  <c r="Q81" i="18" s="1"/>
  <c r="V82" i="18"/>
  <c r="G84" i="18"/>
  <c r="M84" i="18" s="1"/>
  <c r="I84" i="18"/>
  <c r="K84" i="18"/>
  <c r="K81" i="18" s="1"/>
  <c r="O84" i="18"/>
  <c r="Q84" i="18"/>
  <c r="V84" i="18"/>
  <c r="V81" i="18" s="1"/>
  <c r="G86" i="18"/>
  <c r="I86" i="18"/>
  <c r="K86" i="18"/>
  <c r="M86" i="18"/>
  <c r="O86" i="18"/>
  <c r="Q86" i="18"/>
  <c r="V86" i="18"/>
  <c r="G88" i="18"/>
  <c r="M88" i="18" s="1"/>
  <c r="I88" i="18"/>
  <c r="K88" i="18"/>
  <c r="O88" i="18"/>
  <c r="O81" i="18" s="1"/>
  <c r="Q88" i="18"/>
  <c r="V88" i="18"/>
  <c r="G90" i="18"/>
  <c r="M90" i="18" s="1"/>
  <c r="I90" i="18"/>
  <c r="K90" i="18"/>
  <c r="O90" i="18"/>
  <c r="Q90" i="18"/>
  <c r="V90" i="18"/>
  <c r="G92" i="18"/>
  <c r="M92" i="18" s="1"/>
  <c r="I92" i="18"/>
  <c r="K92" i="18"/>
  <c r="O92" i="18"/>
  <c r="Q92" i="18"/>
  <c r="V92" i="18"/>
  <c r="G94" i="18"/>
  <c r="I94" i="18"/>
  <c r="K94" i="18"/>
  <c r="M94" i="18"/>
  <c r="O94" i="18"/>
  <c r="Q94" i="18"/>
  <c r="V94" i="18"/>
  <c r="G96" i="18"/>
  <c r="M96" i="18" s="1"/>
  <c r="I96" i="18"/>
  <c r="K96" i="18"/>
  <c r="O96" i="18"/>
  <c r="Q96" i="18"/>
  <c r="V96" i="18"/>
  <c r="G98" i="18"/>
  <c r="M98" i="18" s="1"/>
  <c r="I98" i="18"/>
  <c r="K98" i="18"/>
  <c r="O98" i="18"/>
  <c r="Q98" i="18"/>
  <c r="V98" i="18"/>
  <c r="G100" i="18"/>
  <c r="M100" i="18" s="1"/>
  <c r="I100" i="18"/>
  <c r="K100" i="18"/>
  <c r="O100" i="18"/>
  <c r="Q100" i="18"/>
  <c r="V100" i="18"/>
  <c r="G102" i="18"/>
  <c r="I102" i="18"/>
  <c r="K102" i="18"/>
  <c r="M102" i="18"/>
  <c r="O102" i="18"/>
  <c r="Q102" i="18"/>
  <c r="V102" i="18"/>
  <c r="G104" i="18"/>
  <c r="M104" i="18" s="1"/>
  <c r="I104" i="18"/>
  <c r="K104" i="18"/>
  <c r="O104" i="18"/>
  <c r="Q104" i="18"/>
  <c r="V104" i="18"/>
  <c r="G106" i="18"/>
  <c r="M106" i="18" s="1"/>
  <c r="I106" i="18"/>
  <c r="K106" i="18"/>
  <c r="O106" i="18"/>
  <c r="Q106" i="18"/>
  <c r="V106" i="18"/>
  <c r="G108" i="18"/>
  <c r="M108" i="18" s="1"/>
  <c r="I108" i="18"/>
  <c r="K108" i="18"/>
  <c r="O108" i="18"/>
  <c r="Q108" i="18"/>
  <c r="V108" i="18"/>
  <c r="G110" i="18"/>
  <c r="I110" i="18"/>
  <c r="K110" i="18"/>
  <c r="M110" i="18"/>
  <c r="O110" i="18"/>
  <c r="Q110" i="18"/>
  <c r="V110" i="18"/>
  <c r="G112" i="18"/>
  <c r="M112" i="18" s="1"/>
  <c r="I112" i="18"/>
  <c r="K112" i="18"/>
  <c r="O112" i="18"/>
  <c r="Q112" i="18"/>
  <c r="V112" i="18"/>
  <c r="G114" i="18"/>
  <c r="M114" i="18" s="1"/>
  <c r="I114" i="18"/>
  <c r="K114" i="18"/>
  <c r="O114" i="18"/>
  <c r="Q114" i="18"/>
  <c r="V114" i="18"/>
  <c r="G116" i="18"/>
  <c r="M116" i="18" s="1"/>
  <c r="I116" i="18"/>
  <c r="K116" i="18"/>
  <c r="O116" i="18"/>
  <c r="Q116" i="18"/>
  <c r="V116" i="18"/>
  <c r="G118" i="18"/>
  <c r="I118" i="18"/>
  <c r="K118" i="18"/>
  <c r="M118" i="18"/>
  <c r="O118" i="18"/>
  <c r="Q118" i="18"/>
  <c r="V118" i="18"/>
  <c r="G120" i="18"/>
  <c r="M120" i="18" s="1"/>
  <c r="I120" i="18"/>
  <c r="K120" i="18"/>
  <c r="O120" i="18"/>
  <c r="Q120" i="18"/>
  <c r="V120" i="18"/>
  <c r="G122" i="18"/>
  <c r="M122" i="18" s="1"/>
  <c r="I122" i="18"/>
  <c r="K122" i="18"/>
  <c r="O122" i="18"/>
  <c r="Q122" i="18"/>
  <c r="V122" i="18"/>
  <c r="G125" i="18"/>
  <c r="I125" i="18"/>
  <c r="K125" i="18"/>
  <c r="M125" i="18"/>
  <c r="O125" i="18"/>
  <c r="Q125" i="18"/>
  <c r="V125" i="18"/>
  <c r="G127" i="18"/>
  <c r="G124" i="18" s="1"/>
  <c r="I127" i="18"/>
  <c r="K127" i="18"/>
  <c r="O127" i="18"/>
  <c r="O124" i="18" s="1"/>
  <c r="Q127" i="18"/>
  <c r="V127" i="18"/>
  <c r="G129" i="18"/>
  <c r="M129" i="18" s="1"/>
  <c r="I129" i="18"/>
  <c r="I124" i="18" s="1"/>
  <c r="K129" i="18"/>
  <c r="O129" i="18"/>
  <c r="Q129" i="18"/>
  <c r="Q124" i="18" s="1"/>
  <c r="V129" i="18"/>
  <c r="G131" i="18"/>
  <c r="M131" i="18" s="1"/>
  <c r="I131" i="18"/>
  <c r="K131" i="18"/>
  <c r="K124" i="18" s="1"/>
  <c r="O131" i="18"/>
  <c r="Q131" i="18"/>
  <c r="V131" i="18"/>
  <c r="V124" i="18" s="1"/>
  <c r="G133" i="18"/>
  <c r="I133" i="18"/>
  <c r="K133" i="18"/>
  <c r="M133" i="18"/>
  <c r="O133" i="18"/>
  <c r="Q133" i="18"/>
  <c r="V133" i="18"/>
  <c r="G135" i="18"/>
  <c r="M135" i="18" s="1"/>
  <c r="I135" i="18"/>
  <c r="K135" i="18"/>
  <c r="O135" i="18"/>
  <c r="Q135" i="18"/>
  <c r="V135" i="18"/>
  <c r="G137" i="18"/>
  <c r="M137" i="18" s="1"/>
  <c r="I137" i="18"/>
  <c r="K137" i="18"/>
  <c r="O137" i="18"/>
  <c r="Q137" i="18"/>
  <c r="V137" i="18"/>
  <c r="G139" i="18"/>
  <c r="M139" i="18" s="1"/>
  <c r="I139" i="18"/>
  <c r="K139" i="18"/>
  <c r="O139" i="18"/>
  <c r="Q139" i="18"/>
  <c r="V139" i="18"/>
  <c r="G141" i="18"/>
  <c r="I141" i="18"/>
  <c r="K141" i="18"/>
  <c r="M141" i="18"/>
  <c r="O141" i="18"/>
  <c r="Q141" i="18"/>
  <c r="V141" i="18"/>
  <c r="G143" i="18"/>
  <c r="M143" i="18" s="1"/>
  <c r="I143" i="18"/>
  <c r="I142" i="18" s="1"/>
  <c r="K143" i="18"/>
  <c r="O143" i="18"/>
  <c r="Q143" i="18"/>
  <c r="Q142" i="18" s="1"/>
  <c r="V143" i="18"/>
  <c r="G144" i="18"/>
  <c r="M144" i="18" s="1"/>
  <c r="I144" i="18"/>
  <c r="K144" i="18"/>
  <c r="K142" i="18" s="1"/>
  <c r="O144" i="18"/>
  <c r="Q144" i="18"/>
  <c r="V144" i="18"/>
  <c r="V142" i="18" s="1"/>
  <c r="G145" i="18"/>
  <c r="I145" i="18"/>
  <c r="K145" i="18"/>
  <c r="M145" i="18"/>
  <c r="O145" i="18"/>
  <c r="Q145" i="18"/>
  <c r="V145" i="18"/>
  <c r="G146" i="18"/>
  <c r="G142" i="18" s="1"/>
  <c r="I146" i="18"/>
  <c r="K146" i="18"/>
  <c r="O146" i="18"/>
  <c r="O142" i="18" s="1"/>
  <c r="Q146" i="18"/>
  <c r="V146" i="18"/>
  <c r="G148" i="18"/>
  <c r="M148" i="18" s="1"/>
  <c r="I148" i="18"/>
  <c r="K148" i="18"/>
  <c r="K147" i="18" s="1"/>
  <c r="O148" i="18"/>
  <c r="Q148" i="18"/>
  <c r="V148" i="18"/>
  <c r="V147" i="18" s="1"/>
  <c r="G150" i="18"/>
  <c r="I150" i="18"/>
  <c r="K150" i="18"/>
  <c r="M150" i="18"/>
  <c r="O150" i="18"/>
  <c r="Q150" i="18"/>
  <c r="V150" i="18"/>
  <c r="G152" i="18"/>
  <c r="G147" i="18" s="1"/>
  <c r="I152" i="18"/>
  <c r="K152" i="18"/>
  <c r="O152" i="18"/>
  <c r="O147" i="18" s="1"/>
  <c r="Q152" i="18"/>
  <c r="V152" i="18"/>
  <c r="G154" i="18"/>
  <c r="M154" i="18" s="1"/>
  <c r="I154" i="18"/>
  <c r="I147" i="18" s="1"/>
  <c r="K154" i="18"/>
  <c r="O154" i="18"/>
  <c r="Q154" i="18"/>
  <c r="Q147" i="18" s="1"/>
  <c r="V154" i="18"/>
  <c r="G156" i="18"/>
  <c r="M156" i="18" s="1"/>
  <c r="I156" i="18"/>
  <c r="K156" i="18"/>
  <c r="O156" i="18"/>
  <c r="Q156" i="18"/>
  <c r="V156" i="18"/>
  <c r="G158" i="18"/>
  <c r="I158" i="18"/>
  <c r="K158" i="18"/>
  <c r="M158" i="18"/>
  <c r="O158" i="18"/>
  <c r="Q158" i="18"/>
  <c r="V158" i="18"/>
  <c r="G160" i="18"/>
  <c r="M160" i="18" s="1"/>
  <c r="I160" i="18"/>
  <c r="K160" i="18"/>
  <c r="O160" i="18"/>
  <c r="Q160" i="18"/>
  <c r="V160" i="18"/>
  <c r="G162" i="18"/>
  <c r="M162" i="18" s="1"/>
  <c r="I162" i="18"/>
  <c r="K162" i="18"/>
  <c r="O162" i="18"/>
  <c r="Q162" i="18"/>
  <c r="V162" i="18"/>
  <c r="G164" i="18"/>
  <c r="M164" i="18" s="1"/>
  <c r="I164" i="18"/>
  <c r="K164" i="18"/>
  <c r="O164" i="18"/>
  <c r="Q164" i="18"/>
  <c r="V164" i="18"/>
  <c r="G166" i="18"/>
  <c r="I166" i="18"/>
  <c r="K166" i="18"/>
  <c r="M166" i="18"/>
  <c r="O166" i="18"/>
  <c r="Q166" i="18"/>
  <c r="V166" i="18"/>
  <c r="G168" i="18"/>
  <c r="M168" i="18" s="1"/>
  <c r="I168" i="18"/>
  <c r="K168" i="18"/>
  <c r="O168" i="18"/>
  <c r="Q168" i="18"/>
  <c r="V168" i="18"/>
  <c r="G170" i="18"/>
  <c r="M170" i="18" s="1"/>
  <c r="I170" i="18"/>
  <c r="K170" i="18"/>
  <c r="O170" i="18"/>
  <c r="Q170" i="18"/>
  <c r="V170" i="18"/>
  <c r="G172" i="18"/>
  <c r="M172" i="18" s="1"/>
  <c r="I172" i="18"/>
  <c r="K172" i="18"/>
  <c r="O172" i="18"/>
  <c r="Q172" i="18"/>
  <c r="V172" i="18"/>
  <c r="G174" i="18"/>
  <c r="I174" i="18"/>
  <c r="K174" i="18"/>
  <c r="M174" i="18"/>
  <c r="O174" i="18"/>
  <c r="Q174" i="18"/>
  <c r="V174" i="18"/>
  <c r="G176" i="18"/>
  <c r="M176" i="18" s="1"/>
  <c r="I176" i="18"/>
  <c r="K176" i="18"/>
  <c r="O176" i="18"/>
  <c r="Q176" i="18"/>
  <c r="V176" i="18"/>
  <c r="G178" i="18"/>
  <c r="M178" i="18" s="1"/>
  <c r="I178" i="18"/>
  <c r="K178" i="18"/>
  <c r="O178" i="18"/>
  <c r="Q178" i="18"/>
  <c r="V178" i="18"/>
  <c r="G180" i="18"/>
  <c r="M180" i="18" s="1"/>
  <c r="I180" i="18"/>
  <c r="K180" i="18"/>
  <c r="O180" i="18"/>
  <c r="Q180" i="18"/>
  <c r="V180" i="18"/>
  <c r="G182" i="18"/>
  <c r="I182" i="18"/>
  <c r="K182" i="18"/>
  <c r="M182" i="18"/>
  <c r="O182" i="18"/>
  <c r="Q182" i="18"/>
  <c r="V182" i="18"/>
  <c r="G184" i="18"/>
  <c r="M184" i="18" s="1"/>
  <c r="I184" i="18"/>
  <c r="K184" i="18"/>
  <c r="O184" i="18"/>
  <c r="Q184" i="18"/>
  <c r="V184" i="18"/>
  <c r="G186" i="18"/>
  <c r="M186" i="18" s="1"/>
  <c r="I186" i="18"/>
  <c r="K186" i="18"/>
  <c r="O186" i="18"/>
  <c r="Q186" i="18"/>
  <c r="V186" i="18"/>
  <c r="G188" i="18"/>
  <c r="M188" i="18" s="1"/>
  <c r="I188" i="18"/>
  <c r="K188" i="18"/>
  <c r="O188" i="18"/>
  <c r="Q188" i="18"/>
  <c r="V188" i="18"/>
  <c r="G190" i="18"/>
  <c r="I190" i="18"/>
  <c r="K190" i="18"/>
  <c r="M190" i="18"/>
  <c r="O190" i="18"/>
  <c r="Q190" i="18"/>
  <c r="V190" i="18"/>
  <c r="G192" i="18"/>
  <c r="M192" i="18" s="1"/>
  <c r="I192" i="18"/>
  <c r="K192" i="18"/>
  <c r="O192" i="18"/>
  <c r="Q192" i="18"/>
  <c r="V192" i="18"/>
  <c r="G194" i="18"/>
  <c r="M194" i="18" s="1"/>
  <c r="I194" i="18"/>
  <c r="K194" i="18"/>
  <c r="O194" i="18"/>
  <c r="Q194" i="18"/>
  <c r="V194" i="18"/>
  <c r="AE196" i="18"/>
  <c r="G188" i="17"/>
  <c r="G9" i="17"/>
  <c r="I9" i="17"/>
  <c r="I8" i="17" s="1"/>
  <c r="K9" i="17"/>
  <c r="M9" i="17"/>
  <c r="O9" i="17"/>
  <c r="Q9" i="17"/>
  <c r="Q8" i="17" s="1"/>
  <c r="V9" i="17"/>
  <c r="G10" i="17"/>
  <c r="G8" i="17" s="1"/>
  <c r="I10" i="17"/>
  <c r="K10" i="17"/>
  <c r="O10" i="17"/>
  <c r="O8" i="17" s="1"/>
  <c r="Q10" i="17"/>
  <c r="V10" i="17"/>
  <c r="G11" i="17"/>
  <c r="I11" i="17"/>
  <c r="K11" i="17"/>
  <c r="M11" i="17"/>
  <c r="O11" i="17"/>
  <c r="Q11" i="17"/>
  <c r="V11" i="17"/>
  <c r="G12" i="17"/>
  <c r="M12" i="17" s="1"/>
  <c r="I12" i="17"/>
  <c r="K12" i="17"/>
  <c r="K8" i="17" s="1"/>
  <c r="O12" i="17"/>
  <c r="Q12" i="17"/>
  <c r="V12" i="17"/>
  <c r="V8" i="17" s="1"/>
  <c r="G14" i="17"/>
  <c r="M14" i="17" s="1"/>
  <c r="I14" i="17"/>
  <c r="K14" i="17"/>
  <c r="K13" i="17" s="1"/>
  <c r="O14" i="17"/>
  <c r="O13" i="17" s="1"/>
  <c r="Q14" i="17"/>
  <c r="V14" i="17"/>
  <c r="V13" i="17" s="1"/>
  <c r="G15" i="17"/>
  <c r="I15" i="17"/>
  <c r="I13" i="17" s="1"/>
  <c r="K15" i="17"/>
  <c r="M15" i="17"/>
  <c r="O15" i="17"/>
  <c r="Q15" i="17"/>
  <c r="Q13" i="17" s="1"/>
  <c r="V15" i="17"/>
  <c r="G16" i="17"/>
  <c r="M16" i="17" s="1"/>
  <c r="I16" i="17"/>
  <c r="K16" i="17"/>
  <c r="O16" i="17"/>
  <c r="Q16" i="17"/>
  <c r="V16" i="17"/>
  <c r="G17" i="17"/>
  <c r="I17" i="17"/>
  <c r="K17" i="17"/>
  <c r="M17" i="17"/>
  <c r="O17" i="17"/>
  <c r="Q17" i="17"/>
  <c r="V17" i="17"/>
  <c r="G18" i="17"/>
  <c r="M18" i="17" s="1"/>
  <c r="I18" i="17"/>
  <c r="K18" i="17"/>
  <c r="O18" i="17"/>
  <c r="Q18" i="17"/>
  <c r="V18" i="17"/>
  <c r="G19" i="17"/>
  <c r="I19" i="17"/>
  <c r="K19" i="17"/>
  <c r="M19" i="17"/>
  <c r="O19" i="17"/>
  <c r="Q19" i="17"/>
  <c r="V19" i="17"/>
  <c r="G20" i="17"/>
  <c r="M20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G22" i="17"/>
  <c r="M22" i="17" s="1"/>
  <c r="I22" i="17"/>
  <c r="K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5" i="17"/>
  <c r="I25" i="17"/>
  <c r="K25" i="17"/>
  <c r="M25" i="17"/>
  <c r="O25" i="17"/>
  <c r="Q25" i="17"/>
  <c r="V25" i="17"/>
  <c r="G26" i="17"/>
  <c r="M26" i="17" s="1"/>
  <c r="I26" i="17"/>
  <c r="K26" i="17"/>
  <c r="O26" i="17"/>
  <c r="Q26" i="17"/>
  <c r="V26" i="17"/>
  <c r="G27" i="17"/>
  <c r="I27" i="17"/>
  <c r="K27" i="17"/>
  <c r="M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M30" i="17" s="1"/>
  <c r="I30" i="17"/>
  <c r="K30" i="17"/>
  <c r="O30" i="17"/>
  <c r="Q30" i="17"/>
  <c r="V30" i="17"/>
  <c r="G31" i="17"/>
  <c r="I31" i="17"/>
  <c r="K31" i="17"/>
  <c r="M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4" i="17"/>
  <c r="M34" i="17" s="1"/>
  <c r="I34" i="17"/>
  <c r="K34" i="17"/>
  <c r="O34" i="17"/>
  <c r="Q34" i="17"/>
  <c r="V34" i="17"/>
  <c r="G35" i="17"/>
  <c r="I35" i="17"/>
  <c r="K35" i="17"/>
  <c r="M35" i="17"/>
  <c r="O35" i="17"/>
  <c r="Q35" i="17"/>
  <c r="V35" i="17"/>
  <c r="G36" i="17"/>
  <c r="M36" i="17" s="1"/>
  <c r="I36" i="17"/>
  <c r="K36" i="17"/>
  <c r="O36" i="17"/>
  <c r="Q36" i="17"/>
  <c r="V36" i="17"/>
  <c r="G37" i="17"/>
  <c r="I37" i="17"/>
  <c r="K37" i="17"/>
  <c r="M37" i="17"/>
  <c r="O37" i="17"/>
  <c r="Q37" i="17"/>
  <c r="V37" i="17"/>
  <c r="G38" i="17"/>
  <c r="M38" i="17" s="1"/>
  <c r="I38" i="17"/>
  <c r="K38" i="17"/>
  <c r="O38" i="17"/>
  <c r="Q38" i="17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1" i="17"/>
  <c r="I41" i="17"/>
  <c r="K41" i="17"/>
  <c r="M41" i="17"/>
  <c r="O41" i="17"/>
  <c r="Q41" i="17"/>
  <c r="V41" i="17"/>
  <c r="G42" i="17"/>
  <c r="M42" i="17" s="1"/>
  <c r="I42" i="17"/>
  <c r="K42" i="17"/>
  <c r="O42" i="17"/>
  <c r="Q42" i="17"/>
  <c r="V42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M46" i="17" s="1"/>
  <c r="I46" i="17"/>
  <c r="K46" i="17"/>
  <c r="O46" i="17"/>
  <c r="Q46" i="17"/>
  <c r="V46" i="17"/>
  <c r="G47" i="17"/>
  <c r="I47" i="17"/>
  <c r="K47" i="17"/>
  <c r="M47" i="17"/>
  <c r="O47" i="17"/>
  <c r="Q47" i="17"/>
  <c r="V47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0" i="17"/>
  <c r="M50" i="17" s="1"/>
  <c r="I50" i="17"/>
  <c r="K50" i="17"/>
  <c r="O50" i="17"/>
  <c r="Q50" i="17"/>
  <c r="V50" i="17"/>
  <c r="G51" i="17"/>
  <c r="I51" i="17"/>
  <c r="K51" i="17"/>
  <c r="M51" i="17"/>
  <c r="O51" i="17"/>
  <c r="Q51" i="17"/>
  <c r="V51" i="17"/>
  <c r="G52" i="17"/>
  <c r="M52" i="17" s="1"/>
  <c r="I52" i="17"/>
  <c r="K52" i="17"/>
  <c r="O52" i="17"/>
  <c r="Q52" i="17"/>
  <c r="V52" i="17"/>
  <c r="G53" i="17"/>
  <c r="I53" i="17"/>
  <c r="K53" i="17"/>
  <c r="M53" i="17"/>
  <c r="O53" i="17"/>
  <c r="Q53" i="17"/>
  <c r="V53" i="17"/>
  <c r="G54" i="17"/>
  <c r="M54" i="17" s="1"/>
  <c r="I54" i="17"/>
  <c r="K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7" i="17"/>
  <c r="I57" i="17"/>
  <c r="K57" i="17"/>
  <c r="M57" i="17"/>
  <c r="O57" i="17"/>
  <c r="Q57" i="17"/>
  <c r="V57" i="17"/>
  <c r="G58" i="17"/>
  <c r="M58" i="17" s="1"/>
  <c r="I58" i="17"/>
  <c r="K58" i="17"/>
  <c r="O58" i="17"/>
  <c r="Q58" i="17"/>
  <c r="V58" i="17"/>
  <c r="G59" i="17"/>
  <c r="I59" i="17"/>
  <c r="K59" i="17"/>
  <c r="M59" i="17"/>
  <c r="O59" i="17"/>
  <c r="Q59" i="17"/>
  <c r="V59" i="17"/>
  <c r="G60" i="17"/>
  <c r="M60" i="17" s="1"/>
  <c r="I60" i="17"/>
  <c r="K60" i="17"/>
  <c r="O60" i="17"/>
  <c r="Q60" i="17"/>
  <c r="V60" i="17"/>
  <c r="G61" i="17"/>
  <c r="I61" i="17"/>
  <c r="K61" i="17"/>
  <c r="M61" i="17"/>
  <c r="O61" i="17"/>
  <c r="Q61" i="17"/>
  <c r="V61" i="17"/>
  <c r="G62" i="17"/>
  <c r="M62" i="17" s="1"/>
  <c r="I62" i="17"/>
  <c r="K62" i="17"/>
  <c r="O62" i="17"/>
  <c r="Q62" i="17"/>
  <c r="V62" i="17"/>
  <c r="G63" i="17"/>
  <c r="I63" i="17"/>
  <c r="K63" i="17"/>
  <c r="M63" i="17"/>
  <c r="O63" i="17"/>
  <c r="Q63" i="17"/>
  <c r="V63" i="17"/>
  <c r="G64" i="17"/>
  <c r="M64" i="17" s="1"/>
  <c r="I64" i="17"/>
  <c r="K64" i="17"/>
  <c r="O64" i="17"/>
  <c r="Q64" i="17"/>
  <c r="V64" i="17"/>
  <c r="G65" i="17"/>
  <c r="I65" i="17"/>
  <c r="K65" i="17"/>
  <c r="M65" i="17"/>
  <c r="O65" i="17"/>
  <c r="Q65" i="17"/>
  <c r="V65" i="17"/>
  <c r="G66" i="17"/>
  <c r="M66" i="17" s="1"/>
  <c r="I66" i="17"/>
  <c r="K66" i="17"/>
  <c r="O66" i="17"/>
  <c r="Q66" i="17"/>
  <c r="V66" i="17"/>
  <c r="G67" i="17"/>
  <c r="I67" i="17"/>
  <c r="K67" i="17"/>
  <c r="M67" i="17"/>
  <c r="O67" i="17"/>
  <c r="Q67" i="17"/>
  <c r="V67" i="17"/>
  <c r="G68" i="17"/>
  <c r="M68" i="17" s="1"/>
  <c r="I68" i="17"/>
  <c r="K68" i="17"/>
  <c r="O68" i="17"/>
  <c r="Q68" i="17"/>
  <c r="V68" i="17"/>
  <c r="G69" i="17"/>
  <c r="I69" i="17"/>
  <c r="K69" i="17"/>
  <c r="M69" i="17"/>
  <c r="O69" i="17"/>
  <c r="Q69" i="17"/>
  <c r="V69" i="17"/>
  <c r="G70" i="17"/>
  <c r="M70" i="17" s="1"/>
  <c r="I70" i="17"/>
  <c r="K70" i="17"/>
  <c r="O70" i="17"/>
  <c r="Q70" i="17"/>
  <c r="V70" i="17"/>
  <c r="G71" i="17"/>
  <c r="I71" i="17"/>
  <c r="K71" i="17"/>
  <c r="M71" i="17"/>
  <c r="O71" i="17"/>
  <c r="Q71" i="17"/>
  <c r="V71" i="17"/>
  <c r="G72" i="17"/>
  <c r="M72" i="17" s="1"/>
  <c r="I72" i="17"/>
  <c r="K72" i="17"/>
  <c r="O72" i="17"/>
  <c r="Q72" i="17"/>
  <c r="V72" i="17"/>
  <c r="G73" i="17"/>
  <c r="I73" i="17"/>
  <c r="K73" i="17"/>
  <c r="M73" i="17"/>
  <c r="O73" i="17"/>
  <c r="Q73" i="17"/>
  <c r="V73" i="17"/>
  <c r="G74" i="17"/>
  <c r="M74" i="17" s="1"/>
  <c r="I74" i="17"/>
  <c r="K74" i="17"/>
  <c r="O74" i="17"/>
  <c r="Q74" i="17"/>
  <c r="V74" i="17"/>
  <c r="G75" i="17"/>
  <c r="I75" i="17"/>
  <c r="K75" i="17"/>
  <c r="M75" i="17"/>
  <c r="O75" i="17"/>
  <c r="Q75" i="17"/>
  <c r="V75" i="17"/>
  <c r="G76" i="17"/>
  <c r="M76" i="17" s="1"/>
  <c r="I76" i="17"/>
  <c r="K76" i="17"/>
  <c r="O76" i="17"/>
  <c r="Q76" i="17"/>
  <c r="V76" i="17"/>
  <c r="G77" i="17"/>
  <c r="I77" i="17"/>
  <c r="K77" i="17"/>
  <c r="M77" i="17"/>
  <c r="O77" i="17"/>
  <c r="Q77" i="17"/>
  <c r="V77" i="17"/>
  <c r="G78" i="17"/>
  <c r="M78" i="17" s="1"/>
  <c r="I78" i="17"/>
  <c r="K78" i="17"/>
  <c r="O78" i="17"/>
  <c r="Q78" i="17"/>
  <c r="V78" i="17"/>
  <c r="G79" i="17"/>
  <c r="I79" i="17"/>
  <c r="K79" i="17"/>
  <c r="M79" i="17"/>
  <c r="O79" i="17"/>
  <c r="Q79" i="17"/>
  <c r="V79" i="17"/>
  <c r="G80" i="17"/>
  <c r="M80" i="17" s="1"/>
  <c r="I80" i="17"/>
  <c r="K80" i="17"/>
  <c r="O80" i="17"/>
  <c r="Q80" i="17"/>
  <c r="V80" i="17"/>
  <c r="G81" i="17"/>
  <c r="I81" i="17"/>
  <c r="K81" i="17"/>
  <c r="M81" i="17"/>
  <c r="O81" i="17"/>
  <c r="Q81" i="17"/>
  <c r="V81" i="17"/>
  <c r="G82" i="17"/>
  <c r="M82" i="17" s="1"/>
  <c r="I82" i="17"/>
  <c r="K82" i="17"/>
  <c r="O82" i="17"/>
  <c r="Q82" i="17"/>
  <c r="V82" i="17"/>
  <c r="G83" i="17"/>
  <c r="I83" i="17"/>
  <c r="K83" i="17"/>
  <c r="M83" i="17"/>
  <c r="O83" i="17"/>
  <c r="Q83" i="17"/>
  <c r="V83" i="17"/>
  <c r="G84" i="17"/>
  <c r="M84" i="17" s="1"/>
  <c r="I84" i="17"/>
  <c r="K84" i="17"/>
  <c r="O84" i="17"/>
  <c r="Q84" i="17"/>
  <c r="V84" i="17"/>
  <c r="G85" i="17"/>
  <c r="I85" i="17"/>
  <c r="K85" i="17"/>
  <c r="M85" i="17"/>
  <c r="O85" i="17"/>
  <c r="Q85" i="17"/>
  <c r="V85" i="17"/>
  <c r="G86" i="17"/>
  <c r="M86" i="17" s="1"/>
  <c r="I86" i="17"/>
  <c r="K86" i="17"/>
  <c r="O86" i="17"/>
  <c r="Q86" i="17"/>
  <c r="V86" i="17"/>
  <c r="G87" i="17"/>
  <c r="I87" i="17"/>
  <c r="K87" i="17"/>
  <c r="M87" i="17"/>
  <c r="O87" i="17"/>
  <c r="Q87" i="17"/>
  <c r="V87" i="17"/>
  <c r="G88" i="17"/>
  <c r="M88" i="17" s="1"/>
  <c r="I88" i="17"/>
  <c r="K88" i="17"/>
  <c r="O88" i="17"/>
  <c r="Q88" i="17"/>
  <c r="V88" i="17"/>
  <c r="G89" i="17"/>
  <c r="I89" i="17"/>
  <c r="K89" i="17"/>
  <c r="M89" i="17"/>
  <c r="O89" i="17"/>
  <c r="Q89" i="17"/>
  <c r="V89" i="17"/>
  <c r="G90" i="17"/>
  <c r="M90" i="17" s="1"/>
  <c r="I90" i="17"/>
  <c r="K90" i="17"/>
  <c r="O90" i="17"/>
  <c r="Q90" i="17"/>
  <c r="V90" i="17"/>
  <c r="G91" i="17"/>
  <c r="I91" i="17"/>
  <c r="K91" i="17"/>
  <c r="M91" i="17"/>
  <c r="O91" i="17"/>
  <c r="Q91" i="17"/>
  <c r="V91" i="17"/>
  <c r="G92" i="17"/>
  <c r="M92" i="17" s="1"/>
  <c r="I92" i="17"/>
  <c r="K92" i="17"/>
  <c r="O92" i="17"/>
  <c r="Q92" i="17"/>
  <c r="V92" i="17"/>
  <c r="G93" i="17"/>
  <c r="I93" i="17"/>
  <c r="K93" i="17"/>
  <c r="M93" i="17"/>
  <c r="O93" i="17"/>
  <c r="Q93" i="17"/>
  <c r="V93" i="17"/>
  <c r="G94" i="17"/>
  <c r="M94" i="17" s="1"/>
  <c r="I94" i="17"/>
  <c r="K94" i="17"/>
  <c r="O94" i="17"/>
  <c r="Q94" i="17"/>
  <c r="V94" i="17"/>
  <c r="G95" i="17"/>
  <c r="I95" i="17"/>
  <c r="K95" i="17"/>
  <c r="M95" i="17"/>
  <c r="O95" i="17"/>
  <c r="Q95" i="17"/>
  <c r="V95" i="17"/>
  <c r="G96" i="17"/>
  <c r="M96" i="17" s="1"/>
  <c r="I96" i="17"/>
  <c r="K96" i="17"/>
  <c r="O96" i="17"/>
  <c r="Q96" i="17"/>
  <c r="V96" i="17"/>
  <c r="G97" i="17"/>
  <c r="I97" i="17"/>
  <c r="K97" i="17"/>
  <c r="M97" i="17"/>
  <c r="O97" i="17"/>
  <c r="Q97" i="17"/>
  <c r="V97" i="17"/>
  <c r="G98" i="17"/>
  <c r="M98" i="17" s="1"/>
  <c r="I98" i="17"/>
  <c r="K98" i="17"/>
  <c r="O98" i="17"/>
  <c r="Q98" i="17"/>
  <c r="V98" i="17"/>
  <c r="G99" i="17"/>
  <c r="I99" i="17"/>
  <c r="K99" i="17"/>
  <c r="M99" i="17"/>
  <c r="O99" i="17"/>
  <c r="Q99" i="17"/>
  <c r="V99" i="17"/>
  <c r="G100" i="17"/>
  <c r="M100" i="17" s="1"/>
  <c r="I100" i="17"/>
  <c r="K100" i="17"/>
  <c r="O100" i="17"/>
  <c r="Q100" i="17"/>
  <c r="V100" i="17"/>
  <c r="G101" i="17"/>
  <c r="I101" i="17"/>
  <c r="K101" i="17"/>
  <c r="M101" i="17"/>
  <c r="O101" i="17"/>
  <c r="Q101" i="17"/>
  <c r="V101" i="17"/>
  <c r="G102" i="17"/>
  <c r="M102" i="17" s="1"/>
  <c r="I102" i="17"/>
  <c r="K102" i="17"/>
  <c r="O102" i="17"/>
  <c r="Q102" i="17"/>
  <c r="V102" i="17"/>
  <c r="G103" i="17"/>
  <c r="I103" i="17"/>
  <c r="K103" i="17"/>
  <c r="M103" i="17"/>
  <c r="O103" i="17"/>
  <c r="Q103" i="17"/>
  <c r="V103" i="17"/>
  <c r="G104" i="17"/>
  <c r="M104" i="17" s="1"/>
  <c r="I104" i="17"/>
  <c r="K104" i="17"/>
  <c r="O104" i="17"/>
  <c r="Q104" i="17"/>
  <c r="V104" i="17"/>
  <c r="G105" i="17"/>
  <c r="I105" i="17"/>
  <c r="K105" i="17"/>
  <c r="M105" i="17"/>
  <c r="O105" i="17"/>
  <c r="Q105" i="17"/>
  <c r="V105" i="17"/>
  <c r="G106" i="17"/>
  <c r="M106" i="17" s="1"/>
  <c r="I106" i="17"/>
  <c r="K106" i="17"/>
  <c r="O106" i="17"/>
  <c r="Q106" i="17"/>
  <c r="V106" i="17"/>
  <c r="G107" i="17"/>
  <c r="I107" i="17"/>
  <c r="K107" i="17"/>
  <c r="M107" i="17"/>
  <c r="O107" i="17"/>
  <c r="Q107" i="17"/>
  <c r="V107" i="17"/>
  <c r="G108" i="17"/>
  <c r="M108" i="17" s="1"/>
  <c r="I108" i="17"/>
  <c r="K108" i="17"/>
  <c r="O108" i="17"/>
  <c r="Q108" i="17"/>
  <c r="V108" i="17"/>
  <c r="G109" i="17"/>
  <c r="I109" i="17"/>
  <c r="K109" i="17"/>
  <c r="M109" i="17"/>
  <c r="O109" i="17"/>
  <c r="Q109" i="17"/>
  <c r="V109" i="17"/>
  <c r="G110" i="17"/>
  <c r="M110" i="17" s="1"/>
  <c r="I110" i="17"/>
  <c r="K110" i="17"/>
  <c r="O110" i="17"/>
  <c r="Q110" i="17"/>
  <c r="V110" i="17"/>
  <c r="G111" i="17"/>
  <c r="I111" i="17"/>
  <c r="K111" i="17"/>
  <c r="M111" i="17"/>
  <c r="O111" i="17"/>
  <c r="Q111" i="17"/>
  <c r="V111" i="17"/>
  <c r="G112" i="17"/>
  <c r="M112" i="17" s="1"/>
  <c r="I112" i="17"/>
  <c r="K112" i="17"/>
  <c r="O112" i="17"/>
  <c r="Q112" i="17"/>
  <c r="V112" i="17"/>
  <c r="G113" i="17"/>
  <c r="I113" i="17"/>
  <c r="K113" i="17"/>
  <c r="M113" i="17"/>
  <c r="O113" i="17"/>
  <c r="Q113" i="17"/>
  <c r="V113" i="17"/>
  <c r="G114" i="17"/>
  <c r="M114" i="17" s="1"/>
  <c r="I114" i="17"/>
  <c r="K114" i="17"/>
  <c r="O114" i="17"/>
  <c r="Q114" i="17"/>
  <c r="V114" i="17"/>
  <c r="G115" i="17"/>
  <c r="I115" i="17"/>
  <c r="K115" i="17"/>
  <c r="M115" i="17"/>
  <c r="O115" i="17"/>
  <c r="Q115" i="17"/>
  <c r="V115" i="17"/>
  <c r="G116" i="17"/>
  <c r="M116" i="17" s="1"/>
  <c r="I116" i="17"/>
  <c r="K116" i="17"/>
  <c r="O116" i="17"/>
  <c r="Q116" i="17"/>
  <c r="V116" i="17"/>
  <c r="G117" i="17"/>
  <c r="I117" i="17"/>
  <c r="K117" i="17"/>
  <c r="M117" i="17"/>
  <c r="O117" i="17"/>
  <c r="Q117" i="17"/>
  <c r="V117" i="17"/>
  <c r="G118" i="17"/>
  <c r="M118" i="17" s="1"/>
  <c r="I118" i="17"/>
  <c r="K118" i="17"/>
  <c r="O118" i="17"/>
  <c r="Q118" i="17"/>
  <c r="V118" i="17"/>
  <c r="G119" i="17"/>
  <c r="I119" i="17"/>
  <c r="K119" i="17"/>
  <c r="M119" i="17"/>
  <c r="O119" i="17"/>
  <c r="Q119" i="17"/>
  <c r="V119" i="17"/>
  <c r="G120" i="17"/>
  <c r="M120" i="17" s="1"/>
  <c r="I120" i="17"/>
  <c r="K120" i="17"/>
  <c r="O120" i="17"/>
  <c r="Q120" i="17"/>
  <c r="V120" i="17"/>
  <c r="G121" i="17"/>
  <c r="I121" i="17"/>
  <c r="K121" i="17"/>
  <c r="M121" i="17"/>
  <c r="O121" i="17"/>
  <c r="Q121" i="17"/>
  <c r="V121" i="17"/>
  <c r="G122" i="17"/>
  <c r="M122" i="17" s="1"/>
  <c r="I122" i="17"/>
  <c r="K122" i="17"/>
  <c r="O122" i="17"/>
  <c r="Q122" i="17"/>
  <c r="V122" i="17"/>
  <c r="G123" i="17"/>
  <c r="I123" i="17"/>
  <c r="K123" i="17"/>
  <c r="M123" i="17"/>
  <c r="O123" i="17"/>
  <c r="Q123" i="17"/>
  <c r="V123" i="17"/>
  <c r="G124" i="17"/>
  <c r="M124" i="17" s="1"/>
  <c r="I124" i="17"/>
  <c r="K124" i="17"/>
  <c r="O124" i="17"/>
  <c r="Q124" i="17"/>
  <c r="V124" i="17"/>
  <c r="G125" i="17"/>
  <c r="I125" i="17"/>
  <c r="K125" i="17"/>
  <c r="M125" i="17"/>
  <c r="O125" i="17"/>
  <c r="Q125" i="17"/>
  <c r="V125" i="17"/>
  <c r="G126" i="17"/>
  <c r="M126" i="17" s="1"/>
  <c r="I126" i="17"/>
  <c r="K126" i="17"/>
  <c r="O126" i="17"/>
  <c r="Q126" i="17"/>
  <c r="V126" i="17"/>
  <c r="G127" i="17"/>
  <c r="I127" i="17"/>
  <c r="K127" i="17"/>
  <c r="M127" i="17"/>
  <c r="O127" i="17"/>
  <c r="Q127" i="17"/>
  <c r="V127" i="17"/>
  <c r="G128" i="17"/>
  <c r="M128" i="17" s="1"/>
  <c r="I128" i="17"/>
  <c r="K128" i="17"/>
  <c r="O128" i="17"/>
  <c r="Q128" i="17"/>
  <c r="V128" i="17"/>
  <c r="G129" i="17"/>
  <c r="I129" i="17"/>
  <c r="K129" i="17"/>
  <c r="M129" i="17"/>
  <c r="O129" i="17"/>
  <c r="Q129" i="17"/>
  <c r="V129" i="17"/>
  <c r="G130" i="17"/>
  <c r="M130" i="17" s="1"/>
  <c r="I130" i="17"/>
  <c r="K130" i="17"/>
  <c r="O130" i="17"/>
  <c r="Q130" i="17"/>
  <c r="V130" i="17"/>
  <c r="G131" i="17"/>
  <c r="I131" i="17"/>
  <c r="K131" i="17"/>
  <c r="M131" i="17"/>
  <c r="O131" i="17"/>
  <c r="Q131" i="17"/>
  <c r="V131" i="17"/>
  <c r="G132" i="17"/>
  <c r="M132" i="17" s="1"/>
  <c r="I132" i="17"/>
  <c r="K132" i="17"/>
  <c r="O132" i="17"/>
  <c r="Q132" i="17"/>
  <c r="V132" i="17"/>
  <c r="G133" i="17"/>
  <c r="I133" i="17"/>
  <c r="K133" i="17"/>
  <c r="M133" i="17"/>
  <c r="O133" i="17"/>
  <c r="Q133" i="17"/>
  <c r="V133" i="17"/>
  <c r="G134" i="17"/>
  <c r="M134" i="17" s="1"/>
  <c r="I134" i="17"/>
  <c r="K134" i="17"/>
  <c r="O134" i="17"/>
  <c r="Q134" i="17"/>
  <c r="V134" i="17"/>
  <c r="G135" i="17"/>
  <c r="I135" i="17"/>
  <c r="K135" i="17"/>
  <c r="M135" i="17"/>
  <c r="O135" i="17"/>
  <c r="Q135" i="17"/>
  <c r="V135" i="17"/>
  <c r="G136" i="17"/>
  <c r="M136" i="17" s="1"/>
  <c r="I136" i="17"/>
  <c r="K136" i="17"/>
  <c r="O136" i="17"/>
  <c r="Q136" i="17"/>
  <c r="V136" i="17"/>
  <c r="G137" i="17"/>
  <c r="I137" i="17"/>
  <c r="K137" i="17"/>
  <c r="M137" i="17"/>
  <c r="O137" i="17"/>
  <c r="Q137" i="17"/>
  <c r="V137" i="17"/>
  <c r="G138" i="17"/>
  <c r="M138" i="17" s="1"/>
  <c r="I138" i="17"/>
  <c r="K138" i="17"/>
  <c r="O138" i="17"/>
  <c r="Q138" i="17"/>
  <c r="V138" i="17"/>
  <c r="G139" i="17"/>
  <c r="I139" i="17"/>
  <c r="K139" i="17"/>
  <c r="M139" i="17"/>
  <c r="O139" i="17"/>
  <c r="Q139" i="17"/>
  <c r="V139" i="17"/>
  <c r="G140" i="17"/>
  <c r="M140" i="17" s="1"/>
  <c r="I140" i="17"/>
  <c r="K140" i="17"/>
  <c r="O140" i="17"/>
  <c r="Q140" i="17"/>
  <c r="V140" i="17"/>
  <c r="G141" i="17"/>
  <c r="I141" i="17"/>
  <c r="K141" i="17"/>
  <c r="M141" i="17"/>
  <c r="O141" i="17"/>
  <c r="Q141" i="17"/>
  <c r="V141" i="17"/>
  <c r="G142" i="17"/>
  <c r="M142" i="17" s="1"/>
  <c r="I142" i="17"/>
  <c r="K142" i="17"/>
  <c r="O142" i="17"/>
  <c r="Q142" i="17"/>
  <c r="V142" i="17"/>
  <c r="G143" i="17"/>
  <c r="I143" i="17"/>
  <c r="K143" i="17"/>
  <c r="M143" i="17"/>
  <c r="O143" i="17"/>
  <c r="Q143" i="17"/>
  <c r="V143" i="17"/>
  <c r="G144" i="17"/>
  <c r="M144" i="17" s="1"/>
  <c r="I144" i="17"/>
  <c r="K144" i="17"/>
  <c r="O144" i="17"/>
  <c r="Q144" i="17"/>
  <c r="V144" i="17"/>
  <c r="G145" i="17"/>
  <c r="I145" i="17"/>
  <c r="K145" i="17"/>
  <c r="M145" i="17"/>
  <c r="O145" i="17"/>
  <c r="Q145" i="17"/>
  <c r="V145" i="17"/>
  <c r="G146" i="17"/>
  <c r="M146" i="17" s="1"/>
  <c r="I146" i="17"/>
  <c r="K146" i="17"/>
  <c r="O146" i="17"/>
  <c r="Q146" i="17"/>
  <c r="V146" i="17"/>
  <c r="G147" i="17"/>
  <c r="I147" i="17"/>
  <c r="K147" i="17"/>
  <c r="M147" i="17"/>
  <c r="O147" i="17"/>
  <c r="Q147" i="17"/>
  <c r="V147" i="17"/>
  <c r="G148" i="17"/>
  <c r="M148" i="17" s="1"/>
  <c r="I148" i="17"/>
  <c r="K148" i="17"/>
  <c r="O148" i="17"/>
  <c r="Q148" i="17"/>
  <c r="V148" i="17"/>
  <c r="G149" i="17"/>
  <c r="I149" i="17"/>
  <c r="K149" i="17"/>
  <c r="M149" i="17"/>
  <c r="O149" i="17"/>
  <c r="Q149" i="17"/>
  <c r="V149" i="17"/>
  <c r="G150" i="17"/>
  <c r="M150" i="17" s="1"/>
  <c r="I150" i="17"/>
  <c r="K150" i="17"/>
  <c r="O150" i="17"/>
  <c r="Q150" i="17"/>
  <c r="V150" i="17"/>
  <c r="G151" i="17"/>
  <c r="I151" i="17"/>
  <c r="K151" i="17"/>
  <c r="M151" i="17"/>
  <c r="O151" i="17"/>
  <c r="Q151" i="17"/>
  <c r="V151" i="17"/>
  <c r="G152" i="17"/>
  <c r="M152" i="17" s="1"/>
  <c r="I152" i="17"/>
  <c r="K152" i="17"/>
  <c r="O152" i="17"/>
  <c r="Q152" i="17"/>
  <c r="V152" i="17"/>
  <c r="G153" i="17"/>
  <c r="I153" i="17"/>
  <c r="K153" i="17"/>
  <c r="M153" i="17"/>
  <c r="O153" i="17"/>
  <c r="Q153" i="17"/>
  <c r="V153" i="17"/>
  <c r="G154" i="17"/>
  <c r="M154" i="17" s="1"/>
  <c r="I154" i="17"/>
  <c r="K154" i="17"/>
  <c r="O154" i="17"/>
  <c r="Q154" i="17"/>
  <c r="V154" i="17"/>
  <c r="G155" i="17"/>
  <c r="I155" i="17"/>
  <c r="K155" i="17"/>
  <c r="M155" i="17"/>
  <c r="O155" i="17"/>
  <c r="Q155" i="17"/>
  <c r="V155" i="17"/>
  <c r="G156" i="17"/>
  <c r="M156" i="17" s="1"/>
  <c r="I156" i="17"/>
  <c r="K156" i="17"/>
  <c r="O156" i="17"/>
  <c r="Q156" i="17"/>
  <c r="V156" i="17"/>
  <c r="G157" i="17"/>
  <c r="I157" i="17"/>
  <c r="K157" i="17"/>
  <c r="M157" i="17"/>
  <c r="O157" i="17"/>
  <c r="Q157" i="17"/>
  <c r="V157" i="17"/>
  <c r="G158" i="17"/>
  <c r="M158" i="17" s="1"/>
  <c r="I158" i="17"/>
  <c r="K158" i="17"/>
  <c r="O158" i="17"/>
  <c r="Q158" i="17"/>
  <c r="V158" i="17"/>
  <c r="G159" i="17"/>
  <c r="I159" i="17"/>
  <c r="K159" i="17"/>
  <c r="M159" i="17"/>
  <c r="O159" i="17"/>
  <c r="Q159" i="17"/>
  <c r="V159" i="17"/>
  <c r="G160" i="17"/>
  <c r="M160" i="17" s="1"/>
  <c r="I160" i="17"/>
  <c r="K160" i="17"/>
  <c r="O160" i="17"/>
  <c r="Q160" i="17"/>
  <c r="V160" i="17"/>
  <c r="G161" i="17"/>
  <c r="I161" i="17"/>
  <c r="K161" i="17"/>
  <c r="M161" i="17"/>
  <c r="O161" i="17"/>
  <c r="Q161" i="17"/>
  <c r="V161" i="17"/>
  <c r="G162" i="17"/>
  <c r="M162" i="17" s="1"/>
  <c r="I162" i="17"/>
  <c r="K162" i="17"/>
  <c r="O162" i="17"/>
  <c r="Q162" i="17"/>
  <c r="V162" i="17"/>
  <c r="G163" i="17"/>
  <c r="I163" i="17"/>
  <c r="K163" i="17"/>
  <c r="M163" i="17"/>
  <c r="O163" i="17"/>
  <c r="Q163" i="17"/>
  <c r="V163" i="17"/>
  <c r="G164" i="17"/>
  <c r="M164" i="17" s="1"/>
  <c r="I164" i="17"/>
  <c r="K164" i="17"/>
  <c r="O164" i="17"/>
  <c r="Q164" i="17"/>
  <c r="V164" i="17"/>
  <c r="G165" i="17"/>
  <c r="I165" i="17"/>
  <c r="K165" i="17"/>
  <c r="M165" i="17"/>
  <c r="O165" i="17"/>
  <c r="Q165" i="17"/>
  <c r="V165" i="17"/>
  <c r="G166" i="17"/>
  <c r="M166" i="17" s="1"/>
  <c r="I166" i="17"/>
  <c r="K166" i="17"/>
  <c r="O166" i="17"/>
  <c r="Q166" i="17"/>
  <c r="V166" i="17"/>
  <c r="G167" i="17"/>
  <c r="I167" i="17"/>
  <c r="K167" i="17"/>
  <c r="M167" i="17"/>
  <c r="O167" i="17"/>
  <c r="Q167" i="17"/>
  <c r="V167" i="17"/>
  <c r="G168" i="17"/>
  <c r="M168" i="17" s="1"/>
  <c r="I168" i="17"/>
  <c r="K168" i="17"/>
  <c r="O168" i="17"/>
  <c r="Q168" i="17"/>
  <c r="V168" i="17"/>
  <c r="G169" i="17"/>
  <c r="I169" i="17"/>
  <c r="K169" i="17"/>
  <c r="M169" i="17"/>
  <c r="O169" i="17"/>
  <c r="Q169" i="17"/>
  <c r="V169" i="17"/>
  <c r="G170" i="17"/>
  <c r="G171" i="17"/>
  <c r="I171" i="17"/>
  <c r="I170" i="17" s="1"/>
  <c r="K171" i="17"/>
  <c r="M171" i="17"/>
  <c r="O171" i="17"/>
  <c r="Q171" i="17"/>
  <c r="Q170" i="17" s="1"/>
  <c r="V171" i="17"/>
  <c r="G172" i="17"/>
  <c r="M172" i="17" s="1"/>
  <c r="I172" i="17"/>
  <c r="K172" i="17"/>
  <c r="K170" i="17" s="1"/>
  <c r="O172" i="17"/>
  <c r="Q172" i="17"/>
  <c r="V172" i="17"/>
  <c r="V170" i="17" s="1"/>
  <c r="G173" i="17"/>
  <c r="I173" i="17"/>
  <c r="K173" i="17"/>
  <c r="M173" i="17"/>
  <c r="O173" i="17"/>
  <c r="Q173" i="17"/>
  <c r="V173" i="17"/>
  <c r="G174" i="17"/>
  <c r="M174" i="17" s="1"/>
  <c r="I174" i="17"/>
  <c r="K174" i="17"/>
  <c r="O174" i="17"/>
  <c r="O170" i="17" s="1"/>
  <c r="Q174" i="17"/>
  <c r="V174" i="17"/>
  <c r="G175" i="17"/>
  <c r="I175" i="17"/>
  <c r="K175" i="17"/>
  <c r="M175" i="17"/>
  <c r="O175" i="17"/>
  <c r="Q175" i="17"/>
  <c r="V175" i="17"/>
  <c r="G176" i="17"/>
  <c r="M176" i="17" s="1"/>
  <c r="I176" i="17"/>
  <c r="K176" i="17"/>
  <c r="O176" i="17"/>
  <c r="Q176" i="17"/>
  <c r="V176" i="17"/>
  <c r="G177" i="17"/>
  <c r="I177" i="17"/>
  <c r="K177" i="17"/>
  <c r="M177" i="17"/>
  <c r="O177" i="17"/>
  <c r="Q177" i="17"/>
  <c r="V177" i="17"/>
  <c r="G178" i="17"/>
  <c r="M178" i="17" s="1"/>
  <c r="I178" i="17"/>
  <c r="K178" i="17"/>
  <c r="O178" i="17"/>
  <c r="Q178" i="17"/>
  <c r="V178" i="17"/>
  <c r="G179" i="17"/>
  <c r="I179" i="17"/>
  <c r="K179" i="17"/>
  <c r="M179" i="17"/>
  <c r="O179" i="17"/>
  <c r="Q179" i="17"/>
  <c r="V179" i="17"/>
  <c r="G180" i="17"/>
  <c r="M180" i="17" s="1"/>
  <c r="I180" i="17"/>
  <c r="K180" i="17"/>
  <c r="O180" i="17"/>
  <c r="Q180" i="17"/>
  <c r="V180" i="17"/>
  <c r="G181" i="17"/>
  <c r="I181" i="17"/>
  <c r="K181" i="17"/>
  <c r="M181" i="17"/>
  <c r="O181" i="17"/>
  <c r="Q181" i="17"/>
  <c r="V181" i="17"/>
  <c r="G182" i="17"/>
  <c r="M182" i="17" s="1"/>
  <c r="I182" i="17"/>
  <c r="K182" i="17"/>
  <c r="O182" i="17"/>
  <c r="Q182" i="17"/>
  <c r="V182" i="17"/>
  <c r="G183" i="17"/>
  <c r="I183" i="17"/>
  <c r="K183" i="17"/>
  <c r="M183" i="17"/>
  <c r="O183" i="17"/>
  <c r="Q183" i="17"/>
  <c r="V183" i="17"/>
  <c r="K184" i="17"/>
  <c r="V184" i="17"/>
  <c r="G185" i="17"/>
  <c r="I185" i="17"/>
  <c r="I184" i="17" s="1"/>
  <c r="K185" i="17"/>
  <c r="M185" i="17"/>
  <c r="O185" i="17"/>
  <c r="Q185" i="17"/>
  <c r="Q184" i="17" s="1"/>
  <c r="V185" i="17"/>
  <c r="G186" i="17"/>
  <c r="G184" i="17" s="1"/>
  <c r="I186" i="17"/>
  <c r="K186" i="17"/>
  <c r="O186" i="17"/>
  <c r="O184" i="17" s="1"/>
  <c r="Q186" i="17"/>
  <c r="V186" i="17"/>
  <c r="AE188" i="17"/>
  <c r="AF188" i="17"/>
  <c r="G161" i="16"/>
  <c r="BA67" i="16"/>
  <c r="BA32" i="16"/>
  <c r="BA14" i="16"/>
  <c r="BA10" i="16"/>
  <c r="G9" i="16"/>
  <c r="I9" i="16"/>
  <c r="K9" i="16"/>
  <c r="M9" i="16"/>
  <c r="O9" i="16"/>
  <c r="Q9" i="16"/>
  <c r="V9" i="16"/>
  <c r="G13" i="16"/>
  <c r="G8" i="16" s="1"/>
  <c r="I13" i="16"/>
  <c r="K13" i="16"/>
  <c r="O13" i="16"/>
  <c r="O8" i="16" s="1"/>
  <c r="Q13" i="16"/>
  <c r="V13" i="16"/>
  <c r="G16" i="16"/>
  <c r="M16" i="16" s="1"/>
  <c r="I16" i="16"/>
  <c r="I8" i="16" s="1"/>
  <c r="K16" i="16"/>
  <c r="O16" i="16"/>
  <c r="Q16" i="16"/>
  <c r="Q8" i="16" s="1"/>
  <c r="V16" i="16"/>
  <c r="G19" i="16"/>
  <c r="M19" i="16" s="1"/>
  <c r="I19" i="16"/>
  <c r="K19" i="16"/>
  <c r="K8" i="16" s="1"/>
  <c r="O19" i="16"/>
  <c r="Q19" i="16"/>
  <c r="V19" i="16"/>
  <c r="V8" i="16" s="1"/>
  <c r="G22" i="16"/>
  <c r="I22" i="16"/>
  <c r="K22" i="16"/>
  <c r="M22" i="16"/>
  <c r="O22" i="16"/>
  <c r="Q22" i="16"/>
  <c r="V22" i="16"/>
  <c r="G26" i="16"/>
  <c r="M26" i="16" s="1"/>
  <c r="I26" i="16"/>
  <c r="K26" i="16"/>
  <c r="O26" i="16"/>
  <c r="Q26" i="16"/>
  <c r="V26" i="16"/>
  <c r="G28" i="16"/>
  <c r="M28" i="16" s="1"/>
  <c r="I28" i="16"/>
  <c r="K28" i="16"/>
  <c r="O28" i="16"/>
  <c r="Q28" i="16"/>
  <c r="V28" i="16"/>
  <c r="G31" i="16"/>
  <c r="M31" i="16" s="1"/>
  <c r="I31" i="16"/>
  <c r="K31" i="16"/>
  <c r="O31" i="16"/>
  <c r="Q31" i="16"/>
  <c r="V31" i="16"/>
  <c r="G35" i="16"/>
  <c r="I35" i="16"/>
  <c r="K35" i="16"/>
  <c r="M35" i="16"/>
  <c r="O35" i="16"/>
  <c r="Q35" i="16"/>
  <c r="V35" i="16"/>
  <c r="G38" i="16"/>
  <c r="G39" i="16"/>
  <c r="M39" i="16" s="1"/>
  <c r="I39" i="16"/>
  <c r="I38" i="16" s="1"/>
  <c r="K39" i="16"/>
  <c r="O39" i="16"/>
  <c r="Q39" i="16"/>
  <c r="Q38" i="16" s="1"/>
  <c r="V39" i="16"/>
  <c r="G42" i="16"/>
  <c r="M42" i="16" s="1"/>
  <c r="I42" i="16"/>
  <c r="K42" i="16"/>
  <c r="K38" i="16" s="1"/>
  <c r="O42" i="16"/>
  <c r="Q42" i="16"/>
  <c r="V42" i="16"/>
  <c r="V38" i="16" s="1"/>
  <c r="G44" i="16"/>
  <c r="I44" i="16"/>
  <c r="K44" i="16"/>
  <c r="M44" i="16"/>
  <c r="O44" i="16"/>
  <c r="Q44" i="16"/>
  <c r="V44" i="16"/>
  <c r="G45" i="16"/>
  <c r="M45" i="16" s="1"/>
  <c r="I45" i="16"/>
  <c r="K45" i="16"/>
  <c r="O45" i="16"/>
  <c r="O38" i="16" s="1"/>
  <c r="Q45" i="16"/>
  <c r="V45" i="16"/>
  <c r="G46" i="16"/>
  <c r="M46" i="16" s="1"/>
  <c r="I46" i="16"/>
  <c r="K46" i="16"/>
  <c r="O46" i="16"/>
  <c r="Q46" i="16"/>
  <c r="V46" i="16"/>
  <c r="G47" i="16"/>
  <c r="I47" i="16"/>
  <c r="K47" i="16"/>
  <c r="O47" i="16"/>
  <c r="Q47" i="16"/>
  <c r="V47" i="16"/>
  <c r="G48" i="16"/>
  <c r="I48" i="16"/>
  <c r="K48" i="16"/>
  <c r="M48" i="16"/>
  <c r="M47" i="16" s="1"/>
  <c r="O48" i="16"/>
  <c r="Q48" i="16"/>
  <c r="V48" i="16"/>
  <c r="G52" i="16"/>
  <c r="O52" i="16"/>
  <c r="G53" i="16"/>
  <c r="M53" i="16" s="1"/>
  <c r="I53" i="16"/>
  <c r="I52" i="16" s="1"/>
  <c r="K53" i="16"/>
  <c r="O53" i="16"/>
  <c r="Q53" i="16"/>
  <c r="Q52" i="16" s="1"/>
  <c r="V53" i="16"/>
  <c r="G55" i="16"/>
  <c r="M55" i="16" s="1"/>
  <c r="I55" i="16"/>
  <c r="K55" i="16"/>
  <c r="K52" i="16" s="1"/>
  <c r="O55" i="16"/>
  <c r="Q55" i="16"/>
  <c r="V55" i="16"/>
  <c r="V52" i="16" s="1"/>
  <c r="G59" i="16"/>
  <c r="G58" i="16" s="1"/>
  <c r="I59" i="16"/>
  <c r="K59" i="16"/>
  <c r="O59" i="16"/>
  <c r="O58" i="16" s="1"/>
  <c r="Q59" i="16"/>
  <c r="V59" i="16"/>
  <c r="G60" i="16"/>
  <c r="M60" i="16" s="1"/>
  <c r="I60" i="16"/>
  <c r="I58" i="16" s="1"/>
  <c r="K60" i="16"/>
  <c r="O60" i="16"/>
  <c r="Q60" i="16"/>
  <c r="Q58" i="16" s="1"/>
  <c r="V60" i="16"/>
  <c r="G61" i="16"/>
  <c r="M61" i="16" s="1"/>
  <c r="I61" i="16"/>
  <c r="K61" i="16"/>
  <c r="K58" i="16" s="1"/>
  <c r="O61" i="16"/>
  <c r="Q61" i="16"/>
  <c r="V61" i="16"/>
  <c r="V58" i="16" s="1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4" i="16"/>
  <c r="M64" i="16" s="1"/>
  <c r="I64" i="16"/>
  <c r="K64" i="16"/>
  <c r="O64" i="16"/>
  <c r="Q64" i="16"/>
  <c r="V64" i="16"/>
  <c r="G65" i="16"/>
  <c r="I65" i="16"/>
  <c r="K65" i="16"/>
  <c r="O65" i="16"/>
  <c r="Q65" i="16"/>
  <c r="V65" i="16"/>
  <c r="G66" i="16"/>
  <c r="I66" i="16"/>
  <c r="K66" i="16"/>
  <c r="M66" i="16"/>
  <c r="M65" i="16" s="1"/>
  <c r="O66" i="16"/>
  <c r="Q66" i="16"/>
  <c r="V66" i="16"/>
  <c r="G68" i="16"/>
  <c r="G69" i="16"/>
  <c r="M69" i="16" s="1"/>
  <c r="M68" i="16" s="1"/>
  <c r="I69" i="16"/>
  <c r="I68" i="16" s="1"/>
  <c r="K69" i="16"/>
  <c r="O69" i="16"/>
  <c r="Q69" i="16"/>
  <c r="Q68" i="16" s="1"/>
  <c r="V69" i="16"/>
  <c r="G71" i="16"/>
  <c r="M71" i="16" s="1"/>
  <c r="I71" i="16"/>
  <c r="K71" i="16"/>
  <c r="K68" i="16" s="1"/>
  <c r="O71" i="16"/>
  <c r="Q71" i="16"/>
  <c r="V71" i="16"/>
  <c r="V68" i="16" s="1"/>
  <c r="G73" i="16"/>
  <c r="I73" i="16"/>
  <c r="K73" i="16"/>
  <c r="M73" i="16"/>
  <c r="O73" i="16"/>
  <c r="Q73" i="16"/>
  <c r="V73" i="16"/>
  <c r="G75" i="16"/>
  <c r="M75" i="16" s="1"/>
  <c r="I75" i="16"/>
  <c r="K75" i="16"/>
  <c r="O75" i="16"/>
  <c r="O68" i="16" s="1"/>
  <c r="Q75" i="16"/>
  <c r="V75" i="16"/>
  <c r="G78" i="16"/>
  <c r="M78" i="16" s="1"/>
  <c r="I78" i="16"/>
  <c r="K78" i="16"/>
  <c r="K77" i="16" s="1"/>
  <c r="O78" i="16"/>
  <c r="Q78" i="16"/>
  <c r="V78" i="16"/>
  <c r="V77" i="16" s="1"/>
  <c r="G80" i="16"/>
  <c r="I80" i="16"/>
  <c r="K80" i="16"/>
  <c r="M80" i="16"/>
  <c r="O80" i="16"/>
  <c r="Q80" i="16"/>
  <c r="V80" i="16"/>
  <c r="G82" i="16"/>
  <c r="G77" i="16" s="1"/>
  <c r="I82" i="16"/>
  <c r="K82" i="16"/>
  <c r="O82" i="16"/>
  <c r="O77" i="16" s="1"/>
  <c r="Q82" i="16"/>
  <c r="V82" i="16"/>
  <c r="G84" i="16"/>
  <c r="M84" i="16" s="1"/>
  <c r="I84" i="16"/>
  <c r="I77" i="16" s="1"/>
  <c r="K84" i="16"/>
  <c r="O84" i="16"/>
  <c r="Q84" i="16"/>
  <c r="Q77" i="16" s="1"/>
  <c r="V84" i="16"/>
  <c r="G87" i="16"/>
  <c r="M87" i="16" s="1"/>
  <c r="I87" i="16"/>
  <c r="K87" i="16"/>
  <c r="O87" i="16"/>
  <c r="Q87" i="16"/>
  <c r="V87" i="16"/>
  <c r="G90" i="16"/>
  <c r="I90" i="16"/>
  <c r="K90" i="16"/>
  <c r="M90" i="16"/>
  <c r="O90" i="16"/>
  <c r="Q90" i="16"/>
  <c r="V90" i="16"/>
  <c r="G92" i="16"/>
  <c r="M92" i="16" s="1"/>
  <c r="I92" i="16"/>
  <c r="K92" i="16"/>
  <c r="O92" i="16"/>
  <c r="Q92" i="16"/>
  <c r="V92" i="16"/>
  <c r="G94" i="16"/>
  <c r="M94" i="16" s="1"/>
  <c r="I94" i="16"/>
  <c r="K94" i="16"/>
  <c r="O94" i="16"/>
  <c r="Q94" i="16"/>
  <c r="V94" i="16"/>
  <c r="G96" i="16"/>
  <c r="M96" i="16" s="1"/>
  <c r="I96" i="16"/>
  <c r="K96" i="16"/>
  <c r="O96" i="16"/>
  <c r="Q96" i="16"/>
  <c r="V96" i="16"/>
  <c r="G98" i="16"/>
  <c r="I98" i="16"/>
  <c r="K98" i="16"/>
  <c r="M98" i="16"/>
  <c r="O98" i="16"/>
  <c r="Q98" i="16"/>
  <c r="V98" i="16"/>
  <c r="G100" i="16"/>
  <c r="M100" i="16" s="1"/>
  <c r="I100" i="16"/>
  <c r="K100" i="16"/>
  <c r="O100" i="16"/>
  <c r="Q100" i="16"/>
  <c r="V100" i="16"/>
  <c r="G101" i="16"/>
  <c r="M101" i="16" s="1"/>
  <c r="I101" i="16"/>
  <c r="K101" i="16"/>
  <c r="O101" i="16"/>
  <c r="Q101" i="16"/>
  <c r="V101" i="16"/>
  <c r="G102" i="16"/>
  <c r="M102" i="16" s="1"/>
  <c r="I102" i="16"/>
  <c r="K102" i="16"/>
  <c r="O102" i="16"/>
  <c r="Q102" i="16"/>
  <c r="V102" i="16"/>
  <c r="G103" i="16"/>
  <c r="I103" i="16"/>
  <c r="K103" i="16"/>
  <c r="M103" i="16"/>
  <c r="O103" i="16"/>
  <c r="Q103" i="16"/>
  <c r="V103" i="16"/>
  <c r="G104" i="16"/>
  <c r="M104" i="16" s="1"/>
  <c r="I104" i="16"/>
  <c r="K104" i="16"/>
  <c r="O104" i="16"/>
  <c r="Q104" i="16"/>
  <c r="V104" i="16"/>
  <c r="G105" i="16"/>
  <c r="M105" i="16" s="1"/>
  <c r="I105" i="16"/>
  <c r="K105" i="16"/>
  <c r="O105" i="16"/>
  <c r="Q105" i="16"/>
  <c r="V105" i="16"/>
  <c r="G106" i="16"/>
  <c r="M106" i="16" s="1"/>
  <c r="I106" i="16"/>
  <c r="K106" i="16"/>
  <c r="O106" i="16"/>
  <c r="Q106" i="16"/>
  <c r="V106" i="16"/>
  <c r="G109" i="16"/>
  <c r="G108" i="16" s="1"/>
  <c r="I109" i="16"/>
  <c r="K109" i="16"/>
  <c r="O109" i="16"/>
  <c r="O108" i="16" s="1"/>
  <c r="Q109" i="16"/>
  <c r="V109" i="16"/>
  <c r="G110" i="16"/>
  <c r="M110" i="16" s="1"/>
  <c r="I110" i="16"/>
  <c r="I108" i="16" s="1"/>
  <c r="K110" i="16"/>
  <c r="O110" i="16"/>
  <c r="Q110" i="16"/>
  <c r="Q108" i="16" s="1"/>
  <c r="V110" i="16"/>
  <c r="G111" i="16"/>
  <c r="M111" i="16" s="1"/>
  <c r="I111" i="16"/>
  <c r="K111" i="16"/>
  <c r="K108" i="16" s="1"/>
  <c r="O111" i="16"/>
  <c r="Q111" i="16"/>
  <c r="V111" i="16"/>
  <c r="V108" i="16" s="1"/>
  <c r="G112" i="16"/>
  <c r="I112" i="16"/>
  <c r="K112" i="16"/>
  <c r="M112" i="16"/>
  <c r="O112" i="16"/>
  <c r="Q112" i="16"/>
  <c r="V112" i="16"/>
  <c r="G113" i="16"/>
  <c r="M113" i="16" s="1"/>
  <c r="I113" i="16"/>
  <c r="K113" i="16"/>
  <c r="O113" i="16"/>
  <c r="Q113" i="16"/>
  <c r="V113" i="16"/>
  <c r="G114" i="16"/>
  <c r="M114" i="16" s="1"/>
  <c r="I114" i="16"/>
  <c r="K114" i="16"/>
  <c r="O114" i="16"/>
  <c r="Q114" i="16"/>
  <c r="V114" i="16"/>
  <c r="G115" i="16"/>
  <c r="M115" i="16" s="1"/>
  <c r="I115" i="16"/>
  <c r="K115" i="16"/>
  <c r="O115" i="16"/>
  <c r="Q115" i="16"/>
  <c r="V115" i="16"/>
  <c r="G116" i="16"/>
  <c r="I116" i="16"/>
  <c r="K116" i="16"/>
  <c r="M116" i="16"/>
  <c r="O116" i="16"/>
  <c r="Q116" i="16"/>
  <c r="V116" i="16"/>
  <c r="G117" i="16"/>
  <c r="M117" i="16" s="1"/>
  <c r="I117" i="16"/>
  <c r="K117" i="16"/>
  <c r="O117" i="16"/>
  <c r="Q117" i="16"/>
  <c r="V117" i="16"/>
  <c r="G118" i="16"/>
  <c r="M118" i="16" s="1"/>
  <c r="I118" i="16"/>
  <c r="K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I120" i="16"/>
  <c r="K120" i="16"/>
  <c r="M120" i="16"/>
  <c r="O120" i="16"/>
  <c r="Q120" i="16"/>
  <c r="V120" i="16"/>
  <c r="G121" i="16"/>
  <c r="M121" i="16" s="1"/>
  <c r="I121" i="16"/>
  <c r="K121" i="16"/>
  <c r="O121" i="16"/>
  <c r="Q121" i="16"/>
  <c r="V121" i="16"/>
  <c r="G122" i="16"/>
  <c r="M122" i="16" s="1"/>
  <c r="I122" i="16"/>
  <c r="K122" i="16"/>
  <c r="O122" i="16"/>
  <c r="Q122" i="16"/>
  <c r="V122" i="16"/>
  <c r="G123" i="16"/>
  <c r="M123" i="16" s="1"/>
  <c r="I123" i="16"/>
  <c r="K123" i="16"/>
  <c r="O123" i="16"/>
  <c r="Q123" i="16"/>
  <c r="V123" i="16"/>
  <c r="G124" i="16"/>
  <c r="I124" i="16"/>
  <c r="K124" i="16"/>
  <c r="M124" i="16"/>
  <c r="O124" i="16"/>
  <c r="Q124" i="16"/>
  <c r="V124" i="16"/>
  <c r="G126" i="16"/>
  <c r="G127" i="16"/>
  <c r="M127" i="16" s="1"/>
  <c r="M126" i="16" s="1"/>
  <c r="I127" i="16"/>
  <c r="I126" i="16" s="1"/>
  <c r="K127" i="16"/>
  <c r="O127" i="16"/>
  <c r="Q127" i="16"/>
  <c r="Q126" i="16" s="1"/>
  <c r="V127" i="16"/>
  <c r="G128" i="16"/>
  <c r="M128" i="16" s="1"/>
  <c r="I128" i="16"/>
  <c r="K128" i="16"/>
  <c r="K126" i="16" s="1"/>
  <c r="O128" i="16"/>
  <c r="Q128" i="16"/>
  <c r="V128" i="16"/>
  <c r="V126" i="16" s="1"/>
  <c r="G129" i="16"/>
  <c r="I129" i="16"/>
  <c r="K129" i="16"/>
  <c r="M129" i="16"/>
  <c r="O129" i="16"/>
  <c r="Q129" i="16"/>
  <c r="V129" i="16"/>
  <c r="G130" i="16"/>
  <c r="M130" i="16" s="1"/>
  <c r="I130" i="16"/>
  <c r="K130" i="16"/>
  <c r="O130" i="16"/>
  <c r="O126" i="16" s="1"/>
  <c r="Q130" i="16"/>
  <c r="V130" i="16"/>
  <c r="G133" i="16"/>
  <c r="M133" i="16" s="1"/>
  <c r="I133" i="16"/>
  <c r="K133" i="16"/>
  <c r="K132" i="16" s="1"/>
  <c r="O133" i="16"/>
  <c r="Q133" i="16"/>
  <c r="V133" i="16"/>
  <c r="V132" i="16" s="1"/>
  <c r="G134" i="16"/>
  <c r="I134" i="16"/>
  <c r="K134" i="16"/>
  <c r="M134" i="16"/>
  <c r="O134" i="16"/>
  <c r="Q134" i="16"/>
  <c r="V134" i="16"/>
  <c r="G135" i="16"/>
  <c r="M135" i="16" s="1"/>
  <c r="I135" i="16"/>
  <c r="K135" i="16"/>
  <c r="O135" i="16"/>
  <c r="O132" i="16" s="1"/>
  <c r="Q135" i="16"/>
  <c r="V135" i="16"/>
  <c r="G136" i="16"/>
  <c r="M136" i="16" s="1"/>
  <c r="I136" i="16"/>
  <c r="I132" i="16" s="1"/>
  <c r="K136" i="16"/>
  <c r="O136" i="16"/>
  <c r="Q136" i="16"/>
  <c r="Q132" i="16" s="1"/>
  <c r="V136" i="16"/>
  <c r="G137" i="16"/>
  <c r="M137" i="16" s="1"/>
  <c r="I137" i="16"/>
  <c r="K137" i="16"/>
  <c r="O137" i="16"/>
  <c r="Q137" i="16"/>
  <c r="V137" i="16"/>
  <c r="G138" i="16"/>
  <c r="I138" i="16"/>
  <c r="K138" i="16"/>
  <c r="M138" i="16"/>
  <c r="O138" i="16"/>
  <c r="Q138" i="16"/>
  <c r="V138" i="16"/>
  <c r="G139" i="16"/>
  <c r="M139" i="16" s="1"/>
  <c r="I139" i="16"/>
  <c r="K139" i="16"/>
  <c r="O139" i="16"/>
  <c r="Q139" i="16"/>
  <c r="V139" i="16"/>
  <c r="G140" i="16"/>
  <c r="M140" i="16" s="1"/>
  <c r="I140" i="16"/>
  <c r="K140" i="16"/>
  <c r="O140" i="16"/>
  <c r="Q140" i="16"/>
  <c r="V140" i="16"/>
  <c r="G141" i="16"/>
  <c r="M141" i="16" s="1"/>
  <c r="I141" i="16"/>
  <c r="K141" i="16"/>
  <c r="O141" i="16"/>
  <c r="Q141" i="16"/>
  <c r="V141" i="16"/>
  <c r="G142" i="16"/>
  <c r="I142" i="16"/>
  <c r="K142" i="16"/>
  <c r="M142" i="16"/>
  <c r="O142" i="16"/>
  <c r="Q142" i="16"/>
  <c r="V142" i="16"/>
  <c r="G143" i="16"/>
  <c r="M143" i="16" s="1"/>
  <c r="I143" i="16"/>
  <c r="K143" i="16"/>
  <c r="O143" i="16"/>
  <c r="Q143" i="16"/>
  <c r="V143" i="16"/>
  <c r="G144" i="16"/>
  <c r="M144" i="16" s="1"/>
  <c r="I144" i="16"/>
  <c r="K144" i="16"/>
  <c r="O144" i="16"/>
  <c r="Q144" i="16"/>
  <c r="V144" i="16"/>
  <c r="G145" i="16"/>
  <c r="I145" i="16"/>
  <c r="K145" i="16"/>
  <c r="M145" i="16"/>
  <c r="O145" i="16"/>
  <c r="Q145" i="16"/>
  <c r="V145" i="16"/>
  <c r="G146" i="16"/>
  <c r="I146" i="16"/>
  <c r="K146" i="16"/>
  <c r="M146" i="16"/>
  <c r="O146" i="16"/>
  <c r="Q146" i="16"/>
  <c r="V146" i="16"/>
  <c r="G147" i="16"/>
  <c r="M147" i="16" s="1"/>
  <c r="I147" i="16"/>
  <c r="K147" i="16"/>
  <c r="O147" i="16"/>
  <c r="Q147" i="16"/>
  <c r="V147" i="16"/>
  <c r="G148" i="16"/>
  <c r="M148" i="16" s="1"/>
  <c r="I148" i="16"/>
  <c r="K148" i="16"/>
  <c r="O148" i="16"/>
  <c r="Q148" i="16"/>
  <c r="V148" i="16"/>
  <c r="G149" i="16"/>
  <c r="M149" i="16" s="1"/>
  <c r="I149" i="16"/>
  <c r="K149" i="16"/>
  <c r="O149" i="16"/>
  <c r="Q149" i="16"/>
  <c r="V149" i="16"/>
  <c r="G150" i="16"/>
  <c r="I150" i="16"/>
  <c r="K150" i="16"/>
  <c r="M150" i="16"/>
  <c r="O150" i="16"/>
  <c r="Q150" i="16"/>
  <c r="V150" i="16"/>
  <c r="G151" i="16"/>
  <c r="M151" i="16" s="1"/>
  <c r="I151" i="16"/>
  <c r="K151" i="16"/>
  <c r="O151" i="16"/>
  <c r="Q151" i="16"/>
  <c r="V151" i="16"/>
  <c r="G152" i="16"/>
  <c r="M152" i="16" s="1"/>
  <c r="I152" i="16"/>
  <c r="K152" i="16"/>
  <c r="O152" i="16"/>
  <c r="Q152" i="16"/>
  <c r="V152" i="16"/>
  <c r="G153" i="16"/>
  <c r="I153" i="16"/>
  <c r="K153" i="16"/>
  <c r="M153" i="16"/>
  <c r="O153" i="16"/>
  <c r="Q153" i="16"/>
  <c r="V153" i="16"/>
  <c r="G154" i="16"/>
  <c r="I154" i="16"/>
  <c r="K154" i="16"/>
  <c r="M154" i="16"/>
  <c r="O154" i="16"/>
  <c r="Q154" i="16"/>
  <c r="V154" i="16"/>
  <c r="G155" i="16"/>
  <c r="M155" i="16" s="1"/>
  <c r="I155" i="16"/>
  <c r="K155" i="16"/>
  <c r="O155" i="16"/>
  <c r="Q155" i="16"/>
  <c r="V155" i="16"/>
  <c r="G156" i="16"/>
  <c r="M156" i="16" s="1"/>
  <c r="I156" i="16"/>
  <c r="K156" i="16"/>
  <c r="O156" i="16"/>
  <c r="Q156" i="16"/>
  <c r="V156" i="16"/>
  <c r="G157" i="16"/>
  <c r="I157" i="16"/>
  <c r="K157" i="16"/>
  <c r="M157" i="16"/>
  <c r="O157" i="16"/>
  <c r="Q157" i="16"/>
  <c r="V157" i="16"/>
  <c r="G158" i="16"/>
  <c r="I158" i="16"/>
  <c r="K158" i="16"/>
  <c r="M158" i="16"/>
  <c r="O158" i="16"/>
  <c r="Q158" i="16"/>
  <c r="V158" i="16"/>
  <c r="AE161" i="16"/>
  <c r="G989" i="15"/>
  <c r="BA810" i="15"/>
  <c r="BA693" i="15"/>
  <c r="BA111" i="15"/>
  <c r="BA96" i="15"/>
  <c r="BA10" i="15"/>
  <c r="G9" i="15"/>
  <c r="M9" i="15" s="1"/>
  <c r="I9" i="15"/>
  <c r="K9" i="15"/>
  <c r="O9" i="15"/>
  <c r="Q9" i="15"/>
  <c r="V9" i="15"/>
  <c r="G13" i="15"/>
  <c r="I13" i="15"/>
  <c r="K13" i="15"/>
  <c r="M13" i="15"/>
  <c r="O13" i="15"/>
  <c r="Q13" i="15"/>
  <c r="V13" i="15"/>
  <c r="G19" i="15"/>
  <c r="I19" i="15"/>
  <c r="K19" i="15"/>
  <c r="O19" i="15"/>
  <c r="O8" i="15" s="1"/>
  <c r="Q19" i="15"/>
  <c r="V19" i="15"/>
  <c r="G30" i="15"/>
  <c r="M30" i="15" s="1"/>
  <c r="I30" i="15"/>
  <c r="I8" i="15" s="1"/>
  <c r="K30" i="15"/>
  <c r="O30" i="15"/>
  <c r="Q30" i="15"/>
  <c r="Q8" i="15" s="1"/>
  <c r="V30" i="15"/>
  <c r="G49" i="15"/>
  <c r="M49" i="15" s="1"/>
  <c r="I49" i="15"/>
  <c r="K49" i="15"/>
  <c r="O49" i="15"/>
  <c r="Q49" i="15"/>
  <c r="V49" i="15"/>
  <c r="G52" i="15"/>
  <c r="I52" i="15"/>
  <c r="K52" i="15"/>
  <c r="M52" i="15"/>
  <c r="O52" i="15"/>
  <c r="Q52" i="15"/>
  <c r="V52" i="15"/>
  <c r="G54" i="15"/>
  <c r="M54" i="15" s="1"/>
  <c r="I54" i="15"/>
  <c r="K54" i="15"/>
  <c r="O54" i="15"/>
  <c r="Q54" i="15"/>
  <c r="V54" i="15"/>
  <c r="G56" i="15"/>
  <c r="M56" i="15" s="1"/>
  <c r="I56" i="15"/>
  <c r="K56" i="15"/>
  <c r="O56" i="15"/>
  <c r="Q56" i="15"/>
  <c r="V56" i="15"/>
  <c r="G60" i="15"/>
  <c r="M60" i="15" s="1"/>
  <c r="I60" i="15"/>
  <c r="K60" i="15"/>
  <c r="O60" i="15"/>
  <c r="Q60" i="15"/>
  <c r="V60" i="15"/>
  <c r="G62" i="15"/>
  <c r="I62" i="15"/>
  <c r="K62" i="15"/>
  <c r="M62" i="15"/>
  <c r="O62" i="15"/>
  <c r="Q62" i="15"/>
  <c r="V62" i="15"/>
  <c r="G66" i="15"/>
  <c r="M66" i="15" s="1"/>
  <c r="I66" i="15"/>
  <c r="K66" i="15"/>
  <c r="O66" i="15"/>
  <c r="Q66" i="15"/>
  <c r="V66" i="15"/>
  <c r="G68" i="15"/>
  <c r="M68" i="15" s="1"/>
  <c r="I68" i="15"/>
  <c r="K68" i="15"/>
  <c r="O68" i="15"/>
  <c r="Q68" i="15"/>
  <c r="V68" i="15"/>
  <c r="G70" i="15"/>
  <c r="M70" i="15" s="1"/>
  <c r="I70" i="15"/>
  <c r="K70" i="15"/>
  <c r="O70" i="15"/>
  <c r="Q70" i="15"/>
  <c r="V70" i="15"/>
  <c r="G75" i="15"/>
  <c r="I75" i="15"/>
  <c r="K75" i="15"/>
  <c r="M75" i="15"/>
  <c r="O75" i="15"/>
  <c r="Q75" i="15"/>
  <c r="V75" i="15"/>
  <c r="G81" i="15"/>
  <c r="M81" i="15" s="1"/>
  <c r="I81" i="15"/>
  <c r="I80" i="15" s="1"/>
  <c r="K81" i="15"/>
  <c r="O81" i="15"/>
  <c r="Q81" i="15"/>
  <c r="V81" i="15"/>
  <c r="G90" i="15"/>
  <c r="M90" i="15" s="1"/>
  <c r="I90" i="15"/>
  <c r="K90" i="15"/>
  <c r="O90" i="15"/>
  <c r="Q90" i="15"/>
  <c r="V90" i="15"/>
  <c r="G95" i="15"/>
  <c r="I95" i="15"/>
  <c r="K95" i="15"/>
  <c r="M95" i="15"/>
  <c r="O95" i="15"/>
  <c r="Q95" i="15"/>
  <c r="V95" i="15"/>
  <c r="G98" i="15"/>
  <c r="M98" i="15" s="1"/>
  <c r="I98" i="15"/>
  <c r="K98" i="15"/>
  <c r="O98" i="15"/>
  <c r="O80" i="15" s="1"/>
  <c r="Q98" i="15"/>
  <c r="V98" i="15"/>
  <c r="G100" i="15"/>
  <c r="M100" i="15" s="1"/>
  <c r="I100" i="15"/>
  <c r="K100" i="15"/>
  <c r="O100" i="15"/>
  <c r="Q100" i="15"/>
  <c r="V100" i="15"/>
  <c r="G104" i="15"/>
  <c r="M104" i="15" s="1"/>
  <c r="I104" i="15"/>
  <c r="K104" i="15"/>
  <c r="O104" i="15"/>
  <c r="Q104" i="15"/>
  <c r="V104" i="15"/>
  <c r="G105" i="15"/>
  <c r="I105" i="15"/>
  <c r="K105" i="15"/>
  <c r="M105" i="15"/>
  <c r="O105" i="15"/>
  <c r="Q105" i="15"/>
  <c r="V105" i="15"/>
  <c r="G110" i="15"/>
  <c r="M110" i="15" s="1"/>
  <c r="I110" i="15"/>
  <c r="K110" i="15"/>
  <c r="O110" i="15"/>
  <c r="Q110" i="15"/>
  <c r="V110" i="15"/>
  <c r="G112" i="15"/>
  <c r="M112" i="15" s="1"/>
  <c r="I112" i="15"/>
  <c r="K112" i="15"/>
  <c r="O112" i="15"/>
  <c r="Q112" i="15"/>
  <c r="V112" i="15"/>
  <c r="G114" i="15"/>
  <c r="M114" i="15" s="1"/>
  <c r="I114" i="15"/>
  <c r="K114" i="15"/>
  <c r="O114" i="15"/>
  <c r="Q114" i="15"/>
  <c r="V114" i="15"/>
  <c r="G125" i="15"/>
  <c r="I125" i="15"/>
  <c r="K125" i="15"/>
  <c r="M125" i="15"/>
  <c r="O125" i="15"/>
  <c r="Q125" i="15"/>
  <c r="V125" i="15"/>
  <c r="G128" i="15"/>
  <c r="M128" i="15" s="1"/>
  <c r="I128" i="15"/>
  <c r="K128" i="15"/>
  <c r="O128" i="15"/>
  <c r="Q128" i="15"/>
  <c r="V128" i="15"/>
  <c r="G136" i="15"/>
  <c r="M136" i="15" s="1"/>
  <c r="I136" i="15"/>
  <c r="K136" i="15"/>
  <c r="O136" i="15"/>
  <c r="Q136" i="15"/>
  <c r="V136" i="15"/>
  <c r="G138" i="15"/>
  <c r="M138" i="15" s="1"/>
  <c r="I138" i="15"/>
  <c r="K138" i="15"/>
  <c r="O138" i="15"/>
  <c r="Q138" i="15"/>
  <c r="V138" i="15"/>
  <c r="G141" i="15"/>
  <c r="I141" i="15"/>
  <c r="K141" i="15"/>
  <c r="M141" i="15"/>
  <c r="O141" i="15"/>
  <c r="Q141" i="15"/>
  <c r="V141" i="15"/>
  <c r="G144" i="15"/>
  <c r="M144" i="15" s="1"/>
  <c r="I144" i="15"/>
  <c r="K144" i="15"/>
  <c r="O144" i="15"/>
  <c r="Q144" i="15"/>
  <c r="V144" i="15"/>
  <c r="G148" i="15"/>
  <c r="M148" i="15" s="1"/>
  <c r="I148" i="15"/>
  <c r="K148" i="15"/>
  <c r="O148" i="15"/>
  <c r="Q148" i="15"/>
  <c r="V148" i="15"/>
  <c r="G151" i="15"/>
  <c r="I151" i="15"/>
  <c r="K151" i="15"/>
  <c r="M151" i="15"/>
  <c r="O151" i="15"/>
  <c r="Q151" i="15"/>
  <c r="V151" i="15"/>
  <c r="G152" i="15"/>
  <c r="I152" i="15"/>
  <c r="K152" i="15"/>
  <c r="O152" i="15"/>
  <c r="Q152" i="15"/>
  <c r="V152" i="15"/>
  <c r="G155" i="15"/>
  <c r="M155" i="15" s="1"/>
  <c r="I155" i="15"/>
  <c r="I147" i="15" s="1"/>
  <c r="K155" i="15"/>
  <c r="O155" i="15"/>
  <c r="Q155" i="15"/>
  <c r="Q147" i="15" s="1"/>
  <c r="V155" i="15"/>
  <c r="G159" i="15"/>
  <c r="M159" i="15" s="1"/>
  <c r="I159" i="15"/>
  <c r="K159" i="15"/>
  <c r="O159" i="15"/>
  <c r="Q159" i="15"/>
  <c r="V159" i="15"/>
  <c r="G164" i="15"/>
  <c r="I164" i="15"/>
  <c r="K164" i="15"/>
  <c r="M164" i="15"/>
  <c r="O164" i="15"/>
  <c r="Q164" i="15"/>
  <c r="V164" i="15"/>
  <c r="G167" i="15"/>
  <c r="M167" i="15" s="1"/>
  <c r="I167" i="15"/>
  <c r="K167" i="15"/>
  <c r="O167" i="15"/>
  <c r="Q167" i="15"/>
  <c r="V167" i="15"/>
  <c r="G175" i="15"/>
  <c r="M175" i="15" s="1"/>
  <c r="I175" i="15"/>
  <c r="K175" i="15"/>
  <c r="O175" i="15"/>
  <c r="Q175" i="15"/>
  <c r="V175" i="15"/>
  <c r="G179" i="15"/>
  <c r="M179" i="15" s="1"/>
  <c r="I179" i="15"/>
  <c r="K179" i="15"/>
  <c r="O179" i="15"/>
  <c r="Q179" i="15"/>
  <c r="V179" i="15"/>
  <c r="G181" i="15"/>
  <c r="I181" i="15"/>
  <c r="K181" i="15"/>
  <c r="M181" i="15"/>
  <c r="O181" i="15"/>
  <c r="Q181" i="15"/>
  <c r="V181" i="15"/>
  <c r="G183" i="15"/>
  <c r="M183" i="15" s="1"/>
  <c r="I183" i="15"/>
  <c r="K183" i="15"/>
  <c r="O183" i="15"/>
  <c r="Q183" i="15"/>
  <c r="V183" i="15"/>
  <c r="G185" i="15"/>
  <c r="M185" i="15" s="1"/>
  <c r="I185" i="15"/>
  <c r="K185" i="15"/>
  <c r="O185" i="15"/>
  <c r="Q185" i="15"/>
  <c r="V185" i="15"/>
  <c r="G188" i="15"/>
  <c r="M188" i="15" s="1"/>
  <c r="I188" i="15"/>
  <c r="K188" i="15"/>
  <c r="O188" i="15"/>
  <c r="Q188" i="15"/>
  <c r="V188" i="15"/>
  <c r="G190" i="15"/>
  <c r="I190" i="15"/>
  <c r="K190" i="15"/>
  <c r="M190" i="15"/>
  <c r="O190" i="15"/>
  <c r="Q190" i="15"/>
  <c r="V190" i="15"/>
  <c r="G193" i="15"/>
  <c r="M193" i="15" s="1"/>
  <c r="I193" i="15"/>
  <c r="K193" i="15"/>
  <c r="O193" i="15"/>
  <c r="Q193" i="15"/>
  <c r="V193" i="15"/>
  <c r="G196" i="15"/>
  <c r="M196" i="15" s="1"/>
  <c r="I196" i="15"/>
  <c r="K196" i="15"/>
  <c r="O196" i="15"/>
  <c r="Q196" i="15"/>
  <c r="V196" i="15"/>
  <c r="G198" i="15"/>
  <c r="I198" i="15"/>
  <c r="K198" i="15"/>
  <c r="M198" i="15"/>
  <c r="O198" i="15"/>
  <c r="Q198" i="15"/>
  <c r="V198" i="15"/>
  <c r="G200" i="15"/>
  <c r="I200" i="15"/>
  <c r="K200" i="15"/>
  <c r="O200" i="15"/>
  <c r="O195" i="15" s="1"/>
  <c r="Q200" i="15"/>
  <c r="V200" i="15"/>
  <c r="G201" i="15"/>
  <c r="M201" i="15" s="1"/>
  <c r="I201" i="15"/>
  <c r="I195" i="15" s="1"/>
  <c r="K201" i="15"/>
  <c r="O201" i="15"/>
  <c r="Q201" i="15"/>
  <c r="Q195" i="15" s="1"/>
  <c r="V201" i="15"/>
  <c r="G203" i="15"/>
  <c r="M203" i="15" s="1"/>
  <c r="I203" i="15"/>
  <c r="K203" i="15"/>
  <c r="O203" i="15"/>
  <c r="Q203" i="15"/>
  <c r="V203" i="15"/>
  <c r="G210" i="15"/>
  <c r="I210" i="15"/>
  <c r="K210" i="15"/>
  <c r="M210" i="15"/>
  <c r="O210" i="15"/>
  <c r="Q210" i="15"/>
  <c r="V210" i="15"/>
  <c r="G213" i="15"/>
  <c r="M213" i="15" s="1"/>
  <c r="I213" i="15"/>
  <c r="K213" i="15"/>
  <c r="O213" i="15"/>
  <c r="Q213" i="15"/>
  <c r="V213" i="15"/>
  <c r="G215" i="15"/>
  <c r="M215" i="15" s="1"/>
  <c r="I215" i="15"/>
  <c r="K215" i="15"/>
  <c r="O215" i="15"/>
  <c r="Q215" i="15"/>
  <c r="V215" i="15"/>
  <c r="G219" i="15"/>
  <c r="M219" i="15" s="1"/>
  <c r="I219" i="15"/>
  <c r="K219" i="15"/>
  <c r="O219" i="15"/>
  <c r="Q219" i="15"/>
  <c r="V219" i="15"/>
  <c r="G221" i="15"/>
  <c r="I221" i="15"/>
  <c r="K221" i="15"/>
  <c r="M221" i="15"/>
  <c r="O221" i="15"/>
  <c r="Q221" i="15"/>
  <c r="V221" i="15"/>
  <c r="G224" i="15"/>
  <c r="M224" i="15" s="1"/>
  <c r="I224" i="15"/>
  <c r="K224" i="15"/>
  <c r="O224" i="15"/>
  <c r="Q224" i="15"/>
  <c r="V224" i="15"/>
  <c r="G227" i="15"/>
  <c r="M227" i="15" s="1"/>
  <c r="I227" i="15"/>
  <c r="K227" i="15"/>
  <c r="O227" i="15"/>
  <c r="Q227" i="15"/>
  <c r="V227" i="15"/>
  <c r="V229" i="15"/>
  <c r="G230" i="15"/>
  <c r="I230" i="15"/>
  <c r="K230" i="15"/>
  <c r="M230" i="15"/>
  <c r="O230" i="15"/>
  <c r="Q230" i="15"/>
  <c r="V230" i="15"/>
  <c r="G234" i="15"/>
  <c r="I234" i="15"/>
  <c r="K234" i="15"/>
  <c r="O234" i="15"/>
  <c r="O229" i="15" s="1"/>
  <c r="Q234" i="15"/>
  <c r="V234" i="15"/>
  <c r="G238" i="15"/>
  <c r="M238" i="15" s="1"/>
  <c r="I238" i="15"/>
  <c r="I229" i="15" s="1"/>
  <c r="K238" i="15"/>
  <c r="O238" i="15"/>
  <c r="Q238" i="15"/>
  <c r="V238" i="15"/>
  <c r="G244" i="15"/>
  <c r="M244" i="15" s="1"/>
  <c r="I244" i="15"/>
  <c r="K244" i="15"/>
  <c r="O244" i="15"/>
  <c r="Q244" i="15"/>
  <c r="V244" i="15"/>
  <c r="G259" i="15"/>
  <c r="I259" i="15"/>
  <c r="K259" i="15"/>
  <c r="M259" i="15"/>
  <c r="O259" i="15"/>
  <c r="Q259" i="15"/>
  <c r="V259" i="15"/>
  <c r="G263" i="15"/>
  <c r="M263" i="15" s="1"/>
  <c r="I263" i="15"/>
  <c r="K263" i="15"/>
  <c r="O263" i="15"/>
  <c r="Q263" i="15"/>
  <c r="V263" i="15"/>
  <c r="G271" i="15"/>
  <c r="M271" i="15" s="1"/>
  <c r="I271" i="15"/>
  <c r="K271" i="15"/>
  <c r="O271" i="15"/>
  <c r="Q271" i="15"/>
  <c r="V271" i="15"/>
  <c r="G277" i="15"/>
  <c r="M277" i="15" s="1"/>
  <c r="I277" i="15"/>
  <c r="K277" i="15"/>
  <c r="K229" i="15" s="1"/>
  <c r="O277" i="15"/>
  <c r="Q277" i="15"/>
  <c r="V277" i="15"/>
  <c r="G282" i="15"/>
  <c r="I282" i="15"/>
  <c r="K282" i="15"/>
  <c r="O282" i="15"/>
  <c r="Q282" i="15"/>
  <c r="V282" i="15"/>
  <c r="G287" i="15"/>
  <c r="M287" i="15" s="1"/>
  <c r="I287" i="15"/>
  <c r="K287" i="15"/>
  <c r="O287" i="15"/>
  <c r="Q287" i="15"/>
  <c r="V287" i="15"/>
  <c r="G293" i="15"/>
  <c r="M293" i="15" s="1"/>
  <c r="I293" i="15"/>
  <c r="K293" i="15"/>
  <c r="O293" i="15"/>
  <c r="Q293" i="15"/>
  <c r="V293" i="15"/>
  <c r="G298" i="15"/>
  <c r="I298" i="15"/>
  <c r="K298" i="15"/>
  <c r="M298" i="15"/>
  <c r="O298" i="15"/>
  <c r="Q298" i="15"/>
  <c r="V298" i="15"/>
  <c r="G307" i="15"/>
  <c r="M307" i="15" s="1"/>
  <c r="I307" i="15"/>
  <c r="K307" i="15"/>
  <c r="O307" i="15"/>
  <c r="Q307" i="15"/>
  <c r="V307" i="15"/>
  <c r="G317" i="15"/>
  <c r="M317" i="15" s="1"/>
  <c r="I317" i="15"/>
  <c r="K317" i="15"/>
  <c r="O317" i="15"/>
  <c r="Q317" i="15"/>
  <c r="V317" i="15"/>
  <c r="G323" i="15"/>
  <c r="M323" i="15" s="1"/>
  <c r="I323" i="15"/>
  <c r="K323" i="15"/>
  <c r="O323" i="15"/>
  <c r="Q323" i="15"/>
  <c r="V323" i="15"/>
  <c r="G327" i="15"/>
  <c r="I327" i="15"/>
  <c r="K327" i="15"/>
  <c r="M327" i="15"/>
  <c r="O327" i="15"/>
  <c r="Q327" i="15"/>
  <c r="V327" i="15"/>
  <c r="G329" i="15"/>
  <c r="M329" i="15" s="1"/>
  <c r="I329" i="15"/>
  <c r="K329" i="15"/>
  <c r="O329" i="15"/>
  <c r="Q329" i="15"/>
  <c r="V329" i="15"/>
  <c r="G331" i="15"/>
  <c r="M331" i="15" s="1"/>
  <c r="I331" i="15"/>
  <c r="K331" i="15"/>
  <c r="O331" i="15"/>
  <c r="Q331" i="15"/>
  <c r="V331" i="15"/>
  <c r="G333" i="15"/>
  <c r="M333" i="15" s="1"/>
  <c r="I333" i="15"/>
  <c r="K333" i="15"/>
  <c r="O333" i="15"/>
  <c r="Q333" i="15"/>
  <c r="V333" i="15"/>
  <c r="G343" i="15"/>
  <c r="I343" i="15"/>
  <c r="K343" i="15"/>
  <c r="M343" i="15"/>
  <c r="O343" i="15"/>
  <c r="Q343" i="15"/>
  <c r="V343" i="15"/>
  <c r="G352" i="15"/>
  <c r="M352" i="15" s="1"/>
  <c r="I352" i="15"/>
  <c r="K352" i="15"/>
  <c r="O352" i="15"/>
  <c r="Q352" i="15"/>
  <c r="V352" i="15"/>
  <c r="G353" i="15"/>
  <c r="M353" i="15" s="1"/>
  <c r="I353" i="15"/>
  <c r="K353" i="15"/>
  <c r="O353" i="15"/>
  <c r="Q353" i="15"/>
  <c r="V353" i="15"/>
  <c r="G356" i="15"/>
  <c r="M356" i="15" s="1"/>
  <c r="I356" i="15"/>
  <c r="K356" i="15"/>
  <c r="O356" i="15"/>
  <c r="Q356" i="15"/>
  <c r="V356" i="15"/>
  <c r="G359" i="15"/>
  <c r="I359" i="15"/>
  <c r="K359" i="15"/>
  <c r="M359" i="15"/>
  <c r="O359" i="15"/>
  <c r="Q359" i="15"/>
  <c r="V359" i="15"/>
  <c r="G362" i="15"/>
  <c r="M362" i="15" s="1"/>
  <c r="I362" i="15"/>
  <c r="K362" i="15"/>
  <c r="O362" i="15"/>
  <c r="Q362" i="15"/>
  <c r="V362" i="15"/>
  <c r="G368" i="15"/>
  <c r="M368" i="15" s="1"/>
  <c r="I368" i="15"/>
  <c r="K368" i="15"/>
  <c r="O368" i="15"/>
  <c r="Q368" i="15"/>
  <c r="V368" i="15"/>
  <c r="G374" i="15"/>
  <c r="M374" i="15" s="1"/>
  <c r="I374" i="15"/>
  <c r="K374" i="15"/>
  <c r="O374" i="15"/>
  <c r="Q374" i="15"/>
  <c r="V374" i="15"/>
  <c r="G377" i="15"/>
  <c r="I377" i="15"/>
  <c r="K377" i="15"/>
  <c r="M377" i="15"/>
  <c r="O377" i="15"/>
  <c r="Q377" i="15"/>
  <c r="V377" i="15"/>
  <c r="G382" i="15"/>
  <c r="M382" i="15" s="1"/>
  <c r="I382" i="15"/>
  <c r="K382" i="15"/>
  <c r="O382" i="15"/>
  <c r="Q382" i="15"/>
  <c r="V382" i="15"/>
  <c r="G385" i="15"/>
  <c r="M385" i="15" s="1"/>
  <c r="I385" i="15"/>
  <c r="K385" i="15"/>
  <c r="O385" i="15"/>
  <c r="Q385" i="15"/>
  <c r="V385" i="15"/>
  <c r="G388" i="15"/>
  <c r="M388" i="15" s="1"/>
  <c r="I388" i="15"/>
  <c r="K388" i="15"/>
  <c r="O388" i="15"/>
  <c r="Q388" i="15"/>
  <c r="V388" i="15"/>
  <c r="G394" i="15"/>
  <c r="I394" i="15"/>
  <c r="K394" i="15"/>
  <c r="M394" i="15"/>
  <c r="O394" i="15"/>
  <c r="Q394" i="15"/>
  <c r="V394" i="15"/>
  <c r="G405" i="15"/>
  <c r="M405" i="15" s="1"/>
  <c r="I405" i="15"/>
  <c r="K405" i="15"/>
  <c r="O405" i="15"/>
  <c r="Q405" i="15"/>
  <c r="V405" i="15"/>
  <c r="G408" i="15"/>
  <c r="M408" i="15" s="1"/>
  <c r="I408" i="15"/>
  <c r="K408" i="15"/>
  <c r="O408" i="15"/>
  <c r="Q408" i="15"/>
  <c r="V408" i="15"/>
  <c r="K410" i="15"/>
  <c r="V410" i="15"/>
  <c r="G411" i="15"/>
  <c r="I411" i="15"/>
  <c r="K411" i="15"/>
  <c r="M411" i="15"/>
  <c r="O411" i="15"/>
  <c r="Q411" i="15"/>
  <c r="V411" i="15"/>
  <c r="G413" i="15"/>
  <c r="I413" i="15"/>
  <c r="K413" i="15"/>
  <c r="O413" i="15"/>
  <c r="O410" i="15" s="1"/>
  <c r="Q413" i="15"/>
  <c r="V413" i="15"/>
  <c r="G414" i="15"/>
  <c r="M414" i="15" s="1"/>
  <c r="I414" i="15"/>
  <c r="I410" i="15" s="1"/>
  <c r="K414" i="15"/>
  <c r="O414" i="15"/>
  <c r="Q414" i="15"/>
  <c r="Q410" i="15" s="1"/>
  <c r="V414" i="15"/>
  <c r="G416" i="15"/>
  <c r="I416" i="15"/>
  <c r="K416" i="15"/>
  <c r="M416" i="15"/>
  <c r="O416" i="15"/>
  <c r="Q416" i="15"/>
  <c r="V416" i="15"/>
  <c r="G419" i="15"/>
  <c r="I419" i="15"/>
  <c r="K419" i="15"/>
  <c r="O419" i="15"/>
  <c r="Q419" i="15"/>
  <c r="V419" i="15"/>
  <c r="G423" i="15"/>
  <c r="M423" i="15" s="1"/>
  <c r="I423" i="15"/>
  <c r="K423" i="15"/>
  <c r="O423" i="15"/>
  <c r="Q423" i="15"/>
  <c r="V423" i="15"/>
  <c r="G426" i="15"/>
  <c r="M426" i="15" s="1"/>
  <c r="I426" i="15"/>
  <c r="K426" i="15"/>
  <c r="O426" i="15"/>
  <c r="Q426" i="15"/>
  <c r="V426" i="15"/>
  <c r="G429" i="15"/>
  <c r="I429" i="15"/>
  <c r="K429" i="15"/>
  <c r="M429" i="15"/>
  <c r="O429" i="15"/>
  <c r="Q429" i="15"/>
  <c r="V429" i="15"/>
  <c r="G432" i="15"/>
  <c r="M432" i="15" s="1"/>
  <c r="I432" i="15"/>
  <c r="K432" i="15"/>
  <c r="O432" i="15"/>
  <c r="Q432" i="15"/>
  <c r="V432" i="15"/>
  <c r="G435" i="15"/>
  <c r="M435" i="15" s="1"/>
  <c r="I435" i="15"/>
  <c r="K435" i="15"/>
  <c r="O435" i="15"/>
  <c r="Q435" i="15"/>
  <c r="V435" i="15"/>
  <c r="G438" i="15"/>
  <c r="M438" i="15" s="1"/>
  <c r="I438" i="15"/>
  <c r="K438" i="15"/>
  <c r="K415" i="15" s="1"/>
  <c r="O438" i="15"/>
  <c r="Q438" i="15"/>
  <c r="V438" i="15"/>
  <c r="G442" i="15"/>
  <c r="I442" i="15"/>
  <c r="K442" i="15"/>
  <c r="M442" i="15"/>
  <c r="O442" i="15"/>
  <c r="Q442" i="15"/>
  <c r="V442" i="15"/>
  <c r="G444" i="15"/>
  <c r="M444" i="15" s="1"/>
  <c r="I444" i="15"/>
  <c r="K444" i="15"/>
  <c r="O444" i="15"/>
  <c r="Q444" i="15"/>
  <c r="V444" i="15"/>
  <c r="G447" i="15"/>
  <c r="M447" i="15" s="1"/>
  <c r="I447" i="15"/>
  <c r="K447" i="15"/>
  <c r="O447" i="15"/>
  <c r="Q447" i="15"/>
  <c r="V447" i="15"/>
  <c r="G449" i="15"/>
  <c r="M449" i="15" s="1"/>
  <c r="I449" i="15"/>
  <c r="K449" i="15"/>
  <c r="O449" i="15"/>
  <c r="Q449" i="15"/>
  <c r="V449" i="15"/>
  <c r="V415" i="15" s="1"/>
  <c r="G451" i="15"/>
  <c r="I451" i="15"/>
  <c r="K451" i="15"/>
  <c r="M451" i="15"/>
  <c r="O451" i="15"/>
  <c r="Q451" i="15"/>
  <c r="V451" i="15"/>
  <c r="G453" i="15"/>
  <c r="M453" i="15" s="1"/>
  <c r="I453" i="15"/>
  <c r="K453" i="15"/>
  <c r="O453" i="15"/>
  <c r="Q453" i="15"/>
  <c r="V453" i="15"/>
  <c r="G454" i="15"/>
  <c r="M454" i="15" s="1"/>
  <c r="I454" i="15"/>
  <c r="K454" i="15"/>
  <c r="O454" i="15"/>
  <c r="Q454" i="15"/>
  <c r="V454" i="15"/>
  <c r="G456" i="15"/>
  <c r="M456" i="15" s="1"/>
  <c r="I456" i="15"/>
  <c r="K456" i="15"/>
  <c r="O456" i="15"/>
  <c r="Q456" i="15"/>
  <c r="V456" i="15"/>
  <c r="G457" i="15"/>
  <c r="I457" i="15"/>
  <c r="K457" i="15"/>
  <c r="M457" i="15"/>
  <c r="O457" i="15"/>
  <c r="Q457" i="15"/>
  <c r="V457" i="15"/>
  <c r="G458" i="15"/>
  <c r="M458" i="15" s="1"/>
  <c r="I458" i="15"/>
  <c r="K458" i="15"/>
  <c r="O458" i="15"/>
  <c r="Q458" i="15"/>
  <c r="V458" i="15"/>
  <c r="G460" i="15"/>
  <c r="M460" i="15" s="1"/>
  <c r="I460" i="15"/>
  <c r="K460" i="15"/>
  <c r="O460" i="15"/>
  <c r="Q460" i="15"/>
  <c r="V460" i="15"/>
  <c r="G461" i="15"/>
  <c r="M461" i="15" s="1"/>
  <c r="I461" i="15"/>
  <c r="K461" i="15"/>
  <c r="O461" i="15"/>
  <c r="Q461" i="15"/>
  <c r="V461" i="15"/>
  <c r="G462" i="15"/>
  <c r="I462" i="15"/>
  <c r="K462" i="15"/>
  <c r="M462" i="15"/>
  <c r="O462" i="15"/>
  <c r="Q462" i="15"/>
  <c r="V462" i="15"/>
  <c r="G467" i="15"/>
  <c r="M467" i="15" s="1"/>
  <c r="I467" i="15"/>
  <c r="K467" i="15"/>
  <c r="O467" i="15"/>
  <c r="Q467" i="15"/>
  <c r="V467" i="15"/>
  <c r="G470" i="15"/>
  <c r="M470" i="15" s="1"/>
  <c r="I470" i="15"/>
  <c r="K470" i="15"/>
  <c r="O470" i="15"/>
  <c r="Q470" i="15"/>
  <c r="V470" i="15"/>
  <c r="G473" i="15"/>
  <c r="M473" i="15" s="1"/>
  <c r="I473" i="15"/>
  <c r="K473" i="15"/>
  <c r="O473" i="15"/>
  <c r="Q473" i="15"/>
  <c r="V473" i="15"/>
  <c r="G485" i="15"/>
  <c r="I485" i="15"/>
  <c r="K485" i="15"/>
  <c r="M485" i="15"/>
  <c r="O485" i="15"/>
  <c r="Q485" i="15"/>
  <c r="V485" i="15"/>
  <c r="G487" i="15"/>
  <c r="M487" i="15" s="1"/>
  <c r="I487" i="15"/>
  <c r="K487" i="15"/>
  <c r="O487" i="15"/>
  <c r="Q487" i="15"/>
  <c r="V487" i="15"/>
  <c r="G489" i="15"/>
  <c r="M489" i="15" s="1"/>
  <c r="I489" i="15"/>
  <c r="K489" i="15"/>
  <c r="O489" i="15"/>
  <c r="Q489" i="15"/>
  <c r="V489" i="15"/>
  <c r="G490" i="15"/>
  <c r="M490" i="15" s="1"/>
  <c r="I490" i="15"/>
  <c r="K490" i="15"/>
  <c r="O490" i="15"/>
  <c r="Q490" i="15"/>
  <c r="V490" i="15"/>
  <c r="G493" i="15"/>
  <c r="I493" i="15"/>
  <c r="K493" i="15"/>
  <c r="M493" i="15"/>
  <c r="O493" i="15"/>
  <c r="Q493" i="15"/>
  <c r="V493" i="15"/>
  <c r="G502" i="15"/>
  <c r="M502" i="15" s="1"/>
  <c r="I502" i="15"/>
  <c r="K502" i="15"/>
  <c r="O502" i="15"/>
  <c r="Q502" i="15"/>
  <c r="V502" i="15"/>
  <c r="G505" i="15"/>
  <c r="M505" i="15" s="1"/>
  <c r="I505" i="15"/>
  <c r="K505" i="15"/>
  <c r="O505" i="15"/>
  <c r="Q505" i="15"/>
  <c r="V505" i="15"/>
  <c r="G508" i="15"/>
  <c r="M508" i="15" s="1"/>
  <c r="I508" i="15"/>
  <c r="K508" i="15"/>
  <c r="O508" i="15"/>
  <c r="Q508" i="15"/>
  <c r="V508" i="15"/>
  <c r="G511" i="15"/>
  <c r="I511" i="15"/>
  <c r="K511" i="15"/>
  <c r="M511" i="15"/>
  <c r="O511" i="15"/>
  <c r="Q511" i="15"/>
  <c r="V511" i="15"/>
  <c r="G514" i="15"/>
  <c r="M514" i="15" s="1"/>
  <c r="I514" i="15"/>
  <c r="K514" i="15"/>
  <c r="O514" i="15"/>
  <c r="Q514" i="15"/>
  <c r="V514" i="15"/>
  <c r="G517" i="15"/>
  <c r="M517" i="15" s="1"/>
  <c r="I517" i="15"/>
  <c r="K517" i="15"/>
  <c r="O517" i="15"/>
  <c r="Q517" i="15"/>
  <c r="V517" i="15"/>
  <c r="G522" i="15"/>
  <c r="M522" i="15" s="1"/>
  <c r="I522" i="15"/>
  <c r="K522" i="15"/>
  <c r="O522" i="15"/>
  <c r="Q522" i="15"/>
  <c r="V522" i="15"/>
  <c r="G525" i="15"/>
  <c r="I525" i="15"/>
  <c r="K525" i="15"/>
  <c r="M525" i="15"/>
  <c r="O525" i="15"/>
  <c r="Q525" i="15"/>
  <c r="V525" i="15"/>
  <c r="G528" i="15"/>
  <c r="M528" i="15" s="1"/>
  <c r="I528" i="15"/>
  <c r="K528" i="15"/>
  <c r="O528" i="15"/>
  <c r="Q528" i="15"/>
  <c r="V528" i="15"/>
  <c r="G532" i="15"/>
  <c r="M532" i="15" s="1"/>
  <c r="I532" i="15"/>
  <c r="K532" i="15"/>
  <c r="O532" i="15"/>
  <c r="Q532" i="15"/>
  <c r="V532" i="15"/>
  <c r="G534" i="15"/>
  <c r="M534" i="15" s="1"/>
  <c r="I534" i="15"/>
  <c r="K534" i="15"/>
  <c r="O534" i="15"/>
  <c r="Q534" i="15"/>
  <c r="V534" i="15"/>
  <c r="G535" i="15"/>
  <c r="I535" i="15"/>
  <c r="K535" i="15"/>
  <c r="M535" i="15"/>
  <c r="O535" i="15"/>
  <c r="Q535" i="15"/>
  <c r="V535" i="15"/>
  <c r="G537" i="15"/>
  <c r="M537" i="15" s="1"/>
  <c r="I537" i="15"/>
  <c r="K537" i="15"/>
  <c r="O537" i="15"/>
  <c r="Q537" i="15"/>
  <c r="V537" i="15"/>
  <c r="G539" i="15"/>
  <c r="M539" i="15" s="1"/>
  <c r="I539" i="15"/>
  <c r="K539" i="15"/>
  <c r="O539" i="15"/>
  <c r="Q539" i="15"/>
  <c r="V539" i="15"/>
  <c r="G541" i="15"/>
  <c r="M541" i="15" s="1"/>
  <c r="I541" i="15"/>
  <c r="K541" i="15"/>
  <c r="O541" i="15"/>
  <c r="Q541" i="15"/>
  <c r="V541" i="15"/>
  <c r="G543" i="15"/>
  <c r="I543" i="15"/>
  <c r="K543" i="15"/>
  <c r="M543" i="15"/>
  <c r="O543" i="15"/>
  <c r="Q543" i="15"/>
  <c r="V543" i="15"/>
  <c r="G545" i="15"/>
  <c r="M545" i="15" s="1"/>
  <c r="I545" i="15"/>
  <c r="K545" i="15"/>
  <c r="O545" i="15"/>
  <c r="Q545" i="15"/>
  <c r="V545" i="15"/>
  <c r="G547" i="15"/>
  <c r="M547" i="15" s="1"/>
  <c r="I547" i="15"/>
  <c r="K547" i="15"/>
  <c r="O547" i="15"/>
  <c r="Q547" i="15"/>
  <c r="V547" i="15"/>
  <c r="G551" i="15"/>
  <c r="M551" i="15" s="1"/>
  <c r="I551" i="15"/>
  <c r="K551" i="15"/>
  <c r="O551" i="15"/>
  <c r="Q551" i="15"/>
  <c r="V551" i="15"/>
  <c r="G556" i="15"/>
  <c r="I556" i="15"/>
  <c r="K556" i="15"/>
  <c r="M556" i="15"/>
  <c r="O556" i="15"/>
  <c r="Q556" i="15"/>
  <c r="V556" i="15"/>
  <c r="G563" i="15"/>
  <c r="M563" i="15" s="1"/>
  <c r="I563" i="15"/>
  <c r="K563" i="15"/>
  <c r="O563" i="15"/>
  <c r="Q563" i="15"/>
  <c r="V563" i="15"/>
  <c r="G571" i="15"/>
  <c r="M571" i="15" s="1"/>
  <c r="I571" i="15"/>
  <c r="K571" i="15"/>
  <c r="O571" i="15"/>
  <c r="Q571" i="15"/>
  <c r="V571" i="15"/>
  <c r="G572" i="15"/>
  <c r="M572" i="15" s="1"/>
  <c r="I572" i="15"/>
  <c r="K572" i="15"/>
  <c r="O572" i="15"/>
  <c r="Q572" i="15"/>
  <c r="V572" i="15"/>
  <c r="G575" i="15"/>
  <c r="I575" i="15"/>
  <c r="K575" i="15"/>
  <c r="M575" i="15"/>
  <c r="O575" i="15"/>
  <c r="Q575" i="15"/>
  <c r="V575" i="15"/>
  <c r="G579" i="15"/>
  <c r="M579" i="15" s="1"/>
  <c r="I579" i="15"/>
  <c r="K579" i="15"/>
  <c r="O579" i="15"/>
  <c r="Q579" i="15"/>
  <c r="V579" i="15"/>
  <c r="G583" i="15"/>
  <c r="M583" i="15" s="1"/>
  <c r="I583" i="15"/>
  <c r="K583" i="15"/>
  <c r="O583" i="15"/>
  <c r="Q583" i="15"/>
  <c r="V583" i="15"/>
  <c r="G586" i="15"/>
  <c r="M586" i="15" s="1"/>
  <c r="I586" i="15"/>
  <c r="K586" i="15"/>
  <c r="O586" i="15"/>
  <c r="Q586" i="15"/>
  <c r="V586" i="15"/>
  <c r="G589" i="15"/>
  <c r="I589" i="15"/>
  <c r="K589" i="15"/>
  <c r="M589" i="15"/>
  <c r="O589" i="15"/>
  <c r="Q589" i="15"/>
  <c r="V589" i="15"/>
  <c r="G593" i="15"/>
  <c r="M593" i="15" s="1"/>
  <c r="I593" i="15"/>
  <c r="K593" i="15"/>
  <c r="O593" i="15"/>
  <c r="Q593" i="15"/>
  <c r="V593" i="15"/>
  <c r="G597" i="15"/>
  <c r="M597" i="15" s="1"/>
  <c r="I597" i="15"/>
  <c r="K597" i="15"/>
  <c r="O597" i="15"/>
  <c r="Q597" i="15"/>
  <c r="V597" i="15"/>
  <c r="G600" i="15"/>
  <c r="M600" i="15" s="1"/>
  <c r="I600" i="15"/>
  <c r="K600" i="15"/>
  <c r="O600" i="15"/>
  <c r="Q600" i="15"/>
  <c r="V600" i="15"/>
  <c r="G603" i="15"/>
  <c r="I603" i="15"/>
  <c r="K603" i="15"/>
  <c r="M603" i="15"/>
  <c r="O603" i="15"/>
  <c r="Q603" i="15"/>
  <c r="V603" i="15"/>
  <c r="G606" i="15"/>
  <c r="K606" i="15"/>
  <c r="O606" i="15"/>
  <c r="V606" i="15"/>
  <c r="G607" i="15"/>
  <c r="M607" i="15" s="1"/>
  <c r="M606" i="15" s="1"/>
  <c r="I607" i="15"/>
  <c r="I606" i="15" s="1"/>
  <c r="K607" i="15"/>
  <c r="O607" i="15"/>
  <c r="Q607" i="15"/>
  <c r="Q606" i="15" s="1"/>
  <c r="V607" i="15"/>
  <c r="K609" i="15"/>
  <c r="V609" i="15"/>
  <c r="G610" i="15"/>
  <c r="I610" i="15"/>
  <c r="I609" i="15" s="1"/>
  <c r="K610" i="15"/>
  <c r="M610" i="15"/>
  <c r="O610" i="15"/>
  <c r="Q610" i="15"/>
  <c r="Q609" i="15" s="1"/>
  <c r="V610" i="15"/>
  <c r="G611" i="15"/>
  <c r="I611" i="15"/>
  <c r="K611" i="15"/>
  <c r="O611" i="15"/>
  <c r="O609" i="15" s="1"/>
  <c r="Q611" i="15"/>
  <c r="V611" i="15"/>
  <c r="G614" i="15"/>
  <c r="I614" i="15"/>
  <c r="K614" i="15"/>
  <c r="M614" i="15"/>
  <c r="O614" i="15"/>
  <c r="Q614" i="15"/>
  <c r="V614" i="15"/>
  <c r="G616" i="15"/>
  <c r="I616" i="15"/>
  <c r="I615" i="15" s="1"/>
  <c r="K616" i="15"/>
  <c r="M616" i="15"/>
  <c r="O616" i="15"/>
  <c r="Q616" i="15"/>
  <c r="Q615" i="15" s="1"/>
  <c r="V616" i="15"/>
  <c r="G619" i="15"/>
  <c r="I619" i="15"/>
  <c r="K619" i="15"/>
  <c r="K615" i="15" s="1"/>
  <c r="O619" i="15"/>
  <c r="O615" i="15" s="1"/>
  <c r="Q619" i="15"/>
  <c r="V619" i="15"/>
  <c r="V615" i="15" s="1"/>
  <c r="G621" i="15"/>
  <c r="I621" i="15"/>
  <c r="K621" i="15"/>
  <c r="M621" i="15"/>
  <c r="O621" i="15"/>
  <c r="Q621" i="15"/>
  <c r="V621" i="15"/>
  <c r="G630" i="15"/>
  <c r="M630" i="15" s="1"/>
  <c r="I630" i="15"/>
  <c r="K630" i="15"/>
  <c r="O630" i="15"/>
  <c r="Q630" i="15"/>
  <c r="V630" i="15"/>
  <c r="G634" i="15"/>
  <c r="I634" i="15"/>
  <c r="K634" i="15"/>
  <c r="M634" i="15"/>
  <c r="O634" i="15"/>
  <c r="Q634" i="15"/>
  <c r="V634" i="15"/>
  <c r="G636" i="15"/>
  <c r="M636" i="15" s="1"/>
  <c r="I636" i="15"/>
  <c r="K636" i="15"/>
  <c r="O636" i="15"/>
  <c r="Q636" i="15"/>
  <c r="V636" i="15"/>
  <c r="G638" i="15"/>
  <c r="M638" i="15" s="1"/>
  <c r="I638" i="15"/>
  <c r="K638" i="15"/>
  <c r="O638" i="15"/>
  <c r="O637" i="15" s="1"/>
  <c r="Q638" i="15"/>
  <c r="Q637" i="15" s="1"/>
  <c r="V638" i="15"/>
  <c r="G641" i="15"/>
  <c r="I641" i="15"/>
  <c r="K641" i="15"/>
  <c r="M641" i="15"/>
  <c r="O641" i="15"/>
  <c r="Q641" i="15"/>
  <c r="V641" i="15"/>
  <c r="G644" i="15"/>
  <c r="I644" i="15"/>
  <c r="K644" i="15"/>
  <c r="M644" i="15"/>
  <c r="O644" i="15"/>
  <c r="Q644" i="15"/>
  <c r="V644" i="15"/>
  <c r="G647" i="15"/>
  <c r="M647" i="15" s="1"/>
  <c r="I647" i="15"/>
  <c r="K647" i="15"/>
  <c r="O647" i="15"/>
  <c r="Q647" i="15"/>
  <c r="V647" i="15"/>
  <c r="G650" i="15"/>
  <c r="M650" i="15" s="1"/>
  <c r="I650" i="15"/>
  <c r="I637" i="15" s="1"/>
  <c r="K650" i="15"/>
  <c r="O650" i="15"/>
  <c r="Q650" i="15"/>
  <c r="V650" i="15"/>
  <c r="I651" i="15"/>
  <c r="Q651" i="15"/>
  <c r="G652" i="15"/>
  <c r="G651" i="15" s="1"/>
  <c r="I652" i="15"/>
  <c r="K652" i="15"/>
  <c r="K651" i="15" s="1"/>
  <c r="M652" i="15"/>
  <c r="M651" i="15" s="1"/>
  <c r="O652" i="15"/>
  <c r="O651" i="15" s="1"/>
  <c r="Q652" i="15"/>
  <c r="V652" i="15"/>
  <c r="V651" i="15" s="1"/>
  <c r="G653" i="15"/>
  <c r="M653" i="15"/>
  <c r="O653" i="15"/>
  <c r="Q653" i="15"/>
  <c r="G654" i="15"/>
  <c r="M654" i="15" s="1"/>
  <c r="I654" i="15"/>
  <c r="I653" i="15" s="1"/>
  <c r="K654" i="15"/>
  <c r="K653" i="15" s="1"/>
  <c r="O654" i="15"/>
  <c r="Q654" i="15"/>
  <c r="V654" i="15"/>
  <c r="V653" i="15" s="1"/>
  <c r="G657" i="15"/>
  <c r="I657" i="15"/>
  <c r="K657" i="15"/>
  <c r="M657" i="15"/>
  <c r="O657" i="15"/>
  <c r="Q657" i="15"/>
  <c r="V657" i="15"/>
  <c r="G659" i="15"/>
  <c r="M659" i="15" s="1"/>
  <c r="I659" i="15"/>
  <c r="K659" i="15"/>
  <c r="O659" i="15"/>
  <c r="Q659" i="15"/>
  <c r="Q656" i="15" s="1"/>
  <c r="V659" i="15"/>
  <c r="G662" i="15"/>
  <c r="M662" i="15" s="1"/>
  <c r="I662" i="15"/>
  <c r="I656" i="15" s="1"/>
  <c r="K662" i="15"/>
  <c r="K656" i="15" s="1"/>
  <c r="O662" i="15"/>
  <c r="Q662" i="15"/>
  <c r="V662" i="15"/>
  <c r="V656" i="15" s="1"/>
  <c r="G665" i="15"/>
  <c r="I665" i="15"/>
  <c r="K665" i="15"/>
  <c r="M665" i="15"/>
  <c r="O665" i="15"/>
  <c r="Q665" i="15"/>
  <c r="V665" i="15"/>
  <c r="G668" i="15"/>
  <c r="M668" i="15" s="1"/>
  <c r="I668" i="15"/>
  <c r="K668" i="15"/>
  <c r="O668" i="15"/>
  <c r="Q668" i="15"/>
  <c r="V668" i="15"/>
  <c r="G670" i="15"/>
  <c r="M670" i="15" s="1"/>
  <c r="I670" i="15"/>
  <c r="K670" i="15"/>
  <c r="O670" i="15"/>
  <c r="Q670" i="15"/>
  <c r="V670" i="15"/>
  <c r="G673" i="15"/>
  <c r="M673" i="15" s="1"/>
  <c r="I673" i="15"/>
  <c r="K673" i="15"/>
  <c r="O673" i="15"/>
  <c r="Q673" i="15"/>
  <c r="V673" i="15"/>
  <c r="G676" i="15"/>
  <c r="I676" i="15"/>
  <c r="K676" i="15"/>
  <c r="M676" i="15"/>
  <c r="O676" i="15"/>
  <c r="Q676" i="15"/>
  <c r="V676" i="15"/>
  <c r="G678" i="15"/>
  <c r="M678" i="15" s="1"/>
  <c r="I678" i="15"/>
  <c r="K678" i="15"/>
  <c r="O678" i="15"/>
  <c r="Q678" i="15"/>
  <c r="V678" i="15"/>
  <c r="G682" i="15"/>
  <c r="I682" i="15"/>
  <c r="K682" i="15"/>
  <c r="M682" i="15"/>
  <c r="O682" i="15"/>
  <c r="Q682" i="15"/>
  <c r="V682" i="15"/>
  <c r="G685" i="15"/>
  <c r="M685" i="15" s="1"/>
  <c r="I685" i="15"/>
  <c r="K685" i="15"/>
  <c r="O685" i="15"/>
  <c r="Q685" i="15"/>
  <c r="V685" i="15"/>
  <c r="G690" i="15"/>
  <c r="I690" i="15"/>
  <c r="K690" i="15"/>
  <c r="M690" i="15"/>
  <c r="O690" i="15"/>
  <c r="Q690" i="15"/>
  <c r="V690" i="15"/>
  <c r="G692" i="15"/>
  <c r="I692" i="15"/>
  <c r="K692" i="15"/>
  <c r="M692" i="15"/>
  <c r="O692" i="15"/>
  <c r="Q692" i="15"/>
  <c r="V692" i="15"/>
  <c r="G695" i="15"/>
  <c r="I695" i="15"/>
  <c r="K695" i="15"/>
  <c r="M695" i="15"/>
  <c r="O695" i="15"/>
  <c r="Q695" i="15"/>
  <c r="V695" i="15"/>
  <c r="G696" i="15"/>
  <c r="Q696" i="15"/>
  <c r="G697" i="15"/>
  <c r="I697" i="15"/>
  <c r="K697" i="15"/>
  <c r="K696" i="15" s="1"/>
  <c r="M697" i="15"/>
  <c r="O697" i="15"/>
  <c r="Q697" i="15"/>
  <c r="V697" i="15"/>
  <c r="V696" i="15" s="1"/>
  <c r="G703" i="15"/>
  <c r="I703" i="15"/>
  <c r="K703" i="15"/>
  <c r="M703" i="15"/>
  <c r="O703" i="15"/>
  <c r="O696" i="15" s="1"/>
  <c r="Q703" i="15"/>
  <c r="V703" i="15"/>
  <c r="G705" i="15"/>
  <c r="M705" i="15" s="1"/>
  <c r="I705" i="15"/>
  <c r="I696" i="15" s="1"/>
  <c r="K705" i="15"/>
  <c r="O705" i="15"/>
  <c r="Q705" i="15"/>
  <c r="V705" i="15"/>
  <c r="G707" i="15"/>
  <c r="M707" i="15" s="1"/>
  <c r="I707" i="15"/>
  <c r="K707" i="15"/>
  <c r="O707" i="15"/>
  <c r="Q707" i="15"/>
  <c r="V707" i="15"/>
  <c r="G708" i="15"/>
  <c r="I708" i="15"/>
  <c r="K708" i="15"/>
  <c r="M708" i="15"/>
  <c r="O708" i="15"/>
  <c r="Q708" i="15"/>
  <c r="V708" i="15"/>
  <c r="G709" i="15"/>
  <c r="M709" i="15" s="1"/>
  <c r="I709" i="15"/>
  <c r="K709" i="15"/>
  <c r="O709" i="15"/>
  <c r="Q709" i="15"/>
  <c r="V709" i="15"/>
  <c r="G711" i="15"/>
  <c r="M711" i="15" s="1"/>
  <c r="I711" i="15"/>
  <c r="K711" i="15"/>
  <c r="O711" i="15"/>
  <c r="O710" i="15" s="1"/>
  <c r="Q711" i="15"/>
  <c r="Q710" i="15" s="1"/>
  <c r="V711" i="15"/>
  <c r="G713" i="15"/>
  <c r="I713" i="15"/>
  <c r="K713" i="15"/>
  <c r="M713" i="15"/>
  <c r="O713" i="15"/>
  <c r="Q713" i="15"/>
  <c r="V713" i="15"/>
  <c r="G715" i="15"/>
  <c r="I715" i="15"/>
  <c r="K715" i="15"/>
  <c r="M715" i="15"/>
  <c r="O715" i="15"/>
  <c r="Q715" i="15"/>
  <c r="V715" i="15"/>
  <c r="G717" i="15"/>
  <c r="M717" i="15" s="1"/>
  <c r="I717" i="15"/>
  <c r="K717" i="15"/>
  <c r="O717" i="15"/>
  <c r="Q717" i="15"/>
  <c r="V717" i="15"/>
  <c r="G719" i="15"/>
  <c r="M719" i="15" s="1"/>
  <c r="I719" i="15"/>
  <c r="I710" i="15" s="1"/>
  <c r="K719" i="15"/>
  <c r="O719" i="15"/>
  <c r="Q719" i="15"/>
  <c r="V719" i="15"/>
  <c r="G721" i="15"/>
  <c r="I721" i="15"/>
  <c r="K721" i="15"/>
  <c r="M721" i="15"/>
  <c r="O721" i="15"/>
  <c r="Q721" i="15"/>
  <c r="V721" i="15"/>
  <c r="G723" i="15"/>
  <c r="M723" i="15" s="1"/>
  <c r="I723" i="15"/>
  <c r="K723" i="15"/>
  <c r="O723" i="15"/>
  <c r="Q723" i="15"/>
  <c r="V723" i="15"/>
  <c r="G726" i="15"/>
  <c r="M726" i="15" s="1"/>
  <c r="I726" i="15"/>
  <c r="K726" i="15"/>
  <c r="O726" i="15"/>
  <c r="Q726" i="15"/>
  <c r="V726" i="15"/>
  <c r="G729" i="15"/>
  <c r="M729" i="15" s="1"/>
  <c r="I729" i="15"/>
  <c r="K729" i="15"/>
  <c r="O729" i="15"/>
  <c r="Q729" i="15"/>
  <c r="V729" i="15"/>
  <c r="G732" i="15"/>
  <c r="I732" i="15"/>
  <c r="K732" i="15"/>
  <c r="M732" i="15"/>
  <c r="O732" i="15"/>
  <c r="Q732" i="15"/>
  <c r="V732" i="15"/>
  <c r="G734" i="15"/>
  <c r="G733" i="15" s="1"/>
  <c r="I734" i="15"/>
  <c r="K734" i="15"/>
  <c r="O734" i="15"/>
  <c r="O733" i="15" s="1"/>
  <c r="Q734" i="15"/>
  <c r="V734" i="15"/>
  <c r="G739" i="15"/>
  <c r="M739" i="15" s="1"/>
  <c r="I739" i="15"/>
  <c r="K739" i="15"/>
  <c r="O739" i="15"/>
  <c r="Q739" i="15"/>
  <c r="V739" i="15"/>
  <c r="V733" i="15" s="1"/>
  <c r="G743" i="15"/>
  <c r="I743" i="15"/>
  <c r="K743" i="15"/>
  <c r="M743" i="15"/>
  <c r="O743" i="15"/>
  <c r="Q743" i="15"/>
  <c r="V743" i="15"/>
  <c r="G748" i="15"/>
  <c r="M748" i="15" s="1"/>
  <c r="I748" i="15"/>
  <c r="K748" i="15"/>
  <c r="O748" i="15"/>
  <c r="Q748" i="15"/>
  <c r="V748" i="15"/>
  <c r="G751" i="15"/>
  <c r="M751" i="15" s="1"/>
  <c r="I751" i="15"/>
  <c r="K751" i="15"/>
  <c r="O751" i="15"/>
  <c r="Q751" i="15"/>
  <c r="V751" i="15"/>
  <c r="G752" i="15"/>
  <c r="M752" i="15" s="1"/>
  <c r="I752" i="15"/>
  <c r="K752" i="15"/>
  <c r="K733" i="15" s="1"/>
  <c r="O752" i="15"/>
  <c r="Q752" i="15"/>
  <c r="V752" i="15"/>
  <c r="G756" i="15"/>
  <c r="I756" i="15"/>
  <c r="K756" i="15"/>
  <c r="M756" i="15"/>
  <c r="O756" i="15"/>
  <c r="Q756" i="15"/>
  <c r="V756" i="15"/>
  <c r="G761" i="15"/>
  <c r="M761" i="15" s="1"/>
  <c r="I761" i="15"/>
  <c r="K761" i="15"/>
  <c r="O761" i="15"/>
  <c r="Q761" i="15"/>
  <c r="V761" i="15"/>
  <c r="G765" i="15"/>
  <c r="M765" i="15" s="1"/>
  <c r="I765" i="15"/>
  <c r="K765" i="15"/>
  <c r="O765" i="15"/>
  <c r="Q765" i="15"/>
  <c r="V765" i="15"/>
  <c r="G767" i="15"/>
  <c r="M767" i="15" s="1"/>
  <c r="I767" i="15"/>
  <c r="K767" i="15"/>
  <c r="O767" i="15"/>
  <c r="Q767" i="15"/>
  <c r="V767" i="15"/>
  <c r="G769" i="15"/>
  <c r="G768" i="15" s="1"/>
  <c r="I769" i="15"/>
  <c r="K769" i="15"/>
  <c r="O769" i="15"/>
  <c r="Q769" i="15"/>
  <c r="V769" i="15"/>
  <c r="G773" i="15"/>
  <c r="M773" i="15" s="1"/>
  <c r="I773" i="15"/>
  <c r="I768" i="15" s="1"/>
  <c r="K773" i="15"/>
  <c r="O773" i="15"/>
  <c r="Q773" i="15"/>
  <c r="Q768" i="15" s="1"/>
  <c r="V773" i="15"/>
  <c r="G775" i="15"/>
  <c r="M775" i="15" s="1"/>
  <c r="I775" i="15"/>
  <c r="K775" i="15"/>
  <c r="K768" i="15" s="1"/>
  <c r="O775" i="15"/>
  <c r="Q775" i="15"/>
  <c r="V775" i="15"/>
  <c r="V768" i="15" s="1"/>
  <c r="G778" i="15"/>
  <c r="M778" i="15" s="1"/>
  <c r="I778" i="15"/>
  <c r="K778" i="15"/>
  <c r="O778" i="15"/>
  <c r="Q778" i="15"/>
  <c r="V778" i="15"/>
  <c r="G780" i="15"/>
  <c r="M780" i="15" s="1"/>
  <c r="I780" i="15"/>
  <c r="K780" i="15"/>
  <c r="O780" i="15"/>
  <c r="Q780" i="15"/>
  <c r="V780" i="15"/>
  <c r="G782" i="15"/>
  <c r="M782" i="15" s="1"/>
  <c r="I782" i="15"/>
  <c r="K782" i="15"/>
  <c r="O782" i="15"/>
  <c r="Q782" i="15"/>
  <c r="V782" i="15"/>
  <c r="G783" i="15"/>
  <c r="I783" i="15"/>
  <c r="K783" i="15"/>
  <c r="M783" i="15"/>
  <c r="O783" i="15"/>
  <c r="Q783" i="15"/>
  <c r="V783" i="15"/>
  <c r="G785" i="15"/>
  <c r="M785" i="15" s="1"/>
  <c r="I785" i="15"/>
  <c r="K785" i="15"/>
  <c r="O785" i="15"/>
  <c r="Q785" i="15"/>
  <c r="V785" i="15"/>
  <c r="G786" i="15"/>
  <c r="M786" i="15" s="1"/>
  <c r="I786" i="15"/>
  <c r="K786" i="15"/>
  <c r="O786" i="15"/>
  <c r="Q786" i="15"/>
  <c r="V786" i="15"/>
  <c r="G788" i="15"/>
  <c r="M788" i="15" s="1"/>
  <c r="I788" i="15"/>
  <c r="K788" i="15"/>
  <c r="O788" i="15"/>
  <c r="Q788" i="15"/>
  <c r="V788" i="15"/>
  <c r="G790" i="15"/>
  <c r="I790" i="15"/>
  <c r="K790" i="15"/>
  <c r="M790" i="15"/>
  <c r="O790" i="15"/>
  <c r="Q790" i="15"/>
  <c r="V790" i="15"/>
  <c r="G792" i="15"/>
  <c r="M792" i="15" s="1"/>
  <c r="I792" i="15"/>
  <c r="K792" i="15"/>
  <c r="O792" i="15"/>
  <c r="Q792" i="15"/>
  <c r="V792" i="15"/>
  <c r="G793" i="15"/>
  <c r="M793" i="15" s="1"/>
  <c r="I793" i="15"/>
  <c r="K793" i="15"/>
  <c r="O793" i="15"/>
  <c r="Q793" i="15"/>
  <c r="V793" i="15"/>
  <c r="G794" i="15"/>
  <c r="M794" i="15" s="1"/>
  <c r="I794" i="15"/>
  <c r="K794" i="15"/>
  <c r="O794" i="15"/>
  <c r="Q794" i="15"/>
  <c r="V794" i="15"/>
  <c r="G797" i="15"/>
  <c r="I797" i="15"/>
  <c r="K797" i="15"/>
  <c r="M797" i="15"/>
  <c r="O797" i="15"/>
  <c r="Q797" i="15"/>
  <c r="V797" i="15"/>
  <c r="G799" i="15"/>
  <c r="M799" i="15" s="1"/>
  <c r="I799" i="15"/>
  <c r="K799" i="15"/>
  <c r="O799" i="15"/>
  <c r="Q799" i="15"/>
  <c r="V799" i="15"/>
  <c r="G800" i="15"/>
  <c r="M800" i="15" s="1"/>
  <c r="I800" i="15"/>
  <c r="K800" i="15"/>
  <c r="O800" i="15"/>
  <c r="Q800" i="15"/>
  <c r="V800" i="15"/>
  <c r="G802" i="15"/>
  <c r="M802" i="15" s="1"/>
  <c r="I802" i="15"/>
  <c r="K802" i="15"/>
  <c r="O802" i="15"/>
  <c r="Q802" i="15"/>
  <c r="V802" i="15"/>
  <c r="G803" i="15"/>
  <c r="I803" i="15"/>
  <c r="K803" i="15"/>
  <c r="M803" i="15"/>
  <c r="O803" i="15"/>
  <c r="Q803" i="15"/>
  <c r="V803" i="15"/>
  <c r="G804" i="15"/>
  <c r="M804" i="15" s="1"/>
  <c r="I804" i="15"/>
  <c r="K804" i="15"/>
  <c r="O804" i="15"/>
  <c r="Q804" i="15"/>
  <c r="V804" i="15"/>
  <c r="G805" i="15"/>
  <c r="M805" i="15" s="1"/>
  <c r="I805" i="15"/>
  <c r="K805" i="15"/>
  <c r="O805" i="15"/>
  <c r="Q805" i="15"/>
  <c r="V805" i="15"/>
  <c r="G806" i="15"/>
  <c r="M806" i="15" s="1"/>
  <c r="I806" i="15"/>
  <c r="K806" i="15"/>
  <c r="O806" i="15"/>
  <c r="Q806" i="15"/>
  <c r="V806" i="15"/>
  <c r="G808" i="15"/>
  <c r="I808" i="15"/>
  <c r="K808" i="15"/>
  <c r="M808" i="15"/>
  <c r="O808" i="15"/>
  <c r="Q808" i="15"/>
  <c r="V808" i="15"/>
  <c r="G813" i="15"/>
  <c r="M813" i="15" s="1"/>
  <c r="I813" i="15"/>
  <c r="K813" i="15"/>
  <c r="O813" i="15"/>
  <c r="Q813" i="15"/>
  <c r="V813" i="15"/>
  <c r="G818" i="15"/>
  <c r="M818" i="15" s="1"/>
  <c r="I818" i="15"/>
  <c r="K818" i="15"/>
  <c r="O818" i="15"/>
  <c r="Q818" i="15"/>
  <c r="V818" i="15"/>
  <c r="G824" i="15"/>
  <c r="M824" i="15" s="1"/>
  <c r="I824" i="15"/>
  <c r="K824" i="15"/>
  <c r="O824" i="15"/>
  <c r="Q824" i="15"/>
  <c r="V824" i="15"/>
  <c r="G826" i="15"/>
  <c r="M826" i="15" s="1"/>
  <c r="I826" i="15"/>
  <c r="K826" i="15"/>
  <c r="O826" i="15"/>
  <c r="O825" i="15" s="1"/>
  <c r="Q826" i="15"/>
  <c r="V826" i="15"/>
  <c r="G829" i="15"/>
  <c r="M829" i="15" s="1"/>
  <c r="I829" i="15"/>
  <c r="I825" i="15" s="1"/>
  <c r="K829" i="15"/>
  <c r="O829" i="15"/>
  <c r="Q829" i="15"/>
  <c r="Q825" i="15" s="1"/>
  <c r="V829" i="15"/>
  <c r="G831" i="15"/>
  <c r="M831" i="15" s="1"/>
  <c r="I831" i="15"/>
  <c r="K831" i="15"/>
  <c r="K825" i="15" s="1"/>
  <c r="O831" i="15"/>
  <c r="Q831" i="15"/>
  <c r="V831" i="15"/>
  <c r="V825" i="15" s="1"/>
  <c r="G833" i="15"/>
  <c r="I833" i="15"/>
  <c r="K833" i="15"/>
  <c r="M833" i="15"/>
  <c r="O833" i="15"/>
  <c r="Q833" i="15"/>
  <c r="V833" i="15"/>
  <c r="G836" i="15"/>
  <c r="M836" i="15" s="1"/>
  <c r="I836" i="15"/>
  <c r="K836" i="15"/>
  <c r="O836" i="15"/>
  <c r="Q836" i="15"/>
  <c r="V836" i="15"/>
  <c r="G838" i="15"/>
  <c r="M838" i="15" s="1"/>
  <c r="I838" i="15"/>
  <c r="K838" i="15"/>
  <c r="O838" i="15"/>
  <c r="Q838" i="15"/>
  <c r="V838" i="15"/>
  <c r="G840" i="15"/>
  <c r="M840" i="15" s="1"/>
  <c r="I840" i="15"/>
  <c r="K840" i="15"/>
  <c r="O840" i="15"/>
  <c r="Q840" i="15"/>
  <c r="V840" i="15"/>
  <c r="G842" i="15"/>
  <c r="I842" i="15"/>
  <c r="K842" i="15"/>
  <c r="M842" i="15"/>
  <c r="O842" i="15"/>
  <c r="Q842" i="15"/>
  <c r="V842" i="15"/>
  <c r="G845" i="15"/>
  <c r="M845" i="15" s="1"/>
  <c r="I845" i="15"/>
  <c r="K845" i="15"/>
  <c r="O845" i="15"/>
  <c r="Q845" i="15"/>
  <c r="V845" i="15"/>
  <c r="G847" i="15"/>
  <c r="M847" i="15" s="1"/>
  <c r="I847" i="15"/>
  <c r="K847" i="15"/>
  <c r="O847" i="15"/>
  <c r="Q847" i="15"/>
  <c r="V847" i="15"/>
  <c r="G849" i="15"/>
  <c r="M849" i="15" s="1"/>
  <c r="I849" i="15"/>
  <c r="K849" i="15"/>
  <c r="O849" i="15"/>
  <c r="Q849" i="15"/>
  <c r="V849" i="15"/>
  <c r="G851" i="15"/>
  <c r="I851" i="15"/>
  <c r="K851" i="15"/>
  <c r="M851" i="15"/>
  <c r="O851" i="15"/>
  <c r="Q851" i="15"/>
  <c r="V851" i="15"/>
  <c r="G853" i="15"/>
  <c r="M853" i="15" s="1"/>
  <c r="I853" i="15"/>
  <c r="K853" i="15"/>
  <c r="O853" i="15"/>
  <c r="Q853" i="15"/>
  <c r="V853" i="15"/>
  <c r="G855" i="15"/>
  <c r="M855" i="15" s="1"/>
  <c r="I855" i="15"/>
  <c r="K855" i="15"/>
  <c r="O855" i="15"/>
  <c r="Q855" i="15"/>
  <c r="V855" i="15"/>
  <c r="G858" i="15"/>
  <c r="M858" i="15" s="1"/>
  <c r="I858" i="15"/>
  <c r="K858" i="15"/>
  <c r="O858" i="15"/>
  <c r="Q858" i="15"/>
  <c r="V858" i="15"/>
  <c r="G860" i="15"/>
  <c r="I860" i="15"/>
  <c r="K860" i="15"/>
  <c r="M860" i="15"/>
  <c r="O860" i="15"/>
  <c r="Q860" i="15"/>
  <c r="V860" i="15"/>
  <c r="G862" i="15"/>
  <c r="M862" i="15" s="1"/>
  <c r="I862" i="15"/>
  <c r="K862" i="15"/>
  <c r="O862" i="15"/>
  <c r="Q862" i="15"/>
  <c r="V862" i="15"/>
  <c r="G864" i="15"/>
  <c r="M864" i="15" s="1"/>
  <c r="I864" i="15"/>
  <c r="K864" i="15"/>
  <c r="O864" i="15"/>
  <c r="Q864" i="15"/>
  <c r="V864" i="15"/>
  <c r="G866" i="15"/>
  <c r="M866" i="15" s="1"/>
  <c r="I866" i="15"/>
  <c r="K866" i="15"/>
  <c r="O866" i="15"/>
  <c r="Q866" i="15"/>
  <c r="V866" i="15"/>
  <c r="G868" i="15"/>
  <c r="I868" i="15"/>
  <c r="K868" i="15"/>
  <c r="M868" i="15"/>
  <c r="O868" i="15"/>
  <c r="Q868" i="15"/>
  <c r="V868" i="15"/>
  <c r="G870" i="15"/>
  <c r="M870" i="15" s="1"/>
  <c r="I870" i="15"/>
  <c r="K870" i="15"/>
  <c r="O870" i="15"/>
  <c r="Q870" i="15"/>
  <c r="V870" i="15"/>
  <c r="G872" i="15"/>
  <c r="M872" i="15" s="1"/>
  <c r="I872" i="15"/>
  <c r="K872" i="15"/>
  <c r="O872" i="15"/>
  <c r="Q872" i="15"/>
  <c r="V872" i="15"/>
  <c r="G873" i="15"/>
  <c r="M873" i="15" s="1"/>
  <c r="I873" i="15"/>
  <c r="K873" i="15"/>
  <c r="O873" i="15"/>
  <c r="Q873" i="15"/>
  <c r="V873" i="15"/>
  <c r="G879" i="15"/>
  <c r="M879" i="15" s="1"/>
  <c r="I879" i="15"/>
  <c r="K879" i="15"/>
  <c r="O879" i="15"/>
  <c r="O878" i="15" s="1"/>
  <c r="Q879" i="15"/>
  <c r="V879" i="15"/>
  <c r="G884" i="15"/>
  <c r="M884" i="15" s="1"/>
  <c r="I884" i="15"/>
  <c r="I878" i="15" s="1"/>
  <c r="K884" i="15"/>
  <c r="O884" i="15"/>
  <c r="Q884" i="15"/>
  <c r="Q878" i="15" s="1"/>
  <c r="V884" i="15"/>
  <c r="G889" i="15"/>
  <c r="M889" i="15" s="1"/>
  <c r="I889" i="15"/>
  <c r="K889" i="15"/>
  <c r="K878" i="15" s="1"/>
  <c r="O889" i="15"/>
  <c r="Q889" i="15"/>
  <c r="V889" i="15"/>
  <c r="V878" i="15" s="1"/>
  <c r="G892" i="15"/>
  <c r="I892" i="15"/>
  <c r="K892" i="15"/>
  <c r="M892" i="15"/>
  <c r="O892" i="15"/>
  <c r="Q892" i="15"/>
  <c r="V892" i="15"/>
  <c r="G894" i="15"/>
  <c r="M894" i="15" s="1"/>
  <c r="I894" i="15"/>
  <c r="K894" i="15"/>
  <c r="O894" i="15"/>
  <c r="Q894" i="15"/>
  <c r="V894" i="15"/>
  <c r="G899" i="15"/>
  <c r="M899" i="15" s="1"/>
  <c r="I899" i="15"/>
  <c r="K899" i="15"/>
  <c r="O899" i="15"/>
  <c r="Q899" i="15"/>
  <c r="V899" i="15"/>
  <c r="G902" i="15"/>
  <c r="M902" i="15" s="1"/>
  <c r="I902" i="15"/>
  <c r="K902" i="15"/>
  <c r="O902" i="15"/>
  <c r="Q902" i="15"/>
  <c r="V902" i="15"/>
  <c r="G904" i="15"/>
  <c r="M904" i="15" s="1"/>
  <c r="I904" i="15"/>
  <c r="K904" i="15"/>
  <c r="O904" i="15"/>
  <c r="O903" i="15" s="1"/>
  <c r="Q904" i="15"/>
  <c r="V904" i="15"/>
  <c r="G907" i="15"/>
  <c r="M907" i="15" s="1"/>
  <c r="I907" i="15"/>
  <c r="I903" i="15" s="1"/>
  <c r="K907" i="15"/>
  <c r="O907" i="15"/>
  <c r="Q907" i="15"/>
  <c r="Q903" i="15" s="1"/>
  <c r="V907" i="15"/>
  <c r="G909" i="15"/>
  <c r="M909" i="15" s="1"/>
  <c r="I909" i="15"/>
  <c r="K909" i="15"/>
  <c r="K903" i="15" s="1"/>
  <c r="O909" i="15"/>
  <c r="Q909" i="15"/>
  <c r="V909" i="15"/>
  <c r="V903" i="15" s="1"/>
  <c r="G912" i="15"/>
  <c r="I912" i="15"/>
  <c r="K912" i="15"/>
  <c r="M912" i="15"/>
  <c r="O912" i="15"/>
  <c r="Q912" i="15"/>
  <c r="V912" i="15"/>
  <c r="G914" i="15"/>
  <c r="M914" i="15" s="1"/>
  <c r="I914" i="15"/>
  <c r="K914" i="15"/>
  <c r="O914" i="15"/>
  <c r="Q914" i="15"/>
  <c r="V914" i="15"/>
  <c r="I915" i="15"/>
  <c r="Q915" i="15"/>
  <c r="G916" i="15"/>
  <c r="M916" i="15" s="1"/>
  <c r="I916" i="15"/>
  <c r="K916" i="15"/>
  <c r="K915" i="15" s="1"/>
  <c r="O916" i="15"/>
  <c r="Q916" i="15"/>
  <c r="V916" i="15"/>
  <c r="V915" i="15" s="1"/>
  <c r="G922" i="15"/>
  <c r="I922" i="15"/>
  <c r="K922" i="15"/>
  <c r="M922" i="15"/>
  <c r="O922" i="15"/>
  <c r="Q922" i="15"/>
  <c r="V922" i="15"/>
  <c r="G925" i="15"/>
  <c r="G915" i="15" s="1"/>
  <c r="I925" i="15"/>
  <c r="K925" i="15"/>
  <c r="O925" i="15"/>
  <c r="O915" i="15" s="1"/>
  <c r="Q925" i="15"/>
  <c r="V925" i="15"/>
  <c r="G927" i="15"/>
  <c r="M927" i="15" s="1"/>
  <c r="I927" i="15"/>
  <c r="K927" i="15"/>
  <c r="K926" i="15" s="1"/>
  <c r="O927" i="15"/>
  <c r="Q927" i="15"/>
  <c r="V927" i="15"/>
  <c r="V926" i="15" s="1"/>
  <c r="G932" i="15"/>
  <c r="I932" i="15"/>
  <c r="K932" i="15"/>
  <c r="M932" i="15"/>
  <c r="O932" i="15"/>
  <c r="Q932" i="15"/>
  <c r="V932" i="15"/>
  <c r="G934" i="15"/>
  <c r="G926" i="15" s="1"/>
  <c r="I934" i="15"/>
  <c r="K934" i="15"/>
  <c r="O934" i="15"/>
  <c r="O926" i="15" s="1"/>
  <c r="Q934" i="15"/>
  <c r="V934" i="15"/>
  <c r="G936" i="15"/>
  <c r="M936" i="15" s="1"/>
  <c r="I936" i="15"/>
  <c r="I926" i="15" s="1"/>
  <c r="K936" i="15"/>
  <c r="O936" i="15"/>
  <c r="Q936" i="15"/>
  <c r="Q926" i="15" s="1"/>
  <c r="V936" i="15"/>
  <c r="G940" i="15"/>
  <c r="M940" i="15" s="1"/>
  <c r="I940" i="15"/>
  <c r="K940" i="15"/>
  <c r="O940" i="15"/>
  <c r="Q940" i="15"/>
  <c r="V940" i="15"/>
  <c r="G942" i="15"/>
  <c r="I942" i="15"/>
  <c r="K942" i="15"/>
  <c r="M942" i="15"/>
  <c r="O942" i="15"/>
  <c r="Q942" i="15"/>
  <c r="V942" i="15"/>
  <c r="G945" i="15"/>
  <c r="M945" i="15" s="1"/>
  <c r="I945" i="15"/>
  <c r="K945" i="15"/>
  <c r="O945" i="15"/>
  <c r="Q945" i="15"/>
  <c r="V945" i="15"/>
  <c r="G948" i="15"/>
  <c r="M948" i="15" s="1"/>
  <c r="I948" i="15"/>
  <c r="K948" i="15"/>
  <c r="O948" i="15"/>
  <c r="Q948" i="15"/>
  <c r="V948" i="15"/>
  <c r="G949" i="15"/>
  <c r="M949" i="15" s="1"/>
  <c r="I949" i="15"/>
  <c r="K949" i="15"/>
  <c r="O949" i="15"/>
  <c r="Q949" i="15"/>
  <c r="V949" i="15"/>
  <c r="G950" i="15"/>
  <c r="I950" i="15"/>
  <c r="K950" i="15"/>
  <c r="M950" i="15"/>
  <c r="O950" i="15"/>
  <c r="Q950" i="15"/>
  <c r="V950" i="15"/>
  <c r="G961" i="15"/>
  <c r="M961" i="15" s="1"/>
  <c r="I961" i="15"/>
  <c r="K961" i="15"/>
  <c r="O961" i="15"/>
  <c r="Q961" i="15"/>
  <c r="V961" i="15"/>
  <c r="G963" i="15"/>
  <c r="I963" i="15"/>
  <c r="O963" i="15"/>
  <c r="Q963" i="15"/>
  <c r="G964" i="15"/>
  <c r="M964" i="15" s="1"/>
  <c r="M963" i="15" s="1"/>
  <c r="I964" i="15"/>
  <c r="K964" i="15"/>
  <c r="K963" i="15" s="1"/>
  <c r="O964" i="15"/>
  <c r="Q964" i="15"/>
  <c r="V964" i="15"/>
  <c r="V963" i="15" s="1"/>
  <c r="I978" i="15"/>
  <c r="K978" i="15"/>
  <c r="Q978" i="15"/>
  <c r="V978" i="15"/>
  <c r="G979" i="15"/>
  <c r="M979" i="15" s="1"/>
  <c r="M978" i="15" s="1"/>
  <c r="I979" i="15"/>
  <c r="K979" i="15"/>
  <c r="O979" i="15"/>
  <c r="O978" i="15" s="1"/>
  <c r="Q979" i="15"/>
  <c r="V979" i="15"/>
  <c r="G981" i="15"/>
  <c r="M981" i="15" s="1"/>
  <c r="I981" i="15"/>
  <c r="K981" i="15"/>
  <c r="K980" i="15" s="1"/>
  <c r="O981" i="15"/>
  <c r="Q981" i="15"/>
  <c r="V981" i="15"/>
  <c r="V980" i="15" s="1"/>
  <c r="G982" i="15"/>
  <c r="I982" i="15"/>
  <c r="K982" i="15"/>
  <c r="M982" i="15"/>
  <c r="O982" i="15"/>
  <c r="Q982" i="15"/>
  <c r="V982" i="15"/>
  <c r="G983" i="15"/>
  <c r="M983" i="15" s="1"/>
  <c r="I983" i="15"/>
  <c r="K983" i="15"/>
  <c r="O983" i="15"/>
  <c r="O980" i="15" s="1"/>
  <c r="Q983" i="15"/>
  <c r="V983" i="15"/>
  <c r="G984" i="15"/>
  <c r="M984" i="15" s="1"/>
  <c r="I984" i="15"/>
  <c r="I980" i="15" s="1"/>
  <c r="K984" i="15"/>
  <c r="O984" i="15"/>
  <c r="Q984" i="15"/>
  <c r="Q980" i="15" s="1"/>
  <c r="V984" i="15"/>
  <c r="G985" i="15"/>
  <c r="M985" i="15" s="1"/>
  <c r="I985" i="15"/>
  <c r="K985" i="15"/>
  <c r="O985" i="15"/>
  <c r="Q985" i="15"/>
  <c r="V985" i="15"/>
  <c r="G986" i="15"/>
  <c r="I986" i="15"/>
  <c r="K986" i="15"/>
  <c r="M986" i="15"/>
  <c r="O986" i="15"/>
  <c r="Q986" i="15"/>
  <c r="V986" i="15"/>
  <c r="G987" i="15"/>
  <c r="M987" i="15" s="1"/>
  <c r="I987" i="15"/>
  <c r="K987" i="15"/>
  <c r="O987" i="15"/>
  <c r="Q987" i="15"/>
  <c r="V987" i="15"/>
  <c r="AE989" i="15"/>
  <c r="AF989" i="15"/>
  <c r="G139" i="14"/>
  <c r="BA124" i="14"/>
  <c r="BA67" i="14"/>
  <c r="BA44" i="14"/>
  <c r="G9" i="14"/>
  <c r="M9" i="14" s="1"/>
  <c r="M8" i="14" s="1"/>
  <c r="I9" i="14"/>
  <c r="I8" i="14" s="1"/>
  <c r="K9" i="14"/>
  <c r="K8" i="14" s="1"/>
  <c r="O9" i="14"/>
  <c r="O8" i="14" s="1"/>
  <c r="Q9" i="14"/>
  <c r="Q8" i="14" s="1"/>
  <c r="V9" i="14"/>
  <c r="V8" i="14" s="1"/>
  <c r="G10" i="14"/>
  <c r="I10" i="14"/>
  <c r="K10" i="14"/>
  <c r="M10" i="14"/>
  <c r="O10" i="14"/>
  <c r="Q10" i="14"/>
  <c r="V10" i="14"/>
  <c r="G12" i="14"/>
  <c r="G11" i="14" s="1"/>
  <c r="I12" i="14"/>
  <c r="I11" i="14" s="1"/>
  <c r="K12" i="14"/>
  <c r="M12" i="14"/>
  <c r="O12" i="14"/>
  <c r="Q12" i="14"/>
  <c r="Q11" i="14" s="1"/>
  <c r="V12" i="14"/>
  <c r="G14" i="14"/>
  <c r="M14" i="14" s="1"/>
  <c r="I14" i="14"/>
  <c r="K14" i="14"/>
  <c r="O14" i="14"/>
  <c r="O11" i="14" s="1"/>
  <c r="Q14" i="14"/>
  <c r="V14" i="14"/>
  <c r="G17" i="14"/>
  <c r="I17" i="14"/>
  <c r="K17" i="14"/>
  <c r="M17" i="14"/>
  <c r="O17" i="14"/>
  <c r="Q17" i="14"/>
  <c r="V17" i="14"/>
  <c r="G19" i="14"/>
  <c r="M19" i="14" s="1"/>
  <c r="I19" i="14"/>
  <c r="K19" i="14"/>
  <c r="K11" i="14" s="1"/>
  <c r="O19" i="14"/>
  <c r="Q19" i="14"/>
  <c r="V19" i="14"/>
  <c r="V11" i="14" s="1"/>
  <c r="G22" i="14"/>
  <c r="I22" i="14"/>
  <c r="K22" i="14"/>
  <c r="M22" i="14"/>
  <c r="O22" i="14"/>
  <c r="Q22" i="14"/>
  <c r="V22" i="14"/>
  <c r="G25" i="14"/>
  <c r="M25" i="14" s="1"/>
  <c r="I25" i="14"/>
  <c r="K25" i="14"/>
  <c r="O25" i="14"/>
  <c r="Q25" i="14"/>
  <c r="V25" i="14"/>
  <c r="G27" i="14"/>
  <c r="I27" i="14"/>
  <c r="K27" i="14"/>
  <c r="M27" i="14"/>
  <c r="O27" i="14"/>
  <c r="Q27" i="14"/>
  <c r="V27" i="14"/>
  <c r="G31" i="14"/>
  <c r="M31" i="14" s="1"/>
  <c r="I31" i="14"/>
  <c r="K31" i="14"/>
  <c r="O31" i="14"/>
  <c r="Q31" i="14"/>
  <c r="V31" i="14"/>
  <c r="G37" i="14"/>
  <c r="I37" i="14"/>
  <c r="K37" i="14"/>
  <c r="M37" i="14"/>
  <c r="O37" i="14"/>
  <c r="Q37" i="14"/>
  <c r="V37" i="14"/>
  <c r="G40" i="14"/>
  <c r="M40" i="14" s="1"/>
  <c r="I40" i="14"/>
  <c r="K40" i="14"/>
  <c r="O40" i="14"/>
  <c r="Q40" i="14"/>
  <c r="V40" i="14"/>
  <c r="G43" i="14"/>
  <c r="I43" i="14"/>
  <c r="K43" i="14"/>
  <c r="M43" i="14"/>
  <c r="O43" i="14"/>
  <c r="Q43" i="14"/>
  <c r="V43" i="14"/>
  <c r="G46" i="14"/>
  <c r="M46" i="14" s="1"/>
  <c r="I46" i="14"/>
  <c r="K46" i="14"/>
  <c r="O46" i="14"/>
  <c r="Q46" i="14"/>
  <c r="V46" i="14"/>
  <c r="G48" i="14"/>
  <c r="I48" i="14"/>
  <c r="K48" i="14"/>
  <c r="M48" i="14"/>
  <c r="O48" i="14"/>
  <c r="Q48" i="14"/>
  <c r="V48" i="14"/>
  <c r="G52" i="14"/>
  <c r="M52" i="14" s="1"/>
  <c r="I52" i="14"/>
  <c r="K52" i="14"/>
  <c r="O52" i="14"/>
  <c r="Q52" i="14"/>
  <c r="V52" i="14"/>
  <c r="G55" i="14"/>
  <c r="I55" i="14"/>
  <c r="K55" i="14"/>
  <c r="M55" i="14"/>
  <c r="O55" i="14"/>
  <c r="Q55" i="14"/>
  <c r="V55" i="14"/>
  <c r="G57" i="14"/>
  <c r="M57" i="14" s="1"/>
  <c r="I57" i="14"/>
  <c r="K57" i="14"/>
  <c r="O57" i="14"/>
  <c r="Q57" i="14"/>
  <c r="V57" i="14"/>
  <c r="G58" i="14"/>
  <c r="I58" i="14"/>
  <c r="K58" i="14"/>
  <c r="M58" i="14"/>
  <c r="O58" i="14"/>
  <c r="Q58" i="14"/>
  <c r="V58" i="14"/>
  <c r="G60" i="14"/>
  <c r="G61" i="14"/>
  <c r="I61" i="14"/>
  <c r="I60" i="14" s="1"/>
  <c r="K61" i="14"/>
  <c r="M61" i="14"/>
  <c r="O61" i="14"/>
  <c r="Q61" i="14"/>
  <c r="Q60" i="14" s="1"/>
  <c r="V61" i="14"/>
  <c r="G63" i="14"/>
  <c r="M63" i="14" s="1"/>
  <c r="I63" i="14"/>
  <c r="K63" i="14"/>
  <c r="K60" i="14" s="1"/>
  <c r="O63" i="14"/>
  <c r="Q63" i="14"/>
  <c r="V63" i="14"/>
  <c r="V60" i="14" s="1"/>
  <c r="G66" i="14"/>
  <c r="I66" i="14"/>
  <c r="K66" i="14"/>
  <c r="M66" i="14"/>
  <c r="O66" i="14"/>
  <c r="Q66" i="14"/>
  <c r="V66" i="14"/>
  <c r="G68" i="14"/>
  <c r="M68" i="14" s="1"/>
  <c r="I68" i="14"/>
  <c r="K68" i="14"/>
  <c r="O68" i="14"/>
  <c r="O60" i="14" s="1"/>
  <c r="Q68" i="14"/>
  <c r="V68" i="14"/>
  <c r="G70" i="14"/>
  <c r="I70" i="14"/>
  <c r="K70" i="14"/>
  <c r="M70" i="14"/>
  <c r="O70" i="14"/>
  <c r="Q70" i="14"/>
  <c r="V70" i="14"/>
  <c r="G73" i="14"/>
  <c r="K73" i="14"/>
  <c r="O73" i="14"/>
  <c r="V73" i="14"/>
  <c r="G74" i="14"/>
  <c r="I74" i="14"/>
  <c r="I73" i="14" s="1"/>
  <c r="K74" i="14"/>
  <c r="M74" i="14"/>
  <c r="M73" i="14" s="1"/>
  <c r="O74" i="14"/>
  <c r="Q74" i="14"/>
  <c r="Q73" i="14" s="1"/>
  <c r="V74" i="14"/>
  <c r="G77" i="14"/>
  <c r="G78" i="14"/>
  <c r="I78" i="14"/>
  <c r="I77" i="14" s="1"/>
  <c r="K78" i="14"/>
  <c r="M78" i="14"/>
  <c r="O78" i="14"/>
  <c r="Q78" i="14"/>
  <c r="Q77" i="14" s="1"/>
  <c r="V78" i="14"/>
  <c r="G81" i="14"/>
  <c r="M81" i="14" s="1"/>
  <c r="I81" i="14"/>
  <c r="K81" i="14"/>
  <c r="K77" i="14" s="1"/>
  <c r="O81" i="14"/>
  <c r="Q81" i="14"/>
  <c r="V81" i="14"/>
  <c r="V77" i="14" s="1"/>
  <c r="G83" i="14"/>
  <c r="I83" i="14"/>
  <c r="K83" i="14"/>
  <c r="M83" i="14"/>
  <c r="O83" i="14"/>
  <c r="Q83" i="14"/>
  <c r="V83" i="14"/>
  <c r="G84" i="14"/>
  <c r="M84" i="14" s="1"/>
  <c r="I84" i="14"/>
  <c r="K84" i="14"/>
  <c r="O84" i="14"/>
  <c r="O77" i="14" s="1"/>
  <c r="Q84" i="14"/>
  <c r="V84" i="14"/>
  <c r="G85" i="14"/>
  <c r="I85" i="14"/>
  <c r="K85" i="14"/>
  <c r="M85" i="14"/>
  <c r="O85" i="14"/>
  <c r="Q85" i="14"/>
  <c r="V85" i="14"/>
  <c r="G87" i="14"/>
  <c r="K87" i="14"/>
  <c r="O87" i="14"/>
  <c r="V87" i="14"/>
  <c r="G88" i="14"/>
  <c r="I88" i="14"/>
  <c r="I87" i="14" s="1"/>
  <c r="K88" i="14"/>
  <c r="M88" i="14"/>
  <c r="M87" i="14" s="1"/>
  <c r="O88" i="14"/>
  <c r="Q88" i="14"/>
  <c r="Q87" i="14" s="1"/>
  <c r="V88" i="14"/>
  <c r="G90" i="14"/>
  <c r="O90" i="14"/>
  <c r="G91" i="14"/>
  <c r="I91" i="14"/>
  <c r="I90" i="14" s="1"/>
  <c r="K91" i="14"/>
  <c r="M91" i="14"/>
  <c r="O91" i="14"/>
  <c r="Q91" i="14"/>
  <c r="Q90" i="14" s="1"/>
  <c r="V91" i="14"/>
  <c r="G95" i="14"/>
  <c r="M95" i="14" s="1"/>
  <c r="I95" i="14"/>
  <c r="K95" i="14"/>
  <c r="K90" i="14" s="1"/>
  <c r="O95" i="14"/>
  <c r="Q95" i="14"/>
  <c r="V95" i="14"/>
  <c r="V90" i="14" s="1"/>
  <c r="I97" i="14"/>
  <c r="Q97" i="14"/>
  <c r="G98" i="14"/>
  <c r="M98" i="14" s="1"/>
  <c r="M97" i="14" s="1"/>
  <c r="I98" i="14"/>
  <c r="K98" i="14"/>
  <c r="K97" i="14" s="1"/>
  <c r="O98" i="14"/>
  <c r="O97" i="14" s="1"/>
  <c r="Q98" i="14"/>
  <c r="V98" i="14"/>
  <c r="V97" i="14" s="1"/>
  <c r="I99" i="14"/>
  <c r="Q99" i="14"/>
  <c r="G100" i="14"/>
  <c r="G99" i="14" s="1"/>
  <c r="I100" i="14"/>
  <c r="K100" i="14"/>
  <c r="K99" i="14" s="1"/>
  <c r="O100" i="14"/>
  <c r="O99" i="14" s="1"/>
  <c r="Q100" i="14"/>
  <c r="V100" i="14"/>
  <c r="V99" i="14" s="1"/>
  <c r="G103" i="14"/>
  <c r="M103" i="14" s="1"/>
  <c r="I103" i="14"/>
  <c r="K103" i="14"/>
  <c r="K102" i="14" s="1"/>
  <c r="O103" i="14"/>
  <c r="O102" i="14" s="1"/>
  <c r="Q103" i="14"/>
  <c r="V103" i="14"/>
  <c r="V102" i="14" s="1"/>
  <c r="G108" i="14"/>
  <c r="I108" i="14"/>
  <c r="I102" i="14" s="1"/>
  <c r="K108" i="14"/>
  <c r="M108" i="14"/>
  <c r="O108" i="14"/>
  <c r="Q108" i="14"/>
  <c r="Q102" i="14" s="1"/>
  <c r="V108" i="14"/>
  <c r="G110" i="14"/>
  <c r="M110" i="14" s="1"/>
  <c r="I110" i="14"/>
  <c r="K110" i="14"/>
  <c r="O110" i="14"/>
  <c r="Q110" i="14"/>
  <c r="V110" i="14"/>
  <c r="G112" i="14"/>
  <c r="I112" i="14"/>
  <c r="K112" i="14"/>
  <c r="M112" i="14"/>
  <c r="O112" i="14"/>
  <c r="Q112" i="14"/>
  <c r="V112" i="14"/>
  <c r="G114" i="14"/>
  <c r="M114" i="14" s="1"/>
  <c r="I114" i="14"/>
  <c r="K114" i="14"/>
  <c r="O114" i="14"/>
  <c r="Q114" i="14"/>
  <c r="V114" i="14"/>
  <c r="I116" i="14"/>
  <c r="Q116" i="14"/>
  <c r="G117" i="14"/>
  <c r="G116" i="14" s="1"/>
  <c r="I117" i="14"/>
  <c r="K117" i="14"/>
  <c r="K116" i="14" s="1"/>
  <c r="O117" i="14"/>
  <c r="O116" i="14" s="1"/>
  <c r="Q117" i="14"/>
  <c r="V117" i="14"/>
  <c r="V116" i="14" s="1"/>
  <c r="G120" i="14"/>
  <c r="I120" i="14"/>
  <c r="K120" i="14"/>
  <c r="M120" i="14"/>
  <c r="O120" i="14"/>
  <c r="Q120" i="14"/>
  <c r="V120" i="14"/>
  <c r="G123" i="14"/>
  <c r="M123" i="14" s="1"/>
  <c r="I123" i="14"/>
  <c r="K123" i="14"/>
  <c r="O123" i="14"/>
  <c r="Q123" i="14"/>
  <c r="V123" i="14"/>
  <c r="I126" i="14"/>
  <c r="Q126" i="14"/>
  <c r="G127" i="14"/>
  <c r="G126" i="14" s="1"/>
  <c r="I127" i="14"/>
  <c r="K127" i="14"/>
  <c r="K126" i="14" s="1"/>
  <c r="O127" i="14"/>
  <c r="O126" i="14" s="1"/>
  <c r="Q127" i="14"/>
  <c r="V127" i="14"/>
  <c r="V126" i="14" s="1"/>
  <c r="G128" i="14"/>
  <c r="I128" i="14"/>
  <c r="K128" i="14"/>
  <c r="M128" i="14"/>
  <c r="O128" i="14"/>
  <c r="Q128" i="14"/>
  <c r="V128" i="14"/>
  <c r="G129" i="14"/>
  <c r="O129" i="14"/>
  <c r="G130" i="14"/>
  <c r="I130" i="14"/>
  <c r="I129" i="14" s="1"/>
  <c r="K130" i="14"/>
  <c r="M130" i="14"/>
  <c r="O130" i="14"/>
  <c r="Q130" i="14"/>
  <c r="Q129" i="14" s="1"/>
  <c r="V130" i="14"/>
  <c r="G131" i="14"/>
  <c r="M131" i="14" s="1"/>
  <c r="I131" i="14"/>
  <c r="K131" i="14"/>
  <c r="K129" i="14" s="1"/>
  <c r="O131" i="14"/>
  <c r="Q131" i="14"/>
  <c r="V131" i="14"/>
  <c r="V129" i="14" s="1"/>
  <c r="G132" i="14"/>
  <c r="I132" i="14"/>
  <c r="K132" i="14"/>
  <c r="M132" i="14"/>
  <c r="O132" i="14"/>
  <c r="Q132" i="14"/>
  <c r="V132" i="14"/>
  <c r="G133" i="14"/>
  <c r="O133" i="14"/>
  <c r="G134" i="14"/>
  <c r="I134" i="14"/>
  <c r="I133" i="14" s="1"/>
  <c r="K134" i="14"/>
  <c r="M134" i="14"/>
  <c r="O134" i="14"/>
  <c r="Q134" i="14"/>
  <c r="Q133" i="14" s="1"/>
  <c r="V134" i="14"/>
  <c r="G135" i="14"/>
  <c r="M135" i="14" s="1"/>
  <c r="I135" i="14"/>
  <c r="K135" i="14"/>
  <c r="K133" i="14" s="1"/>
  <c r="O135" i="14"/>
  <c r="Q135" i="14"/>
  <c r="V135" i="14"/>
  <c r="V133" i="14" s="1"/>
  <c r="I136" i="14"/>
  <c r="Q136" i="14"/>
  <c r="G137" i="14"/>
  <c r="M137" i="14" s="1"/>
  <c r="M136" i="14" s="1"/>
  <c r="I137" i="14"/>
  <c r="K137" i="14"/>
  <c r="K136" i="14" s="1"/>
  <c r="O137" i="14"/>
  <c r="O136" i="14" s="1"/>
  <c r="Q137" i="14"/>
  <c r="V137" i="14"/>
  <c r="V136" i="14" s="1"/>
  <c r="AE139" i="14"/>
  <c r="AF139" i="14"/>
  <c r="G51" i="13"/>
  <c r="G9" i="13"/>
  <c r="I9" i="13"/>
  <c r="I8" i="13" s="1"/>
  <c r="K9" i="13"/>
  <c r="M9" i="13"/>
  <c r="O9" i="13"/>
  <c r="Q9" i="13"/>
  <c r="Q8" i="13" s="1"/>
  <c r="V9" i="13"/>
  <c r="G10" i="13"/>
  <c r="G8" i="13" s="1"/>
  <c r="I10" i="13"/>
  <c r="K10" i="13"/>
  <c r="O10" i="13"/>
  <c r="O8" i="13" s="1"/>
  <c r="Q10" i="13"/>
  <c r="V10" i="13"/>
  <c r="G11" i="13"/>
  <c r="I11" i="13"/>
  <c r="K11" i="13"/>
  <c r="M11" i="13"/>
  <c r="O11" i="13"/>
  <c r="Q11" i="13"/>
  <c r="V11" i="13"/>
  <c r="G12" i="13"/>
  <c r="M12" i="13" s="1"/>
  <c r="I12" i="13"/>
  <c r="K12" i="13"/>
  <c r="K8" i="13" s="1"/>
  <c r="O12" i="13"/>
  <c r="Q12" i="13"/>
  <c r="V12" i="13"/>
  <c r="V8" i="13" s="1"/>
  <c r="G13" i="13"/>
  <c r="I13" i="13"/>
  <c r="K13" i="13"/>
  <c r="M13" i="13"/>
  <c r="O13" i="13"/>
  <c r="Q13" i="13"/>
  <c r="V13" i="13"/>
  <c r="G14" i="13"/>
  <c r="M14" i="13" s="1"/>
  <c r="I14" i="13"/>
  <c r="K14" i="13"/>
  <c r="O14" i="13"/>
  <c r="Q14" i="13"/>
  <c r="V14" i="13"/>
  <c r="G15" i="13"/>
  <c r="I15" i="13"/>
  <c r="K15" i="13"/>
  <c r="M15" i="13"/>
  <c r="O15" i="13"/>
  <c r="Q15" i="13"/>
  <c r="V15" i="13"/>
  <c r="G16" i="13"/>
  <c r="M16" i="13" s="1"/>
  <c r="I16" i="13"/>
  <c r="K16" i="13"/>
  <c r="O16" i="13"/>
  <c r="Q16" i="13"/>
  <c r="V16" i="13"/>
  <c r="G17" i="13"/>
  <c r="I17" i="13"/>
  <c r="K17" i="13"/>
  <c r="M17" i="13"/>
  <c r="O17" i="13"/>
  <c r="Q17" i="13"/>
  <c r="V17" i="13"/>
  <c r="G18" i="13"/>
  <c r="M18" i="13" s="1"/>
  <c r="I18" i="13"/>
  <c r="K18" i="13"/>
  <c r="O18" i="13"/>
  <c r="Q18" i="13"/>
  <c r="V18" i="13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1" i="13"/>
  <c r="I21" i="13"/>
  <c r="K21" i="13"/>
  <c r="M21" i="13"/>
  <c r="O21" i="13"/>
  <c r="Q21" i="13"/>
  <c r="V21" i="13"/>
  <c r="G22" i="13"/>
  <c r="M22" i="13" s="1"/>
  <c r="I22" i="13"/>
  <c r="K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I25" i="13"/>
  <c r="K25" i="13"/>
  <c r="M25" i="13"/>
  <c r="O25" i="13"/>
  <c r="Q25" i="13"/>
  <c r="V25" i="13"/>
  <c r="G26" i="13"/>
  <c r="G27" i="13"/>
  <c r="I27" i="13"/>
  <c r="I26" i="13" s="1"/>
  <c r="K27" i="13"/>
  <c r="M27" i="13"/>
  <c r="O27" i="13"/>
  <c r="Q27" i="13"/>
  <c r="Q26" i="13" s="1"/>
  <c r="V27" i="13"/>
  <c r="G28" i="13"/>
  <c r="M28" i="13" s="1"/>
  <c r="I28" i="13"/>
  <c r="K28" i="13"/>
  <c r="K26" i="13" s="1"/>
  <c r="O28" i="13"/>
  <c r="Q28" i="13"/>
  <c r="V28" i="13"/>
  <c r="V26" i="13" s="1"/>
  <c r="G29" i="13"/>
  <c r="I29" i="13"/>
  <c r="K29" i="13"/>
  <c r="M29" i="13"/>
  <c r="O29" i="13"/>
  <c r="Q29" i="13"/>
  <c r="V29" i="13"/>
  <c r="G30" i="13"/>
  <c r="M30" i="13" s="1"/>
  <c r="I30" i="13"/>
  <c r="K30" i="13"/>
  <c r="O30" i="13"/>
  <c r="O26" i="13" s="1"/>
  <c r="Q30" i="13"/>
  <c r="V30" i="13"/>
  <c r="G31" i="13"/>
  <c r="I31" i="13"/>
  <c r="K31" i="13"/>
  <c r="M31" i="13"/>
  <c r="O31" i="13"/>
  <c r="Q31" i="13"/>
  <c r="V31" i="13"/>
  <c r="G32" i="13"/>
  <c r="M32" i="13" s="1"/>
  <c r="I32" i="13"/>
  <c r="K32" i="13"/>
  <c r="O32" i="13"/>
  <c r="Q32" i="13"/>
  <c r="V32" i="13"/>
  <c r="G33" i="13"/>
  <c r="I33" i="13"/>
  <c r="K33" i="13"/>
  <c r="M33" i="13"/>
  <c r="O33" i="13"/>
  <c r="Q33" i="13"/>
  <c r="V33" i="13"/>
  <c r="G34" i="13"/>
  <c r="M34" i="13" s="1"/>
  <c r="I34" i="13"/>
  <c r="K34" i="13"/>
  <c r="O34" i="13"/>
  <c r="Q34" i="13"/>
  <c r="V34" i="13"/>
  <c r="G35" i="13"/>
  <c r="I35" i="13"/>
  <c r="K35" i="13"/>
  <c r="M35" i="13"/>
  <c r="O35" i="13"/>
  <c r="Q35" i="13"/>
  <c r="V35" i="13"/>
  <c r="G36" i="13"/>
  <c r="M36" i="13" s="1"/>
  <c r="I36" i="13"/>
  <c r="K36" i="13"/>
  <c r="O36" i="13"/>
  <c r="Q36" i="13"/>
  <c r="V36" i="13"/>
  <c r="G37" i="13"/>
  <c r="I37" i="13"/>
  <c r="K37" i="13"/>
  <c r="M37" i="13"/>
  <c r="O37" i="13"/>
  <c r="Q37" i="13"/>
  <c r="V37" i="13"/>
  <c r="G38" i="13"/>
  <c r="M38" i="13" s="1"/>
  <c r="I38" i="13"/>
  <c r="K38" i="13"/>
  <c r="O38" i="13"/>
  <c r="Q38" i="13"/>
  <c r="V38" i="13"/>
  <c r="G39" i="13"/>
  <c r="I39" i="13"/>
  <c r="K39" i="13"/>
  <c r="M39" i="13"/>
  <c r="O39" i="13"/>
  <c r="Q39" i="13"/>
  <c r="V39" i="13"/>
  <c r="G40" i="13"/>
  <c r="M40" i="13" s="1"/>
  <c r="I40" i="13"/>
  <c r="K40" i="13"/>
  <c r="O40" i="13"/>
  <c r="Q40" i="13"/>
  <c r="V40" i="13"/>
  <c r="G41" i="13"/>
  <c r="I41" i="13"/>
  <c r="K41" i="13"/>
  <c r="M41" i="13"/>
  <c r="O41" i="13"/>
  <c r="Q41" i="13"/>
  <c r="V41" i="13"/>
  <c r="G42" i="13"/>
  <c r="M42" i="13" s="1"/>
  <c r="I42" i="13"/>
  <c r="K42" i="13"/>
  <c r="O42" i="13"/>
  <c r="Q42" i="13"/>
  <c r="V42" i="13"/>
  <c r="I43" i="13"/>
  <c r="Q43" i="13"/>
  <c r="G44" i="13"/>
  <c r="G43" i="13" s="1"/>
  <c r="I44" i="13"/>
  <c r="K44" i="13"/>
  <c r="K43" i="13" s="1"/>
  <c r="O44" i="13"/>
  <c r="O43" i="13" s="1"/>
  <c r="Q44" i="13"/>
  <c r="V44" i="13"/>
  <c r="V43" i="13" s="1"/>
  <c r="G45" i="13"/>
  <c r="I45" i="13"/>
  <c r="K45" i="13"/>
  <c r="M45" i="13"/>
  <c r="O45" i="13"/>
  <c r="Q45" i="13"/>
  <c r="V45" i="13"/>
  <c r="G46" i="13"/>
  <c r="O46" i="13"/>
  <c r="G47" i="13"/>
  <c r="I47" i="13"/>
  <c r="I46" i="13" s="1"/>
  <c r="K47" i="13"/>
  <c r="M47" i="13"/>
  <c r="O47" i="13"/>
  <c r="Q47" i="13"/>
  <c r="Q46" i="13" s="1"/>
  <c r="V47" i="13"/>
  <c r="G48" i="13"/>
  <c r="M48" i="13" s="1"/>
  <c r="I48" i="13"/>
  <c r="K48" i="13"/>
  <c r="K46" i="13" s="1"/>
  <c r="O48" i="13"/>
  <c r="Q48" i="13"/>
  <c r="V48" i="13"/>
  <c r="V46" i="13" s="1"/>
  <c r="G49" i="13"/>
  <c r="I49" i="13"/>
  <c r="K49" i="13"/>
  <c r="M49" i="13"/>
  <c r="O49" i="13"/>
  <c r="Q49" i="13"/>
  <c r="V49" i="13"/>
  <c r="AE51" i="13"/>
  <c r="G146" i="12"/>
  <c r="BA60" i="12"/>
  <c r="BA32" i="12"/>
  <c r="BA29" i="12"/>
  <c r="G9" i="12"/>
  <c r="M9" i="12" s="1"/>
  <c r="M8" i="12" s="1"/>
  <c r="I9" i="12"/>
  <c r="I8" i="12" s="1"/>
  <c r="K9" i="12"/>
  <c r="K8" i="12" s="1"/>
  <c r="O9" i="12"/>
  <c r="Q9" i="12"/>
  <c r="Q8" i="12" s="1"/>
  <c r="V9" i="12"/>
  <c r="V8" i="12" s="1"/>
  <c r="G10" i="12"/>
  <c r="I10" i="12"/>
  <c r="K10" i="12"/>
  <c r="M10" i="12"/>
  <c r="O10" i="12"/>
  <c r="Q10" i="12"/>
  <c r="V10" i="12"/>
  <c r="G11" i="12"/>
  <c r="I11" i="12"/>
  <c r="K11" i="12"/>
  <c r="M11" i="12"/>
  <c r="O11" i="12"/>
  <c r="Q11" i="12"/>
  <c r="V11" i="12"/>
  <c r="G12" i="12"/>
  <c r="M12" i="12" s="1"/>
  <c r="I12" i="12"/>
  <c r="K12" i="12"/>
  <c r="O12" i="12"/>
  <c r="O8" i="12" s="1"/>
  <c r="Q12" i="12"/>
  <c r="V12" i="12"/>
  <c r="G14" i="12"/>
  <c r="I14" i="12"/>
  <c r="K14" i="12"/>
  <c r="K13" i="12" s="1"/>
  <c r="M14" i="12"/>
  <c r="O14" i="12"/>
  <c r="Q14" i="12"/>
  <c r="V14" i="12"/>
  <c r="V13" i="12" s="1"/>
  <c r="G17" i="12"/>
  <c r="I17" i="12"/>
  <c r="K17" i="12"/>
  <c r="M17" i="12"/>
  <c r="O17" i="12"/>
  <c r="Q17" i="12"/>
  <c r="V17" i="12"/>
  <c r="G20" i="12"/>
  <c r="G13" i="12" s="1"/>
  <c r="I20" i="12"/>
  <c r="K20" i="12"/>
  <c r="O20" i="12"/>
  <c r="O13" i="12" s="1"/>
  <c r="Q20" i="12"/>
  <c r="V20" i="12"/>
  <c r="G22" i="12"/>
  <c r="M22" i="12" s="1"/>
  <c r="I22" i="12"/>
  <c r="I13" i="12" s="1"/>
  <c r="K22" i="12"/>
  <c r="O22" i="12"/>
  <c r="Q22" i="12"/>
  <c r="Q13" i="12" s="1"/>
  <c r="V22" i="12"/>
  <c r="G23" i="12"/>
  <c r="I23" i="12"/>
  <c r="K23" i="12"/>
  <c r="M23" i="12"/>
  <c r="O23" i="12"/>
  <c r="Q23" i="12"/>
  <c r="V23" i="12"/>
  <c r="G26" i="12"/>
  <c r="G25" i="12" s="1"/>
  <c r="I26" i="12"/>
  <c r="I25" i="12" s="1"/>
  <c r="K26" i="12"/>
  <c r="O26" i="12"/>
  <c r="O25" i="12" s="1"/>
  <c r="Q26" i="12"/>
  <c r="Q25" i="12" s="1"/>
  <c r="V26" i="12"/>
  <c r="G28" i="12"/>
  <c r="M28" i="12" s="1"/>
  <c r="I28" i="12"/>
  <c r="K28" i="12"/>
  <c r="O28" i="12"/>
  <c r="Q28" i="12"/>
  <c r="V28" i="12"/>
  <c r="G31" i="12"/>
  <c r="I31" i="12"/>
  <c r="K31" i="12"/>
  <c r="K25" i="12" s="1"/>
  <c r="M31" i="12"/>
  <c r="O31" i="12"/>
  <c r="Q31" i="12"/>
  <c r="V31" i="12"/>
  <c r="V25" i="12" s="1"/>
  <c r="G33" i="12"/>
  <c r="I33" i="12"/>
  <c r="K33" i="12"/>
  <c r="M33" i="12"/>
  <c r="O33" i="12"/>
  <c r="Q33" i="12"/>
  <c r="V33" i="12"/>
  <c r="G35" i="12"/>
  <c r="M35" i="12" s="1"/>
  <c r="I35" i="12"/>
  <c r="K35" i="12"/>
  <c r="O35" i="12"/>
  <c r="Q35" i="12"/>
  <c r="V35" i="12"/>
  <c r="G38" i="12"/>
  <c r="I38" i="12"/>
  <c r="K38" i="12"/>
  <c r="K37" i="12" s="1"/>
  <c r="M38" i="12"/>
  <c r="O38" i="12"/>
  <c r="Q38" i="12"/>
  <c r="V38" i="12"/>
  <c r="V37" i="12" s="1"/>
  <c r="G40" i="12"/>
  <c r="I40" i="12"/>
  <c r="K40" i="12"/>
  <c r="M40" i="12"/>
  <c r="O40" i="12"/>
  <c r="Q40" i="12"/>
  <c r="V40" i="12"/>
  <c r="G44" i="12"/>
  <c r="M44" i="12" s="1"/>
  <c r="I44" i="12"/>
  <c r="K44" i="12"/>
  <c r="O44" i="12"/>
  <c r="O37" i="12" s="1"/>
  <c r="Q44" i="12"/>
  <c r="V44" i="12"/>
  <c r="G46" i="12"/>
  <c r="M46" i="12" s="1"/>
  <c r="I46" i="12"/>
  <c r="I37" i="12" s="1"/>
  <c r="K46" i="12"/>
  <c r="O46" i="12"/>
  <c r="Q46" i="12"/>
  <c r="Q37" i="12" s="1"/>
  <c r="V46" i="12"/>
  <c r="K48" i="12"/>
  <c r="V48" i="12"/>
  <c r="G49" i="12"/>
  <c r="G48" i="12" s="1"/>
  <c r="I49" i="12"/>
  <c r="K49" i="12"/>
  <c r="M49" i="12"/>
  <c r="O49" i="12"/>
  <c r="O48" i="12" s="1"/>
  <c r="Q49" i="12"/>
  <c r="V49" i="12"/>
  <c r="G53" i="12"/>
  <c r="M53" i="12" s="1"/>
  <c r="I53" i="12"/>
  <c r="K53" i="12"/>
  <c r="O53" i="12"/>
  <c r="Q53" i="12"/>
  <c r="V53" i="12"/>
  <c r="G55" i="12"/>
  <c r="M55" i="12" s="1"/>
  <c r="I55" i="12"/>
  <c r="I48" i="12" s="1"/>
  <c r="K55" i="12"/>
  <c r="O55" i="12"/>
  <c r="Q55" i="12"/>
  <c r="Q48" i="12" s="1"/>
  <c r="V55" i="12"/>
  <c r="I56" i="12"/>
  <c r="K56" i="12"/>
  <c r="Q56" i="12"/>
  <c r="V56" i="12"/>
  <c r="G57" i="12"/>
  <c r="G56" i="12" s="1"/>
  <c r="I57" i="12"/>
  <c r="K57" i="12"/>
  <c r="M57" i="12"/>
  <c r="M56" i="12" s="1"/>
  <c r="O57" i="12"/>
  <c r="O56" i="12" s="1"/>
  <c r="Q57" i="12"/>
  <c r="V57" i="12"/>
  <c r="G58" i="12"/>
  <c r="O58" i="12"/>
  <c r="G59" i="12"/>
  <c r="M59" i="12" s="1"/>
  <c r="M58" i="12" s="1"/>
  <c r="I59" i="12"/>
  <c r="I58" i="12" s="1"/>
  <c r="K59" i="12"/>
  <c r="K58" i="12" s="1"/>
  <c r="O59" i="12"/>
  <c r="Q59" i="12"/>
  <c r="Q58" i="12" s="1"/>
  <c r="V59" i="12"/>
  <c r="V58" i="12" s="1"/>
  <c r="G62" i="12"/>
  <c r="I62" i="12"/>
  <c r="K62" i="12"/>
  <c r="M62" i="12"/>
  <c r="O62" i="12"/>
  <c r="Q62" i="12"/>
  <c r="V62" i="12"/>
  <c r="G65" i="12"/>
  <c r="I65" i="12"/>
  <c r="K65" i="12"/>
  <c r="M65" i="12"/>
  <c r="O65" i="12"/>
  <c r="Q65" i="12"/>
  <c r="V65" i="12"/>
  <c r="G67" i="12"/>
  <c r="O67" i="12"/>
  <c r="G68" i="12"/>
  <c r="M68" i="12" s="1"/>
  <c r="M67" i="12" s="1"/>
  <c r="I68" i="12"/>
  <c r="I67" i="12" s="1"/>
  <c r="K68" i="12"/>
  <c r="K67" i="12" s="1"/>
  <c r="O68" i="12"/>
  <c r="Q68" i="12"/>
  <c r="Q67" i="12" s="1"/>
  <c r="V68" i="12"/>
  <c r="V67" i="12" s="1"/>
  <c r="I70" i="12"/>
  <c r="K70" i="12"/>
  <c r="Q70" i="12"/>
  <c r="V70" i="12"/>
  <c r="G71" i="12"/>
  <c r="G70" i="12" s="1"/>
  <c r="I71" i="12"/>
  <c r="K71" i="12"/>
  <c r="M71" i="12"/>
  <c r="M70" i="12" s="1"/>
  <c r="O71" i="12"/>
  <c r="O70" i="12" s="1"/>
  <c r="Q71" i="12"/>
  <c r="V71" i="12"/>
  <c r="G72" i="12"/>
  <c r="G73" i="12"/>
  <c r="M73" i="12" s="1"/>
  <c r="I73" i="12"/>
  <c r="I72" i="12" s="1"/>
  <c r="K73" i="12"/>
  <c r="K72" i="12" s="1"/>
  <c r="O73" i="12"/>
  <c r="Q73" i="12"/>
  <c r="Q72" i="12" s="1"/>
  <c r="V73" i="12"/>
  <c r="V72" i="12" s="1"/>
  <c r="G77" i="12"/>
  <c r="I77" i="12"/>
  <c r="K77" i="12"/>
  <c r="M77" i="12"/>
  <c r="O77" i="12"/>
  <c r="Q77" i="12"/>
  <c r="V77" i="12"/>
  <c r="G78" i="12"/>
  <c r="I78" i="12"/>
  <c r="K78" i="12"/>
  <c r="M78" i="12"/>
  <c r="O78" i="12"/>
  <c r="Q78" i="12"/>
  <c r="V78" i="12"/>
  <c r="G81" i="12"/>
  <c r="M81" i="12" s="1"/>
  <c r="I81" i="12"/>
  <c r="K81" i="12"/>
  <c r="O81" i="12"/>
  <c r="O72" i="12" s="1"/>
  <c r="Q81" i="12"/>
  <c r="V81" i="12"/>
  <c r="G83" i="12"/>
  <c r="M83" i="12" s="1"/>
  <c r="I83" i="12"/>
  <c r="K83" i="12"/>
  <c r="O83" i="12"/>
  <c r="Q83" i="12"/>
  <c r="V83" i="12"/>
  <c r="G85" i="12"/>
  <c r="I85" i="12"/>
  <c r="K85" i="12"/>
  <c r="M85" i="12"/>
  <c r="O85" i="12"/>
  <c r="Q85" i="12"/>
  <c r="V85" i="12"/>
  <c r="G87" i="12"/>
  <c r="I87" i="12"/>
  <c r="K87" i="12"/>
  <c r="M87" i="12"/>
  <c r="O87" i="12"/>
  <c r="Q87" i="12"/>
  <c r="V87" i="12"/>
  <c r="G89" i="12"/>
  <c r="M89" i="12" s="1"/>
  <c r="I89" i="12"/>
  <c r="K89" i="12"/>
  <c r="O89" i="12"/>
  <c r="Q89" i="12"/>
  <c r="V89" i="12"/>
  <c r="G91" i="12"/>
  <c r="M91" i="12" s="1"/>
  <c r="I91" i="12"/>
  <c r="K91" i="12"/>
  <c r="O91" i="12"/>
  <c r="Q91" i="12"/>
  <c r="V91" i="12"/>
  <c r="G93" i="12"/>
  <c r="I93" i="12"/>
  <c r="K93" i="12"/>
  <c r="M93" i="12"/>
  <c r="O93" i="12"/>
  <c r="Q93" i="12"/>
  <c r="V93" i="12"/>
  <c r="G95" i="12"/>
  <c r="I95" i="12"/>
  <c r="K95" i="12"/>
  <c r="M95" i="12"/>
  <c r="O95" i="12"/>
  <c r="Q95" i="12"/>
  <c r="V95" i="12"/>
  <c r="G97" i="12"/>
  <c r="M97" i="12" s="1"/>
  <c r="I97" i="12"/>
  <c r="K97" i="12"/>
  <c r="O97" i="12"/>
  <c r="Q97" i="12"/>
  <c r="V97" i="12"/>
  <c r="I99" i="12"/>
  <c r="Q99" i="12"/>
  <c r="G100" i="12"/>
  <c r="I100" i="12"/>
  <c r="K100" i="12"/>
  <c r="K99" i="12" s="1"/>
  <c r="M100" i="12"/>
  <c r="O100" i="12"/>
  <c r="Q100" i="12"/>
  <c r="V100" i="12"/>
  <c r="V99" i="12" s="1"/>
  <c r="G104" i="12"/>
  <c r="I104" i="12"/>
  <c r="K104" i="12"/>
  <c r="M104" i="12"/>
  <c r="O104" i="12"/>
  <c r="Q104" i="12"/>
  <c r="V104" i="12"/>
  <c r="G108" i="12"/>
  <c r="G99" i="12" s="1"/>
  <c r="I108" i="12"/>
  <c r="K108" i="12"/>
  <c r="O108" i="12"/>
  <c r="O99" i="12" s="1"/>
  <c r="Q108" i="12"/>
  <c r="V108" i="12"/>
  <c r="I112" i="12"/>
  <c r="Q112" i="12"/>
  <c r="G113" i="12"/>
  <c r="I113" i="12"/>
  <c r="K113" i="12"/>
  <c r="K112" i="12" s="1"/>
  <c r="M113" i="12"/>
  <c r="M112" i="12" s="1"/>
  <c r="O113" i="12"/>
  <c r="Q113" i="12"/>
  <c r="V113" i="12"/>
  <c r="V112" i="12" s="1"/>
  <c r="G122" i="12"/>
  <c r="I122" i="12"/>
  <c r="K122" i="12"/>
  <c r="M122" i="12"/>
  <c r="O122" i="12"/>
  <c r="Q122" i="12"/>
  <c r="V122" i="12"/>
  <c r="G126" i="12"/>
  <c r="M126" i="12" s="1"/>
  <c r="I126" i="12"/>
  <c r="K126" i="12"/>
  <c r="O126" i="12"/>
  <c r="O112" i="12" s="1"/>
  <c r="Q126" i="12"/>
  <c r="V126" i="12"/>
  <c r="I135" i="12"/>
  <c r="Q135" i="12"/>
  <c r="G136" i="12"/>
  <c r="I136" i="12"/>
  <c r="K136" i="12"/>
  <c r="K135" i="12" s="1"/>
  <c r="M136" i="12"/>
  <c r="O136" i="12"/>
  <c r="Q136" i="12"/>
  <c r="V136" i="12"/>
  <c r="V135" i="12" s="1"/>
  <c r="G138" i="12"/>
  <c r="I138" i="12"/>
  <c r="K138" i="12"/>
  <c r="M138" i="12"/>
  <c r="O138" i="12"/>
  <c r="Q138" i="12"/>
  <c r="V138" i="12"/>
  <c r="G139" i="12"/>
  <c r="G135" i="12" s="1"/>
  <c r="I139" i="12"/>
  <c r="K139" i="12"/>
  <c r="O139" i="12"/>
  <c r="O135" i="12" s="1"/>
  <c r="Q139" i="12"/>
  <c r="V139" i="12"/>
  <c r="G140" i="12"/>
  <c r="I140" i="12"/>
  <c r="O140" i="12"/>
  <c r="Q140" i="12"/>
  <c r="G141" i="12"/>
  <c r="I141" i="12"/>
  <c r="K141" i="12"/>
  <c r="K140" i="12" s="1"/>
  <c r="M141" i="12"/>
  <c r="M140" i="12" s="1"/>
  <c r="O141" i="12"/>
  <c r="Q141" i="12"/>
  <c r="V141" i="12"/>
  <c r="V140" i="12" s="1"/>
  <c r="G142" i="12"/>
  <c r="I142" i="12"/>
  <c r="K142" i="12"/>
  <c r="M142" i="12"/>
  <c r="O142" i="12"/>
  <c r="Q142" i="12"/>
  <c r="V142" i="12"/>
  <c r="G143" i="12"/>
  <c r="O143" i="12"/>
  <c r="G144" i="12"/>
  <c r="M144" i="12" s="1"/>
  <c r="M143" i="12" s="1"/>
  <c r="I144" i="12"/>
  <c r="I143" i="12" s="1"/>
  <c r="K144" i="12"/>
  <c r="K143" i="12" s="1"/>
  <c r="O144" i="12"/>
  <c r="Q144" i="12"/>
  <c r="Q143" i="12" s="1"/>
  <c r="V144" i="12"/>
  <c r="V143" i="12" s="1"/>
  <c r="AE146" i="12"/>
  <c r="I20" i="1"/>
  <c r="I19" i="1"/>
  <c r="I18" i="1"/>
  <c r="I17" i="1"/>
  <c r="I16" i="1"/>
  <c r="AZ77" i="1"/>
  <c r="AZ76" i="1"/>
  <c r="AZ75" i="1"/>
  <c r="AZ74" i="1"/>
  <c r="AZ73" i="1"/>
  <c r="AZ72" i="1"/>
  <c r="AZ71" i="1"/>
  <c r="AZ70" i="1"/>
  <c r="AZ67" i="1"/>
  <c r="AZ65" i="1"/>
  <c r="AZ64" i="1"/>
  <c r="AZ61" i="1"/>
  <c r="AZ58" i="1"/>
  <c r="AZ57" i="1"/>
  <c r="F53" i="1"/>
  <c r="G23" i="1" s="1"/>
  <c r="G53" i="1"/>
  <c r="G25" i="1" s="1"/>
  <c r="H53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53" i="1" s="1"/>
  <c r="I147" i="1" l="1"/>
  <c r="J146" i="1" s="1"/>
  <c r="I52" i="1"/>
  <c r="A27" i="1"/>
  <c r="A28" i="1" s="1"/>
  <c r="G28" i="1" s="1"/>
  <c r="G27" i="1" s="1"/>
  <c r="G29" i="1" s="1"/>
  <c r="M11" i="20"/>
  <c r="M8" i="20" s="1"/>
  <c r="AF18" i="20"/>
  <c r="M68" i="19"/>
  <c r="M48" i="19"/>
  <c r="M85" i="19"/>
  <c r="M60" i="19"/>
  <c r="M31" i="19"/>
  <c r="M28" i="19" s="1"/>
  <c r="M10" i="19"/>
  <c r="M8" i="19" s="1"/>
  <c r="G68" i="19"/>
  <c r="M81" i="18"/>
  <c r="M124" i="18"/>
  <c r="M147" i="18"/>
  <c r="AF196" i="18"/>
  <c r="M152" i="18"/>
  <c r="M146" i="18"/>
  <c r="M142" i="18" s="1"/>
  <c r="M58" i="18"/>
  <c r="M55" i="18" s="1"/>
  <c r="M11" i="18"/>
  <c r="M8" i="18" s="1"/>
  <c r="M127" i="18"/>
  <c r="M13" i="17"/>
  <c r="M170" i="17"/>
  <c r="G13" i="17"/>
  <c r="M186" i="17"/>
  <c r="M184" i="17" s="1"/>
  <c r="M10" i="17"/>
  <c r="M8" i="17" s="1"/>
  <c r="M38" i="16"/>
  <c r="M132" i="16"/>
  <c r="M52" i="16"/>
  <c r="G132" i="16"/>
  <c r="M109" i="16"/>
  <c r="M108" i="16" s="1"/>
  <c r="M82" i="16"/>
  <c r="M77" i="16" s="1"/>
  <c r="M59" i="16"/>
  <c r="M58" i="16" s="1"/>
  <c r="M13" i="16"/>
  <c r="M8" i="16" s="1"/>
  <c r="AF161" i="16"/>
  <c r="M656" i="15"/>
  <c r="M825" i="15"/>
  <c r="M980" i="15"/>
  <c r="M878" i="15"/>
  <c r="M903" i="15"/>
  <c r="M637" i="15"/>
  <c r="M710" i="15"/>
  <c r="O768" i="15"/>
  <c r="G980" i="15"/>
  <c r="G978" i="15"/>
  <c r="G903" i="15"/>
  <c r="G878" i="15"/>
  <c r="G825" i="15"/>
  <c r="Q733" i="15"/>
  <c r="I733" i="15"/>
  <c r="V710" i="15"/>
  <c r="M696" i="15"/>
  <c r="O656" i="15"/>
  <c r="G656" i="15"/>
  <c r="V637" i="15"/>
  <c r="G415" i="15"/>
  <c r="M419" i="15"/>
  <c r="M415" i="15"/>
  <c r="M282" i="15"/>
  <c r="M281" i="15" s="1"/>
  <c r="G281" i="15"/>
  <c r="G229" i="15"/>
  <c r="M234" i="15"/>
  <c r="M229" i="15" s="1"/>
  <c r="M195" i="15"/>
  <c r="O147" i="15"/>
  <c r="G80" i="15"/>
  <c r="M8" i="15"/>
  <c r="I415" i="15"/>
  <c r="M410" i="15"/>
  <c r="I281" i="15"/>
  <c r="M934" i="15"/>
  <c r="M926" i="15" s="1"/>
  <c r="M925" i="15"/>
  <c r="M915" i="15" s="1"/>
  <c r="M769" i="15"/>
  <c r="M768" i="15" s="1"/>
  <c r="M734" i="15"/>
  <c r="M733" i="15" s="1"/>
  <c r="G710" i="15"/>
  <c r="G637" i="15"/>
  <c r="G609" i="15"/>
  <c r="M611" i="15"/>
  <c r="M609" i="15"/>
  <c r="Q415" i="15"/>
  <c r="K281" i="15"/>
  <c r="Q281" i="15"/>
  <c r="Q229" i="15"/>
  <c r="K195" i="15"/>
  <c r="K147" i="15"/>
  <c r="K80" i="15"/>
  <c r="Q80" i="15"/>
  <c r="M80" i="15"/>
  <c r="K8" i="15"/>
  <c r="O415" i="15"/>
  <c r="G410" i="15"/>
  <c r="M413" i="15"/>
  <c r="O281" i="15"/>
  <c r="K710" i="15"/>
  <c r="K637" i="15"/>
  <c r="G615" i="15"/>
  <c r="M619" i="15"/>
  <c r="M615" i="15"/>
  <c r="V281" i="15"/>
  <c r="G195" i="15"/>
  <c r="M200" i="15"/>
  <c r="V195" i="15"/>
  <c r="G147" i="15"/>
  <c r="M152" i="15"/>
  <c r="M147" i="15" s="1"/>
  <c r="V147" i="15"/>
  <c r="V80" i="15"/>
  <c r="G8" i="15"/>
  <c r="M19" i="15"/>
  <c r="V8" i="15"/>
  <c r="M129" i="14"/>
  <c r="M102" i="14"/>
  <c r="M77" i="14"/>
  <c r="M133" i="14"/>
  <c r="M60" i="14"/>
  <c r="M11" i="14"/>
  <c r="M90" i="14"/>
  <c r="G136" i="14"/>
  <c r="M127" i="14"/>
  <c r="M126" i="14" s="1"/>
  <c r="M117" i="14"/>
  <c r="M116" i="14" s="1"/>
  <c r="G102" i="14"/>
  <c r="M100" i="14"/>
  <c r="M99" i="14" s="1"/>
  <c r="G97" i="14"/>
  <c r="G8" i="14"/>
  <c r="M26" i="13"/>
  <c r="M46" i="13"/>
  <c r="AF51" i="13"/>
  <c r="M44" i="13"/>
  <c r="M43" i="13" s="1"/>
  <c r="M10" i="13"/>
  <c r="M8" i="13" s="1"/>
  <c r="M72" i="12"/>
  <c r="M135" i="12"/>
  <c r="M99" i="12"/>
  <c r="M48" i="12"/>
  <c r="M37" i="12"/>
  <c r="M13" i="12"/>
  <c r="G8" i="12"/>
  <c r="M139" i="12"/>
  <c r="G112" i="12"/>
  <c r="M108" i="12"/>
  <c r="G37" i="12"/>
  <c r="M20" i="12"/>
  <c r="AF146" i="12"/>
  <c r="M26" i="12"/>
  <c r="M25" i="12" s="1"/>
  <c r="J52" i="1"/>
  <c r="J50" i="1"/>
  <c r="J48" i="1"/>
  <c r="J46" i="1"/>
  <c r="J42" i="1"/>
  <c r="J51" i="1"/>
  <c r="J49" i="1"/>
  <c r="J47" i="1"/>
  <c r="J45" i="1"/>
  <c r="J43" i="1"/>
  <c r="J41" i="1"/>
  <c r="J39" i="1"/>
  <c r="J53" i="1" s="1"/>
  <c r="J44" i="1"/>
  <c r="J40" i="1"/>
  <c r="I21" i="1"/>
  <c r="J28" i="1"/>
  <c r="J26" i="1"/>
  <c r="G38" i="1"/>
  <c r="F38" i="1"/>
  <c r="J23" i="1"/>
  <c r="J24" i="1"/>
  <c r="J25" i="1"/>
  <c r="J27" i="1"/>
  <c r="E24" i="1"/>
  <c r="G24" i="1"/>
  <c r="E26" i="1"/>
  <c r="G26" i="1"/>
  <c r="J144" i="1" l="1"/>
  <c r="J112" i="1"/>
  <c r="J137" i="1"/>
  <c r="J117" i="1"/>
  <c r="J136" i="1"/>
  <c r="J104" i="1"/>
  <c r="J105" i="1"/>
  <c r="J119" i="1"/>
  <c r="J128" i="1"/>
  <c r="J96" i="1"/>
  <c r="J131" i="1"/>
  <c r="J109" i="1"/>
  <c r="J120" i="1"/>
  <c r="J88" i="1"/>
  <c r="J99" i="1"/>
  <c r="J95" i="1"/>
  <c r="J142" i="1"/>
  <c r="J134" i="1"/>
  <c r="J126" i="1"/>
  <c r="J118" i="1"/>
  <c r="J110" i="1"/>
  <c r="J102" i="1"/>
  <c r="J94" i="1"/>
  <c r="J86" i="1"/>
  <c r="J129" i="1"/>
  <c r="J97" i="1"/>
  <c r="J123" i="1"/>
  <c r="J91" i="1"/>
  <c r="J101" i="1"/>
  <c r="J103" i="1"/>
  <c r="J111" i="1"/>
  <c r="J125" i="1"/>
  <c r="J140" i="1"/>
  <c r="J132" i="1"/>
  <c r="J124" i="1"/>
  <c r="J116" i="1"/>
  <c r="J108" i="1"/>
  <c r="J100" i="1"/>
  <c r="J92" i="1"/>
  <c r="J84" i="1"/>
  <c r="J121" i="1"/>
  <c r="J89" i="1"/>
  <c r="J115" i="1"/>
  <c r="J83" i="1"/>
  <c r="J85" i="1"/>
  <c r="J87" i="1"/>
  <c r="J93" i="1"/>
  <c r="J143" i="1"/>
  <c r="J138" i="1"/>
  <c r="J130" i="1"/>
  <c r="J122" i="1"/>
  <c r="J114" i="1"/>
  <c r="J106" i="1"/>
  <c r="J98" i="1"/>
  <c r="J90" i="1"/>
  <c r="J145" i="1"/>
  <c r="J113" i="1"/>
  <c r="J139" i="1"/>
  <c r="J107" i="1"/>
  <c r="J133" i="1"/>
  <c r="J135" i="1"/>
  <c r="J141" i="1"/>
  <c r="J127" i="1"/>
  <c r="J147" i="1" l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<sst xmlns="http://schemas.openxmlformats.org/spreadsheetml/2006/main" count="8350" uniqueCount="2485">
  <si>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</si>
  <si>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</si>
  <si>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</si>
  <si>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</si>
  <si>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</si>
  <si>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</si>
  <si>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</si>
  <si>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</si>
  <si>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</si>
  <si>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</si>
  <si>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</si>
  <si>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</si>
  <si>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</si>
  <si>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</si>
  <si>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</si>
  <si>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</si>
  <si>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</si>
  <si>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</si>
  <si>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</si>
  <si>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</si>
  <si>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</si>
  <si>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</si>
  <si>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</si>
  <si>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</si>
  <si>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</si>
  <si>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</si>
  <si>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</si>
  <si>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</si>
  <si>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</si>
  <si>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</si>
  <si>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</si>
  <si>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</si>
  <si>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</si>
  <si>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</si>
  <si>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</si>
  <si>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</si>
  <si>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</si>
  <si>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</si>
  <si>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</si>
  <si>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</si>
  <si>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</si>
  <si>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</si>
  <si>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</si>
  <si>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20_1</t>
  </si>
  <si>
    <t>Revitalizace a zpřístupnění zahrad NKP Petrov, Brno</t>
  </si>
  <si>
    <t>Biskupství brněnské</t>
  </si>
  <si>
    <t>Petrov 269/8</t>
  </si>
  <si>
    <t>Brno</t>
  </si>
  <si>
    <t>60143</t>
  </si>
  <si>
    <t>00445142</t>
  </si>
  <si>
    <t>CZ00445142</t>
  </si>
  <si>
    <t>Stavba</t>
  </si>
  <si>
    <t>SO01</t>
  </si>
  <si>
    <t xml:space="preserve">Schodiště </t>
  </si>
  <si>
    <t>001r</t>
  </si>
  <si>
    <t>Ocelové schodiště, úprava zdi</t>
  </si>
  <si>
    <t>M21.1</t>
  </si>
  <si>
    <t>Přeložka veřejného osvětlení (D+M)</t>
  </si>
  <si>
    <t>SO02</t>
  </si>
  <si>
    <t>Stavební úpravy na pozemku 316 (nezpůsobilé)</t>
  </si>
  <si>
    <t>002</t>
  </si>
  <si>
    <t>SO11.1</t>
  </si>
  <si>
    <t>Revitalizace zahrad</t>
  </si>
  <si>
    <t>003</t>
  </si>
  <si>
    <t>721.1</t>
  </si>
  <si>
    <t>ZTI</t>
  </si>
  <si>
    <t>741.1</t>
  </si>
  <si>
    <t>Silnoproud (dodávka a montáž)</t>
  </si>
  <si>
    <t>742.1</t>
  </si>
  <si>
    <t>SLP</t>
  </si>
  <si>
    <t>M24.1</t>
  </si>
  <si>
    <t>VZT</t>
  </si>
  <si>
    <t>SO11.2</t>
  </si>
  <si>
    <t>Slaboproud - ozvučení (nezpůsobilé)</t>
  </si>
  <si>
    <t>004</t>
  </si>
  <si>
    <t>Celkem za stavbu</t>
  </si>
  <si>
    <t>CZK</t>
  </si>
  <si>
    <t>Popis rozpočtu: 001r - Ocelové schodiště, úprava zdi</t>
  </si>
  <si>
    <t>Součástí rozpočtu není dlažba pod schodištěm.</t>
  </si>
  <si>
    <t>Tato dlažba je zahrnuta v rozpočtu SO 11 - Revitalizace zahrad.</t>
  </si>
  <si>
    <t>Popis rozpočtu: 003 - Revitalizace zahrad</t>
  </si>
  <si>
    <t>Soupis prací je sestaven s využitím Cenové soustavy ÚRS. Položky, které pochází z této cenové soustavy, jsou ve sloupci 'Cenová soustava' označeny popisem 'URS'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</si>
  <si>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Popis rozpočtu: 741.1 - Silnoproud (dodávka a montáž)</t>
  </si>
  <si>
    <t>Položky pro montáže a dodávky silnoproudu jsou ve struktuře odpovídající ceníku RTS. Konkrétní položky jsou však vytvořeny jako ceny vlastní,</t>
  </si>
  <si>
    <t>protože ceník RTS neobsahuje konkrétní položky potřebné pro předmětný projekt.</t>
  </si>
  <si>
    <t>Položky, v jejichž čísle je písmeno D, jsou navrženy jako dodávky.</t>
  </si>
  <si>
    <t>Popis rozpočtu: 742.1 - SLP</t>
  </si>
  <si>
    <t>1	CCTV kamerový systém, počítání osob</t>
  </si>
  <si>
    <t>Bude instalován autonomní systém CCTV. Bude se jednat o IP systém. Záznamové a vyhodnocovací zařízení bude umístěno v Arcidiecézním muzeu v racku. Nové záznamové zařízení bude poskytovat rezervu i pro připojení event. dalších CCTV kamer. Veškerá kabeláž ke kamerám bude provedena optickým ethernetem, vzhledem k různým zemním potenciálům budov a venkovních kamer.</t>
  </si>
  <si>
    <t>2	EZS (PTZS) elektrický zabezpečovací systém</t>
  </si>
  <si>
    <t>EZS bude instalována tak aby navázala na stávající instalaci EZS,  která se nachází v Arcidiecezním muzeu. Veškeré skutečnosti ohledně EZS podléhají utajení. Doplnení potřebného SW.</t>
  </si>
  <si>
    <t>3	EPS (elektrická požární signalizace)</t>
  </si>
  <si>
    <t>EPS bude instalována tak aby navázala na stávající instalaci EPS Siemens, která se nachází v Arcidiecezním muzeu.  Doplnění potřebného SW.</t>
  </si>
  <si>
    <t>6	Chráničky v zahradě, trubkování pro datové zásuvky v interieru</t>
  </si>
  <si>
    <t>Tato část vykazuje pouze výkopy a záhozy pod úrovní povrchu. Úpravy povrchů jsou vykázány v rámci jiné části projektu.</t>
  </si>
  <si>
    <t>Rekapitulace dílů</t>
  </si>
  <si>
    <t>Typ dílu</t>
  </si>
  <si>
    <t>0</t>
  </si>
  <si>
    <t>Přípravné práce</t>
  </si>
  <si>
    <t>1</t>
  </si>
  <si>
    <t>Zemní práce</t>
  </si>
  <si>
    <t>11</t>
  </si>
  <si>
    <t>Přípravné a přidružené práce</t>
  </si>
  <si>
    <t>2</t>
  </si>
  <si>
    <t>Zakládání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</si>
  <si>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</si>
  <si>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</si>
  <si>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</si>
  <si>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</si>
  <si>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</si>
  <si>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</si>
  <si>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</si>
  <si>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Komunikace pozemní</t>
  </si>
  <si>
    <t>6</t>
  </si>
  <si>
    <t>Úpravy povrchů, podlahy a osazování výplní</t>
  </si>
  <si>
    <t>62</t>
  </si>
  <si>
    <t>Úpravy povrchů vnější</t>
  </si>
  <si>
    <t>8</t>
  </si>
  <si>
    <t>Trubní vedení</t>
  </si>
  <si>
    <t>89</t>
  </si>
  <si>
    <t>Ostatní konstrukce na trub.ved</t>
  </si>
  <si>
    <t>9</t>
  </si>
  <si>
    <t>Ostatní konstrukce a práce, bourání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</si>
  <si>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</si>
  <si>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</si>
  <si>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</si>
  <si>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</si>
  <si>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</si>
  <si>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</si>
  <si>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</si>
  <si>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</si>
  <si>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</si>
  <si>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</si>
  <si>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997</t>
  </si>
  <si>
    <t>Přesun sutě</t>
  </si>
  <si>
    <t>711</t>
  </si>
  <si>
    <t>Izolace proti vodě, vlhkosti a plynům</t>
  </si>
  <si>
    <t>713</t>
  </si>
  <si>
    <t>Izolace tepelné</t>
  </si>
  <si>
    <t>721</t>
  </si>
  <si>
    <t>Vnitřní kanalizace</t>
  </si>
  <si>
    <t>Zdravotechnika</t>
  </si>
  <si>
    <t>722</t>
  </si>
  <si>
    <t>Vnitřní vodovod</t>
  </si>
  <si>
    <t>724</t>
  </si>
  <si>
    <t>Strojní vybavení</t>
  </si>
  <si>
    <t>725</t>
  </si>
  <si>
    <t>Zařizovací předměty</t>
  </si>
  <si>
    <t>741_1</t>
  </si>
  <si>
    <t>Dodávky</t>
  </si>
  <si>
    <t>741_2</t>
  </si>
  <si>
    <t>Elektromontáže</t>
  </si>
  <si>
    <t>741_3</t>
  </si>
  <si>
    <t>741_4</t>
  </si>
  <si>
    <t>Doprava, PPV</t>
  </si>
  <si>
    <t>742</t>
  </si>
  <si>
    <t>Elektroinstalace, slaboproud</t>
  </si>
  <si>
    <t>742_1</t>
  </si>
  <si>
    <t>CCTV kamerový systém, počítání osob</t>
  </si>
  <si>
    <t>742_2</t>
  </si>
  <si>
    <t>EZS (PTZS)  Elektronický zabezpečovací systém</t>
  </si>
  <si>
    <t>742_3</t>
  </si>
  <si>
    <t>EPS (elektrická požární signalizace)</t>
  </si>
  <si>
    <t>742_4</t>
  </si>
  <si>
    <t>Signalizace z WC pro postižené, akustický maják</t>
  </si>
  <si>
    <t>742_5</t>
  </si>
  <si>
    <t>Ozvučení</t>
  </si>
  <si>
    <t>742_6</t>
  </si>
  <si>
    <t>Chráničky v zahradě, trubkování pro datové zásuvky v interieru</t>
  </si>
  <si>
    <t>762</t>
  </si>
  <si>
    <t>Konstrukce tesařské</t>
  </si>
  <si>
    <t>763</t>
  </si>
  <si>
    <t>Konstrukce suché výstavby</t>
  </si>
  <si>
    <t>764</t>
  </si>
  <si>
    <t>Konstrukce klempířské</t>
  </si>
  <si>
    <t>765</t>
  </si>
  <si>
    <t>Krytina skládaná</t>
  </si>
  <si>
    <t>766</t>
  </si>
  <si>
    <t>Konstrukce truhlářské</t>
  </si>
  <si>
    <t>767</t>
  </si>
  <si>
    <t>Konstrukce zámečnické</t>
  </si>
  <si>
    <t>771</t>
  </si>
  <si>
    <t>Podlahy z dlaždic</t>
  </si>
  <si>
    <t>772</t>
  </si>
  <si>
    <t>Podlahy z kamene</t>
  </si>
  <si>
    <t>777</t>
  </si>
  <si>
    <t>Podlahy ze syntetických hmot</t>
  </si>
  <si>
    <t>781</t>
  </si>
  <si>
    <t>Dokončovací práce - obklady</t>
  </si>
  <si>
    <t>783</t>
  </si>
  <si>
    <t>Dokončovací práce - nátěry</t>
  </si>
  <si>
    <t>Nátěry</t>
  </si>
  <si>
    <t>784</t>
  </si>
  <si>
    <t>Dokončovací práce - malby a tapety</t>
  </si>
  <si>
    <t>24-M</t>
  </si>
  <si>
    <t>Montáže vzduchotechnických zařízení</t>
  </si>
  <si>
    <t>M21</t>
  </si>
  <si>
    <t>M23</t>
  </si>
  <si>
    <t>Montáže potrubí</t>
  </si>
  <si>
    <t>Zařízení č.1 - Větrání hyg. zařízení veřejnost M</t>
  </si>
  <si>
    <t>M24.2</t>
  </si>
  <si>
    <t>Zařízení č.2 - Větrání hyg. zařízení veřejnost Ž</t>
  </si>
  <si>
    <t>M24.3</t>
  </si>
  <si>
    <t>Zařízení č.3 - Větrání baby pointu a zázemí vystavovacího prostoru</t>
  </si>
  <si>
    <t>M24.4</t>
  </si>
  <si>
    <t>Zařízení č.4 - Větrání - redukce vlhkosti - klenbového výstavního prostoru</t>
  </si>
  <si>
    <t>M24.5</t>
  </si>
  <si>
    <t>Zařízení č. 35 Doplňkový materiál</t>
  </si>
  <si>
    <t>M46</t>
  </si>
  <si>
    <t>Zemní práce při montážích</t>
  </si>
  <si>
    <t>D96</t>
  </si>
  <si>
    <t>Přesuny suti a vybouraných hmot</t>
  </si>
  <si>
    <t>PSU</t>
  </si>
  <si>
    <t>VN</t>
  </si>
  <si>
    <t>VRN</t>
  </si>
  <si>
    <t>Vedlejší rozpočtové náklady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</si>
  <si>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</si>
  <si>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</si>
  <si>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</si>
  <si>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</si>
  <si>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</si>
  <si>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</si>
  <si>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</si>
  <si>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</si>
  <si>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</si>
  <si>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</si>
  <si>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</si>
  <si>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</si>
  <si>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</si>
  <si>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</si>
  <si>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</si>
  <si>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</si>
  <si>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</si>
  <si>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</si>
  <si>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</si>
  <si>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</si>
  <si>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</si>
  <si>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</si>
  <si>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</si>
  <si>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</si>
  <si>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</si>
  <si>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</si>
  <si>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</si>
  <si>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</si>
  <si>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001</t>
  </si>
  <si>
    <t>Dílenská dokumentace schodiště - dle nabídky firmy</t>
  </si>
  <si>
    <t>kus</t>
  </si>
  <si>
    <t>Vlastní</t>
  </si>
  <si>
    <t>Indiv</t>
  </si>
  <si>
    <t>POL1_</t>
  </si>
  <si>
    <t>Dílenská dikumentace vstupní branky včetně kování</t>
  </si>
  <si>
    <t>Dokumentace skutečného provedení stavby</t>
  </si>
  <si>
    <t>Prováděcí dokumentace základových kcí a vyztužení</t>
  </si>
  <si>
    <t>139601102R00</t>
  </si>
  <si>
    <t>Ruční výkop jam, rýh a šachet v hornině 3</t>
  </si>
  <si>
    <t>m3</t>
  </si>
  <si>
    <t>800-1</t>
  </si>
  <si>
    <t>RTS 18/ I</t>
  </si>
  <si>
    <t>RTS 17/ I</t>
  </si>
  <si>
    <t>POL1_1</t>
  </si>
  <si>
    <t>s přehozením na vzdálenost do 5 m nebo s naložením na ruční dopravní prostředek</t>
  </si>
  <si>
    <t>SPI</t>
  </si>
  <si>
    <t>základy : (0,7*1,805+4,21*0,4+0,55*0,15+0,4*1,855)*0,9</t>
  </si>
  <si>
    <t>VV</t>
  </si>
  <si>
    <t>162601102R00</t>
  </si>
  <si>
    <t>Vodorovné přemístění výkopku z horniny 1 až 4, na vzdálenost přes 4 000  do 5 000 m</t>
  </si>
  <si>
    <t>po suchu, bez naložení výkopku, avšak se složením bez rozhrnutí, zpáteční cesta vozidla.</t>
  </si>
  <si>
    <t>3,3948</t>
  </si>
  <si>
    <t>162201203R00</t>
  </si>
  <si>
    <t>Vodorovné přemístění výkopku nošením z horniny 1 až 4, kolečkem, na vzdálenost do 10 m</t>
  </si>
  <si>
    <t>bez naložení, avšak s vyprázdněním nádoby na hromadu nebo do dopravního prostředku,</t>
  </si>
  <si>
    <t>167101201R00</t>
  </si>
  <si>
    <t>Nakládání, skládání, překládání neulehlého výkopku nakládání, skládání, překládání neulehléno výkopku nebo zeminy - ručně_x000D_
 z horniny 1 až 4</t>
  </si>
  <si>
    <t>162702199R00</t>
  </si>
  <si>
    <t>Vodorovné přemístění drnu  , poplatek za skládku zeminy</t>
  </si>
  <si>
    <t>823-1</t>
  </si>
  <si>
    <t>na suchu, bez naložení na dopravní prostředek, avšak se složením,</t>
  </si>
  <si>
    <t>274313621R00</t>
  </si>
  <si>
    <t>Beton základových pasů prostý třídy C 20/25</t>
  </si>
  <si>
    <t>801-1</t>
  </si>
  <si>
    <t>(0,7*1,805+4,21*0,4+0,55*0,15+0,4*1,855)*1,0</t>
  </si>
  <si>
    <t>274351215RT1</t>
  </si>
  <si>
    <t>Bednění stěn základových pasů zřízení</t>
  </si>
  <si>
    <t>m2</t>
  </si>
  <si>
    <t>svislé nebo šikmé (odkloněné), půdorysně přímé nebo zalomené, stěn základových pasů ve volných nebo zapažených jámách, rýhách, šachtách, včetně případných vzpěr,</t>
  </si>
  <si>
    <t>(1,655+1,855*2+1,805+0,25+0,4)*2*0,2</t>
  </si>
  <si>
    <t>274351216R00</t>
  </si>
  <si>
    <t>Bednění stěn základových pasů odstranění</t>
  </si>
  <si>
    <t>274353141R00</t>
  </si>
  <si>
    <t>Bednění kotevních otvorů a prostupů v základových pasech o průřezu přes 0,10 do 0,17 m2, hloubky do 1,00 m</t>
  </si>
  <si>
    <t>801-5</t>
  </si>
  <si>
    <t>včetně polohového zajištění a odbednění, popřípadě ztraceného bednění z pletiva a podobně.</t>
  </si>
  <si>
    <t>274361821R00</t>
  </si>
  <si>
    <t>Výztuž základových pasů z betonářské oceli 10 505 (R)</t>
  </si>
  <si>
    <t>t</t>
  </si>
  <si>
    <t>3,772*0,1</t>
  </si>
  <si>
    <t>622392913RT1</t>
  </si>
  <si>
    <t>Fasádní dekorační prvky  šambrána z EPS, tloušťky do 30 mm, šířky 100 mm, opatřená silikonovou omítkou</t>
  </si>
  <si>
    <t>m</t>
  </si>
  <si>
    <t>1,5*2+pi*0,6</t>
  </si>
  <si>
    <t>622421143R00</t>
  </si>
  <si>
    <t>Omítky vnější stěn vápenné nebo vápenocementové štukové, složitost 1÷ 2</t>
  </si>
  <si>
    <t>ostění otvoru : 0,6*(2,15+2,1*2)</t>
  </si>
  <si>
    <t>oprava ohradní zdi - předpoklad : 4,0*9,5</t>
  </si>
  <si>
    <t>oprava ze strany od Petrova - předpoklad : 50,0</t>
  </si>
  <si>
    <t>622481211RU1</t>
  </si>
  <si>
    <t>Vyztužení vnějších omítek stěn sklotextilní síťovinou s dodávkou výztužné sítě a stěrkového tmelu</t>
  </si>
  <si>
    <t>3,81+88,0</t>
  </si>
  <si>
    <t>627452101RT1</t>
  </si>
  <si>
    <t>Spárování maltou cementovou zapuštěné rovné_x000D_
 zdí z kamene, cementovou maltou</t>
  </si>
  <si>
    <t>napojení schodiště v místě stáv. opěrné zdi : 4,0</t>
  </si>
  <si>
    <t>941941041R00</t>
  </si>
  <si>
    <t>Montáž lešení lehkého pracovního řadového s podlahami šířky od 1,00 do 1,20 m, výšky do 10 m</t>
  </si>
  <si>
    <t>800-3</t>
  </si>
  <si>
    <t>včetně kotvení</t>
  </si>
  <si>
    <t>ze strany zahrady : 5,0*8,0</t>
  </si>
  <si>
    <t>ze strany Petrova : 12,5*3,0</t>
  </si>
  <si>
    <t>941941291R00</t>
  </si>
  <si>
    <t>Montáž lešení lehkého pracovního řadového s podlahami příplatek za každý další i započatý měsíc použití lešení_x000D_
 šířky od 1,00 do 1,20 m a výšky do 10 m</t>
  </si>
  <si>
    <t>941941841R00</t>
  </si>
  <si>
    <t>Demontáž lešení lehkého řadového s podlahami šířky přes 1 do 1,2 m, výšky do 10 m</t>
  </si>
  <si>
    <t>95-901</t>
  </si>
  <si>
    <t>Ochrana, uvedení travnatých ploch do původního stavu</t>
  </si>
  <si>
    <t>967031132R00</t>
  </si>
  <si>
    <t>Přisekání rovných ostění ve zdivu cihelném na jakoukoliv maltu vápennou nebo vépenocementovou</t>
  </si>
  <si>
    <t>801-3</t>
  </si>
  <si>
    <t>bez odstupu, po hrubém vybourání otvorů v jakémkoliv zdivu cihelném, včetně pomocného lešení o výšce podlahy do 1900 mm a pro zatížení do 1,5 kPa  (150 kg/m2),</t>
  </si>
  <si>
    <t>0,6*(1,25+2,1*2)</t>
  </si>
  <si>
    <t>971033651R00</t>
  </si>
  <si>
    <t>Vybourání otvorů ve zdivu cihelném z jakýchkoliv cihel pálených_x000D_
 na jakoukoliv maltu vápenou nebo vápenocementovou, plochy do 4 m2, tloušťky do 600 mm</t>
  </si>
  <si>
    <t>základovém nebo nadzákladovém,</t>
  </si>
  <si>
    <t>1,25*2,1*0,6</t>
  </si>
  <si>
    <t>978015261R00</t>
  </si>
  <si>
    <t>Otlučení omítek vápenných nebo vápenocementových vnějších s vyškrabáním spár, s očištěním zdiva_x000D_
 1. až 4. stupni složitosti, v rozsahu do 50 %</t>
  </si>
  <si>
    <t>stěna od Petrova - předpoklad : 50,0</t>
  </si>
  <si>
    <t>999281105R00</t>
  </si>
  <si>
    <t xml:space="preserve">Přesun hmot pro opravy a údržbu objektů pro opravy a údržbu dosavadních objektů včetně vnějších plášťů_x000D_
 výšky do 6 m,  </t>
  </si>
  <si>
    <t>801-4</t>
  </si>
  <si>
    <t>oborů 801, 803, 811 a 812</t>
  </si>
  <si>
    <t>766-901</t>
  </si>
  <si>
    <t>D+M dveří do otvoru oblouk. 1250/2090 mm - dle v.č. 8 (cena vč.přesunu hmot)</t>
  </si>
  <si>
    <t>76799 R1</t>
  </si>
  <si>
    <t>Výroba a montáž atypických ocelových konstrukcí (ocel.schodiště + zábradlí)</t>
  </si>
  <si>
    <t>kg</t>
  </si>
  <si>
    <t>prvky stupně a podesty (P1,P2,P3) : 540,0+43,0+150,0</t>
  </si>
  <si>
    <t>zábradlí : 79,769*2+85,118+96,263+66,812+66,0+0,15*20*0,888</t>
  </si>
  <si>
    <t>nosná konstrukce : 80,217+317,059+533,364+186,0</t>
  </si>
  <si>
    <t>767-901</t>
  </si>
  <si>
    <t>Podlití patních desek nesmrštitelnou zálivkou</t>
  </si>
  <si>
    <t>13210340R</t>
  </si>
  <si>
    <t>tyč ocelová tvarovaná kruhová válcovaná za tepla 10000 (S 235JR); d = 12,0 mm</t>
  </si>
  <si>
    <t>SPCM</t>
  </si>
  <si>
    <t>POL3_0</t>
  </si>
  <si>
    <t>66,812*0,001*1,08</t>
  </si>
  <si>
    <t>0,15*20*0,888*0,001*1,08</t>
  </si>
  <si>
    <t>13222580R</t>
  </si>
  <si>
    <t>tyč ocelová tvarovaná plochá válcovaná za tepla 11373 (S 235JR); a = 20,0 mm; b = 5,0 mm</t>
  </si>
  <si>
    <t>(66,0+186,0)*0,001*1,08</t>
  </si>
  <si>
    <t>13224612R</t>
  </si>
  <si>
    <t>tyč ocelová tvarovaná plochá válcovaná za tepla 11373 (S 235JR); a = 31,0 mm; b = 12,0 mm</t>
  </si>
  <si>
    <t>0,533364*1,08</t>
  </si>
  <si>
    <t>136102030000R</t>
  </si>
  <si>
    <t>plech ocelový válcovaný za tepla 11375 (S235JR); povrch hladký; tl.  4,00 mm</t>
  </si>
  <si>
    <t>733,0*1,08</t>
  </si>
  <si>
    <t>14110980R</t>
  </si>
  <si>
    <t>trubka bezešvá hladká kruhová 11353; svařitelnost zaručená; vnější průměr 31,8 mm; tloušťka stěny 2,6 mm</t>
  </si>
  <si>
    <t>51,479*1,08</t>
  </si>
  <si>
    <t>14111046R</t>
  </si>
  <si>
    <t>trubka bezešvá hladká kruhová 11353; svařitelnost zaručená; vnější průměr 38,0 mm; tloušťka stěny 3,2 mm</t>
  </si>
  <si>
    <t>31,0*1,08</t>
  </si>
  <si>
    <t>14115361R</t>
  </si>
  <si>
    <t>trubka bezešvá hladká kruhová 11353; svařitelnost zaručená; vnější průměr 51,0 mm; tloušťka stěny 2,6 mm</t>
  </si>
  <si>
    <t>25,737*1,08*2</t>
  </si>
  <si>
    <t>14125353R</t>
  </si>
  <si>
    <t>trubka bezešvá hladká kruhová 11353; svařitelnost zaručená; vnější průměr 82,5 mm; tloušťka stěny 6,3 mm</t>
  </si>
  <si>
    <t>26,815*1,08</t>
  </si>
  <si>
    <t>14130894R</t>
  </si>
  <si>
    <t>trubka bezešvá hladká kruhová 11353; svařitelnost zaručená; vnější průměr 114,0 mm; tloušťka stěny 6,3 mm</t>
  </si>
  <si>
    <t>4,8*1,08</t>
  </si>
  <si>
    <t>998R</t>
  </si>
  <si>
    <t>Přesun hmot pro kov.konstr,včetně jeřábu a potřebné mechanizace</t>
  </si>
  <si>
    <t>soubor</t>
  </si>
  <si>
    <t>soubor : 1</t>
  </si>
  <si>
    <t>777-901</t>
  </si>
  <si>
    <t>Podlaha schod. stupňů a podest - plastbeton (cena vč.přesunu hmot)</t>
  </si>
  <si>
    <t>P1 : 1,2*(0,134+0,427)*0,5*30</t>
  </si>
  <si>
    <t>P2 : 1,2*(0,383+1,218)*0,5</t>
  </si>
  <si>
    <t>P3 : 2,4*1,885-pi*0,55*0,55*0,25</t>
  </si>
  <si>
    <t>777-902</t>
  </si>
  <si>
    <t>Podlaha schod. stupňů a podest - nátěr s pískem (cena vč.přesunu hmot)</t>
  </si>
  <si>
    <t>777-903</t>
  </si>
  <si>
    <t>Podlaha schod. stupňů a podest - pečetící vrstva  (cena vč.přesunu hmot)</t>
  </si>
  <si>
    <t>783.01</t>
  </si>
  <si>
    <t>Nátěry zámečnických konstrukcí polyuretanové dvojnásobné</t>
  </si>
  <si>
    <t>POL1_7</t>
  </si>
  <si>
    <t>stupně, podesty : 16,0*2</t>
  </si>
  <si>
    <t>TR 51/2,6 : 25,737*pi*0,051*2</t>
  </si>
  <si>
    <t>TR 38/3,2 : 31,0*pi*0,038</t>
  </si>
  <si>
    <t>TR 31,8/2,6 : 51,479*pi*0,031</t>
  </si>
  <si>
    <t>kulatina : (75,35+0,15*20)*pi*0,012</t>
  </si>
  <si>
    <t>TR 114/6,3 : 4,8*pi*0,114</t>
  </si>
  <si>
    <t>TR 82,5/6,3 : 26,815*pi*0,082</t>
  </si>
  <si>
    <t>pásovina : 25,737*0,22*2</t>
  </si>
  <si>
    <t>783.02</t>
  </si>
  <si>
    <t>Opískování kovových prvků schodiště mobilní jednotkou - kompletní provedení</t>
  </si>
  <si>
    <t>prvky stupně a podesty : 540,0+43,0+150,0</t>
  </si>
  <si>
    <t>783.03</t>
  </si>
  <si>
    <t>Metalizace mobilní šopovací jednotkou (vč.zakrývání okolních konstrukcí)</t>
  </si>
  <si>
    <t>stupně, podesty : 16,00*2</t>
  </si>
  <si>
    <t>979081111R00</t>
  </si>
  <si>
    <t>Odvoz suti a vybouraných hmot na skládku do 1 km</t>
  </si>
  <si>
    <t>POL8_</t>
  </si>
  <si>
    <t>Včetně naložení na dopravní prostředek a složení na skládku, bez poplatku za skládku.</t>
  </si>
  <si>
    <t>POP</t>
  </si>
  <si>
    <t>979081121R00</t>
  </si>
  <si>
    <t>Odvoz suti a vybouraných hmot na skládku příplatek za každý další 1 km</t>
  </si>
  <si>
    <t>979990001R00</t>
  </si>
  <si>
    <t>Poplatek za skládku stavební suti</t>
  </si>
  <si>
    <t>00512R</t>
  </si>
  <si>
    <t>Zařízení staveniště</t>
  </si>
  <si>
    <t xml:space="preserve">Kč    </t>
  </si>
  <si>
    <t>POL99_8</t>
  </si>
  <si>
    <t>0051240R</t>
  </si>
  <si>
    <t>Koordinační činnost</t>
  </si>
  <si>
    <t>005</t>
  </si>
  <si>
    <t>Zábory,ohraničení, značení,ochrana proti hluku a prašnosti</t>
  </si>
  <si>
    <t>SUM</t>
  </si>
  <si>
    <t>JKSO:</t>
  </si>
  <si>
    <t>822.29</t>
  </si>
  <si>
    <t>komunikace pozemní ostatní</t>
  </si>
  <si>
    <t>JKSO</t>
  </si>
  <si>
    <t xml:space="preserve"> m2</t>
  </si>
  <si>
    <t>kryt (materiál konstrukce krytu) z jiných materiálů</t>
  </si>
  <si>
    <t>JKSOChar</t>
  </si>
  <si>
    <t/>
  </si>
  <si>
    <t>JKSOAkce</t>
  </si>
  <si>
    <t>END</t>
  </si>
  <si>
    <t>01</t>
  </si>
  <si>
    <t>TRUBKA Z PH vč. clipsů, D 25 mm    pevně</t>
  </si>
  <si>
    <t>POL1_9</t>
  </si>
  <si>
    <t>02</t>
  </si>
  <si>
    <t>KABEL SILOVY,IZOLACE PVC, CYKY-J  5x4   mm2      pevně</t>
  </si>
  <si>
    <t>03</t>
  </si>
  <si>
    <t>KRAB.ROZVODKA PANCEROVA Z PH, 100x100 se svorkovnicí do 6mm2</t>
  </si>
  <si>
    <t>ks</t>
  </si>
  <si>
    <t>04</t>
  </si>
  <si>
    <t>OSAZENI HMOZDINKY DO KROVU, HM6</t>
  </si>
  <si>
    <t>05</t>
  </si>
  <si>
    <t>UKONCENI VODICU, Do   6   mm2</t>
  </si>
  <si>
    <t>06</t>
  </si>
  <si>
    <t>MONTAZ STITKU OZNACOVACIHO, NA KABEL</t>
  </si>
  <si>
    <t>07</t>
  </si>
  <si>
    <t>Uprava stavajiciho zarizeni</t>
  </si>
  <si>
    <t>hod</t>
  </si>
  <si>
    <t>08</t>
  </si>
  <si>
    <t>Vyhledani pripojovaciho mista</t>
  </si>
  <si>
    <t>09</t>
  </si>
  <si>
    <t>Napojeni na stavajici zarizeni</t>
  </si>
  <si>
    <t>10</t>
  </si>
  <si>
    <t>Zabezpeceni pracoviste</t>
  </si>
  <si>
    <t>Sekání a zednické práce</t>
  </si>
  <si>
    <t>12</t>
  </si>
  <si>
    <t>SPOLUPRACE S DODAVATELEM PŘI zapojovani a zkouskach</t>
  </si>
  <si>
    <t>13</t>
  </si>
  <si>
    <t>KOORDINACE POSTUPU PRACI S ostatnimi profesemi</t>
  </si>
  <si>
    <t>14</t>
  </si>
  <si>
    <t>PROVEDENI REVIZNICH ZKOUSEK DLE CSN 331500,  Revizni technik</t>
  </si>
  <si>
    <t>15</t>
  </si>
  <si>
    <t>Spoluprace s reviz.technikem</t>
  </si>
  <si>
    <t>16</t>
  </si>
  <si>
    <t>OMÍTKOVÁ SMĚS PRO ZAPRAVENÍ DRÁŽEK pytlovaná 40kg</t>
  </si>
  <si>
    <t>pyt</t>
  </si>
  <si>
    <t>17</t>
  </si>
  <si>
    <t>Podružný materiál</t>
  </si>
  <si>
    <t>kpl</t>
  </si>
  <si>
    <t>18</t>
  </si>
  <si>
    <t>VYTYCENI TRATI KABEL.VEDENI, V zastavenem prostoru</t>
  </si>
  <si>
    <t>km</t>
  </si>
  <si>
    <t>19</t>
  </si>
  <si>
    <t>SEJMUTI DRNU</t>
  </si>
  <si>
    <t>20</t>
  </si>
  <si>
    <t>UPRAVA POVRCHU, Polozeni drnu</t>
  </si>
  <si>
    <t>21</t>
  </si>
  <si>
    <t>HLOUBENI KABELOVE RYHY V ZEMINE TRIDY 3, Sire 350mm,hloubka 800mm</t>
  </si>
  <si>
    <t>22</t>
  </si>
  <si>
    <t>HLOUBENI KABELOVE RYHY V ZEMINE TRIDY 4, Sire 350mm,hloubka 800mm</t>
  </si>
  <si>
    <t>23</t>
  </si>
  <si>
    <t>ZAHOZ KABEL.RYHY-ZEMINA TR.3, Sire 350mm,hloubka 800mm</t>
  </si>
  <si>
    <t>24</t>
  </si>
  <si>
    <t>ZAHOZ KABEL.RYHY-ZEMINA TR.4, Sire 350mm,hloubka 800mm</t>
  </si>
  <si>
    <t>25</t>
  </si>
  <si>
    <t>PROVIZORNI UPRAVA TERENU V PRIRODNI ZEMINE, Zemina tridy 3</t>
  </si>
  <si>
    <t>26</t>
  </si>
  <si>
    <t>PROVIZORNI UPRAVA TERENU V PRIRODNI ZEMINE, Zemina tridy 4</t>
  </si>
  <si>
    <t>27</t>
  </si>
  <si>
    <t>PRURAZ BETONOVOU ZDI, O tloustce 60cm</t>
  </si>
  <si>
    <t>28</t>
  </si>
  <si>
    <t>FOLIE VYSTRAZNA Z PVC, Sirka 33cm</t>
  </si>
  <si>
    <t>29</t>
  </si>
  <si>
    <t>KABELOVÁ CHRANIČKA, 50/41</t>
  </si>
  <si>
    <t>30</t>
  </si>
  <si>
    <t>KABELOVÁ CHRANIČKA, 110/94</t>
  </si>
  <si>
    <t>31</t>
  </si>
  <si>
    <t>KABEL.KANAL Z PREFABRIKOVANYCHBETON.ZLABU NEASFALTOVANY, TK11-20x17/12,5x11cm</t>
  </si>
  <si>
    <t>32</t>
  </si>
  <si>
    <t>Vytýčení stávajících IS</t>
  </si>
  <si>
    <t>33</t>
  </si>
  <si>
    <t>GEODETICKÉ ZAMĚŘENÍ</t>
  </si>
  <si>
    <t>34</t>
  </si>
  <si>
    <t>PPV Z MONTÁŽE</t>
  </si>
  <si>
    <t>Kč</t>
  </si>
  <si>
    <t>35</t>
  </si>
  <si>
    <t>PPV ZE ZEMNÍCH PRACÍ</t>
  </si>
  <si>
    <t>36</t>
  </si>
  <si>
    <t>Dokumentace skutečného provedení</t>
  </si>
  <si>
    <t>37</t>
  </si>
  <si>
    <t>Bezpečnostní a hygienická opatření na staveništi</t>
  </si>
  <si>
    <t>38</t>
  </si>
  <si>
    <t>Náklady spojené s plněním ostatních povinností stanovených zadávací dokumentací, včetně obchodních podmínek</t>
  </si>
  <si>
    <t>Vytýčení stáv. inž. sítí</t>
  </si>
  <si>
    <t>Dílenská dokumentace zábradlí</t>
  </si>
  <si>
    <t>113106222R00</t>
  </si>
  <si>
    <t>Rozebrání vozovek a ploch s jakoukoliv výplní spár _x000D_
 v ploše jednotlivě do 200 m2, z drobných kostek nebo odseků, kladených do lože ze živice</t>
  </si>
  <si>
    <t>822-1</t>
  </si>
  <si>
    <t>s přemístěním hmot na skládku na vzdálenost do 3 m nebo s naložením na dopravní prostředek</t>
  </si>
  <si>
    <t>113201111R00</t>
  </si>
  <si>
    <t>Vytrhání obrub chodníkových ležatých</t>
  </si>
  <si>
    <t>s vybouráním lože, s přemístěním hmot na skládku na vzdálenost do 3 m nebo naložením na dopravní prostředek</t>
  </si>
  <si>
    <t>(1,9+1,3)*2</t>
  </si>
  <si>
    <t>113202111R00</t>
  </si>
  <si>
    <t>Vytrhání obrub z krajníků nebo obrubníků stojatých</t>
  </si>
  <si>
    <t>121101100R00</t>
  </si>
  <si>
    <t>Sejmutí ornice s přemístěním na vzdálenost do 50 m</t>
  </si>
  <si>
    <t>nebo lesní půdy, s vodorovným přemístěním na hromady v místě upotřebení nebo na dočasné či trvalé skládky se složením</t>
  </si>
  <si>
    <t>před ohradní zdí : 6,0</t>
  </si>
  <si>
    <t>122201101R00</t>
  </si>
  <si>
    <t>Odkopávky a  prokopávky nezapažené v hornině 3_x000D_
 do 100 m3</t>
  </si>
  <si>
    <t>s přehozením výkopku na vzdálenost do 3 m nebo s naložením na dopravní prostředek,</t>
  </si>
  <si>
    <t>před ohradní zdí : 40,0</t>
  </si>
  <si>
    <t>122201109R00</t>
  </si>
  <si>
    <t>Odkopávky a  prokopávky nezapažené v hornině 3_x000D_
 příplatek k cenám za lepivost horniny</t>
  </si>
  <si>
    <t>139601101R00</t>
  </si>
  <si>
    <t>Ruční výkop jam, rýh a šachet v horninách 1 a 2</t>
  </si>
  <si>
    <t>přístupový chodník : 1,5*(2,9+2,65)*0,5*0,3</t>
  </si>
  <si>
    <t>plocha pod lavičkou : 2,7*0,3</t>
  </si>
  <si>
    <t>chránička - předpoklad : 3,5*0,3*1,0</t>
  </si>
  <si>
    <t>trativod : 3,0*0,3*1,0</t>
  </si>
  <si>
    <t>patky- zábradlí : 0,3*0,3*0,9*2</t>
  </si>
  <si>
    <t>patky - lavička : 0,3*0,3*0,5*4</t>
  </si>
  <si>
    <t>40,0+2,05875+2,292</t>
  </si>
  <si>
    <t>174101102R00</t>
  </si>
  <si>
    <t>Zásyp sypaninou se zhutněním v uzavřených prostorách s urovnáním povrchu zásypu s ručním zhutněním</t>
  </si>
  <si>
    <t>z jakékoliv horniny s uložením výkopku po vrstvách,</t>
  </si>
  <si>
    <t>(3,5+3,0)*0,3*0,5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</si>
  <si>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</si>
  <si>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</si>
  <si>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</si>
  <si>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(3,5+3,0)*0,3*0,4</t>
  </si>
  <si>
    <t>180402111R00</t>
  </si>
  <si>
    <t>Založení trávníku parkový trávník, výsevem, v rovině nebo na svahu do 1:5</t>
  </si>
  <si>
    <t>na půdě předem připravené s pokosením, naložením, odvozem odpadu do 20 km a se složením,</t>
  </si>
  <si>
    <t>181101111R00</t>
  </si>
  <si>
    <t>Úprava pláně v zářezech bez rozlišení horniny, se zhutněním - ručně</t>
  </si>
  <si>
    <t>vyrovnáním výškových rozdílů, ploch vodorovných a ploch do sklonu 1 : 5.</t>
  </si>
  <si>
    <t>přístupový chodník : 1,5*(2,9+2,65)*0,5</t>
  </si>
  <si>
    <t>plocha pod lavičkou : 2,7</t>
  </si>
  <si>
    <t>181301103R00</t>
  </si>
  <si>
    <t>Rozprostření a urovnání ornice v rovině v souvislé ploše do 500 m2, tloušťka vrstvy přes 150 do 200 mm</t>
  </si>
  <si>
    <t>s případným nutným přemístěním hromad nebo dočasných skládek na místo potřeby ze vzdálenosti do 30 m, v rovině nebo ve svahu do 1 : 5,</t>
  </si>
  <si>
    <t>před ohradní zdí - zpětné rozprostření : 30,0</t>
  </si>
  <si>
    <t>182001111R00</t>
  </si>
  <si>
    <t>Plošná úprava terénu při nerovnostech terénu přes 50 do 100 mm, v rovině nebo na svahu do 1:5</t>
  </si>
  <si>
    <t>s urovnáním povrchu, bez doplnění ornice, v hornině 1 až 4,</t>
  </si>
  <si>
    <t>199000002R00</t>
  </si>
  <si>
    <t>Poplatky za skládku horniny 1- 4</t>
  </si>
  <si>
    <t>00572400R</t>
  </si>
  <si>
    <t>směs travní parková, pro běžnou zátěž</t>
  </si>
  <si>
    <t>30,0*0,025</t>
  </si>
  <si>
    <t>271531114R00</t>
  </si>
  <si>
    <t>Polštáře zhutněné pod základy kamenivo drcené, frakce 8 - 16 mm</t>
  </si>
  <si>
    <t>800-2</t>
  </si>
  <si>
    <t>0,3*0,3*0,1*2</t>
  </si>
  <si>
    <t>275313611R00</t>
  </si>
  <si>
    <t>Beton základových patek prostý třídy C 16/20</t>
  </si>
  <si>
    <t>0,3*0,3*0,8*2</t>
  </si>
  <si>
    <t>0,3*0,3*0,5*4</t>
  </si>
  <si>
    <t>275351216R00</t>
  </si>
  <si>
    <t>Bednění stěn základových patek odstranění</t>
  </si>
  <si>
    <t>bednění svislé nebo šikmé (odkloněné), půdorysně přímé nebo zalomené, stěn základových patek ve volných nebo zapažených jámách, rýhách, šachtách, včetně případných vzpěr,</t>
  </si>
  <si>
    <t>275353112R00</t>
  </si>
  <si>
    <t>Bednění kotevních otvorů a prostupů v základových patkách o průřezu přes 0,01 do 0,02 m2, hloubky přes 0,5 do 1,00 m</t>
  </si>
  <si>
    <t>275354111R00</t>
  </si>
  <si>
    <t>Bednění základových patek a bloků zřízení bednění</t>
  </si>
  <si>
    <t>821-1</t>
  </si>
  <si>
    <t>0,3*4*0,2*2</t>
  </si>
  <si>
    <t>0,3*4*0,2*4</t>
  </si>
  <si>
    <t>451541111R00</t>
  </si>
  <si>
    <t>Lože pod potrubí, stoky a drobné objekty ze štěrkodrtě 0÷63 mm</t>
  </si>
  <si>
    <t>827-1</t>
  </si>
  <si>
    <t>v otevřeném výkopu,</t>
  </si>
  <si>
    <t>(3,5+3,0)*0,3*0,1</t>
  </si>
  <si>
    <t>564851111R00</t>
  </si>
  <si>
    <t>Podklad ze štěrkodrti s rozprostřením a zhutněním frakce 0-63 mm, tloušťka po zhutnění 150 mm</t>
  </si>
  <si>
    <t>591211111R00</t>
  </si>
  <si>
    <t>Kladení dlažby z kostek drobných z kamene, do lože z kameniva těženého tloušťky 50 mm</t>
  </si>
  <si>
    <t>s provedením lože do 50 mm, s vyplněním spár, s dvojím beraněním a se smetením přebytečného materiálu na krajnici</t>
  </si>
  <si>
    <t>597071101R00</t>
  </si>
  <si>
    <t xml:space="preserve">Odvodňovací liniový systém - žlaby z polymerbetonu, pojezdový, světlá šířka 100 mm žlab s ocelovým můstkovým roštem, osazený do betonového lože, délky 500 mm, stavební výška 110 mm, zatížení A 15,  </t>
  </si>
  <si>
    <t>5-901</t>
  </si>
  <si>
    <t>Povrch. úprava dlažby z kostek - zajištění protiskluznosti</t>
  </si>
  <si>
    <t>58380120.AR</t>
  </si>
  <si>
    <t>kostka dlažební materiálová skupina I/2 (žula); tř. I.; 8/10 cm</t>
  </si>
  <si>
    <t>6,8625*1,02</t>
  </si>
  <si>
    <t>871313121RT1</t>
  </si>
  <si>
    <t>Montáž trub z plastu, gumový kroužek, DN 150, včetně dodávky trub PVC hrdlových 110x3,0x5000</t>
  </si>
  <si>
    <t>trativod : 3,0</t>
  </si>
  <si>
    <t>916561111R00</t>
  </si>
  <si>
    <t>Osazení záhonového obrubníku betonového do lože z betonu prostého C 12/15, s boční opěrou z betonu prostého</t>
  </si>
  <si>
    <t>se zřízením lože z betonu prostého C 12/15 tl. 80-100 mm</t>
  </si>
  <si>
    <t>nerezový - přístup. chodník : 2,9+2,65</t>
  </si>
  <si>
    <t>- pod lavičkou : (1,9+1,3)*2</t>
  </si>
  <si>
    <t>12710131R</t>
  </si>
  <si>
    <t>plech nerezový jakost 1.4301; povrch hladký,rovný, matný lesk; tl 4,00 mm</t>
  </si>
  <si>
    <t>11,95*0,15*1,08</t>
  </si>
  <si>
    <t>Přemístění stáv. dřev. lavičky, kotvení do podkladu</t>
  </si>
  <si>
    <t>998223011R00</t>
  </si>
  <si>
    <t>Přesun hmot pozemních komunikací, kryt dlážděný jakékoliv délky objektu</t>
  </si>
  <si>
    <t>POL7_</t>
  </si>
  <si>
    <t>vodorovně do 200 m</t>
  </si>
  <si>
    <t>767995102R00</t>
  </si>
  <si>
    <t>Výroba a montáž atypických kovovových doplňků staveb hmotnosti přes 5 do 10 kg</t>
  </si>
  <si>
    <t>800-767</t>
  </si>
  <si>
    <t xml:space="preserve">zábradlí : </t>
  </si>
  <si>
    <t>tyč 20 : 1,7*2,74</t>
  </si>
  <si>
    <t>TR 38/4 : 1,6*2*2,74</t>
  </si>
  <si>
    <t>TR 82/5 : 0,6*2*7,79</t>
  </si>
  <si>
    <t>13210376R</t>
  </si>
  <si>
    <t>tyč ocelová tvarovaná kruhová válcovaná za tepla 10000 (S 235JR); d = 20,0 mm</t>
  </si>
  <si>
    <t>4,658*0,001*1,08</t>
  </si>
  <si>
    <t>14111051R</t>
  </si>
  <si>
    <t>trubka bezešvá hladká kruhová 11353; svařitelnost zaručená; vnější průměr 38,0 mm; tloušťka stěny 4,0 mm</t>
  </si>
  <si>
    <t>1,6*2*1,08</t>
  </si>
  <si>
    <t>14125351R</t>
  </si>
  <si>
    <t>trubka bezešvá hladká kruhová 11353; svařitelnost zaručená; vnější průměr 82,5 mm; tloušťka stěny 5,0 mm</t>
  </si>
  <si>
    <t>0,6*2*1,08</t>
  </si>
  <si>
    <t>998767101R00</t>
  </si>
  <si>
    <t>Přesun hmot pro kovové stavební doplňk. konstrukce v objektech výšky do 6 m</t>
  </si>
  <si>
    <t>50 m vodorovně</t>
  </si>
  <si>
    <t>783424240R00</t>
  </si>
  <si>
    <t>Nátěry potrubí a armatur syntetické potrubí, do DN 50 mm, jednonásobné s 1x emailováním a základním nátěrem</t>
  </si>
  <si>
    <t>800-783</t>
  </si>
  <si>
    <t>na vzduchu schnoucí</t>
  </si>
  <si>
    <t>1,7+1,6*2</t>
  </si>
  <si>
    <t>783425250R00</t>
  </si>
  <si>
    <t>Nátěry potrubí a armatur syntetické potrubí, do DN 100 mm, jednonásobné s 1x emailováním a základním nátěrem</t>
  </si>
  <si>
    <t>0,6*2</t>
  </si>
  <si>
    <t>783612900R00</t>
  </si>
  <si>
    <t>Údržba nátěrů truhlářských výrobků, olejové dvojnásobné</t>
  </si>
  <si>
    <t>dveří vícevýplňových (profilovaných) a žaluziových nebo oken dvoudílných tříkřídlových a vícekřídlových a oken třídílných a vícedílných nebo vestavěného nábytku</t>
  </si>
  <si>
    <t>lavička : 6,0</t>
  </si>
  <si>
    <t>230191016R00</t>
  </si>
  <si>
    <t>Uložení chráničky ve výkopu PE 110x4,2mm</t>
  </si>
  <si>
    <t>345-A</t>
  </si>
  <si>
    <t>Chránička plastová půlená DN 110 mm</t>
  </si>
  <si>
    <t>POL3_</t>
  </si>
  <si>
    <t>005124R</t>
  </si>
  <si>
    <t>Zábory, ohraničení, značení, ochrana proti hluku a prašnosti</t>
  </si>
  <si>
    <t>1111</t>
  </si>
  <si>
    <t>Příprava území,odstranění drobných konstrukcí a materiálů</t>
  </si>
  <si>
    <t>URS</t>
  </si>
  <si>
    <t>ÚRS 17 01</t>
  </si>
  <si>
    <t>odstranění zídek z volně naskládáných cihel, zakopaných skrzží na vodu, dlaždic a obrubníků v záhonech, volně uložených zbytků stavebních materiálů apod.</t>
  </si>
  <si>
    <t>18,50*26,065</t>
  </si>
  <si>
    <t>12,00*10,50</t>
  </si>
  <si>
    <t>121101101</t>
  </si>
  <si>
    <t>Sejmutí ornice nebo lesní půdy s vodorovným přemístěním na hromady v místě upotřebení nebo na, dočasné či trvalé skládky se složením, na vzdálenost do 50 m</t>
  </si>
  <si>
    <t>sejmutí ornice pro další použití, přebytek bude odvezen</t>
  </si>
  <si>
    <t>hlavní prostor</t>
  </si>
  <si>
    <t>klidová část</t>
  </si>
  <si>
    <t>18,50*26,065*0,25</t>
  </si>
  <si>
    <t>12,00*10,50*0,25</t>
  </si>
  <si>
    <t>131201101</t>
  </si>
  <si>
    <t>Hloubení nezapažených jam a zářezů s urovnáním dna do předepsaného profilu a spádu v hornině tř. 3, do 100 m3</t>
  </si>
  <si>
    <t>výkopy v pod rampou v části kde konstrukční vrstvy rampy zasahují do terénu</t>
  </si>
  <si>
    <t>výkop spodní části základu kašny</t>
  </si>
  <si>
    <t>výkop rozšířený pro bednění horní části základu kašny</t>
  </si>
  <si>
    <t>3 ks vsakovacích jam</t>
  </si>
  <si>
    <t>2 ks základů pod sochy</t>
  </si>
  <si>
    <t>5,61*1,50*0,30+2,50*1,50*0,10</t>
  </si>
  <si>
    <t>2,40*2,40*0,65</t>
  </si>
  <si>
    <t>3,60*3,60*0,65</t>
  </si>
  <si>
    <t>1,00*1,00*1,00*3</t>
  </si>
  <si>
    <t>1,00*1,00*1,00*2</t>
  </si>
  <si>
    <t>132201101</t>
  </si>
  <si>
    <t>Hloubení zapažených i nezapažených rýh šířky do 600 mm s urovnáním dna do předepsaného profilu a, spádu v hornině tř. 3 do 100 m3</t>
  </si>
  <si>
    <t>výkop základu rampy-krátké rameno</t>
  </si>
  <si>
    <t>výkop základu rampy a cihelné zdi</t>
  </si>
  <si>
    <t>výkop pro základ schodiště</t>
  </si>
  <si>
    <t>výkop pro nový základ přístavku</t>
  </si>
  <si>
    <t>výkop pro drenáže 46 bm dle výpisu z PDvýkop pro římskou drenáž M 111,108,110,109 po obvodu</t>
  </si>
  <si>
    <t>výkop prodrenážní žebro pod op. zdí Z1v klidové části</t>
  </si>
  <si>
    <t>výkop pro zpětný zásyp drceným kamenivem a vložení nopové folie nad ohradní zdí</t>
  </si>
  <si>
    <t>základy pro podium</t>
  </si>
  <si>
    <t>(5,61*2+0,90*2)*0,30*1,00</t>
  </si>
  <si>
    <t>15,00*0,60*0,70</t>
  </si>
  <si>
    <t>5,50*0,30*0,70+4,50*0,30*0,72</t>
  </si>
  <si>
    <t>2,80*0,30*0,72+2,50*0,30*0,70</t>
  </si>
  <si>
    <t>(3,25*2+1,50*2)*0,60*1,15</t>
  </si>
  <si>
    <t>46*0,45*0,40</t>
  </si>
  <si>
    <t>0,25*0,15*(1,54*2+3,30+3,00*2+4,425+3,14*1,96/2+1,6*2+1,4*2+3,515*2+4,00*2+3,5*2+2,95*2)</t>
  </si>
  <si>
    <t>(3,20+7,00+6,00+4*1,50+0,65)*0,45*0,35</t>
  </si>
  <si>
    <t>45*0,30*0,60</t>
  </si>
  <si>
    <t>6,00*0,25*0,30*5</t>
  </si>
  <si>
    <t>132212101</t>
  </si>
  <si>
    <t>Hloubení zapažených i nezapažených rýh šířky do 600 mm ručním nebo pneumatickým nářadím s urovnáním, dna do předepsaného profilu a spádu v horninách tř. 3 soudržných</t>
  </si>
  <si>
    <t>ruční výkop základů rampy u Z2</t>
  </si>
  <si>
    <t>15,00*0,30*0,30</t>
  </si>
  <si>
    <t>162201102</t>
  </si>
  <si>
    <t>Vodorovné přemístění výkopku nebo sypaniny po suchu na obvyklém dopravním prostředku, bez naložení, výkopku, avšak se složením bez rozhrnutí z horniny tř. 1 až 4 na vzdálenost přes 20 do 50 m</t>
  </si>
  <si>
    <t>217,734-152,051+4,638+9,81+362,02*0,20</t>
  </si>
  <si>
    <t>162701105</t>
  </si>
  <si>
    <t>Vodorovné přemístění výkopku nebo sypaniny po suchu na obvyklém dopravním prostředku, bez naložení, výkopku, avšak se složením bez rozhrnutí z horniny tř. 1 až 4 na vzdálenost přes 9 000 do 10 000 m</t>
  </si>
  <si>
    <t>217,734-4,638-9,81-362,02*0,20</t>
  </si>
  <si>
    <t>162701109</t>
  </si>
  <si>
    <t>Vodorovné přemístění výkopku nebo sypaniny po suchu na obvyklém dopravním prostředku, bez naložení, výkopku, avšak se složením bez rozhrnutí z horniny tř. 1 až 4 na vzdálenost Příplatek k ceně za</t>
  </si>
  <si>
    <t>každých dalších i započatých 1 000 m</t>
  </si>
  <si>
    <t>skládka do 15 km</t>
  </si>
  <si>
    <t>130,882*5</t>
  </si>
  <si>
    <t>167101102</t>
  </si>
  <si>
    <t>Nakládání, skládání a překládání neulehlého výkopku nebo sypaniny nakládání, množství přes 100 m3, z, hornin tř. 1 až 4</t>
  </si>
  <si>
    <t>152,051+20,068+44,265+1,35</t>
  </si>
  <si>
    <t>171101103</t>
  </si>
  <si>
    <t>Uložení sypaniny do násypů s rozprostřením sypaniny ve vrstvách a s hrubým urovnáním zhutněných s, uzavřením povrchu násypu z hornin soudržných s předepsanou mírou zhutnění v procentech výsledků</t>
  </si>
  <si>
    <t>zkoušek Proctor-Standard (dále jen PS) přes 96 do 100 % PS</t>
  </si>
  <si>
    <t>hutněný násyp z výkopku pod rampou mezi betonovými zdmi</t>
  </si>
  <si>
    <t>12,50*1,06*0,70/2</t>
  </si>
  <si>
    <t>171201201</t>
  </si>
  <si>
    <t>Uložení sypaniny na skládky</t>
  </si>
  <si>
    <t>130,882</t>
  </si>
  <si>
    <t>171201211</t>
  </si>
  <si>
    <t>Uložení sypaniny poplatek za uložení sypaniny na skládce (skládkovné)</t>
  </si>
  <si>
    <t>130,882*1,8</t>
  </si>
  <si>
    <t>174101101</t>
  </si>
  <si>
    <t>Zásyp sypaninou z jakékoliv horniny s uložením výkopku ve vrstvách se zhutněním jam, šachet, rýh, nebo kolem objektů v těchto vykopávkách</t>
  </si>
  <si>
    <t>zásyp rýhy kolem základu přístavku</t>
  </si>
  <si>
    <t>zásyp okolo vodního prvku - kašny</t>
  </si>
  <si>
    <t>(3,25*2+1,50*2)*0,60*0,90</t>
  </si>
  <si>
    <t>(2*2,40+2*3,60)*0,60*0,65</t>
  </si>
  <si>
    <t>181301103</t>
  </si>
  <si>
    <t>Rozprostření a urovnání ornice v rovině nebo ve svahu sklonu do 1:5 při souvislé ploše do 500 m2,, tl. vrstvy přes 150 do 200 mm</t>
  </si>
  <si>
    <t>18,60*11,60+16,00*4,00</t>
  </si>
  <si>
    <t>14,20*4,50+(7,00+3,20)*1,80</t>
  </si>
  <si>
    <t>211561111</t>
  </si>
  <si>
    <t>Výplň kamenivem do rýh odvodňovacích žeber nebo trativodů bez zhutnění, s úpravou povrchu výplně, kamenivem hrubým drceným frakce 4 až 16 mm</t>
  </si>
  <si>
    <t>drenáž okolo objektů dle výkazu dl. 46 m</t>
  </si>
  <si>
    <t>římská drenáž v objektu pod cihelnou dlažbou M08,109,110,111</t>
  </si>
  <si>
    <t>drenáž u paty ohradní zdi</t>
  </si>
  <si>
    <t>zásyp drceným kamenivem nad ohradní zdfí</t>
  </si>
  <si>
    <t>0,25*0,30*(1,54*2+3,30+3,00*2+4,425+3,14*1,96/2+1,6*2+1,4*2+3,515*2+4,00*2+3,5*2+2,95*2)</t>
  </si>
  <si>
    <t>(3,20+7,00+6,00+4*1,50+0,65)*0,45*0,50</t>
  </si>
  <si>
    <t>45*0,30*0,50</t>
  </si>
  <si>
    <t>211971121</t>
  </si>
  <si>
    <t>Zřízení opláštění výplně z geotextilie odvodňovacích žeber nebo trativodů v rýze nebo zářezu se, stěnami svislými nebo šikmými o sklonu přes 1:2 při rozvinuté šířce opláštění do 2,5 m</t>
  </si>
  <si>
    <t>drenáž okolo objektu obalená geotextilí dl 46 m</t>
  </si>
  <si>
    <t>římská drenáž v objektu obalená geotextilií</t>
  </si>
  <si>
    <t>46*(0,45+0,40)*2*1,10</t>
  </si>
  <si>
    <t>(0,25+0,30)*2*1,10*(1,54*2+3,30+3,00*2+4,425+3,14*1,96/2+1,6*2+1,4*2+3,515*2+4,00*2+3,5*2+2,95*2)</t>
  </si>
  <si>
    <t>693110630</t>
  </si>
  <si>
    <t>geotextilie z polyesterových vláken netkaná, 400 g/m2, šíře 200 cm</t>
  </si>
  <si>
    <t>Plošná hmotnost: 400 g/m2, Pevnost v tahu (podélně/příčně): 4,0/3,5 kN/m, Statické protržení (CBR): 600 N, Funkce: F, F+S  Šířka: 2 m, Délka nábalu: 50 m</t>
  </si>
  <si>
    <t>151,133 * 1,10</t>
  </si>
  <si>
    <t>212312111</t>
  </si>
  <si>
    <t>Lože pro trativody z betonu prostého</t>
  </si>
  <si>
    <t>46*0,45*0,10</t>
  </si>
  <si>
    <t>212711110</t>
  </si>
  <si>
    <t>Trativody z trub z prostého betonu bez lože vnitřního průměru trativodek 80 mm</t>
  </si>
  <si>
    <t>srovnatel.položka - drenáže z keramických trub - sociální zařízení, baby point a zázemí</t>
  </si>
  <si>
    <t>1,00+2,70+4,90+3,70</t>
  </si>
  <si>
    <t>4,00+2,00+3,80</t>
  </si>
  <si>
    <t>212755214</t>
  </si>
  <si>
    <t>Trativody bez lože z drenážních trubek plastových flexibilních D 100 mm</t>
  </si>
  <si>
    <t>213141111</t>
  </si>
  <si>
    <t>Zřízení vrstvy z geotextilie filtrační, separační, odvodňovací, ochranné, výztužné nebo protierozní, v rovině nebo ve sklonu do 1:5, šířky do 3 m</t>
  </si>
  <si>
    <t>sociální zařízení m101 - 105a</t>
  </si>
  <si>
    <t>M106,107</t>
  </si>
  <si>
    <t>(4,60*3,30+2,80*1,00)</t>
  </si>
  <si>
    <t>(1,49+0,125+1,87)*2,10</t>
  </si>
  <si>
    <t>693110620</t>
  </si>
  <si>
    <t>geotextilie z polyesterových vláken netkaná, 300 g/m2, šíře 200 cm</t>
  </si>
  <si>
    <t>Plošná hmotnost: 300 g/m2, Pevnost v tahu (podélně/příčně): 3,0/2,5 kN/m, Statické protržení (CBR): 400 N, Funkce: F, F+S  Šířka: 2 m, Délka nábalu: 50 m</t>
  </si>
  <si>
    <t>272362021</t>
  </si>
  <si>
    <t>Výztuž základů kleneb ze svařovaných sítí</t>
  </si>
  <si>
    <t>výztuž spodní části základu kašny</t>
  </si>
  <si>
    <t>274313711</t>
  </si>
  <si>
    <t>Základy z betonu prostého pasy betonu kamenem neprokládaného tř. C 20/25</t>
  </si>
  <si>
    <t>základy pod rampou</t>
  </si>
  <si>
    <t>základy pod schody</t>
  </si>
  <si>
    <t>základ přístavku</t>
  </si>
  <si>
    <t>(5,61*2+0,90*2)*0,30*0,70</t>
  </si>
  <si>
    <t>15,00*0,60*1,00</t>
  </si>
  <si>
    <t>5,50*0,30*0,85+4,50*0,30*0,87</t>
  </si>
  <si>
    <t>2,80*0,30*0,87+2,50*0,30*0,85</t>
  </si>
  <si>
    <t>(2*0,62+3,25)*0,50*0,90</t>
  </si>
  <si>
    <t>274321411</t>
  </si>
  <si>
    <t>Základy z betonu železového (bez výztuže) pasy z betonu bez zvýšených nároků na prostředí tř. C, 20/25</t>
  </si>
  <si>
    <t>beton vrchní části základu kašny</t>
  </si>
  <si>
    <t>(2,40*2+1,70*2)*0,35*0,50-0,60*0,20*0,50</t>
  </si>
  <si>
    <t>274351215</t>
  </si>
  <si>
    <t>Bednění základových stěn pasů svislé nebo šikmé (odkloněné), půdorysně přímé nebo zalomené ve, volných nebo zapažených jámách, rýhách, šachtách, včetně případných vzpěr zřízení</t>
  </si>
  <si>
    <t>dobednění základů schodišť nad terén</t>
  </si>
  <si>
    <t>bednění zákl. pasů pod přístavkem</t>
  </si>
  <si>
    <t>bednění horní části základu kašny</t>
  </si>
  <si>
    <t>5,50*(0,30+0,15)+4,50*(0,30+0,15)</t>
  </si>
  <si>
    <t>2,80*(0,30+0,15)+2,50*(0,30+0,15)</t>
  </si>
  <si>
    <t>(2*0,62+2,25)*0,90+(2*0,935+3,25)*1,15</t>
  </si>
  <si>
    <t>(2,40*4+1,70*4+0,20*2)*0,50</t>
  </si>
  <si>
    <t>274351216</t>
  </si>
  <si>
    <t>Bednění základových stěn pasů svislé nebo šikmé (odkloněné), půdorysně přímé nebo zalomené ve, volných nebo zapažených jámách, rýhách, šachtách, včetně případných vzpěr odstranění</t>
  </si>
  <si>
    <t>24,314</t>
  </si>
  <si>
    <t>274361821</t>
  </si>
  <si>
    <t>Výztuž základů pasů z betonářské oceli 10 505 (R) nebo BSt 500</t>
  </si>
  <si>
    <t>množství převzato z výkazu výměr</t>
  </si>
  <si>
    <t>0,064+0,0105</t>
  </si>
  <si>
    <t>275313711</t>
  </si>
  <si>
    <t>Základy z betonu prostého patky a bloky z betonu kamenem neprokládaného tř. C 20/25</t>
  </si>
  <si>
    <t>základy pod sochy</t>
  </si>
  <si>
    <t>275321511</t>
  </si>
  <si>
    <t>Základy z betonu železového (bez výztuže) patky z betonu bez zvýšených nároků na prostředí tř. C, 25/30</t>
  </si>
  <si>
    <t>betonáž spodní části základu vodního prvku - kašny</t>
  </si>
  <si>
    <t>2,60*2,60*0,65</t>
  </si>
  <si>
    <t>311231129</t>
  </si>
  <si>
    <t>Zdivo z cihel pálených nosné z cihel plných dl. 290 mm P 20 až 25, na maltu MC-15</t>
  </si>
  <si>
    <t>DC21, budou použity kvalitní staré cihly</t>
  </si>
  <si>
    <t>1,5</t>
  </si>
  <si>
    <t>311231159</t>
  </si>
  <si>
    <t>Zdivo z cihel pálených nosné z cihel plných dl. 290 mm, pro režné neomítané zdivo P 40, na maltu, MC-15</t>
  </si>
  <si>
    <t>311232014</t>
  </si>
  <si>
    <t>Zdivo z cihel pálených nosné z cihel lícových včetně spárování pevnosti P 60, na maltu MVC dl. 290, mm (český formát 290x140x65 mm) plných</t>
  </si>
  <si>
    <t>nová cihelná zídka u rampy - pohledové zdivo</t>
  </si>
  <si>
    <t>15,00*0,72*0,30+15,00*1,20*0,45</t>
  </si>
  <si>
    <t>311311911</t>
  </si>
  <si>
    <t>Nadzákladové zdi z betonu prostého nosné tř. C 16/20</t>
  </si>
  <si>
    <t>betonová zeď pod rampou v místech nad stávajícím terénom</t>
  </si>
  <si>
    <t>(5,61*2+0,90*2)*0,30*0,30</t>
  </si>
  <si>
    <t>12,50*0,30*2*0,80/2</t>
  </si>
  <si>
    <t>311351101</t>
  </si>
  <si>
    <t>Bednění nadzákladových zdí nosných svislé nebo šikmé (odkloněné), půdorysně přímé nebo zalomené ve, volném prostranství, ve volných nebo zapažených jamách, rýhách, šachtách, včetně případných vzpěr,</t>
  </si>
  <si>
    <t>jednostranné zřízení</t>
  </si>
  <si>
    <t>bednění betonových zdí pod rampou</t>
  </si>
  <si>
    <t>(5,01*2+0,90*2)*0,30+(5,61*2+1,50)*0,15</t>
  </si>
  <si>
    <t>12,5*3*0,8/2</t>
  </si>
  <si>
    <t>311351102</t>
  </si>
  <si>
    <t>jednostranné odstranění</t>
  </si>
  <si>
    <t>20,454</t>
  </si>
  <si>
    <t>316231211</t>
  </si>
  <si>
    <t>Ukončující (nenosné - krycí) vrstvy vodorovné nebo šikmé z cihel pálených na maltu MVC nebo MC, včetně spárování lícových pevnosti P 60, dl. 290 mm (český formát 290x140x65 mm) naplocho (tl. 65</t>
  </si>
  <si>
    <t>mm) plných</t>
  </si>
  <si>
    <t>ukončující vrstva z cihel na nové cihelné zídce</t>
  </si>
  <si>
    <t>nová hlava na zdi mezi hlavním a klidovým prostorem</t>
  </si>
  <si>
    <t>římsa z cihel na zdi mezi hlavním a klidovým prostorem</t>
  </si>
  <si>
    <t>15,00*0,60</t>
  </si>
  <si>
    <t>20*0,30+(0,30*4+0,45*2+0,60)*0,30</t>
  </si>
  <si>
    <t>20*0,30</t>
  </si>
  <si>
    <t>316231212R</t>
  </si>
  <si>
    <t>Ukončení vrstvy z cihel plných lícových dl 290 mm pevnosti P 60 nastojato na MVC včetně spárování</t>
  </si>
  <si>
    <t>ukončující cihelná hlava,budou použity staré kvalitní cihly</t>
  </si>
  <si>
    <t>KC11,KC12,KC21,KC31</t>
  </si>
  <si>
    <t>6,00+5,00+5,50+1,00</t>
  </si>
  <si>
    <t>317168121</t>
  </si>
  <si>
    <t>Překlady keramické ploché osazené do maltového lože, výšky překladu 7,1 cm šířky 14,5 cm, délky 100, cm</t>
  </si>
  <si>
    <t>N/03,výpis prefabrikátů</t>
  </si>
  <si>
    <t>317168122</t>
  </si>
  <si>
    <t>Překlady keramické ploché osazené do maltového lože, výšky překladu 7,1 cm šířky 14,5 cm, délky 125, cm</t>
  </si>
  <si>
    <t>N/02 výpis prefabrikátů</t>
  </si>
  <si>
    <t>317168131</t>
  </si>
  <si>
    <t>Překlady keramické vysoké osazené do maltového lože, šířky překladu 7 cm výšky 23,8 cm, délky 125 cm</t>
  </si>
  <si>
    <t>N/01 výpis prefabrikátů</t>
  </si>
  <si>
    <t>317944321</t>
  </si>
  <si>
    <t>Válcované nosníky dodatečně osazované do připravených otvorů bez zazdění hlav do č. 12</t>
  </si>
  <si>
    <t>překlad nad rozvodnicemi RS1 a RS3</t>
  </si>
  <si>
    <t>1,10*2*0,00834</t>
  </si>
  <si>
    <t>317944323</t>
  </si>
  <si>
    <t>Válcované nosníky dodatečně osazované do připravených otvorů bez zazdění hlav č. 14 až 22</t>
  </si>
  <si>
    <t>0,0987</t>
  </si>
  <si>
    <t>342248142</t>
  </si>
  <si>
    <t>Příčky jednoduché z cihel děrovaných spojených na pero a drážku broušených, lepených tenkovrstvou, maltou, pevnost cihel P8, P10, tl. příčky 140 mm</t>
  </si>
  <si>
    <t>zděné příčky v soc. zařízeních</t>
  </si>
  <si>
    <t>1,60*3,60*4+4,7*3,60-0,8*2,00*4</t>
  </si>
  <si>
    <t>342291121</t>
  </si>
  <si>
    <t>Ukotvení příček plochými kotvami, do konstrukce cihelné</t>
  </si>
  <si>
    <t>3,60*5</t>
  </si>
  <si>
    <t>417321515</t>
  </si>
  <si>
    <t>Ztužující pásy a věnce z betonu železového (bez výztuže) tř. C 25/30</t>
  </si>
  <si>
    <t>(3,25-2*0,75+2*0,60)*0,225*0,25</t>
  </si>
  <si>
    <t>417351115</t>
  </si>
  <si>
    <t>Bednění bočnic ztužujících pásů a věnců včetně vzpěr zřízení</t>
  </si>
  <si>
    <t>(2*0,935+2*0,60+3,25*2-0,30*2)*0,25</t>
  </si>
  <si>
    <t>417351116</t>
  </si>
  <si>
    <t>Bednění bočnic ztužujících pásů a věnců včetně vzpěr odstranění</t>
  </si>
  <si>
    <t>417361821</t>
  </si>
  <si>
    <t>Výztuž ztužujících pásů a věnců z betonářské oceli 10 505 (R) nebo BSt 500</t>
  </si>
  <si>
    <t>(25*0,888+18*0,222)*0,001</t>
  </si>
  <si>
    <t>430321414</t>
  </si>
  <si>
    <t>Schodišťové konstrukce a rampy z betonu železového (bez výztuže) stupně, schodnice, ramena, podesty, s nosníky tř. C 25/30</t>
  </si>
  <si>
    <t>ŽB desky ramp</t>
  </si>
  <si>
    <t>ŽB desky schodišť</t>
  </si>
  <si>
    <t>15,00*1,66*0,15+15,00*(0,20+0,35)*0,13</t>
  </si>
  <si>
    <t>5,61*1,50*0,15+5,61*0,20*2*0,13</t>
  </si>
  <si>
    <t>(5,50+4,50)/2*2,30*0,15</t>
  </si>
  <si>
    <t>(2,80+2,50)/2*2,80*0,15</t>
  </si>
  <si>
    <t>430361821</t>
  </si>
  <si>
    <t>Výztuž schodišťových konstrukcí a ramp stupňů, schodnic, ramen, podest s nosníky z betonářské oceli, 10 505 (R) nebo BSt 500</t>
  </si>
  <si>
    <t>množství převzato z výkazu výztuže (statika)</t>
  </si>
  <si>
    <t>0,038+0,2135</t>
  </si>
  <si>
    <t>430362021</t>
  </si>
  <si>
    <t>Výztuž schodišťových konstrukcí a ramp stupňů, schodnic, ramen, podest s nosníky ze svařovaných sítí</t>
  </si>
  <si>
    <t>431351121</t>
  </si>
  <si>
    <t>Bednění podest, podstupňových desek a ramp včetně podpěrné konstrukce výšky do 4 m půdorysně, přímočarých zřízení</t>
  </si>
  <si>
    <t>bednění ŽB části rampy</t>
  </si>
  <si>
    <t>5,61*(0,30+2*0,13)+4,10*0,30+1,20*0,13</t>
  </si>
  <si>
    <t>15,00*0,13*2</t>
  </si>
  <si>
    <t>431351122</t>
  </si>
  <si>
    <t>Bednění podest, podstupňových desek a ramp včetně podpěrné konstrukce výšky do 4 m půdorysně, přímočarých odstranění</t>
  </si>
  <si>
    <t>8,428</t>
  </si>
  <si>
    <t>434311114</t>
  </si>
  <si>
    <t>Stupně dusané z betonu prostého nebo prokládaného kamenem na terén nebo na desku bez potěru, se, zahlazením povrchu tř. C 16/20</t>
  </si>
  <si>
    <t>(5,50+4,50)/2*7</t>
  </si>
  <si>
    <t>(2,80+2,50)/2*8</t>
  </si>
  <si>
    <t>434351141</t>
  </si>
  <si>
    <t>Bednění stupňů betonovaných na podstupňové desce nebo na terénu půdorysně přímočarých zřízení</t>
  </si>
  <si>
    <t>(5,50+4,50)/2*7*(0,16+0,30)</t>
  </si>
  <si>
    <t>(2,80+2,50)/2*8*(0,16+0,30)</t>
  </si>
  <si>
    <t>434351142</t>
  </si>
  <si>
    <t>Bednění stupňů betonovaných na podstupňové desce nebo na terénu půdorysně přímočarých odstranění</t>
  </si>
  <si>
    <t>25,852</t>
  </si>
  <si>
    <t>113106161</t>
  </si>
  <si>
    <t>Rozebrání dlažeb a dílců komunikací pro pěší, vozovek a ploch s přemístěním hmot na skládku na, vzdálenost do 3 m nebo s naložením na dopravní prostředek vozovek a ploch, s jakoukoliv výplní spár</t>
  </si>
  <si>
    <t>v ploše jednotlivě do 50 m2 z drobných kostek nebo odseků s ložem z kameniva</t>
  </si>
  <si>
    <t>cca 50 % kostek bude využito pro nové dlažby</t>
  </si>
  <si>
    <t>5,70*3,03+18,50*3,30+11,50*3,00+13,20*1,85</t>
  </si>
  <si>
    <t>564831111</t>
  </si>
  <si>
    <t>Podklad ze štěrkodrti ŠD s rozprostřením a zhutněním, po zhutnění tl. 100 mm</t>
  </si>
  <si>
    <t>1,60*(2,80+3,30+2,00+2,00)</t>
  </si>
  <si>
    <t>4,10*1,50+1,50*1,51+6,75*1,51+1,51*1,51+6,75*1,51</t>
  </si>
  <si>
    <t>11,00*6,00+1,20*3,785+1,20*6,50</t>
  </si>
  <si>
    <t>564851111</t>
  </si>
  <si>
    <t>Podklad ze štěrkodrti ŠD s rozprostřením a zhutněním, po zhutnění tl. 150 mm</t>
  </si>
  <si>
    <t>je v SO01</t>
  </si>
  <si>
    <t>14,80*3,60+1,50*5,20</t>
  </si>
  <si>
    <t>11,50*3,50+6,60*3,50+11,05*0,60*10+3,14*0,35*0,35*4</t>
  </si>
  <si>
    <t>591211111</t>
  </si>
  <si>
    <t>Kladení dlažby z kostek s provedením lože do tl. 50 mm, s vyplněním spár, s dvojím beraněním a se, smetením přebytečného materiálu na krajnici drobných z kamene, do lože z kameniva těženého</t>
  </si>
  <si>
    <t>Klidová část plochy C žulová kostka</t>
  </si>
  <si>
    <t>Klidová část plochy B2 žulové odseky</t>
  </si>
  <si>
    <t>Hlavní prostor plocha C žulová kostka</t>
  </si>
  <si>
    <t>Hlavní prostor plocha C2 žulová kostka</t>
  </si>
  <si>
    <t>Hlavní prostor plocha plocha B1 odseky</t>
  </si>
  <si>
    <t>Hlavní prostor plocha plocha B2 odseky s travnatou spárou</t>
  </si>
  <si>
    <t>583801100</t>
  </si>
  <si>
    <t>kostka dlažební drobná, žula, I.jakost, velikost 10 cm</t>
  </si>
  <si>
    <t>bude využito cca 50 % starých vytrhaných kostek</t>
  </si>
  <si>
    <t>137,241*0,50/5,5</t>
  </si>
  <si>
    <t>(61,08+31,08)/5,5</t>
  </si>
  <si>
    <t>5838011001R</t>
  </si>
  <si>
    <t>Žulové odseky tl.cca 120 mm (skl.B1, B2)</t>
  </si>
  <si>
    <t>Začátek provozního součtu</t>
  </si>
  <si>
    <t xml:space="preserve">  1,60*(2,80+3,30+2,00+2,00)</t>
  </si>
  <si>
    <t xml:space="preserve">  11,50*3,50+6,60*3,50+11,05*0,60*10+3,14*0,35*0,35*4</t>
  </si>
  <si>
    <t xml:space="preserve">  11,00*6,00+1,20*3,785+1,20*6,50</t>
  </si>
  <si>
    <t xml:space="preserve">  Mezisoučet</t>
  </si>
  <si>
    <t>Konec provozního součtu</t>
  </si>
  <si>
    <t>225,691/5</t>
  </si>
  <si>
    <t>916111113</t>
  </si>
  <si>
    <t>Osazení silniční obruby z dlažebních kostek v jedné řadě s ložem tl. přes 50 do 100 mm, s vyplněním, a zatřením spár cementovou maltou z velkých kostek s boční opěrou z betonu prostého tř. C 12/15, do</t>
  </si>
  <si>
    <t>lože z betonu prostého téže značky</t>
  </si>
  <si>
    <t>Klidová část</t>
  </si>
  <si>
    <t>4,50+13,00+1,00+9,65+4,52+8,70+9,10+1,20+4,00+7,00+3,25</t>
  </si>
  <si>
    <t>15,90</t>
  </si>
  <si>
    <t>583801590</t>
  </si>
  <si>
    <t>kostka dlažební velká, žula velikost 15/17 třída II šedá</t>
  </si>
  <si>
    <t>1 t = 4,6 m2</t>
  </si>
  <si>
    <t>1 t = 27,6 m´</t>
  </si>
  <si>
    <t>81,82/27,6</t>
  </si>
  <si>
    <t>611325423</t>
  </si>
  <si>
    <t>Oprava vápenocementové nebo vápenné omítky vnitřních ploch štukové dvouvrstvé, tloušťky do 20 mm, stropů, v rozsahu opravované plochy přes 30 do 50%</t>
  </si>
  <si>
    <t>M106 - M111</t>
  </si>
  <si>
    <t>3,60*3,40</t>
  </si>
  <si>
    <t>18,33</t>
  </si>
  <si>
    <t>10,67+14,00</t>
  </si>
  <si>
    <t>612181101R</t>
  </si>
  <si>
    <t>Difuzně propustná sulfátová stěrka</t>
  </si>
  <si>
    <t>provedena do výšky 0,5 m</t>
  </si>
  <si>
    <t>(1,00+0,30)*0,50</t>
  </si>
  <si>
    <t>(3,50+3,30+0,45+1,49)*0,50</t>
  </si>
  <si>
    <t>(3,00*2+1,25+0,75+2*0,15+2*3,14*1,96/2)*1,00+1,7*2*1,00+1,35*2*0,50</t>
  </si>
  <si>
    <t>(2*4,00+3,515+2*1,35+2*1,265+2*0,30+3,50+3,20+2,95)*0,50</t>
  </si>
  <si>
    <t>612321121</t>
  </si>
  <si>
    <t>Omítka vápenocementová vnitřních ploch nanášená ručně jednovrstvá, tloušťky do 10 mm hladká svislých, konstrukcí stěn</t>
  </si>
  <si>
    <t>omítka pod obklady</t>
  </si>
  <si>
    <t>(4,85+3,30+1,30+2,75+0,80+1,00)*1,50</t>
  </si>
  <si>
    <t>(2,00+2,10)*1,50-0,94*0,50</t>
  </si>
  <si>
    <t>(0,60*2+1,50)*1,50</t>
  </si>
  <si>
    <t>612321141</t>
  </si>
  <si>
    <t>Omítka vápenocementová vnitřních ploch nanášená ručně dvouvrstvá, tloušťky jádrové omítky do 10 mm a, tloušťky štuku do 3 mm štuková svislých konstrukcí stěn</t>
  </si>
  <si>
    <t>M103</t>
  </si>
  <si>
    <t>M101</t>
  </si>
  <si>
    <t>M102,103a,104,105a</t>
  </si>
  <si>
    <t>M108</t>
  </si>
  <si>
    <t>(0,60+1,50)*1,10</t>
  </si>
  <si>
    <t>(1,20+0,60)*2,60-2,05*0,90</t>
  </si>
  <si>
    <t>1,60*6*1,10</t>
  </si>
  <si>
    <t>0,90*2,78</t>
  </si>
  <si>
    <t>612325423</t>
  </si>
  <si>
    <t>Oprava vnitřní vápenocementové štukové omítky stěn v rozsahu plochy do 50%</t>
  </si>
  <si>
    <t>M101 - M105a</t>
  </si>
  <si>
    <t>M106,107,111</t>
  </si>
  <si>
    <t>M108 s průchody</t>
  </si>
  <si>
    <t>M109,110</t>
  </si>
  <si>
    <t>od 1 m</t>
  </si>
  <si>
    <t>(3,50+3,60+3,30+0,45+0,88+0,35)*1,33</t>
  </si>
  <si>
    <t>(3,00*2+1,25+0,75+2*0,15+2*3,14*1,96/2)*1,78+1,7*2*1,78+1,35*2*1,78</t>
  </si>
  <si>
    <t>(2*4,00+3,515+2*1,35+2*1,265+2*0,30+3,50+3,20+2,95)*1,57</t>
  </si>
  <si>
    <t>612822001</t>
  </si>
  <si>
    <t>Omítka kapilárně aktivní vnitřních ploch s vysokou absorpcí a odparem vlhkosti do vzduchu hladká,, tloušťky do 10 mm</t>
  </si>
  <si>
    <t>dvojnásobná vrstva index ceny 2</t>
  </si>
  <si>
    <t>do výšky 1 m</t>
  </si>
  <si>
    <t>(3,50+3,30+0,45+1,49)*1,00</t>
  </si>
  <si>
    <t>(3,00*2+1,25+0,75+2*0,15+2*3,14*1,96/2)*1,00+1,7*2*1,00+1,35*2*1,00</t>
  </si>
  <si>
    <t>(2*4,00+3,515+2*1,35+2*1,265+2*0,30+3,50+3,20+2,95)*1,00</t>
  </si>
  <si>
    <t>612822021</t>
  </si>
  <si>
    <t>Omítka kapilárně aktivní vnitřních ploch s vysokou absorpcí a odparem vlhkosti do vzduchu potažení, štukem, tloušťky do 2 mm</t>
  </si>
  <si>
    <t>619991001</t>
  </si>
  <si>
    <t>Zakrytí vnitřních ploch před znečištěním včetně pozdějšího odkrytí podlah fólií přilepenou lepící, páskou</t>
  </si>
  <si>
    <t>0,90*2,05+0,94*1,52+1,80*2,01+1,07*2,06+0,94*1,52</t>
  </si>
  <si>
    <t>6223</t>
  </si>
  <si>
    <t>Krycí kamenná deska základu pro umístění sochy P/03</t>
  </si>
  <si>
    <t>dle popisu ve výkazu ostatních výrobků, cena včetně montáže</t>
  </si>
  <si>
    <t>6224</t>
  </si>
  <si>
    <t>Kamenný podstavec pro umístění sochy P/05</t>
  </si>
  <si>
    <t>622321111</t>
  </si>
  <si>
    <t>Omítka vnějších ploch nanášená ručně jednovrstvá, tloušťky do 15 mm hrubá zatřená stěn</t>
  </si>
  <si>
    <t>vápenná sjednocující tenkovrstvá omítka na staré zdivo</t>
  </si>
  <si>
    <t>zeď Z1 ze zahrady</t>
  </si>
  <si>
    <t>dělící zeď mezi hlavním a klidovým prostorem oboustranně</t>
  </si>
  <si>
    <t>zeď Z2 oboustranně</t>
  </si>
  <si>
    <t>zeď Z3 oboustranně</t>
  </si>
  <si>
    <t>25,70*11,45+9,80*9,70+8,40*8,35+2,00*4*6,50</t>
  </si>
  <si>
    <t>19,80*(2,86+1,40)</t>
  </si>
  <si>
    <t>15,10*1,35+5,10*2,00+26,20*1,00</t>
  </si>
  <si>
    <t>4,30*(2,25+3,25)</t>
  </si>
  <si>
    <t>622331141</t>
  </si>
  <si>
    <t>Omítka cementová vnějších ploch nanášená ručně dvouvrstvá, tloušťky jádrové omítky do 15 mm a, tloušťky štuku do 3 mm štuková stěn</t>
  </si>
  <si>
    <t>výstavní prostor a sociální zařízení</t>
  </si>
  <si>
    <t>15,60*2,91</t>
  </si>
  <si>
    <t>14,80*1,945+1,30*1,60+(1,945+7,60)/2*4,50*5</t>
  </si>
  <si>
    <t>15,30*2,90-2*1,20*0,60/2+1,40*2,90+0,83*2,90+0,50*2,90</t>
  </si>
  <si>
    <t>-(1,11*2,06+1,07*2,06+0,94*1,52*2+4,90*2,01)</t>
  </si>
  <si>
    <t>0,70*2,71+1,50*3,70+1,10*1,20+1,20*1,80</t>
  </si>
  <si>
    <t>0,85*2,00</t>
  </si>
  <si>
    <t>3,25*2,60+0,935*(2,60+3,00)/2*2-0,90*2,05</t>
  </si>
  <si>
    <t>622331191</t>
  </si>
  <si>
    <t>Omítka cementová vnějších ploch nanášená ručně Příplatek k cenám za každých dalších i započatých 5, mm tloušťky omítky přes 15 mm stěn</t>
  </si>
  <si>
    <t>629991001</t>
  </si>
  <si>
    <t>Zakrytí vnějších ploch před znečištěním včetně pozdějšího odkrytí ploch podélných rovných (např., chodníků) fólií položenou volně</t>
  </si>
  <si>
    <t>zakrytí střechy</t>
  </si>
  <si>
    <t>4,60*14,70+0,40*2,10-2*1,20*2,50</t>
  </si>
  <si>
    <t>629991011</t>
  </si>
  <si>
    <t>Zakrytí vnějších ploch před znečištěním včetně pozdějšího odkrytí výplní otvorů a svislých ploch, fólií přilepenou lepící páskou</t>
  </si>
  <si>
    <t>zakrytí výplní otvorů</t>
  </si>
  <si>
    <t>0,90*2,05+0,95*2,06*2+1,895*2,06+0,94*1,52*2+1,88*1,52*2+2,82*1,52</t>
  </si>
  <si>
    <t>629995101</t>
  </si>
  <si>
    <t>Očištění vnějších ploch tlakovou vodou omytím</t>
  </si>
  <si>
    <t xml:space="preserve">242,481+676,248 : </t>
  </si>
  <si>
    <t>918,729</t>
  </si>
  <si>
    <t>631311116</t>
  </si>
  <si>
    <t>Mazanina z betonu prostého bez zvýšených nároků na prostředí tl. přes 50 do 80 mm tř. C 25/30</t>
  </si>
  <si>
    <t>sociální zařízení</t>
  </si>
  <si>
    <t>M107 a M106</t>
  </si>
  <si>
    <t xml:space="preserve">(4,60*3,30+2,80*1,00)*0,05 : </t>
  </si>
  <si>
    <t xml:space="preserve">(1,49+0,125+1,87)*2,10*0,05 : </t>
  </si>
  <si>
    <t>1,265</t>
  </si>
  <si>
    <t>631311126</t>
  </si>
  <si>
    <t>Mazanina z betonu prostého bez zvýšených nároků na prostředí tl. přes 80 do 120 mm tř. C 25/30</t>
  </si>
  <si>
    <t xml:space="preserve">(4,60*3,30+2,80*1,00)*0,10 : </t>
  </si>
  <si>
    <t xml:space="preserve">(1,49+0,125+1,87)*2,10*0,10 : </t>
  </si>
  <si>
    <t>2,53</t>
  </si>
  <si>
    <t>631319171</t>
  </si>
  <si>
    <t>Příplatek k cenám mazanin za stržení povrchu spodní vrstvy mazaniny latí před vložením výztuže nebo, pletiva pro tl. obou vrstev mazaniny přes 50 do 80 mm</t>
  </si>
  <si>
    <t>631361821</t>
  </si>
  <si>
    <t>Výztuž mazanin 10 505 (R) nebo BSt 500</t>
  </si>
  <si>
    <t>(4,60*3,30+2,80*1,00)*0,0044</t>
  </si>
  <si>
    <t>(1,49+0,125+1,87)*2,10*0,0044</t>
  </si>
  <si>
    <t>634111113</t>
  </si>
  <si>
    <t>Obvodová dilatace mezi stěnou a mazaninou pružnou těsnicí páskou výšky 80 mm</t>
  </si>
  <si>
    <t>4,85+3,30+1,30+2,75+0,80+1,00+0,50+0,60+2,70+0,60</t>
  </si>
  <si>
    <t>3,50+2,10*2</t>
  </si>
  <si>
    <t>634111114</t>
  </si>
  <si>
    <t>Obvodová dilatace mezi stěnou a mazaninou pružnou těsnicí páskou výšky 100 mm</t>
  </si>
  <si>
    <t>635111115</t>
  </si>
  <si>
    <t>Násyp ze štěrkopísku, písku nebo kameniva pod podlahy s udusáním a urovnáním povrchu ze štěrkopísku</t>
  </si>
  <si>
    <t>podsyp pod rampou z ŠP</t>
  </si>
  <si>
    <t>podsyp pod SCH1 a SCH2 z ŠP</t>
  </si>
  <si>
    <t>15,00*1,06*0,10+5,61*0,90*0,10</t>
  </si>
  <si>
    <t>(5,50+4,50)/2*2,30*0,10</t>
  </si>
  <si>
    <t>(2,80+2,50)/2*2,80*0,10</t>
  </si>
  <si>
    <t>635111141</t>
  </si>
  <si>
    <t>Násyp ze štěrkopísku, písku nebo kameniva pod podlahy s udusáním a urovnáním povrchu z kameniva, hrubého 8-16</t>
  </si>
  <si>
    <t>podsyp zázemí, babypoint</t>
  </si>
  <si>
    <t>spojovací chodby</t>
  </si>
  <si>
    <t>M110 a M109</t>
  </si>
  <si>
    <t>(4,60*3,30+2,80*1,00)*0,10</t>
  </si>
  <si>
    <t>3,50*3,60*0,15</t>
  </si>
  <si>
    <t>(4,30*3,00+1,96*1,96*3,14/2)*0,15</t>
  </si>
  <si>
    <t>(1,7*0,96+1,15*1,135)*0,15</t>
  </si>
  <si>
    <t>(3,515*4,00+3,50*3,10)*0,15</t>
  </si>
  <si>
    <t>644941112</t>
  </si>
  <si>
    <t>Montáž průvětrníků nebo mřížek odvětrávacích velikosti přes 150 x 200 do 300 x 300 mm</t>
  </si>
  <si>
    <t>osazení mřížek větracích Z/14 a Z/14a</t>
  </si>
  <si>
    <t>4+2*4</t>
  </si>
  <si>
    <t>553414260</t>
  </si>
  <si>
    <t>mřížka větrací hliníková 200 x 200 se síťovinou - dod.</t>
  </si>
  <si>
    <t>Z/14 a Z/14a včetně povrchové úpravy dle popisu ve výkazu zámečnických výrobků</t>
  </si>
  <si>
    <t>894812111</t>
  </si>
  <si>
    <t>Revizní a čistící šachta z polypropylenu PP pro hladké trouby DN 315 šachtové dno (DN šachty / DN, trubního vedení) DN 315/150 přímý tok</t>
  </si>
  <si>
    <t>revizní šachty na drenážním potrubí (předpoklad 7 ks)</t>
  </si>
  <si>
    <t>894812131</t>
  </si>
  <si>
    <t>Revizní a čistící šachta z polypropylenu PP pro hladké trouby DN 315 roura šachtová korugovaná bez, hrdla, světlé hloubky 1250 mm</t>
  </si>
  <si>
    <t>894812161</t>
  </si>
  <si>
    <t>Revizní a čistící šachta z polypropylenu PP pro hladké trouby DN 315 poklop litinový (pro zatížení), s teleskopickou rourou (3 t)</t>
  </si>
  <si>
    <t>3112</t>
  </si>
  <si>
    <t>Dávkovač tekutého mýdla včetně montáže P/06</t>
  </si>
  <si>
    <t>Dávkovač tekutého mýdla, provedení: na zavěšení 100</t>
  </si>
  <si>
    <t>ml, mechanické ovládání, uzamykatelný, plast ABS,  nerez</t>
  </si>
  <si>
    <t>3113</t>
  </si>
  <si>
    <t>Odpadkový koš bezdotykový P/07</t>
  </si>
  <si>
    <t>Koš bezdotykový, nerezový s víkem 12 l, provoz na</t>
  </si>
  <si>
    <t>baterie s infračerveným senzorem, odpadkové pytle skryté uvnitř koše,</t>
  </si>
  <si>
    <t>výměnné víko z ABS plastu</t>
  </si>
  <si>
    <t>3114</t>
  </si>
  <si>
    <t>Zásobník na hygienické sáčky včetně montáže P/08</t>
  </si>
  <si>
    <t>Zásobník na hygienické sáčky, nástěnný, provedení nerez,</t>
  </si>
  <si>
    <t>kapacita sáčků cca 100</t>
  </si>
  <si>
    <t>3115</t>
  </si>
  <si>
    <t>Zásobník na toaletní papír včetně montáže P/09</t>
  </si>
  <si>
    <t>Zásobník toaletního papíru, nástěnný, pro toaletní papír do</t>
  </si>
  <si>
    <t>průměru 220 mm, provedení nerez, nebo leštěný chrom, uzamykatelný</t>
  </si>
  <si>
    <t>3116</t>
  </si>
  <si>
    <t>WC štětka P/10</t>
  </si>
  <si>
    <t>WC štětka s podstavcem, WC souprava na postavení, provedení</t>
  </si>
  <si>
    <t>nerez nebo chrom</t>
  </si>
  <si>
    <t>3117</t>
  </si>
  <si>
    <t>Osvěžovač vzduchu včetně montáže P/11</t>
  </si>
  <si>
    <t>Osvěžovač vzduchu, nerezové provedení, antivandal,</t>
  </si>
  <si>
    <t>bateriový, s neutralizací zápachu</t>
  </si>
  <si>
    <t>3118</t>
  </si>
  <si>
    <t>Dvojháček včetně montáže na dveře P/12</t>
  </si>
  <si>
    <t>Dvojháček k montáži na dveře nebo na stěnu, nerezové</t>
  </si>
  <si>
    <t>provedení</t>
  </si>
  <si>
    <t>3119</t>
  </si>
  <si>
    <t>Zrcadlo 600/900 včetně montáže na stěnu P/13</t>
  </si>
  <si>
    <t>600/900	Zrcadlo nerezové pevné (WC invalidé), povrch</t>
  </si>
  <si>
    <t>lesklý, spodní hrana ve výšce max. 900 mm a horní ve výšce min. 1800 mm nad</t>
  </si>
  <si>
    <t>podlahou</t>
  </si>
  <si>
    <t>3801</t>
  </si>
  <si>
    <t>Kamenná kašna - pískovec P/04</t>
  </si>
  <si>
    <t>soub</t>
  </si>
  <si>
    <t>kompletní dodávka včetně montáže dle popisu ve výpisu ostatních prvku - P/04</t>
  </si>
  <si>
    <t>61110</t>
  </si>
  <si>
    <t>Zrcadlo 600/600 včetně montáže na stěnu P/14</t>
  </si>
  <si>
    <t>600/600	Zrcadlo nerezové pevné, povrch lesklý, horní hrana</t>
  </si>
  <si>
    <t>ve výšce min. 1800 mm nad podlahou</t>
  </si>
  <si>
    <t>936001001</t>
  </si>
  <si>
    <t>Montáž prvků městské a zahradní architektury hmotnosti do 0,1 t</t>
  </si>
  <si>
    <t>montáž truhlářských prvků  T/10 a T/11 a Z/16</t>
  </si>
  <si>
    <t>611109</t>
  </si>
  <si>
    <t>Stůl na centrální noze T/10</t>
  </si>
  <si>
    <t>cena včetně povrchových úprav, popis viz výkaz truhlářských prvků</t>
  </si>
  <si>
    <t>6111010</t>
  </si>
  <si>
    <t>Parková lavička na centrální noze T/11</t>
  </si>
  <si>
    <t>749101</t>
  </si>
  <si>
    <t>Informační panel Z/16</t>
  </si>
  <si>
    <t>936001002</t>
  </si>
  <si>
    <t>Montáž prvků městské a zahradní architektury hmotnosti přes 0,1 do 1,5 t</t>
  </si>
  <si>
    <t>Montáž truhlářského prvku T/12</t>
  </si>
  <si>
    <t>5111011</t>
  </si>
  <si>
    <t>Lavička s opěradlem dl. 6,0 m T/12</t>
  </si>
  <si>
    <t>936104211</t>
  </si>
  <si>
    <t>Montáž odpadkového koše do betonové patky</t>
  </si>
  <si>
    <t>749101300</t>
  </si>
  <si>
    <t>koš odpadkový kovový (kotvený,uzamykatelný), výška 88,5 cm, šířka 37 cm, obsah 60 l</t>
  </si>
  <si>
    <t>Z/04 dle popisu</t>
  </si>
  <si>
    <t>936124113</t>
  </si>
  <si>
    <t>Montáž lavičky parkové stabilní přichycené kotevními šrouby</t>
  </si>
  <si>
    <t>749101070</t>
  </si>
  <si>
    <t>lavička s opěradlem Z/15</t>
  </si>
  <si>
    <t>941211112</t>
  </si>
  <si>
    <t>Montáž lešení řadového rámového lehkého pracovního s podlahami s provozním zatížením tř. 3 do 200, kg/m2 šířky tř. SW06 přes 0,6 do 0,9 m, výšky přes 10 do 25 m</t>
  </si>
  <si>
    <t>objekt s výstavními prostory</t>
  </si>
  <si>
    <t>ohradní zeď</t>
  </si>
  <si>
    <t>(4,40+1,40+6,415+0,83+4,195+0,63+1,10+1,985)*13,00</t>
  </si>
  <si>
    <t>941211211</t>
  </si>
  <si>
    <t>Montáž lešení řadového rámového lehkého pracovního s podlahami s provozním zatížením tř. 3 do 200, kg/m2 Příplatek za první a každý další den použití lešení k ceně -1111 nebo -1112</t>
  </si>
  <si>
    <t>průměrná délka pronájmu lešení 75 dnů</t>
  </si>
  <si>
    <t>783,88*75</t>
  </si>
  <si>
    <t>941211812</t>
  </si>
  <si>
    <t>Demontáž lešení řadového rámového lehkého pracovního s provozním zatížením tř. 3 do 200 kg/m2 šířky, tř. SW06 přes 0,6 do 0,9 m, výšky přes 10 do 25 m</t>
  </si>
  <si>
    <t>949101111</t>
  </si>
  <si>
    <t>Lešení pomocné pracovní pro objekty pozemních staveb pro zatížení do 150 kg/m2, o výšce lešeňové, podlahy do 1,9 m</t>
  </si>
  <si>
    <t>ohradní zeď z vnější strany</t>
  </si>
  <si>
    <t>přístavba sociálních zařízení</t>
  </si>
  <si>
    <t>nová cihelná zídka u rampy (z vyšší strany)</t>
  </si>
  <si>
    <t>stávající cihelná zídka mezi hlavním aklidovým prostorem (z vyšší strany)</t>
  </si>
  <si>
    <t xml:space="preserve">28,30*4,10+9,80*3,10+8,40*2,50 : </t>
  </si>
  <si>
    <t xml:space="preserve">(0,935*2+3,25)*3,10 : </t>
  </si>
  <si>
    <t xml:space="preserve">15,00*2,755 : </t>
  </si>
  <si>
    <t xml:space="preserve">19,80*2,86 : </t>
  </si>
  <si>
    <t xml:space="preserve">4,30*(2,25+3,25) : </t>
  </si>
  <si>
    <t>304,885</t>
  </si>
  <si>
    <t>953962112</t>
  </si>
  <si>
    <t>Kotvy chemické s vyvrtáním otvoru do zdiva z plných cihel tmel, hloubka 80 mm, velikost M 10</t>
  </si>
  <si>
    <t>kotvení treláže Z/20</t>
  </si>
  <si>
    <t>3111</t>
  </si>
  <si>
    <t xml:space="preserve">Lanková treláž Z/20 </t>
  </si>
  <si>
    <t>dle popisu ve výkazu zámečnických výrobků</t>
  </si>
  <si>
    <t>955</t>
  </si>
  <si>
    <t>Zednické výpomocné práce, drobné dozdívky</t>
  </si>
  <si>
    <t xml:space="preserve">hod   </t>
  </si>
  <si>
    <t>961044111</t>
  </si>
  <si>
    <t>Bourání základů z betonu prostého</t>
  </si>
  <si>
    <t>vybourání stávajícího základu pod přístavbou garáže (předepoklad)</t>
  </si>
  <si>
    <t>(2*0,62+3,25)*0,50*1,15</t>
  </si>
  <si>
    <t>962032231</t>
  </si>
  <si>
    <t>Bourání zdiva nadzákladového z cihel nebo tvárnic z cihel pálených nebo vápenopískových, na maltu, vápennou nebo vápenocementovou, objemu přes 1 m3</t>
  </si>
  <si>
    <t>zdivo stávající garáže</t>
  </si>
  <si>
    <t>vybourání části novodobé cihelné nástavby opěrné zídky v místě SCH2</t>
  </si>
  <si>
    <t>vybourání zdiva M108</t>
  </si>
  <si>
    <t>vybourání zazděných průchodů z M108 do M111a M109</t>
  </si>
  <si>
    <t>(0,75+0,30)/2*0,935*2,50+(0,30+0,43)/2*0,935*2,50</t>
  </si>
  <si>
    <t>3,01*0,30*1,50</t>
  </si>
  <si>
    <t>(0,15+0,60)*0,45*2,01</t>
  </si>
  <si>
    <t>0,96*2,78*0,60+1,135*2,78*0,30</t>
  </si>
  <si>
    <t>962042320</t>
  </si>
  <si>
    <t>Bourání zdiva z betonu prostého nadzákladového objemu do 1 m3</t>
  </si>
  <si>
    <t>vybourání zídek lemujících schodiště včetně části pod terénem (výška určena odhadem)</t>
  </si>
  <si>
    <t>3,00*0,30*0,80*2</t>
  </si>
  <si>
    <t>963023612</t>
  </si>
  <si>
    <t>Vybourání schodišťových stupňů oblých, rovných nebo kosých ze zdi kamenné oboustranně</t>
  </si>
  <si>
    <t>vybourání stávajícího schodiště na terasu</t>
  </si>
  <si>
    <t>7*1,5</t>
  </si>
  <si>
    <t>963042819</t>
  </si>
  <si>
    <t>Bourání schodišťových stupňů betonových zhotovených na místě</t>
  </si>
  <si>
    <t>vybourání stávajícího schodiště</t>
  </si>
  <si>
    <t>8*1,5</t>
  </si>
  <si>
    <t>964011211</t>
  </si>
  <si>
    <t>Vybourání železobetonových prefabrikovaných překladů uložených ve zdivu, délky do 3 m, hmotnosti do, 50 kg/m</t>
  </si>
  <si>
    <t>vybourání překladů M108 (předpoklad RZP)</t>
  </si>
  <si>
    <t>1,20*0,15*0,20*6</t>
  </si>
  <si>
    <t>964011221</t>
  </si>
  <si>
    <t>Vybourání železobetonových prefabrikovaných překladů uložených ve zdivu, délky do 3 m, hmotnosti do, 75 kg/m</t>
  </si>
  <si>
    <t>překlady nad garážovými vraty</t>
  </si>
  <si>
    <t>2,70*0,15*0,25*2</t>
  </si>
  <si>
    <t>965042241</t>
  </si>
  <si>
    <t>Bourání mazanin betonových nebo z litého asfaltu tl. přes 100 mm, plochy přes 4 m2</t>
  </si>
  <si>
    <t>výstavní prostor a soc. zařízení</t>
  </si>
  <si>
    <t>(4,60*3,30+2,80*1,00)*0,15</t>
  </si>
  <si>
    <t>(1,49+0,125+1,87)*2,10*0,15</t>
  </si>
  <si>
    <t>(5,14+18,33+10,67+14,00)*0,15</t>
  </si>
  <si>
    <t>965081333</t>
  </si>
  <si>
    <t>Bourání podlah z dlaždic bez podkladního lože nebo mazaniny, s jakoukoliv výplní spár betonových,, teracových nebo čedičových tl. do 30 mm, plochy přes 1 m2</t>
  </si>
  <si>
    <t>stávající dlažba před výstavními prostorami (okapový chodník)</t>
  </si>
  <si>
    <t>(4,40+4,195)*0,45+6,415*1,50</t>
  </si>
  <si>
    <t>965082923</t>
  </si>
  <si>
    <t>Odstranění násypu pod podlahami nebo ochranného násypu na střechách tl. do 100 mm, plochy přes 2 m2</t>
  </si>
  <si>
    <t>M108-M111</t>
  </si>
  <si>
    <t>(5,14+18,33+10,67+14,00)*0,05</t>
  </si>
  <si>
    <t>965082941</t>
  </si>
  <si>
    <t>Odstranění násypu pod podlahami nebo ochranného násypu na střechách tl. přes 200 mm jakékoliv plochy</t>
  </si>
  <si>
    <t>M101-M107</t>
  </si>
  <si>
    <t>(4,60*3,30+2,80*1,00)*0,21</t>
  </si>
  <si>
    <t>(1,49+0,125+1,87)*2,10*0,21</t>
  </si>
  <si>
    <t>966054121</t>
  </si>
  <si>
    <t>Vybourání částí říms ze železobetonu vyložených do 500 mm</t>
  </si>
  <si>
    <t>vybourání krycí hlavy zdi mezi hlavním a klidovým prostorem</t>
  </si>
  <si>
    <t>966073810</t>
  </si>
  <si>
    <t>Rozebrání vrat a vrátek k oplocení plochy jednotlivě do 2 m2</t>
  </si>
  <si>
    <t>968062355</t>
  </si>
  <si>
    <t>Vybourání dřevěných rámů oken s křídly, dveřních zárubní, vrat, stěn, ostění nebo obkladů rámů oken, s křídly dvojitých, plochy do 2 m2</t>
  </si>
  <si>
    <t>0,94*1,52*3</t>
  </si>
  <si>
    <t>968062356</t>
  </si>
  <si>
    <t>Vybourání dřevěných rámů oken s křídly, dveřních zárubní, vrat, stěn, ostění nebo obkladů rámů oken, s křídly dvojitých, plochy do 4 m2</t>
  </si>
  <si>
    <t>1,88*1,52*2</t>
  </si>
  <si>
    <t>968062357</t>
  </si>
  <si>
    <t>Vybourání dřevěných rámů oken s křídly, dveřních zárubní, vrat, stěn, ostění nebo obkladů rámů oken, s křídly dvojitých, plochy přes 4 m2</t>
  </si>
  <si>
    <t>2,82*1,52</t>
  </si>
  <si>
    <t>968062455</t>
  </si>
  <si>
    <t>Vybourání dřevěných rámů oken s křídly, dveřních zárubní, vrat, stěn, ostění nebo obkladů dveřních, zárubní, plochy do 2 m2</t>
  </si>
  <si>
    <t>1,10*2,06*2+1,00*2,06</t>
  </si>
  <si>
    <t>968072558</t>
  </si>
  <si>
    <t>Vybourání kovových rámů oken s křídly, dveřních zárubní, vrat, stěn, ostění nebo obkladů vrat, mimo, posuvných a skládacích, plochy do 5 m2</t>
  </si>
  <si>
    <t>2,4*2,2</t>
  </si>
  <si>
    <t>974031167</t>
  </si>
  <si>
    <t>Vysekání rýh ve zdivu cihelném na maltu vápennou nebo vápenocementovou do hl. 150 mm a šířky do 300, mm</t>
  </si>
  <si>
    <t>zasekání pouzdra posuvných dveří do stávajícího zdiva M105</t>
  </si>
  <si>
    <t>978011161</t>
  </si>
  <si>
    <t>Otlučení vápenných nebo vápenocementových omítek vnitřních ploch stropů, v rozsahu přes 30 do 50 %</t>
  </si>
  <si>
    <t>978013161</t>
  </si>
  <si>
    <t>Otlučení vápenných nebo vápenocementových omítek vnitřních ploch stěn s vyškrabáním spar, s, očištěním zdiva, v rozsahu přes 30 do 50 %</t>
  </si>
  <si>
    <t>(4,85+3,30+1,30+2,75+0,80+1,00)*2,00</t>
  </si>
  <si>
    <t>(3,50+3,60+3,30+0,45+0,88+0,35)*1,80</t>
  </si>
  <si>
    <t>(3,00*2+1,25+0,75+2*0,15+2*3,14*1,96/2)*1,80</t>
  </si>
  <si>
    <t>(2*4,00+2*3,515+2*1,35+2*1,265+2*0,30+3,50*3,10)*1,80</t>
  </si>
  <si>
    <t>978013191</t>
  </si>
  <si>
    <t>Otlučení vápenných nebo vápenocementových omítek vnitřních ploch stěn s vyškrabáním spar, s, očištěním zdiva, v rozsahu přes 50 do 100 %</t>
  </si>
  <si>
    <t>otlučení omítek do 1,00 m 100 %</t>
  </si>
  <si>
    <t>v místnostech s obklady do 1,50 m (výška obkladů)</t>
  </si>
  <si>
    <t>(3,50+3,60+3,30+0,45+0,88+0,35)*1,50</t>
  </si>
  <si>
    <t>(3,00*2+1,25+0,75+2*0,15+2*3,14*1,96/2)*1,00</t>
  </si>
  <si>
    <t>(2*4,00+2*3,515+2*1,35+2*1,265+2*0,30+3,50*3,10)*1,00</t>
  </si>
  <si>
    <t>978036191</t>
  </si>
  <si>
    <t>Otlučení cementových omítek vnějších ploch s vyškrabáním spar zdiva a s očištěním povrchu, v rozsahu, přes 80 do 100 %</t>
  </si>
  <si>
    <t>15,30*2,90-2*1,20*0,60/2+1,40*2,90+0,83*2,90</t>
  </si>
  <si>
    <t>28,40*(3,495+4,25)/2+6,80*(2,45+3,10)/2+3,00*3,80+4,80*(2,00+2,40)/2+3,30*(2,40+3,00)/2+30</t>
  </si>
  <si>
    <t>9851</t>
  </si>
  <si>
    <t>Oprava anglických dvorků</t>
  </si>
  <si>
    <t>985221012</t>
  </si>
  <si>
    <t>Postupné rozebírání zdiva pro další použití kamenného, objemu přes 1 do 3 m3</t>
  </si>
  <si>
    <t>PK11, objem převzat z výkazu výmšr PD - statika</t>
  </si>
  <si>
    <t>1,65</t>
  </si>
  <si>
    <t>985221021</t>
  </si>
  <si>
    <t>Postupné rozebírání zdiva pro další použití cihelného, objemu do 1 m3</t>
  </si>
  <si>
    <t>PC13-PC15,PC18,PC19,KC11,PC21-PC23,KC21,KC31</t>
  </si>
  <si>
    <t>objemy převzaty z PD - výkazy výměr statika</t>
  </si>
  <si>
    <t>0,09+0,09+0,06+0,30+0,60+0,45+0,08+0,24+0,42+0,42+0,08</t>
  </si>
  <si>
    <t>985221022</t>
  </si>
  <si>
    <t>Postupné rozebírání zdiva pro další použití cihelného, objemu přes 1 do 3 m3</t>
  </si>
  <si>
    <t>PC16,PC17,PC110,PC24,PC25,PC31</t>
  </si>
  <si>
    <t>objemy převzaty z výkazu výměr PD - statika</t>
  </si>
  <si>
    <t>1,50+1,80+1,50+1,50+1,50+1,20</t>
  </si>
  <si>
    <t>985222101</t>
  </si>
  <si>
    <t>Sbírání a třídění kamene nebo cihel ručně ze suti s očištěním cihel</t>
  </si>
  <si>
    <t>rozebírání zdiva cihelného do 1 m3 a 1-3 m3</t>
  </si>
  <si>
    <t>2,33+9,00</t>
  </si>
  <si>
    <t>985222111</t>
  </si>
  <si>
    <t>Sbírání a třídění kamene nebo cihel ručně ze suti s očištěním kamene</t>
  </si>
  <si>
    <t>PK11</t>
  </si>
  <si>
    <t>985223110</t>
  </si>
  <si>
    <t>Přezdívání zdiva do aktivované malty cihelného, objemu do 1 m3</t>
  </si>
  <si>
    <t>Na přezdění budou použity očistěné cihly z rozebraných konstrukcí, tyto budou doplněny dle potřeby starými kvalitními cihlami z bouraček.</t>
  </si>
  <si>
    <t>Cena je včetně doplnění cihel</t>
  </si>
  <si>
    <t>0,09+0,09+0,06+0,30+0,60+0,45+0,08+0,24+0,42</t>
  </si>
  <si>
    <t>985223111</t>
  </si>
  <si>
    <t>Přezdívání zdiva do aktivované malty cihelného, objemu přes 1 do 3 m3</t>
  </si>
  <si>
    <t>985223211</t>
  </si>
  <si>
    <t>Přezdívání zdiva do aktivované malty kamenného, objemu přes 1 do 3 m3</t>
  </si>
  <si>
    <t>vč.spárování</t>
  </si>
  <si>
    <t>985331113</t>
  </si>
  <si>
    <t>Dodatečné vlepování betonářské výztuže včetně vyvrtání a vyčištění otvoru cementovou aktivovanou, maltou průměr výztuže 12 mm</t>
  </si>
  <si>
    <t>KT2</t>
  </si>
  <si>
    <t>0,75*8</t>
  </si>
  <si>
    <t>985331115</t>
  </si>
  <si>
    <t>Dodatečné vlepování betonářské výztuže včetně vyvrtání a vyčištění otvoru cementovou aktivovanou, maltou průměr výztuže 16 mm</t>
  </si>
  <si>
    <t>KT1,KT3</t>
  </si>
  <si>
    <t>1,00*12+12*0,50</t>
  </si>
  <si>
    <t>998011001</t>
  </si>
  <si>
    <t>Přesun hmot pro budovy zděné výšky do 6 m</t>
  </si>
  <si>
    <t>997013501</t>
  </si>
  <si>
    <t>Odvoz suti a vybouraných hmot na skládku nebo meziskládku se složením, na vzdálenost do 1 km</t>
  </si>
  <si>
    <t>997013509</t>
  </si>
  <si>
    <t>Odvoz suti a vybouraných hmot na skládku nebo meziskládku se složením, na vzdálenost Příplatek k, ceně za každý další i započatý 1 km přes 1 km</t>
  </si>
  <si>
    <t>odvoz suti do 10 km</t>
  </si>
  <si>
    <t>208,68*9</t>
  </si>
  <si>
    <t>997013803</t>
  </si>
  <si>
    <t>Poplatek za uložení stavebního odpadu na skládce (skládkovné) z keramických materiálů</t>
  </si>
  <si>
    <t>711111001</t>
  </si>
  <si>
    <t>Provedení izolace proti zemní vlhkosti natěradly a tmely za studena na ploše vodorovné V nátěrem, penetračním</t>
  </si>
  <si>
    <t>111631510</t>
  </si>
  <si>
    <t>lak asfaltový (MJ kg) bal 9 kg</t>
  </si>
  <si>
    <t>25,299 * 0,0003</t>
  </si>
  <si>
    <t>711132210</t>
  </si>
  <si>
    <t>Izolace proti zemní vlhkosti a beztlakové podpovrchové vodě pásy na sucho na ploše svislé S, tvarovaná folie z PVC vrstva ochranná, odvětrávací a drenážní výška nopku 8 mm, tl. folie 0,45 mm</t>
  </si>
  <si>
    <t>nopová folie</t>
  </si>
  <si>
    <t>drenáže kolem objektu 46 m</t>
  </si>
  <si>
    <t>drenáže pod ohradní zdí</t>
  </si>
  <si>
    <t>izolace nad ohradní zdí vložená do výkopu,zásyp drceným kamenivem</t>
  </si>
  <si>
    <t>materiál v ceně položky</t>
  </si>
  <si>
    <t>46*0,90</t>
  </si>
  <si>
    <t>(3,20+7,00+6,00+4*1,50+0,65)*0,75</t>
  </si>
  <si>
    <t>45*0,75</t>
  </si>
  <si>
    <t>711141559</t>
  </si>
  <si>
    <t>Provedení izolace proti zemní vlhkosti pásy přitavením NAIP na ploše vodorovné V</t>
  </si>
  <si>
    <t>10 % na vytažení izolace na svislé stěny</t>
  </si>
  <si>
    <t>(4,60*3,30+2,80*1,00)*1,10*2</t>
  </si>
  <si>
    <t>(1,49+0,125+1,87)*2,10*1,10*2</t>
  </si>
  <si>
    <t>628331590</t>
  </si>
  <si>
    <t>pás těžký asfaltovaný G 200 S40</t>
  </si>
  <si>
    <t>55,657 * 1,15</t>
  </si>
  <si>
    <t>998711101</t>
  </si>
  <si>
    <t>Přesun hmot pro izolace proti vodě, vlhkosti a plynům stanovený z hmotnosti přesunovaného materiálu, vodorovná dopravní vzdálenost do 50 m v objektech výšky do 6 m</t>
  </si>
  <si>
    <t>713121111</t>
  </si>
  <si>
    <t>Montáž tepelné izolace podlah rohožemi, pásy, deskami, dílci, bloky (izolační materiál ve, specifikaci) kladenými volně jednovrstvá</t>
  </si>
  <si>
    <t>283723090</t>
  </si>
  <si>
    <t>deska z pěnového polystyrenu pro trvalé zatížení v tlaku (max. 2000 kg/m2) 1000 x 500 x 100 mm</t>
  </si>
  <si>
    <t>lambda=0,037 [W / m K]</t>
  </si>
  <si>
    <t>25,299 * 1,02</t>
  </si>
  <si>
    <t>713131151</t>
  </si>
  <si>
    <t>Montáž tepelné izolace stěn rohožemi, pásy, deskami, dílci, bloky (izolační materiál ve specifikaci), vložením jednovrstvě</t>
  </si>
  <si>
    <t>věnec V1</t>
  </si>
  <si>
    <t>(2*0,935+3,25)*0,25</t>
  </si>
  <si>
    <t>283759360</t>
  </si>
  <si>
    <t>deska fasádní polystyrénová EPS 70 F 1000 x 500 x 80 mm</t>
  </si>
  <si>
    <t>lambda=0,039 [W / m K]</t>
  </si>
  <si>
    <t>1,28 * 1,02</t>
  </si>
  <si>
    <t>998713101</t>
  </si>
  <si>
    <t>Přesun hmot pro izolace tepelné stanovený z hmotnosti přesunovaného materiálu vodorovná dopravní, vzdálenost do 50 m v objektech výšky do 6 m</t>
  </si>
  <si>
    <t>7212</t>
  </si>
  <si>
    <t>Zednická výpomoc (pro ZTI)</t>
  </si>
  <si>
    <t>hod.</t>
  </si>
  <si>
    <t>7422</t>
  </si>
  <si>
    <t>Zednická výpomoc (pro EL)</t>
  </si>
  <si>
    <t>zednická výpomoc společná pro silnoproud i slaboproud</t>
  </si>
  <si>
    <t>7622</t>
  </si>
  <si>
    <t xml:space="preserve">Repase treláží 2,12/2,62 - T/14 </t>
  </si>
  <si>
    <t>včetně povrchové úpravy ,demontáže a montáže.</t>
  </si>
  <si>
    <t>762331811</t>
  </si>
  <si>
    <t>Demontáž vázaných konstrukcí krovů sklonu do 60 st. z hranolů, hranolků, fošen, průřezové plochy do, 120 cm2</t>
  </si>
  <si>
    <t>výměra dle montáže - odhad</t>
  </si>
  <si>
    <t>7,20+12,00</t>
  </si>
  <si>
    <t>762331812</t>
  </si>
  <si>
    <t>Demontáž vázaných konstrukcí krovů sklonu do 60 st. z hranolů, hranolků, fošen, průřezové plochy, přes 120 do 224 cm2</t>
  </si>
  <si>
    <t>86,00+22,50+74,00+54,00+42,50+16,00</t>
  </si>
  <si>
    <t>762332131</t>
  </si>
  <si>
    <t>Montáž vázaných konstrukcí krovů střech pultových, sedlových, valbových, stanových čtvercového nebo, obdélníkového půdorysu, z řeziva hraněného průřezové plochy do 120 cm2</t>
  </si>
  <si>
    <t>množství dle výkazů výměrpol. k</t>
  </si>
  <si>
    <t>762332132</t>
  </si>
  <si>
    <t>Montáž vázaných konstrukcí krovů střech pultových, sedlových, valbových, stanových čtvercového nebo, obdélníkového půdorysu, z řeziva hraněného průřezové plochy přes 120 do 224 cm2</t>
  </si>
  <si>
    <t>605121210</t>
  </si>
  <si>
    <t>řezivo jehličnaté hranol jakost I-II délka 4 - 5 m</t>
  </si>
  <si>
    <t>0,09+0,15</t>
  </si>
  <si>
    <t>1,45+0,45+1,66+0,91+0,84+0,36</t>
  </si>
  <si>
    <t>762341210</t>
  </si>
  <si>
    <t>Bednění a laťování montáž bednění střech rovných a šikmých sklonu do 60 st. s vyřezáním otvorů z, prken hrubých na sraz tl. do 32 mm</t>
  </si>
  <si>
    <t>S3</t>
  </si>
  <si>
    <t>1,20*3,25 : 1,20*3,25</t>
  </si>
  <si>
    <t>605151110</t>
  </si>
  <si>
    <t>řezivo jehličnaté boční prkno jakost I.-II. 2 - 3 cm</t>
  </si>
  <si>
    <t>1,20*3,25*0,03</t>
  </si>
  <si>
    <t>762342211</t>
  </si>
  <si>
    <t>Bednění a laťování montáž laťování střech jednoduchých sklonu do 60 st. při osové vzdálenosti latí, do 150 mm</t>
  </si>
  <si>
    <t>1,20*3,25</t>
  </si>
  <si>
    <t>2,90*16</t>
  </si>
  <si>
    <t>605141030</t>
  </si>
  <si>
    <t>řezivo jehličnaté lať jakost I. 30 x 50 mm</t>
  </si>
  <si>
    <t>6,7 m na 1m2  střechy</t>
  </si>
  <si>
    <t>130,74*7,7*0,05*0,03</t>
  </si>
  <si>
    <t>762342811</t>
  </si>
  <si>
    <t>Demontáž bednění a laťování laťování střech sklonu do 60 st. se všemi nadstřešními konstrukcemi, z, latí průřezové plochy do 25 cm2 při osové vzdálenosti do 0,22 m</t>
  </si>
  <si>
    <t>výměra dle montáže</t>
  </si>
  <si>
    <t>762395000</t>
  </si>
  <si>
    <t>Spojovací prostředky krovů, bednění a laťování, nadstřešních konstrukcí svory, prkna, hřebíky,, pásová ocel, vruty</t>
  </si>
  <si>
    <t>5,91+0,117+1,133</t>
  </si>
  <si>
    <t>76295R</t>
  </si>
  <si>
    <t>Příležitostné podium T/13</t>
  </si>
  <si>
    <t>podium dle podrobného popisu ve výpisu truhlářských prvků,rošt s hranolků70/70, podlaha z terasových prken - materiál modřín, příčné a podelné ztužení z vodovzdorné překližky,dřevěné púrvky včetně povrchpvé úpravy</t>
  </si>
  <si>
    <t>veškerý spojovací materiál z nerezu</t>
  </si>
  <si>
    <t>998762102</t>
  </si>
  <si>
    <t>Přesun hmot pro konstrukce tesařské stanovený z hmotnosti přesunovaného materiálu vodorovná dopravní, vzdálenost do 50 m v objektech výšky přes 6 do 12 m</t>
  </si>
  <si>
    <t>763111316</t>
  </si>
  <si>
    <t>Příčka ze sádrokartonových desek s nosnou konstrukcí z jednoduchých ocelových profilů UW, CW, jednoduše opláštěná deskou standardní A tl. 12,5 mm, příčka tl. 125 mm, profil 100 TI tl. 80 mm, EI</t>
  </si>
  <si>
    <t>30, Rw 48 dB</t>
  </si>
  <si>
    <t>SDK příčky v soc. zařízení</t>
  </si>
  <si>
    <t>SDK příčky v zázemí a baby pointu</t>
  </si>
  <si>
    <t>2,57*3,60+1,6*3,60-2*1,145*2,06</t>
  </si>
  <si>
    <t>1,98*2,93+3,40*2,93-2*1,745*2,06</t>
  </si>
  <si>
    <t>763131411</t>
  </si>
  <si>
    <t>Podhled ze sádrokartonových desek dvouvrstvá zavěšená spodní konstrukce z ocelových profilů CD, UD, jednoduše opláštěná deskou standardní A, tl. 12,5 mm, bez TI</t>
  </si>
  <si>
    <t>4,80*1,60</t>
  </si>
  <si>
    <t>763131412</t>
  </si>
  <si>
    <t>Podhled ze sádrokartonových desek dvouvrstvá zavěšená spodní konstrukce z ocelových profilů CD, UD, jednoduše opláštěná deskou standardní A, tl. 12,5 mm, TI tl. 100 mm</t>
  </si>
  <si>
    <t>3,00*2,57+1,335*1,50</t>
  </si>
  <si>
    <t>763183111</t>
  </si>
  <si>
    <t>Výplně otvorů konstrukcí ze sádrokartonových desek montáž stavebního pouzdra posuvných dveří do, sádrokartonové příčky s jednou kapsou pro jedno dveřní křídlo, průchozí šířky do 800 mm</t>
  </si>
  <si>
    <t>553316120</t>
  </si>
  <si>
    <t>pouzdro stavební posuvných dveří  jednopouzdrové  800 mm - standartní rozměr</t>
  </si>
  <si>
    <t>998763100</t>
  </si>
  <si>
    <t>Přesun hmot pro dřevostavby stanovený z hmotnosti přesunovaného materiálu vodorovná dopravní, vzdálenost do 50 m v objektech výšky do 6 m</t>
  </si>
  <si>
    <t>764002801</t>
  </si>
  <si>
    <t>Demontáž klempířských konstrukcí závětrné lišty do suti</t>
  </si>
  <si>
    <t>0,95*2</t>
  </si>
  <si>
    <t>764002871</t>
  </si>
  <si>
    <t>Demontáž klempířských konstrukcí lemování zdí do suti</t>
  </si>
  <si>
    <t>1,10+1,30+0,40+3,20</t>
  </si>
  <si>
    <t>764004801</t>
  </si>
  <si>
    <t>Demontáž klempířských konstrukcí žlabu podokapního do suti</t>
  </si>
  <si>
    <t>4,48+6,525+4,155+3,20</t>
  </si>
  <si>
    <t>764004861</t>
  </si>
  <si>
    <t>Demontáž klempířských konstrukcí svodu do suti</t>
  </si>
  <si>
    <t>2,70*2</t>
  </si>
  <si>
    <t>764232433</t>
  </si>
  <si>
    <t>Oplechování střešních prvků z měděného plechu okapu okapovým plechem střechy rovné rš 250 mm</t>
  </si>
  <si>
    <t>K/09</t>
  </si>
  <si>
    <t>764236402</t>
  </si>
  <si>
    <t>Oplechování parapetů z měděného plechu rovných mechanicky kotvených, bez rohů rš 200 mm</t>
  </si>
  <si>
    <t>0,94*2+1,88*2+2,82</t>
  </si>
  <si>
    <t>764331414</t>
  </si>
  <si>
    <t>Lemování zdí z měděného plechu boční nebo horní rovných, střech s krytinou skládanou mimo prejzovou, rš 330 mm</t>
  </si>
  <si>
    <t>K/05, K/06, K/07, K/08, K/10</t>
  </si>
  <si>
    <t>46,59+1,10+1,28+0,75+12,86</t>
  </si>
  <si>
    <t>764531404</t>
  </si>
  <si>
    <t>Žlab podokapní z měděného plechu včetně háků a čel půlkruhový rš 330 mm</t>
  </si>
  <si>
    <t>K/01,K/02</t>
  </si>
  <si>
    <t>15,16+15,88</t>
  </si>
  <si>
    <t>764538422</t>
  </si>
  <si>
    <t>Svod z měděného plechu včetně objímek, kolen a odskoků kruhový, průměru 100 mm</t>
  </si>
  <si>
    <t>K/03, K/04</t>
  </si>
  <si>
    <t>10,50+6,50</t>
  </si>
  <si>
    <t>998764102</t>
  </si>
  <si>
    <t>Přesun hmot pro konstrukce klempířské stanovený z hmotnosti přesunovaného materiálu vodorovná, dopravní vzdálenost do 50 m v objektech výšky přes 6 do 12 m</t>
  </si>
  <si>
    <t>765111102</t>
  </si>
  <si>
    <t>Montáž krytiny keramické sklonu do 30 st. hladké (bobrovky) přes 32 do 40 ks/m2 na sucho šupinové, krytí</t>
  </si>
  <si>
    <t>cena včetně doplňků a speciálních tvarovek</t>
  </si>
  <si>
    <t>3,70*2,70+5,47*2,40+6,195*2,15+4,65*1,2/2</t>
  </si>
  <si>
    <t>596600100</t>
  </si>
  <si>
    <t>taška bobrovka základní segmentový řez18x38 cm</t>
  </si>
  <si>
    <t>Spotřeba: 36 kus/m2</t>
  </si>
  <si>
    <t>koeficient 1,2 za speciální tvarovky (protisněhové,větrací, prostupové apod.) a doplňky</t>
  </si>
  <si>
    <t>3801,132 * 1,2</t>
  </si>
  <si>
    <t>765111152</t>
  </si>
  <si>
    <t>Montáž krytiny keramické sklonu do 30 st. prejzové do malty, počet kusů 16 ks/m2</t>
  </si>
  <si>
    <t>střecha nad ochozem</t>
  </si>
  <si>
    <t>hlava ohradní zdi</t>
  </si>
  <si>
    <t>7,70*0,75+8,50*0,75+4,20*0,45+(4,20+3,40)/2*0,40</t>
  </si>
  <si>
    <t>13,40*0,70+3,30*0,50+9,30*0,70</t>
  </si>
  <si>
    <t>596601000</t>
  </si>
  <si>
    <t>taška dvoudílná ražená režná Malý prejz S vrchní-kůrka 7,4-12,1 x 37,3 cm</t>
  </si>
  <si>
    <t>Spotřeba: 16 pár/m2</t>
  </si>
  <si>
    <t>33,1*16</t>
  </si>
  <si>
    <t>596601020</t>
  </si>
  <si>
    <t>taška dvoudílná ražená režná Malý prejz S spodní-hák 20,1x37,3 cm</t>
  </si>
  <si>
    <t>765111821</t>
  </si>
  <si>
    <t>Demontáž krytiny keramické hladké (bobrovky), sklonu do 30 st. na sucho do suti</t>
  </si>
  <si>
    <t>765111845</t>
  </si>
  <si>
    <t>Demontáž krytiny keramické prejzové, sklonu do 30 st. se zvětralou maltou do suti</t>
  </si>
  <si>
    <t>765191011</t>
  </si>
  <si>
    <t>Montáž pojistné hydroizolační fólie kladené ve sklonu přes 20 st. volně na krokve</t>
  </si>
  <si>
    <t>283293220</t>
  </si>
  <si>
    <t>fólie podstřešní paropropustná difúzní kontaktní 160 g/m2 (1,5 x 50 m)</t>
  </si>
  <si>
    <t>105,587 * 1,1</t>
  </si>
  <si>
    <t>998765102</t>
  </si>
  <si>
    <t>Přesun hmot pro krytiny skládané stanovený z hmotnosti přesunovaného materiálu vodorovná dopravní, vzdálenost do 50 m na objektech výšky přes 6 do 12 m</t>
  </si>
  <si>
    <t>766621112</t>
  </si>
  <si>
    <t>Montáž oken dřevěných včetně montáže rámu na polyuretanovou pěnu plochy přes 1 m2 špaletových do, zdiva, výšky přes 1,5 do 2,5 m</t>
  </si>
  <si>
    <t>0,94*1,52*2</t>
  </si>
  <si>
    <t>611101</t>
  </si>
  <si>
    <t>Okno špaletové 940*1520 mm T09.A</t>
  </si>
  <si>
    <t>cena včetně kování a povrchové úpravy</t>
  </si>
  <si>
    <t>766621113</t>
  </si>
  <si>
    <t>Montáž oken dřevěných včetně montáže rámu na polyuretanovou pěnu plochy přes 1 m2 špaletových do, zdiva, výšky přes 2,5 m</t>
  </si>
  <si>
    <t>611102</t>
  </si>
  <si>
    <t>Okno špaletové1,88*1,52 T/09.B</t>
  </si>
  <si>
    <t>611103</t>
  </si>
  <si>
    <t>Okno špaletové 2,82*1,52 T/09C</t>
  </si>
  <si>
    <t>766660101</t>
  </si>
  <si>
    <t>Montáž dveřních křídel dřevěných nebo plastových otevíravých do dřevěné rámové zárubně povrchově, upravených jednokřídlových, šířky do 800 mm</t>
  </si>
  <si>
    <t>611108</t>
  </si>
  <si>
    <t>Dveře vnitřní do rámové zárubně 800/1970 T/08</t>
  </si>
  <si>
    <t>Cena včetně kování, zárubně a povrchové úpravy</t>
  </si>
  <si>
    <t>766660171</t>
  </si>
  <si>
    <t>Montáž dveřních křídel dřevěných nebo plastových otevíravých do obložkové zárubně povrchově, upravených jednokřídlových, šířky do 800 mm</t>
  </si>
  <si>
    <t>611629320</t>
  </si>
  <si>
    <t>dveře vnitřní hladké laminované světlý dub plné 1křídlé 70x197 cm</t>
  </si>
  <si>
    <t>dekor určí AD,povrch vysokopevnostní laminátová folie,  cena včetně kování</t>
  </si>
  <si>
    <t>611629340</t>
  </si>
  <si>
    <t>dveře vnitřní hladké laminované světlý dub plné 1křídlé 80x197 cm</t>
  </si>
  <si>
    <t>766660312</t>
  </si>
  <si>
    <t>Montáž dveřních křídel dřevěných nebo plastových posuvných dveří do pouzdra zděné příčky s jednou, kapsou jednokřídlových, průchozí šířky přes 800 do 1200 mm</t>
  </si>
  <si>
    <t>T/04</t>
  </si>
  <si>
    <t>611107</t>
  </si>
  <si>
    <t>Dveře hladké posuvné do pouzdra, povrch vysokopevnostní laminátová fólie T04</t>
  </si>
  <si>
    <t>766660411</t>
  </si>
  <si>
    <t>Montáž dveřních křídel dřevěných nebo plastových vchodových dveří včetně rámu do zdiva, jednokřídlových bez nadsvětlíku</t>
  </si>
  <si>
    <t>611104</t>
  </si>
  <si>
    <t>Dveře venkovní celodřevěné 0,90*2,05 T/01</t>
  </si>
  <si>
    <t>včetně dřevěné zárubně, kování a povrchové úpravy</t>
  </si>
  <si>
    <t>součástí zámku bude kasička na mince</t>
  </si>
  <si>
    <t>611105</t>
  </si>
  <si>
    <t>Dveře venkovní celodřevěné 0,95*2,06 T/02</t>
  </si>
  <si>
    <t>766660451</t>
  </si>
  <si>
    <t>Montáž dveřních křídel dřevěných nebo plastových vchodových dveří včetně rámu do zdiva, dvoukřídlových bez nadsvětlíku</t>
  </si>
  <si>
    <t>611106</t>
  </si>
  <si>
    <t>Dveře venkovní celodřevěné dvoukřídlé 1,895*2,06 T/03</t>
  </si>
  <si>
    <t>766660716</t>
  </si>
  <si>
    <t>Montáž dveřních křídel dřevěných nebo plastových ostatní práce samozavírače na zárubeň dřevěnou</t>
  </si>
  <si>
    <t>549172650</t>
  </si>
  <si>
    <t>samozavírač dveří hydraulický K214 č.14 zlatá bronz</t>
  </si>
  <si>
    <t>766682111</t>
  </si>
  <si>
    <t>Montáž zárubní dřevěných, plastových nebo z lamina obložkových, pro dveře jednokřídlové, tloušťky, stěny do 170 mm</t>
  </si>
  <si>
    <t>611822580</t>
  </si>
  <si>
    <t>zárubeň obložková pro dveře 1křídlové 60,70,80,90x197 cm, tl. 6 - 17 cm,dub,buk</t>
  </si>
  <si>
    <t>766699211</t>
  </si>
  <si>
    <t>Montáž ostatních truhlářských konstrukcí desek lavic, šířky do 500 mm</t>
  </si>
  <si>
    <t>montáž přebalovacího pultu a dřevěné lavice</t>
  </si>
  <si>
    <t>7661.1</t>
  </si>
  <si>
    <t>Přebalovací pult T/15</t>
  </si>
  <si>
    <t>Přebalovací pult s přebalovací deskou z vysokopevnostního lamina, postformingová hrana, korpus z fóliové dřevotřískové desky, omyvatelný povrch, s úložným prostorem</t>
  </si>
  <si>
    <t>(otevřené police) pod přebalovací deskou dezén korpusu, desky a</t>
  </si>
  <si>
    <t>kování dle výběru investora</t>
  </si>
  <si>
    <t>7661.2</t>
  </si>
  <si>
    <t>Dřevěná lavice s opěradlem T/17</t>
  </si>
  <si>
    <t>750/470 výška: 830</t>
  </si>
  <si>
    <t>Dřevěná lavice s opěradlem, připevněná ke stěně, materiál: laminovaná</t>
  </si>
  <si>
    <t>dřevotřísková deska, hrana z ABS plastu povrchová úprava dle požadavku</t>
  </si>
  <si>
    <t>investora</t>
  </si>
  <si>
    <t>7663</t>
  </si>
  <si>
    <t>Pracovní deska s nerezovým dřezem T/16</t>
  </si>
  <si>
    <t>Pracovní deska s nerezovým dřezem (bez okapávací plochy), korpus a čela</t>
  </si>
  <si>
    <t>dvířek z fóliové dřevotřískové desky, zámek dvířek, pracovní plocha z</t>
  </si>
  <si>
    <t>vysokopevnostního lamina, postformingová hrana	dezén korpusu, dvířek,</t>
  </si>
  <si>
    <t>desky a kování dle výběru investora	1</t>
  </si>
  <si>
    <t>998766102</t>
  </si>
  <si>
    <t>Přesun hmot pro konstrukce truhlářské stanovený z hmotnosti přesunovaného materiálu vodorovná, dopravní vzdálenost do 50 m v objektech výšky přes 6 do 12 m</t>
  </si>
  <si>
    <t>767161214</t>
  </si>
  <si>
    <t>Montáž zábradlí rovného z profilové oceli do zdiva, hmotnosti 1 m zábradlí přes 20 do 30 kg</t>
  </si>
  <si>
    <t>montáž zábradlí Z/08,Z/09</t>
  </si>
  <si>
    <t>5,6+4,1+2,1+2,4+2,2</t>
  </si>
  <si>
    <t>7671</t>
  </si>
  <si>
    <t>Kovové zábradlí pevné Z/08</t>
  </si>
  <si>
    <t>včetně povrchové úpravy dle popisu ve výkazu zámečnických výrobků</t>
  </si>
  <si>
    <t>7672</t>
  </si>
  <si>
    <t>Kovové zábradlí pevné Z/09</t>
  </si>
  <si>
    <t>767165111</t>
  </si>
  <si>
    <t>Montáž zábradlí rovného madel z trubek nebo tenkostěnných profilů šroubováním</t>
  </si>
  <si>
    <t>montáž madel Z/06, Z/07 a Z/11</t>
  </si>
  <si>
    <t>32+42+2,1</t>
  </si>
  <si>
    <t>7676</t>
  </si>
  <si>
    <t>Kovové madlo pevné Z/06</t>
  </si>
  <si>
    <t>7677</t>
  </si>
  <si>
    <t>Kovová vodící tyč pevná Z/07</t>
  </si>
  <si>
    <t>7678</t>
  </si>
  <si>
    <t>Kovové madlo pevné Z/11</t>
  </si>
  <si>
    <t>767220120</t>
  </si>
  <si>
    <t>Montáž schodišťového zábradlí z trubek nebo tenkostěnných profilů do zdiva, hmotnosti 1 m zábradlí, přes 15 do 25 kg</t>
  </si>
  <si>
    <t>montáž zábradlí Z/10,Z/12 a Z/13</t>
  </si>
  <si>
    <t>2,10+2,40+2,20</t>
  </si>
  <si>
    <t>7673</t>
  </si>
  <si>
    <t>Kovové zábradlí pevné Z/10</t>
  </si>
  <si>
    <t>7674</t>
  </si>
  <si>
    <t>Kovové zábradlí pevné Z/12</t>
  </si>
  <si>
    <t>7675</t>
  </si>
  <si>
    <t>Kovové zábradlí pevné Z/13</t>
  </si>
  <si>
    <t>767654220</t>
  </si>
  <si>
    <t>Montáž vrat garážových nebo průmyslových posuvných do ocelové konstrukce, plochy přes 6 do 9 m2</t>
  </si>
  <si>
    <t>Posuvná brána z ocelových profilů Z/05</t>
  </si>
  <si>
    <t>76711</t>
  </si>
  <si>
    <t>Posuvná bráne z ocelových profilů Z/05</t>
  </si>
  <si>
    <t>včetně elektrického pohonu a ovládání a povrchové úpravy dle popisu ve výkazu zámečnických výrobků</t>
  </si>
  <si>
    <t>767662110</t>
  </si>
  <si>
    <t>Montáž mříží pevných, připevněných šroubováním</t>
  </si>
  <si>
    <t>kované mříže Z/17 a Z/15</t>
  </si>
  <si>
    <t>2,75+2,55</t>
  </si>
  <si>
    <t>7679</t>
  </si>
  <si>
    <t>Repase stávající kované mříže Z/17</t>
  </si>
  <si>
    <t>76710</t>
  </si>
  <si>
    <t>Kovaná mříž Z/18</t>
  </si>
  <si>
    <t>767995111</t>
  </si>
  <si>
    <t>Montáž ostatních atypických zámečnických konstrukcí hmotnosti do 5 kg</t>
  </si>
  <si>
    <t>montáž madel Z/01,Z/02 a Z/03</t>
  </si>
  <si>
    <t>76716</t>
  </si>
  <si>
    <t>76713</t>
  </si>
  <si>
    <t>Dvojice invalidních madel Z/02</t>
  </si>
  <si>
    <t>76714</t>
  </si>
  <si>
    <t>Madlo invalidní pevné Z/03</t>
  </si>
  <si>
    <t>767995112</t>
  </si>
  <si>
    <t>Montáž ostatních atypických zámečnických konstrukcí hmotnosti přes 5 do 10 kg</t>
  </si>
  <si>
    <t>montáž nerezových žlabů Z/19</t>
  </si>
  <si>
    <t>76720</t>
  </si>
  <si>
    <t>Žlab z nerezové oceli RŠ 370 Z/19</t>
  </si>
  <si>
    <t>kompl</t>
  </si>
  <si>
    <t>998767201R00</t>
  </si>
  <si>
    <t>ÚRS 17/1</t>
  </si>
  <si>
    <t xml:space="preserve">Ceny z položek s pořadovými čísly: : </t>
  </si>
  <si>
    <t xml:space="preserve">239,240,241,242,243,244,245,246,247,248,249,250,251,252,253,254,255,256,257,258,259,260, : </t>
  </si>
  <si>
    <t>Součet: : 2392,27700</t>
  </si>
  <si>
    <t>771473112</t>
  </si>
  <si>
    <t>Montáž soklíků z dlaždic keramických lepených standardním lepidlem rovných výšky přes 65 do 90 mm</t>
  </si>
  <si>
    <t>M111,M107</t>
  </si>
  <si>
    <t>1,975*2+1,49+0,40+3,30*2+1,40*2-0,90-0,80-1,10</t>
  </si>
  <si>
    <t>1,125*2+2,57*2-0,90*2-0,80*2</t>
  </si>
  <si>
    <t>771531007R</t>
  </si>
  <si>
    <t>Montáž podlahy z dlaždic cihelných nebo portlandských tloušťky do 30 mm kladených do písku přes 22, do 25 ks/m2</t>
  </si>
  <si>
    <t>výměry dle PD plochy podlah</t>
  </si>
  <si>
    <t>dlažba v průchodech</t>
  </si>
  <si>
    <t>5,14+18,33+10,67+14,00</t>
  </si>
  <si>
    <t>1,65*0,96+1,40*1,135</t>
  </si>
  <si>
    <t>596311020</t>
  </si>
  <si>
    <t>dlažba ruční cihelná 20 x 20 x 3 cm</t>
  </si>
  <si>
    <t>Spotřeba: 25 kus/m2</t>
  </si>
  <si>
    <t>51,313 * 25</t>
  </si>
  <si>
    <t>771574116</t>
  </si>
  <si>
    <t>Montáž podlah z dlaždic keramických lepených flexibilním lepidlem režných nebo glazovaných hladkých, přes 22 do 25 ks/ m2</t>
  </si>
  <si>
    <t>2,88+1,60+3,65+1,50+2,58+2,10+1,50+3,74+2,94</t>
  </si>
  <si>
    <t>597612900</t>
  </si>
  <si>
    <t>dlaždice keramické - podlahy (barevné)</t>
  </si>
  <si>
    <t>dlažba bude vybrána dodatečně AD,</t>
  </si>
  <si>
    <t>z dlaždic budou nařezány soklíky</t>
  </si>
  <si>
    <t>24,739</t>
  </si>
  <si>
    <t>2,25</t>
  </si>
  <si>
    <t>771990111</t>
  </si>
  <si>
    <t>Vyrovnání podkladní vrstvy samonivelační stěrkou tl. 4 mm, min. pevnosti 15 MPa</t>
  </si>
  <si>
    <t>998771101</t>
  </si>
  <si>
    <t>Přesun hmot pro podlahy z dlaždic stanovený z hmotnosti přesunovaného materiálu vodorovná dopravní, vzdálenost do 50 m v objektech výšky do 6 m</t>
  </si>
  <si>
    <t>772231303</t>
  </si>
  <si>
    <t>Montáž obkladu schodišťových stupňů deskami z tvrdých kamenů kladených do malty s přímou nebo, zakřivenou výstupní čárou deskami stupnicovými pravoúhlými nebo kosoúhlými, tl. přes 30 do 50 mm</t>
  </si>
  <si>
    <t>583821700</t>
  </si>
  <si>
    <t>deska obkladová, žula tryskaná tl 4 cm do 0,24 m2</t>
  </si>
  <si>
    <t>56,200*0,30</t>
  </si>
  <si>
    <t>772231414</t>
  </si>
  <si>
    <t>Montáž obkladu schodišťových stupňů deskami z tvrdých kamenů kladených do malty s přímou nebo, zakřivenou výstupní čárou deskami podstupnicovými v. do 200 mm, tl. přes 30 do 50 mm</t>
  </si>
  <si>
    <t>583866320</t>
  </si>
  <si>
    <t>podstupnice tryskaná, žula tl 3 cm</t>
  </si>
  <si>
    <t>56,2</t>
  </si>
  <si>
    <t>998772101</t>
  </si>
  <si>
    <t>Přesun hmot pro kamenné dlažby, obklady schodišťových stupňů a soklů stanovený z hmotnosti, přesunovaného materiálu vodorovná dopravní vzdálenost do 50 m v objektech výšky do 6 m</t>
  </si>
  <si>
    <t>781413112</t>
  </si>
  <si>
    <t>Montáž obkladů vnitřních stěn z obkladaček a dekorů (listel) pórovinových lepených standardním, lepidlem z obkladaček pravoúhlých přes 22 do 25 ks/m2</t>
  </si>
  <si>
    <t>(1,60*6+(4,70-4*0,80)*2+(2,57-0,90)+(1,60-0,90))*1,50</t>
  </si>
  <si>
    <t>(1,98+1,80-0,90)*1,50</t>
  </si>
  <si>
    <t>597610710</t>
  </si>
  <si>
    <t>obkládačky keramické koupelnové (barevné)</t>
  </si>
  <si>
    <t>druh obkladů bude určen AD při realizaci</t>
  </si>
  <si>
    <t>57,505 * 1,1</t>
  </si>
  <si>
    <t>998781101</t>
  </si>
  <si>
    <t>Přesun hmot pro obklady keramické stanovený z hmotnosti přesunovaného materiálu vodorovná dopravní, vzdálenost do 50 m v objektech výšky do 6 m</t>
  </si>
  <si>
    <t>783101201</t>
  </si>
  <si>
    <t>Příprava podkladu truhlářských konstrukcí před provedením nátěru broušení smirkovým papírem nebo, plátnem hrubé</t>
  </si>
  <si>
    <t>podhledd výstavních prostorů +2,900</t>
  </si>
  <si>
    <t>dřevěná konstrukce pod střechou hlavního objektu</t>
  </si>
  <si>
    <t>4,44*0,30+6,415*1,50+4,195*0,30</t>
  </si>
  <si>
    <t>15,60*0,20+1,25*2*0,20</t>
  </si>
  <si>
    <t>783101403</t>
  </si>
  <si>
    <t>Příprava podkladu truhlářských konstrukcí před provedením nátěru broušení smirkovým papírem nebo, plátnem oprášení</t>
  </si>
  <si>
    <t>15,833</t>
  </si>
  <si>
    <t>783122111</t>
  </si>
  <si>
    <t>Tmelení truhlářských konstrukcí lokální, včetně přebroušení tmelených míst rozsahu přes 10 do 30%, plochy, tmelem disperzním akrylátovým nebo latexovým</t>
  </si>
  <si>
    <t>783124101</t>
  </si>
  <si>
    <t>Základní nátěr truhlářských konstrukcí jednonásobný akrylátový</t>
  </si>
  <si>
    <t>12,213</t>
  </si>
  <si>
    <t>3,25*0,50</t>
  </si>
  <si>
    <t>783128211</t>
  </si>
  <si>
    <t>Lakovací nátěr truhlářských konstrukcí dvojnásobný s mezibroušením akrylátový</t>
  </si>
  <si>
    <t>17,458</t>
  </si>
  <si>
    <t>783213021</t>
  </si>
  <si>
    <t>Napouštěcí nátěr tesařských prvků proti dřevokazným houbám, hmyzu a plísním nezabudovaných do, konstrukce dvojnásobný syntetický</t>
  </si>
  <si>
    <t>0,44*7,20+0,52*86+0,56*22,50+0,60*74</t>
  </si>
  <si>
    <t>0,44*12+0,52*54+0,56*42,50+0,60*16</t>
  </si>
  <si>
    <t>783301303</t>
  </si>
  <si>
    <t>Příprava podkladu zámečnických konstrukcí před provedením nátěru odrezivění odrezovačem, bezoplachovým</t>
  </si>
  <si>
    <t>stávající válcované nosníky</t>
  </si>
  <si>
    <t>(3,60+4,40+4,40)*3*0,60</t>
  </si>
  <si>
    <t>783343101</t>
  </si>
  <si>
    <t>Základní impregnační nátěr zámečnických konstrukcí aktivátorem rzi na zkorodovaný povrch, jednonásobný polyuretanový</t>
  </si>
  <si>
    <t>783344101</t>
  </si>
  <si>
    <t>Základní nátěr zámečnických konstrukcí jednonásobný polyuretanový</t>
  </si>
  <si>
    <t>783823133</t>
  </si>
  <si>
    <t>Penetrační nátěr omítek hladkých omítek hladkých, zrnitých tenkovrstvých nebo štukových stupně, členitosti 1 a 2 silikátový</t>
  </si>
  <si>
    <t>nátěry omítek</t>
  </si>
  <si>
    <t>nátěr podhledu +7,740 z PZD desek</t>
  </si>
  <si>
    <t>(3,60+4,40+4,30)*3,70</t>
  </si>
  <si>
    <t>783827423</t>
  </si>
  <si>
    <t>Krycí (ochranný ) nátěr omítek dvojnásobný hladkých omítek hladkých, zrnitých tenkovrstvých nebo, štukových stupně členitosti 1 a 2 silikátový</t>
  </si>
  <si>
    <t>287,99085</t>
  </si>
  <si>
    <t>784211101</t>
  </si>
  <si>
    <t>Malby z malířských směsí otěruvzdorných za mokra dvojnásobné, bílé za mokra otěruvzdorné výborně v, místnostech výšky do 3,80 m</t>
  </si>
  <si>
    <t>(0,60*2+1,50)*1,10</t>
  </si>
  <si>
    <t>(1,20+0,60)*2,60</t>
  </si>
  <si>
    <t>(3,50+3,60+3,30+0,45+0,88+0,35)*1,30</t>
  </si>
  <si>
    <t>(2,57*3,60+1,6*3,60-2*1,145*2,06)*2</t>
  </si>
  <si>
    <t>(1,98*2,93+3,40*2,93-2*1,745*2,06)*2</t>
  </si>
  <si>
    <t>242</t>
  </si>
  <si>
    <t>Zednická výpomoc HZS (pro vzduchotechniku)</t>
  </si>
  <si>
    <t>012203000</t>
  </si>
  <si>
    <t>Geodetické práce při provádění stavby, vytýčení stavby (pro celou stavbu)</t>
  </si>
  <si>
    <t>013254000</t>
  </si>
  <si>
    <t>Dokumentace skutečného provedení stavby (pro celou stavbu)</t>
  </si>
  <si>
    <t>030001000</t>
  </si>
  <si>
    <t>034203000</t>
  </si>
  <si>
    <t>Oplocení staveniště</t>
  </si>
  <si>
    <t>034303000</t>
  </si>
  <si>
    <t>Opatření na ochranu pozemků sousedících se staveništěm</t>
  </si>
  <si>
    <t>045002000</t>
  </si>
  <si>
    <t>Kompletační a koordinační činnost</t>
  </si>
  <si>
    <t>049203000</t>
  </si>
  <si>
    <t>Náklady stanovené zvláštními předpisy,bezpečnostní a hygienická opatření n staveništi dle plánu BOZP, (pro celou stavbu)</t>
  </si>
  <si>
    <t>801.49</t>
  </si>
  <si>
    <t>budovy pro vědu, kulturu a osvětu ostatní</t>
  </si>
  <si>
    <t xml:space="preserve"> m3</t>
  </si>
  <si>
    <t>svislá nosná konstrukce z jiných materiálů</t>
  </si>
  <si>
    <t>odpočet 13,50 m2 podklad pod spojovacím schodištěm</t>
  </si>
  <si>
    <t>podsyp pod sociálním zařízením</t>
  </si>
  <si>
    <t>900/750 výška: 880</t>
  </si>
  <si>
    <t>950/750 výška: 880</t>
  </si>
  <si>
    <t>132201211R00</t>
  </si>
  <si>
    <t xml:space="preserve">Hloubení rýh šířky přes 60 do 200 cm do 100 m3, v hornině 3, hloubení strojně </t>
  </si>
  <si>
    <t>RTS 17/ II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</si>
  <si>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</si>
  <si>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WC : 46,6*0,76*1</t>
  </si>
  <si>
    <t>Klidová část : 30,0 * 1,2*1</t>
  </si>
  <si>
    <t>132201219R00</t>
  </si>
  <si>
    <t xml:space="preserve">Hloubení rýh šířky přes 60 do 200 cm příplatek za lepivost, v hornině 3,  </t>
  </si>
  <si>
    <t>příplatek 50% : 71,416*0,5</t>
  </si>
  <si>
    <t>151101101R00</t>
  </si>
  <si>
    <t>Zřízení pažení a rozepření stěn rýh příložné  pro jakoukoliv mezerovitost, hloubky do 2 m</t>
  </si>
  <si>
    <t>pro podzemní vedení pro všechny šířky rýhy,</t>
  </si>
  <si>
    <t>klidová část : 30*1,2*2</t>
  </si>
  <si>
    <t>151101111R00</t>
  </si>
  <si>
    <t>Odstranění pažení a rozepření rýh příložné , hloubky do 2 m</t>
  </si>
  <si>
    <t>pro podzemní vedení s uložením materiálu na vzdálenost do 3 m od kraje výkopu,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</si>
  <si>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</si>
  <si>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</si>
  <si>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</si>
  <si>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Klidová část : 30,0*1,2*1</t>
  </si>
  <si>
    <t>162701105R00</t>
  </si>
  <si>
    <t>Vodorovné přemístění výkopku z horniny 1 až 4, na vzdálenost přes 9 000  do 10 000 m</t>
  </si>
  <si>
    <t>174101101R00</t>
  </si>
  <si>
    <t>Zásyp sypaninou se zhutněním jam, šachet, rýh nebo kolem objektů v těchto vykopávkách</t>
  </si>
  <si>
    <t>71,416-7,66-22,98</t>
  </si>
  <si>
    <t>WC : 46,6*1*0,3</t>
  </si>
  <si>
    <t>klidová část : 30*1*0,3</t>
  </si>
  <si>
    <t>58337320R</t>
  </si>
  <si>
    <t>štěrkopísek frakce 0,0 až 8,0 mm; třída C</t>
  </si>
  <si>
    <t>113106211R00</t>
  </si>
  <si>
    <t>Rozebrání vozovek a ploch s jakoukoliv výplní spár _x000D_
 v ploše jednotlivě do 200 m2, z velkých kostek, kladených do lože z kameniva těženého, škváry nebo strusky</t>
  </si>
  <si>
    <t>24*1</t>
  </si>
  <si>
    <t>113107305R00</t>
  </si>
  <si>
    <t>Odstranění podkladů nebo krytů z kameniva těženého, v ploše jednotlivě do 50 m2, tloušťka vrstvy 50 mm</t>
  </si>
  <si>
    <t>97999999R</t>
  </si>
  <si>
    <t>Poplatek za skládku</t>
  </si>
  <si>
    <t>451573111R00</t>
  </si>
  <si>
    <t>Lože pod potrubí, stoky a drobné objekty z písku a štěrkopísku  do 65 mm</t>
  </si>
  <si>
    <t>WC : 46,6*1*0,1</t>
  </si>
  <si>
    <t>klidová část : 30*0,1*1</t>
  </si>
  <si>
    <t>R-01</t>
  </si>
  <si>
    <t>Liniový odvodňov. žlab polymerbet.vč odtok. šachty a ZU dl.5,7 m - kompl.provedení, vč.přesunů hmot</t>
  </si>
  <si>
    <t>R-02</t>
  </si>
  <si>
    <t>Liniový odvodňov. žlab polymerbet.,vč odtok. šachty a ZU dl.1,5 m, kompl.provedení, vč.přesunů hmot</t>
  </si>
  <si>
    <t>R-03</t>
  </si>
  <si>
    <t>Liniový odvodňov. žlab polymerbet., vč odtok. šachty a ZU dl.4,8nm, kompl.provedení, vč.přesunů hmot</t>
  </si>
  <si>
    <t>R-04</t>
  </si>
  <si>
    <t>Napojení potrubí DN150 do stávajcí šachty - navrtání</t>
  </si>
  <si>
    <t>R-05</t>
  </si>
  <si>
    <t>Plastová revizní šachta DN400, litinový poklop-kompletní provedení</t>
  </si>
  <si>
    <t>R-06</t>
  </si>
  <si>
    <t>Liniový odvodňov. žlab polymerbet.vč odtok. šachty a ZU dl.4,9m,  kompl.provedení, vč.přesunů hmot</t>
  </si>
  <si>
    <t>998011001R00</t>
  </si>
  <si>
    <t>Přesun hmot pro budovy s nosnou konstrukcí zděnou výšky do 6 m</t>
  </si>
  <si>
    <t>přesun hmot pro budovy občanské výstavby (JKSO 801), budovy pro bydlení (JKSO 803) budovy pro výrobu a služby (JKSO 812) s nosnou svislou konstrukcí zděnou z cihel nebo tvárnic nebo kovovou</t>
  </si>
  <si>
    <t>722181214RU1</t>
  </si>
  <si>
    <t>Izolace vodovodního potrubí návleková trubice z pěnového polyetylenu, tloušťka stěny 20 mm, d 32 mm</t>
  </si>
  <si>
    <t>800-721</t>
  </si>
  <si>
    <t>V položce je kalkulována dodávka izolační trubice, spon a lepicí pásky.</t>
  </si>
  <si>
    <t>722181214RZ6</t>
  </si>
  <si>
    <t>Izolace vodovodního potrubí návleková trubice z pěnového polyetylenu, tloušťka stěny 20 mm, d 20 mm</t>
  </si>
  <si>
    <t>722181215RZ6</t>
  </si>
  <si>
    <t>Izolace vodovodního potrubí návleková trubice z pěnového polyetylenu, tloušťka stěny 25 mm, d 20 mm</t>
  </si>
  <si>
    <t>998713201R00</t>
  </si>
  <si>
    <t>Přesun hmot pro izolace tepelné v objektech výšky do 6 m</t>
  </si>
  <si>
    <t>800-713</t>
  </si>
  <si>
    <t>721176124R00</t>
  </si>
  <si>
    <t>Potrubí z plastových trub polypropylenové (PP), svodné (ležaté) v zemi, D 75 mm, s 1,9 mm, DN 70</t>
  </si>
  <si>
    <t>Potrubí včetně tvarovek. Bez zednických výpomocí.</t>
  </si>
  <si>
    <t>721176125R00</t>
  </si>
  <si>
    <t>Potrubí z plastových trub polypropylenové (PP), svodné (ležaté) v zemi, D 110 mm, s 2,7 mm, DN 100</t>
  </si>
  <si>
    <t>721176136R00</t>
  </si>
  <si>
    <t>Potrubí z plastových trub polypropylenové (PP), svodné (ležaté) zavěšené, D 125 mm, s 3,1 mm, DN 125</t>
  </si>
  <si>
    <t>Potrubí včetně tvarovek, objímek a vložek pro tlumení hluku. Bez zednických výpomocí.</t>
  </si>
  <si>
    <t>Včetně zřízení a demontáže pomocného lešení.</t>
  </si>
  <si>
    <t>721176137R00</t>
  </si>
  <si>
    <t>Potrubí z plastových trub polypropylenové (PP), svodné (ležaté) zavěšené, D 160 mm, s 3,9 mm, DN 150</t>
  </si>
  <si>
    <t>721176102R00</t>
  </si>
  <si>
    <t>Potrubí z plastových trub polypropylenové (PP), připojovací, D 40 mm, s 1,8 mm, DN 40</t>
  </si>
  <si>
    <t>721176103R00</t>
  </si>
  <si>
    <t>Potrubí z plastových trub polypropylenové (PP), připojovací, D 50 mm, s 1,8 mm, DN 50</t>
  </si>
  <si>
    <t>721194104R00</t>
  </si>
  <si>
    <t>Zřízení přípojek na potrubí D 40 mm, materiál ve specifikaci</t>
  </si>
  <si>
    <t>vyvedení a upevnění odpadních výpustek,</t>
  </si>
  <si>
    <t>721194105R00</t>
  </si>
  <si>
    <t>Zřízení přípojek na potrubí D 50 mm, materiál ve specifikaci</t>
  </si>
  <si>
    <t>721194109R00</t>
  </si>
  <si>
    <t>Zřízení přípojek na potrubí D 110  mm, materiál ve specifikaci</t>
  </si>
  <si>
    <t>721223423R00</t>
  </si>
  <si>
    <t>Vpusti, zápachové uzávěrky a odtokové žlaby podlahové, D 50, 75, 110 mm, se svislým odtokem,123x123mm/115x115mm</t>
  </si>
  <si>
    <t>72127315R</t>
  </si>
  <si>
    <t>Hlavice ventilační přivětrávací HL900, přivzdušňovací ventil HL900, D 50/75/110 mm</t>
  </si>
  <si>
    <t>721290111R00</t>
  </si>
  <si>
    <t>Zkouška těsnosti kanalizace v objektech vodou, DN 125</t>
  </si>
  <si>
    <t>721290112R00</t>
  </si>
  <si>
    <t>Zkouška těsnosti kanalizace v objektech vodou, DN 200</t>
  </si>
  <si>
    <t>721290123R00</t>
  </si>
  <si>
    <t>Zkouška těsnosti kanalizace v objektech kouřem, DN 300</t>
  </si>
  <si>
    <t>722171213R00</t>
  </si>
  <si>
    <t>Potrubí z plastických hmot polyetylenové potrubí PE-HD, D 32 mm, s 3,0 mm, PN 10, svěrné spojky, včetně zednických výpomocí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</si>
  <si>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</si>
  <si>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</si>
  <si>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</si>
  <si>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722131933R00</t>
  </si>
  <si>
    <t>Opravy vodovodního potrubí závitového propojení dosavadního potrubí, DN 25</t>
  </si>
  <si>
    <t>72226341</t>
  </si>
  <si>
    <t>Vodoměry do 100°C, závitové G 1/2 Jhm 10</t>
  </si>
  <si>
    <t>72229</t>
  </si>
  <si>
    <t>EL. zásobníkový ohřívač 80l -2kW +montáž - komplet.provedení</t>
  </si>
  <si>
    <t xml:space="preserve">ks    </t>
  </si>
  <si>
    <t>722290226R00</t>
  </si>
  <si>
    <t>Dílčí tlakové zkoušky vodovodního potrubí závitového, do DN 50</t>
  </si>
  <si>
    <t>722290234R00</t>
  </si>
  <si>
    <t>Proplach a dezinfekce vodovodního potrubí do DN 80</t>
  </si>
  <si>
    <t>722299001-01</t>
  </si>
  <si>
    <t>Tr.polypropylen PN 20 d20x3,4 +tvarovky</t>
  </si>
  <si>
    <t>722299002-02</t>
  </si>
  <si>
    <t>Tr.polypropylen PN 20 d25x4,2 +tvarovky</t>
  </si>
  <si>
    <t>722299003-03</t>
  </si>
  <si>
    <t>Tr.polypropylen PN 20 d32x5,4 +tvarovky</t>
  </si>
  <si>
    <t>722299019-04</t>
  </si>
  <si>
    <t>Podpůrný žlab pozink. pro d20</t>
  </si>
  <si>
    <t>722299020-05</t>
  </si>
  <si>
    <t>Podpůrný žlab pozink. pro d25</t>
  </si>
  <si>
    <t>722299021-06</t>
  </si>
  <si>
    <t>Podpůrný žlab pozink. pro d32</t>
  </si>
  <si>
    <t>722299032-07</t>
  </si>
  <si>
    <t>Kulový uzávěr G1/2" +mont.</t>
  </si>
  <si>
    <t>722299033-08</t>
  </si>
  <si>
    <t>Kulový uzávěr G3/4" +mont.</t>
  </si>
  <si>
    <t>722299034-09</t>
  </si>
  <si>
    <t>Kulový uzávěr G1" +mont.</t>
  </si>
  <si>
    <t>R722-1</t>
  </si>
  <si>
    <t>Ventil fasádní - mrazuvzdorný</t>
  </si>
  <si>
    <t>998722201R00</t>
  </si>
  <si>
    <t>Přesun hmot pro vnitřní vodovod v objektech výšky do 6 m</t>
  </si>
  <si>
    <t>vodorovně do 50 m</t>
  </si>
  <si>
    <t>R724-1</t>
  </si>
  <si>
    <t>Bazénové čerpadlos předfitrem Q=1,0 l/s, H=11,0 m</t>
  </si>
  <si>
    <t>R724-2</t>
  </si>
  <si>
    <t>Plastová nádrž 0,5*0,5*0,8 m</t>
  </si>
  <si>
    <t>R724-3</t>
  </si>
  <si>
    <t>Elmag. ventil G 1"</t>
  </si>
  <si>
    <t>998724201R00</t>
  </si>
  <si>
    <t>Přesun hmot pro strojní vybavení v objektech výšky do 6 m</t>
  </si>
  <si>
    <t>725139102R00</t>
  </si>
  <si>
    <t>Montáž pisoárových stání včetně montáže vestavěné nádrže</t>
  </si>
  <si>
    <t>R725-5</t>
  </si>
  <si>
    <t>Pisoár nerez s automat splachovačem antiv. a ZU, Dodávka</t>
  </si>
  <si>
    <t>725119306R00</t>
  </si>
  <si>
    <t>Klozetové mísy montáž  závěsné</t>
  </si>
  <si>
    <t>725999-01</t>
  </si>
  <si>
    <t>Zavěš.klozet antivandal nerez, vč.sedátka, Dodávka</t>
  </si>
  <si>
    <t>725999-02</t>
  </si>
  <si>
    <t>Zavěš.inv.klozet antivandal nerez, vč. sedátka, Dodávka</t>
  </si>
  <si>
    <t>R725-7</t>
  </si>
  <si>
    <t>Ovládací deska ke klozetu, D+M</t>
  </si>
  <si>
    <t>R725-2</t>
  </si>
  <si>
    <t>Pneumatické oddálené ovládání splachování pro WC, D+M</t>
  </si>
  <si>
    <t>R725-3</t>
  </si>
  <si>
    <t>Montážní prvek do lehk. příčky pro závěs. WC inval, D+M</t>
  </si>
  <si>
    <t>R725-4</t>
  </si>
  <si>
    <t>Montážní prvek do leh. příčky pro závěsné WC, D+M</t>
  </si>
  <si>
    <t>725219401R00</t>
  </si>
  <si>
    <t>Umyvadlo montáž na šrouby do zdiva</t>
  </si>
  <si>
    <t>72599900.1</t>
  </si>
  <si>
    <t>Umyvadlo nerezové+ZU, Dodávka</t>
  </si>
  <si>
    <t>72599901.2</t>
  </si>
  <si>
    <t>Umývátko nerez., Dodávka</t>
  </si>
  <si>
    <t>72599904R</t>
  </si>
  <si>
    <t>Záp.uzávěr do zdi pro inval.umyvadlo, D+M</t>
  </si>
  <si>
    <t>R725-1</t>
  </si>
  <si>
    <t>Souprava na upevnění umyvadel, D+M</t>
  </si>
  <si>
    <t>725319101R00</t>
  </si>
  <si>
    <t>Dřezy jednoduché montáž_x000D_
 dřezů jednoduchých</t>
  </si>
  <si>
    <t>72531221-R</t>
  </si>
  <si>
    <t>Dřez keramický, Dodávka</t>
  </si>
  <si>
    <t>725314290R00</t>
  </si>
  <si>
    <t>Dřezy jednoduché příslušenství_x000D_
 k dřezu v kuchyňské sestavě</t>
  </si>
  <si>
    <t>725829301R00</t>
  </si>
  <si>
    <t>Montáž baterií umyvadlových a dřezových umyvadlové a dřezové stojánkové</t>
  </si>
  <si>
    <t>72599902.1</t>
  </si>
  <si>
    <t>Bat.pák.dřezová.nást.chrom s prodlouženým ramínkem pro výlevku, Dodávka</t>
  </si>
  <si>
    <t>72599902.2</t>
  </si>
  <si>
    <t>Bat.umyvadl.stoj.zamozavírací antivan chrom, Dodávka</t>
  </si>
  <si>
    <t>72599903.3</t>
  </si>
  <si>
    <t>Bat.pák.dřez.stoj.chrom, Dodávka</t>
  </si>
  <si>
    <t>72599901.4</t>
  </si>
  <si>
    <t>Výlevka diturvitová, Dodávka+montáž</t>
  </si>
  <si>
    <t>72599904.5</t>
  </si>
  <si>
    <t>Splach.nádrž vysokopolož.+RV+splach.trubka+mont.</t>
  </si>
  <si>
    <t>R725-6</t>
  </si>
  <si>
    <t>Rohový ventil nerez sítko 3/8x1/2", D+M</t>
  </si>
  <si>
    <t>725980121R00</t>
  </si>
  <si>
    <t>Dvířka z plastu, 150 x 150 mm</t>
  </si>
  <si>
    <t>998725201R00</t>
  </si>
  <si>
    <t>Přesun hmot pro zařizovací předměty v objektech výšky do 6 m</t>
  </si>
  <si>
    <t>1D</t>
  </si>
  <si>
    <t>Rozvodnice RS101, v.č. D.1.8-06</t>
  </si>
  <si>
    <t>2D</t>
  </si>
  <si>
    <t>Zásuvková rozvodnice XC1, XC2, v.č. D.1.8-07</t>
  </si>
  <si>
    <t>3D</t>
  </si>
  <si>
    <t>Rozvodnice RM101, v.č. D.1.8-09</t>
  </si>
  <si>
    <t>4D</t>
  </si>
  <si>
    <t>Osoušeč rukou bílý, nástěnný, IPx4, 70dB, 220-240V AC, 2000 W</t>
  </si>
  <si>
    <t>5 montáž</t>
  </si>
  <si>
    <t>KRABICE PŘÍSTROJOVÁ POD OMÍTKU,  70x45</t>
  </si>
  <si>
    <t>5D dodávka</t>
  </si>
  <si>
    <t>KRABICE ODBOČNÁ POD OMÍTKU BEZ SVORKOVNICE,  73x42</t>
  </si>
  <si>
    <t>6D</t>
  </si>
  <si>
    <t>7</t>
  </si>
  <si>
    <t>KRABICOVÁ ROZVODKA, IP 54, PRÁZDNÁ, A6 90x43mm</t>
  </si>
  <si>
    <t>7D</t>
  </si>
  <si>
    <t>VÝVOD PRO OHEBNÝ VODIČ Z KRABICE POD OMÍTKOU,  do 5x2.5 bílý</t>
  </si>
  <si>
    <t>8D</t>
  </si>
  <si>
    <t>OCHRANNÁ TRUBKA  PVC 40 DO ZEMĚ</t>
  </si>
  <si>
    <t>9D</t>
  </si>
  <si>
    <t>SVORKOVNICE KRABICOVÁ, pro vodiče 4x1-2,5mm2</t>
  </si>
  <si>
    <t>10D</t>
  </si>
  <si>
    <t>SVORKOVNICE KRABICOVÁ, pro vodiče 3x1-2,5mm2</t>
  </si>
  <si>
    <t>11D</t>
  </si>
  <si>
    <t>SVORKOVNICE KRABICOVÁ, pro vodiče 2x1-2,5mm2</t>
  </si>
  <si>
    <t>12D</t>
  </si>
  <si>
    <t>OSAZENÍ HMOŽDINKY DO CIHLOVÉHO ZDIVA, HM8</t>
  </si>
  <si>
    <t>13D</t>
  </si>
  <si>
    <t>OSAZENÍ HMOŽDINKY DO CIHLOVÉHO ZDIVA, HM10</t>
  </si>
  <si>
    <t>14D</t>
  </si>
  <si>
    <t>KABEL SILOVÝ,IZOLACE PVC BEZ VODIČE PE (viz výkr. D.1.8.03, 04), CYKY-O 2x1.5 mm2 , pod omítkou</t>
  </si>
  <si>
    <t>15D</t>
  </si>
  <si>
    <t>KABEL SILOVÝ,IZOLACE PVC BEZ VODIČE PE (viz výkr. D.1.8.03, 04), CYKY-O 3x1.5 mm2 , pod omítkou</t>
  </si>
  <si>
    <t>16D</t>
  </si>
  <si>
    <t>KABEL SILOVÝ,IZOLACE PVC BEZ VODIČE PE (viz výkr. D.1.8.03, 04), CYKY-O 3x2.5 mm2 , pod omítkou</t>
  </si>
  <si>
    <t>17D</t>
  </si>
  <si>
    <t>KABEL SILOVÝ,IZOLACE PVC S VODIČEM PE (viz výkr. D.1.8.03, 04), CYKY-J 3x1.5 mm2 , pod omítkou</t>
  </si>
  <si>
    <t>18D</t>
  </si>
  <si>
    <t>KABEL SILOVÝ,IZOLACE PVC S VODIČEM PE (viz výkr. D.1.8.03, 04), CYKY-J 3x2.5 mm2 , pod omítkou</t>
  </si>
  <si>
    <t>19D</t>
  </si>
  <si>
    <t>KABEL SILOVÝ,IZOLACE PVC S VODIČEM PE (viz výkr. D.1.8.03, 04), CYKY-J 3x2.5 mm2 , volně</t>
  </si>
  <si>
    <t>20D</t>
  </si>
  <si>
    <t>KABEL SILOVÝ,IZOLACE PVC S VODIČEM PE (viz výkr. D.1.8.03, 04), CYKY-J 5x1.5 mm2 , pod omítkou</t>
  </si>
  <si>
    <t>21D</t>
  </si>
  <si>
    <t>KABEL SILOVÝ,IZOLACE PVC S VODIČEM PE (viz výkr. D.1.8.03, 04), CYKY-J 5x4 mm2 , pod omítkou</t>
  </si>
  <si>
    <t>22D</t>
  </si>
  <si>
    <t>KABEL SILOVÝ,IZOLACE PVC S VODIČEM PE (viz výkr. D.1.8.03, 04), CYKY-J 5x4 mm2 , volně</t>
  </si>
  <si>
    <t>23D</t>
  </si>
  <si>
    <t>KABEL SILOVÝ,IZOLACE PVC S VODIČEM PE (viz výkr. D.1.8.03, 04), CYKY-J 5x6 mm2 , pod omítkou</t>
  </si>
  <si>
    <t>24D</t>
  </si>
  <si>
    <t>KABEL SILOVÝ,IZOLACE PVC S VODIČEM PE (viz výkr. D.1.8.03, 04), CYKY-J 5x6 mm2 , volně</t>
  </si>
  <si>
    <t>25D</t>
  </si>
  <si>
    <t>KABEL SILOVÝ,IZOLACE PVC S VODIČEM PE (viz výkr. D.1.8.03, 04), CYKY-J 4x25 mm2 , pod omítkou</t>
  </si>
  <si>
    <t>26D</t>
  </si>
  <si>
    <t>ŠŇŮRA PVC (viz výkr. D.1.8.04), 3x1.5 mm2 , volně</t>
  </si>
  <si>
    <t>27D</t>
  </si>
  <si>
    <t>UKONČENÍ KABELŮ DO 4x10 mm2</t>
  </si>
  <si>
    <t>UKONČENÍ KABELŮ DO 5x10 mm2</t>
  </si>
  <si>
    <t>STROJEK SPÍNAČE, 1-pól.vyp.(1)</t>
  </si>
  <si>
    <t>30D</t>
  </si>
  <si>
    <t>STROJEK SPÍNAČE,  2-pól.vyp.(2)</t>
  </si>
  <si>
    <t>31D</t>
  </si>
  <si>
    <t>STROJEK SPÍNAČE, sériov.přep.(5)</t>
  </si>
  <si>
    <t>32D</t>
  </si>
  <si>
    <t>STROJEK SPÍNAČE, střídav.přep.(6)</t>
  </si>
  <si>
    <t>33D</t>
  </si>
  <si>
    <t>STROJEK SPÍNAČE, kříž.přep.(7)</t>
  </si>
  <si>
    <t>34D</t>
  </si>
  <si>
    <t>KRYT SPÍNAČE  BARVA BÍLÁ, 1 páčka</t>
  </si>
  <si>
    <t>35D</t>
  </si>
  <si>
    <t>KRYT SPÍNAČE  BARVA BÍLÁ, 2 páčky</t>
  </si>
  <si>
    <t>36D</t>
  </si>
  <si>
    <t>RÁMEČEK PRO PŘÍSTROJE  BARVA BÍLÁ,  jednoduchý</t>
  </si>
  <si>
    <t>37D</t>
  </si>
  <si>
    <t>SPÍNAČ VENKOVNÍ V Al IP66, 1-pólový vypínač</t>
  </si>
  <si>
    <t>38D</t>
  </si>
  <si>
    <t>39</t>
  </si>
  <si>
    <t>SPÍNAČ VENKOVNÍ V Al IP66, střídavý přepínač</t>
  </si>
  <si>
    <t>39D</t>
  </si>
  <si>
    <t>40</t>
  </si>
  <si>
    <t>SPÍNAČ VENKOVNÍ V Al IP66, křížový přepínač</t>
  </si>
  <si>
    <t>40D</t>
  </si>
  <si>
    <t>41</t>
  </si>
  <si>
    <t>Hygrostat mechanický, 230V,AC, 30-100%</t>
  </si>
  <si>
    <t>41D</t>
  </si>
  <si>
    <t>42</t>
  </si>
  <si>
    <t>Doběhový spínač, 2-20 min., 230V AC</t>
  </si>
  <si>
    <t>42D</t>
  </si>
  <si>
    <t>43</t>
  </si>
  <si>
    <t>Ponorné sondy S1, S2 včetně připojovacího vedení</t>
  </si>
  <si>
    <t>43D</t>
  </si>
  <si>
    <t>44</t>
  </si>
  <si>
    <t>Ponorná sonda S3, včetně připojovacího vedení</t>
  </si>
  <si>
    <t>44D</t>
  </si>
  <si>
    <t>46</t>
  </si>
  <si>
    <t>ZÁSUVKA DOMOVNÍ, BARVA BÍLÁ, KOMPLETNÍ, 2p+PE</t>
  </si>
  <si>
    <t>46D</t>
  </si>
  <si>
    <t>47</t>
  </si>
  <si>
    <t>Vidlice dvojpólová s ochranným kontaktem, s postranním vývodem, bílá, 250V, 16A</t>
  </si>
  <si>
    <t>47D</t>
  </si>
  <si>
    <t>48</t>
  </si>
  <si>
    <t>Jistič modulární B10/1, 6kA</t>
  </si>
  <si>
    <t>48D</t>
  </si>
  <si>
    <t>49</t>
  </si>
  <si>
    <t>Jistič modulární B40/3, 10kA, barevná páčka</t>
  </si>
  <si>
    <t>49D</t>
  </si>
  <si>
    <t>50</t>
  </si>
  <si>
    <t>Jistič modulární B63/3, 10kA, barevná páčka</t>
  </si>
  <si>
    <t>50D</t>
  </si>
  <si>
    <t>51</t>
  </si>
  <si>
    <t>Demontáž jističe B40/3</t>
  </si>
  <si>
    <t>52</t>
  </si>
  <si>
    <t>Montáž jističe B40/3</t>
  </si>
  <si>
    <t>53</t>
  </si>
  <si>
    <t>Jistič modulární C20/3, 6kA</t>
  </si>
  <si>
    <t>53D</t>
  </si>
  <si>
    <t>54</t>
  </si>
  <si>
    <t>Pojistka nožová 00/80A/400VAC</t>
  </si>
  <si>
    <t>54D</t>
  </si>
  <si>
    <t>55</t>
  </si>
  <si>
    <t>MONTÁŽ ROZVODNICE, XC1,2</t>
  </si>
  <si>
    <t>56</t>
  </si>
  <si>
    <t>MONTÁŽ ROZVODNICE, RS101</t>
  </si>
  <si>
    <t>57</t>
  </si>
  <si>
    <t>MONTÁŽ ROZVODNICE,RM101</t>
  </si>
  <si>
    <t>58</t>
  </si>
  <si>
    <t>Montáž osoušeče rukou</t>
  </si>
  <si>
    <t>59</t>
  </si>
  <si>
    <t>Svítidla LED včetně zdrojů: A - svítidlo sloupkové, 19W</t>
  </si>
  <si>
    <t>59D</t>
  </si>
  <si>
    <t>60</t>
  </si>
  <si>
    <t>Svítidla LED včetně zdrojů: Apř - příslušenství-základna pro instalaci do nezpevněného povrchu</t>
  </si>
  <si>
    <t>60D</t>
  </si>
  <si>
    <t>61</t>
  </si>
  <si>
    <t>Svítidla LED včetně zdrojů: B - svítidlo vestavné, 6W</t>
  </si>
  <si>
    <t>61D</t>
  </si>
  <si>
    <t>Svítidla LED včetně zdrojů: Bpř - příslušenství - vestavný box</t>
  </si>
  <si>
    <t>62D</t>
  </si>
  <si>
    <t>63</t>
  </si>
  <si>
    <t>Svítidla LED včetně zdrojů: C - svítidlo nástěnné, 12W</t>
  </si>
  <si>
    <t>63D</t>
  </si>
  <si>
    <t>64</t>
  </si>
  <si>
    <t>Svítidla LED včetně zdrojů: D - svítidlo nástěnné, 12W</t>
  </si>
  <si>
    <t>64D</t>
  </si>
  <si>
    <t>65</t>
  </si>
  <si>
    <t>Svítidla LED včetně zdrojů: E - svítidlo nástěnné, 12W</t>
  </si>
  <si>
    <t>65D</t>
  </si>
  <si>
    <t>66</t>
  </si>
  <si>
    <t>Svítidla LED včetně zdrojů: F - svítidlo na lištu, 12W</t>
  </si>
  <si>
    <t>66D</t>
  </si>
  <si>
    <t>67</t>
  </si>
  <si>
    <t>Svítidla LED včetně zdrojů: Fpř1 - příslušenství-lišta závěsná H4000mm kompletní,400V</t>
  </si>
  <si>
    <t>67D</t>
  </si>
  <si>
    <t>68</t>
  </si>
  <si>
    <t>Svítidla LED včetně zdrojů: Fpř2 - příslušenství-lišta přisazená 3000mm kompletní, 400V</t>
  </si>
  <si>
    <t>68D</t>
  </si>
  <si>
    <t>69</t>
  </si>
  <si>
    <t>Svítidla LED včetně zdrojů: Fpř3 - příslušenství-lišta přisazená 4000mm kompletní, 400V</t>
  </si>
  <si>
    <t>69D</t>
  </si>
  <si>
    <t>70</t>
  </si>
  <si>
    <t>Svítidla LED včetně zdrojů: G - svítidlo vestavné, 25W</t>
  </si>
  <si>
    <t>70D</t>
  </si>
  <si>
    <t>71</t>
  </si>
  <si>
    <t>Svítidla LED včetně zdrojů: H - svítidlo stropní, 28W</t>
  </si>
  <si>
    <t>71D</t>
  </si>
  <si>
    <t>72</t>
  </si>
  <si>
    <t>Svítidla LED včetně zdrojů: J - svítidlo vestavné, 15W</t>
  </si>
  <si>
    <t>72D</t>
  </si>
  <si>
    <t>73</t>
  </si>
  <si>
    <t>Svítidla LED včetně zdrojů: K - svítidlo vestavné, 13W</t>
  </si>
  <si>
    <t>73D</t>
  </si>
  <si>
    <t>74</t>
  </si>
  <si>
    <t>Svítidla LED včetně zdrojů: L - svítidlo vestavné do země, 15W</t>
  </si>
  <si>
    <t>74D</t>
  </si>
  <si>
    <t>75</t>
  </si>
  <si>
    <t>Svítidla LED včetně zdrojů: Lpř - příslušenství-vestavný box</t>
  </si>
  <si>
    <t>75D</t>
  </si>
  <si>
    <t>76</t>
  </si>
  <si>
    <t>Svítidla LED včetně zdrojů: M - svítidlo podvodní, 15W</t>
  </si>
  <si>
    <t>76D</t>
  </si>
  <si>
    <t>77</t>
  </si>
  <si>
    <t>Svítidla LED včetně zdrojů: Mpř - příslušenství-zdroj 24VDC, 50W, IP67, Class II SELV</t>
  </si>
  <si>
    <t>77D</t>
  </si>
  <si>
    <t>78</t>
  </si>
  <si>
    <t>Topné panely nástěnné: panel 230V, 300W, IP44, tř.ochr.I</t>
  </si>
  <si>
    <t>78D</t>
  </si>
  <si>
    <t>79</t>
  </si>
  <si>
    <t>Topné panely nástěnné: panel 230V, 600W, IP44, tř.ochr.I</t>
  </si>
  <si>
    <t>79D</t>
  </si>
  <si>
    <t>80</t>
  </si>
  <si>
    <t>Topné panely nástěnné: panel 230V, 700W, IP44, tř.ochr.I</t>
  </si>
  <si>
    <t>80D</t>
  </si>
  <si>
    <t>81</t>
  </si>
  <si>
    <t>Topné panely nástěnné: panel 230V, 850W, IP44, tř.ochr.I</t>
  </si>
  <si>
    <t>81D</t>
  </si>
  <si>
    <t>82</t>
  </si>
  <si>
    <t>OCELOVÝ DRÁT POZINKOVANÝ, FeZn-D10 (0,62kg/m)</t>
  </si>
  <si>
    <t>82D</t>
  </si>
  <si>
    <t>83</t>
  </si>
  <si>
    <t>ZEMNIČE FeZn, ZT1,5s tyč 1500x26mm</t>
  </si>
  <si>
    <t>83D</t>
  </si>
  <si>
    <t>84</t>
  </si>
  <si>
    <t>Demontaz stavajiciho zarizeni, (demontáž spínačů, zásuvek, svítidel, kabelů)</t>
  </si>
  <si>
    <t>85</t>
  </si>
  <si>
    <t>Uprava stavajiciho rozvadece RE1</t>
  </si>
  <si>
    <t>86</t>
  </si>
  <si>
    <t>Uprava stavajiciho rozvadece RV</t>
  </si>
  <si>
    <t>87</t>
  </si>
  <si>
    <t>88</t>
  </si>
  <si>
    <t>Měrný podíl žadatele za zvýšení rezervovaného příkonu podle Zákona č.51/2006 - třífázové připojení z, hodnoty 40A/3 na hodnotu 63A/3</t>
  </si>
  <si>
    <t>A</t>
  </si>
  <si>
    <t>90</t>
  </si>
  <si>
    <t>PROVEDENI REVIZNICH ZKOUSEK DLE CSN 331500, Revizni technik</t>
  </si>
  <si>
    <t>91D</t>
  </si>
  <si>
    <t>92</t>
  </si>
  <si>
    <t>HLOUBENÍ KABELOVÉ RÝHY, Zemina třídy 3, šíře 350mm,hloubka 800mm</t>
  </si>
  <si>
    <t>93</t>
  </si>
  <si>
    <t>ZŘÍZENÍ KABELOVÉHO LOŽE,  Z prosáté zeminy, bez zakrytí, šíře do 65cm,tloušťka 5cm</t>
  </si>
  <si>
    <t>FOLIE VÝSTRAŽNÁ Z PVC, Do šířky 20cm</t>
  </si>
  <si>
    <t>ZÁHOZ KABELOVÉ RÝHY, Zemina třídy 3, šíře 350mm,hloubka 800mm</t>
  </si>
  <si>
    <t>VYBOURANI OTVORU VE ZDIVU CIHELNEM DO PRUMERU 60mm, Stena do 150mm</t>
  </si>
  <si>
    <t>97</t>
  </si>
  <si>
    <t>VYBOURANI OTVORU VE ZDIVU CIHELNEM DO PRUMERU 60mm, Stena do 300mm</t>
  </si>
  <si>
    <t>98</t>
  </si>
  <si>
    <t>VYBOURANI OTVORU VE ZDIVU CIHELNEM DO PLOCHY 9 dm2, Stena do 150mm (pro svítidla B)</t>
  </si>
  <si>
    <t>VYBOURANI OTVORU VE STENE PRO ROZVODNICE XC1,2, Stena do 300mm</t>
  </si>
  <si>
    <t>100</t>
  </si>
  <si>
    <t>VYSEKANI KAPES VE ZDIVU CIHELNEM DO PLOCHY 25 dm2, Hl.150mm (pro RS 101)</t>
  </si>
  <si>
    <t>101</t>
  </si>
  <si>
    <t>VYSEKANI KAPES VE ZDIVU CIHELNEM PRO KRABICE, 100x100x50 mm</t>
  </si>
  <si>
    <t>102</t>
  </si>
  <si>
    <t>VYSEKANI RYH VE ZDIVU CIHELNEM - HLOUBKA 30mm,  Sire 30 mm</t>
  </si>
  <si>
    <t>103</t>
  </si>
  <si>
    <t>VYSEKANI RYH VE ZDIVU CIHELNEM - HLOUBKA 30mm,  Sire 70 mm</t>
  </si>
  <si>
    <t>104</t>
  </si>
  <si>
    <t>VYSEKANI RYH VE ZDIVU CIHELNEM - HLOUBKA 50mm (viz výkr. D.1.8.03, 04), Sire 70 mm</t>
  </si>
  <si>
    <t>105</t>
  </si>
  <si>
    <t>Doprava + přesun ( rozvaděče)</t>
  </si>
  <si>
    <t>106</t>
  </si>
  <si>
    <t>Venkovní IP kamera, antivandal, typ SKS, včetně dome krytu, konzoly vytápění, přísvitu dodávka, včetně licence</t>
  </si>
  <si>
    <t>viz výkres SLP D.1.8.03</t>
  </si>
  <si>
    <t>Vnitřní IP kamera, antivandal, typ SKS, včetně dome krytu, konzoly vytápění, přísvitu dodávka včetně, licence</t>
  </si>
  <si>
    <t>viz výkres SLP D.1.8.02</t>
  </si>
  <si>
    <t>Osazení kamery, kamerová zkouška</t>
  </si>
  <si>
    <t>2x 9</t>
  </si>
  <si>
    <t>Oživení systému</t>
  </si>
  <si>
    <t>Dodávka rekordéru (pro 24 kamer, včetně HDD 4TB, pro IP kamery, značkový)</t>
  </si>
  <si>
    <t>osadit do racku</t>
  </si>
  <si>
    <t>Optika 8vl. SM dodávka + montáž do HDPE</t>
  </si>
  <si>
    <t>107</t>
  </si>
  <si>
    <t>Zakončení optického vlákna pig-tailem, svár, měření</t>
  </si>
  <si>
    <t>dle skutečně zakončovaných vláken</t>
  </si>
  <si>
    <t>108</t>
  </si>
  <si>
    <t>UTP kabeláž od switche</t>
  </si>
  <si>
    <t>109</t>
  </si>
  <si>
    <t>Krabice pod omítku vč. vysekání lůžka</t>
  </si>
  <si>
    <t>110</t>
  </si>
  <si>
    <t>Trubka PVC  pod omítkou, pod podlahu 16-29 mm</t>
  </si>
  <si>
    <t>111</t>
  </si>
  <si>
    <t>Vodič v trubkovodu AY 2,5</t>
  </si>
  <si>
    <t>112</t>
  </si>
  <si>
    <t>AY 2,5 B</t>
  </si>
  <si>
    <t>113</t>
  </si>
  <si>
    <t>Optický patch panel pro 24 pig-tailů (kazeta do racku)</t>
  </si>
  <si>
    <t>do racku</t>
  </si>
  <si>
    <t>114</t>
  </si>
  <si>
    <t>Switch 2x optika ethernet průchozí, 4x ethernet metalický port, průmyslový metel -ninus 40 až +70, st.</t>
  </si>
  <si>
    <t>115</t>
  </si>
  <si>
    <t>PoE injektor</t>
  </si>
  <si>
    <t>116</t>
  </si>
  <si>
    <t>Nezálohovaný zdroj 24V/2A, průmyslový</t>
  </si>
  <si>
    <t>117</t>
  </si>
  <si>
    <t>Převodník optika-metalika do racku</t>
  </si>
  <si>
    <t>118</t>
  </si>
  <si>
    <t>Skříň IP65, D+M, 400x400mm včetně zasekání</t>
  </si>
  <si>
    <t>119</t>
  </si>
  <si>
    <t>Skříň IP65, D+M, 800x450mm včetně zasekání</t>
  </si>
  <si>
    <t>120</t>
  </si>
  <si>
    <t>PC pro ovládání a monitorování kamerového systému - online i záznamu. Včetně monitoru 24 inch,, značkový, herní standard, včetně aktuálního OS a antivirového programu.</t>
  </si>
  <si>
    <t>pro pracoviště ostrahy</t>
  </si>
  <si>
    <t>121</t>
  </si>
  <si>
    <t>Instalace a oživení průmysklové LAN pro kamery</t>
  </si>
  <si>
    <t>122</t>
  </si>
  <si>
    <t>Čidlo na počítání průchodu osob včetně oživení a výstupu na PC na pracovišti ostrahy   (D+M)</t>
  </si>
  <si>
    <t>na vstupech do areálu (3 vstupy)</t>
  </si>
  <si>
    <t>123</t>
  </si>
  <si>
    <t>Instalace SW, zaškolení obsluhy</t>
  </si>
  <si>
    <t>201</t>
  </si>
  <si>
    <t>Hlásič EZS duální do vnitřního prostředí - detektor pohybu</t>
  </si>
  <si>
    <t>202</t>
  </si>
  <si>
    <t>Montáž hlásiče</t>
  </si>
  <si>
    <t>203</t>
  </si>
  <si>
    <t>Klávesnice pro systém EZS</t>
  </si>
  <si>
    <t>204</t>
  </si>
  <si>
    <t>Montáž drátové klávesnice</t>
  </si>
  <si>
    <t>205</t>
  </si>
  <si>
    <t>UVEDENÍ HLÁSIČE DO PROVOZU (programování)</t>
  </si>
  <si>
    <t>3+1</t>
  </si>
  <si>
    <t>206</t>
  </si>
  <si>
    <t>Koncentrátor EZS včetně skříně a zdroje a baterie</t>
  </si>
  <si>
    <t>207</t>
  </si>
  <si>
    <t>Montáž kabelu do trubky</t>
  </si>
  <si>
    <t>208</t>
  </si>
  <si>
    <t>Kabel pro EZS</t>
  </si>
  <si>
    <t>209</t>
  </si>
  <si>
    <t>210</t>
  </si>
  <si>
    <t>Trubka PVC  pod omítkou, na provrch nad podled 16-29 mm</t>
  </si>
  <si>
    <t>211</t>
  </si>
  <si>
    <t>Vodič v trubkovodu AY 2,5 protahovací</t>
  </si>
  <si>
    <t>212</t>
  </si>
  <si>
    <t>Oživení, zaškolení obsluhy EZS</t>
  </si>
  <si>
    <t>odborný odhad</t>
  </si>
  <si>
    <t>213</t>
  </si>
  <si>
    <t>Výchozí revize, vypracování zprávy, dokumentace skutečnéh0 stavu</t>
  </si>
  <si>
    <t>301</t>
  </si>
  <si>
    <t>Montážní práce v ústředně EPS</t>
  </si>
  <si>
    <t>302</t>
  </si>
  <si>
    <t>Kouřový hlás.pož.interakiv s individuální adresací</t>
  </si>
  <si>
    <t>303</t>
  </si>
  <si>
    <t>Patice k hlásiči adresovatelna, svorkovnice, podložka</t>
  </si>
  <si>
    <t>304</t>
  </si>
  <si>
    <t>Montáž hlásiče včetně patice</t>
  </si>
  <si>
    <t>305</t>
  </si>
  <si>
    <t>Manuální hlásič EPS červený</t>
  </si>
  <si>
    <t>306</t>
  </si>
  <si>
    <t>Montáž hlásiče manuálního</t>
  </si>
  <si>
    <t>307</t>
  </si>
  <si>
    <t>Siréna s majákem EPS vnitřní</t>
  </si>
  <si>
    <t>308</t>
  </si>
  <si>
    <t>Montáž sirény</t>
  </si>
  <si>
    <t>309</t>
  </si>
  <si>
    <t>Štít.hl.popisny</t>
  </si>
  <si>
    <t>5+3+2</t>
  </si>
  <si>
    <t>310</t>
  </si>
  <si>
    <t>Měření kontinuity izolačního stavu  a odporu smyčky</t>
  </si>
  <si>
    <t>10+2</t>
  </si>
  <si>
    <t>311</t>
  </si>
  <si>
    <t>Uvedení hlásiče do trvalého provozu</t>
  </si>
  <si>
    <t>5+3</t>
  </si>
  <si>
    <t>312</t>
  </si>
  <si>
    <t>Programování systému</t>
  </si>
  <si>
    <t>313</t>
  </si>
  <si>
    <t>Komplexní zkoušky systému EPS a návazností</t>
  </si>
  <si>
    <t>314</t>
  </si>
  <si>
    <t>315</t>
  </si>
  <si>
    <t>Kabel JYSTY (2x0,8) - dodávka, montáž (propojení hlásičů)</t>
  </si>
  <si>
    <t>316</t>
  </si>
  <si>
    <t>Pro připojení k ústředně - přívod suterenem kabel se zaručenou funkčností při požáru, 2x2x0,8, D+M,, včetně ohniodolných příchytek (D+M)</t>
  </si>
  <si>
    <t>317</t>
  </si>
  <si>
    <t>Pro ovládaná zařízení - kabel se zaručenou funkčností při požáru, 2x2x0,8, D+M, včetně ohniodolných, příchytek (D+M) - pro sirénu</t>
  </si>
  <si>
    <t>318</t>
  </si>
  <si>
    <t>Svorkovací krabice P30</t>
  </si>
  <si>
    <t>319</t>
  </si>
  <si>
    <t>320</t>
  </si>
  <si>
    <t>Trubka instalační pod omítkou 16-29 mm</t>
  </si>
  <si>
    <t>321</t>
  </si>
  <si>
    <t>Vodič v trubkovodu pomocný protahovací</t>
  </si>
  <si>
    <t>401</t>
  </si>
  <si>
    <t>SET - Distress alarm WC komplet pro jedno WC, dvě volací tlačítka ve WC, jedno signalizační svítidlo, nade dveře</t>
  </si>
  <si>
    <t>402</t>
  </si>
  <si>
    <t>SET - montáž kompletu</t>
  </si>
  <si>
    <t>403</t>
  </si>
  <si>
    <t>404</t>
  </si>
  <si>
    <t>405</t>
  </si>
  <si>
    <t>406</t>
  </si>
  <si>
    <t>407</t>
  </si>
  <si>
    <t>Kabel 2x0,8  - JYSTY</t>
  </si>
  <si>
    <t>408</t>
  </si>
  <si>
    <t>Kabel - montáž do trubek, do žlabu</t>
  </si>
  <si>
    <t>409</t>
  </si>
  <si>
    <t>Oživení, zaškolení obsluhy</t>
  </si>
  <si>
    <t>501</t>
  </si>
  <si>
    <t>není součástí tohoto rozpočtu</t>
  </si>
  <si>
    <t>502</t>
  </si>
  <si>
    <t>503</t>
  </si>
  <si>
    <t>504</t>
  </si>
  <si>
    <t>601</t>
  </si>
  <si>
    <t>Vytýčení trasy kabel.vede. v zast.prostoru</t>
  </si>
  <si>
    <t>KS</t>
  </si>
  <si>
    <t>602</t>
  </si>
  <si>
    <t>Hloubení kabelové rýhy 35cm šir.,60cm hlub.,zem.tř.4</t>
  </si>
  <si>
    <t>603</t>
  </si>
  <si>
    <t>Hloubení kabelové rýhy 50cm šir.,90cm hlub.,zem.tř.4</t>
  </si>
  <si>
    <t>604</t>
  </si>
  <si>
    <t>Rýha pro romold, zemina třídy 4</t>
  </si>
  <si>
    <t>605</t>
  </si>
  <si>
    <t>Zř.kab.lože,kop.pís.,tl.zás.vrst.10cm, krycí deska 30cm</t>
  </si>
  <si>
    <t>606</t>
  </si>
  <si>
    <t>Ruční zához kab.rýhy,šíř.35cm,hloub.60cm,zem.třídy 4</t>
  </si>
  <si>
    <t>607</t>
  </si>
  <si>
    <t>Ruční zához kab.rýhy,šíř.50cm,hloub.90cm,zemina třídy 4</t>
  </si>
  <si>
    <t>608</t>
  </si>
  <si>
    <t>Odvoz zeminy</t>
  </si>
  <si>
    <t>609</t>
  </si>
  <si>
    <t>Hutnění zeminy,vrstva zeminy do 20 cm</t>
  </si>
  <si>
    <t>610</t>
  </si>
  <si>
    <t>Doprava písku na stavbu</t>
  </si>
  <si>
    <t>611</t>
  </si>
  <si>
    <t>Reflexní stuha</t>
  </si>
  <si>
    <t>612</t>
  </si>
  <si>
    <t>Ruční zához rýhy pro romold</t>
  </si>
  <si>
    <t>613</t>
  </si>
  <si>
    <t>HDPE40 dodávka</t>
  </si>
  <si>
    <t>614</t>
  </si>
  <si>
    <t>HDPE40 montáž</t>
  </si>
  <si>
    <t>615</t>
  </si>
  <si>
    <t>Zajištění konce trubky proti vnikání vlhkosti</t>
  </si>
  <si>
    <t>616</t>
  </si>
  <si>
    <t>Kalibrace HDPE trubek před předáním zákazníkovu</t>
  </si>
  <si>
    <t>617</t>
  </si>
  <si>
    <t>Detekční marker (D+M)</t>
  </si>
  <si>
    <t>618</t>
  </si>
  <si>
    <t>Chránička d=110-160m</t>
  </si>
  <si>
    <t>619</t>
  </si>
  <si>
    <t>Podbetonování a obetonování chráničky ve výkopu</t>
  </si>
  <si>
    <t>620</t>
  </si>
  <si>
    <t>Prostup do objektu, do stěny, do skříně, zapravení</t>
  </si>
  <si>
    <t>621</t>
  </si>
  <si>
    <t>622</t>
  </si>
  <si>
    <t>623</t>
  </si>
  <si>
    <t>624</t>
  </si>
  <si>
    <t>101_1.01</t>
  </si>
  <si>
    <t>Ventilátor kruhový plast DN 125mm diagonální, oběžné kolo plastové bílý</t>
  </si>
  <si>
    <t>Montáž ventilátoru</t>
  </si>
  <si>
    <t>Zpětná klapka do potrubí DN 125</t>
  </si>
  <si>
    <t>Montáž ZP klapky</t>
  </si>
  <si>
    <t>Konzoly pro kotvení ventilátoru ke stěně</t>
  </si>
  <si>
    <t>Montáž  konzoly</t>
  </si>
  <si>
    <t>107_1.02</t>
  </si>
  <si>
    <t>Stěnová protidešťová žaluzie z al profilů min. tl 1,5mm, včetně rámečku šířky 20 mm, včetně síťky, proti hmyzu, montáž na potrubí, rozměr 150x150mm povrchová úprava vypalovaný lak  RAL dle fasády</t>
  </si>
  <si>
    <t>zadá architekt</t>
  </si>
  <si>
    <t>Montáž  žaluzie</t>
  </si>
  <si>
    <t>109_1.03</t>
  </si>
  <si>
    <t>Talířový ventil plast pro odvod vzduchu DN 125 s montážním kroužkem a zděří bílý</t>
  </si>
  <si>
    <t>Montáž  ventilu</t>
  </si>
  <si>
    <t>111_1.04</t>
  </si>
  <si>
    <t>Stěnová větrací mřížka z al profilů min. tl 1,5mm, rozteč lamel 20mm, včetně rámečku šířky 20 mm,, montáž do stěny, rozměr 300x100mm bílá</t>
  </si>
  <si>
    <t>Montáž  mřížky</t>
  </si>
  <si>
    <t>Trouba kruhová pozink pevná DN - 125 -  včetně 30% tvarovek třída těsnosti B</t>
  </si>
  <si>
    <t>bm</t>
  </si>
  <si>
    <t>Montáž  potrubí  125</t>
  </si>
  <si>
    <t>Ohebná hadice zvuktlumící tl 25mm DN - 125</t>
  </si>
  <si>
    <t>Montáž  hadice 125</t>
  </si>
  <si>
    <t>Ohebná hadice standardní ocel kord a AL folie DN - 125</t>
  </si>
  <si>
    <t>201_2.01</t>
  </si>
  <si>
    <t>Konzoly pro kotvení ventilátoru ke stěně (komplet)</t>
  </si>
  <si>
    <t>207_2.02</t>
  </si>
  <si>
    <t>209_2.03</t>
  </si>
  <si>
    <t>211_2.04</t>
  </si>
  <si>
    <t>214</t>
  </si>
  <si>
    <t>215</t>
  </si>
  <si>
    <t>216</t>
  </si>
  <si>
    <t>217</t>
  </si>
  <si>
    <t>218</t>
  </si>
  <si>
    <t>301_3.01</t>
  </si>
  <si>
    <t>Ventilátor kruhový plast DN 100mm diagonální, oběžné kolo plastové bílý</t>
  </si>
  <si>
    <t>Zpětná klapka do potrubí DN 100</t>
  </si>
  <si>
    <t>Spojovací a dilatační manžeta DN 100</t>
  </si>
  <si>
    <t>Montáž  manžety</t>
  </si>
  <si>
    <t>309_3.02</t>
  </si>
  <si>
    <t>Tlumič hluku do kruhového potrubí DN 100mm, L 600mm, plášť tlumiče z galvanizovaného plechu</t>
  </si>
  <si>
    <t>Montáž  tlumiče</t>
  </si>
  <si>
    <t>311_3.03</t>
  </si>
  <si>
    <t>Talířový ventil plast DN 100 odvodní s montážním kroužkem a zděří</t>
  </si>
  <si>
    <t>313_3.04</t>
  </si>
  <si>
    <t>315_3.05</t>
  </si>
  <si>
    <t>Stěnová větrací mřížka z al profilů min. tl 1,5mm do interiéru, včetně rámečku šířky 20 mm, montáž, do stěny, rozměr 150x150mm RAL dle zadání architekta</t>
  </si>
  <si>
    <t>Trouba kruhová pozink pevná DN - 100 -  včetně 30% tvarovek třída těsnosti B</t>
  </si>
  <si>
    <t>Montáž  potrubí  100</t>
  </si>
  <si>
    <t>401_4.01</t>
  </si>
  <si>
    <t>409_4.02</t>
  </si>
  <si>
    <t>410</t>
  </si>
  <si>
    <t>411_4.03</t>
  </si>
  <si>
    <t>412</t>
  </si>
  <si>
    <t>413_4.04</t>
  </si>
  <si>
    <t>Krycí stěnová větrací mřížka plastová bez okapničky a síťky proti hmyzu vnější rozměr 155x155 mm, příruba DN 100, montáž do stěny, bílá</t>
  </si>
  <si>
    <t>414</t>
  </si>
  <si>
    <t>415</t>
  </si>
  <si>
    <t>416</t>
  </si>
  <si>
    <t>Montážní, těsnící a spojovací materiál (nosná táhla s kontramatkami a izolátory chvění, kotvení do, stropu přes hmoždinky, šroubování k potrubí přes zlišty, vnitřní kruhové spojky potrubí těsnění</t>
  </si>
  <si>
    <t>přírub potrubí šňůrou na bázi PE, spojovací šrouby, podložky, matice</t>
  </si>
  <si>
    <t>Doprava a přesuny</t>
  </si>
  <si>
    <t>Inženýrská a koordinační činnost</t>
  </si>
  <si>
    <t>Předávací řízení - oživení, zaregulování, uvedení do provozu, zkušební provoz, zaškolení obsluhy</t>
  </si>
  <si>
    <t>Reproduktor - demontáž stávajícího</t>
  </si>
  <si>
    <t>Reproduktor - montáž nového včetně konzoly</t>
  </si>
  <si>
    <t>Reproduktor - dodávka nového, IP65, 30W, konzola, tlakový repro</t>
  </si>
  <si>
    <t>Úprava stávajícího přívodu, drobný spotřební materiál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</si>
</sst>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24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3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49" fontId="8" fillId="0" borderId="0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28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3" fillId="0" borderId="32" xfId="0" applyNumberFormat="1" applyFont="1" applyBorder="1" applyAlignment="1">
      <alignment horizontal="right" vertical="center" wrapText="1" shrinkToFit="1"/>
    </xf>
    <xf numFmtId="3" fontId="3" fillId="0" borderId="32" xfId="0" applyNumberFormat="1" applyFont="1" applyBorder="1" applyAlignment="1">
      <alignment horizontal="right" vertical="center" shrinkToFit="1"/>
    </xf>
    <xf numFmtId="3" fontId="0" fillId="0" borderId="32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 shrinkToFit="1"/>
    </xf>
    <xf numFmtId="3" fontId="8" fillId="0" borderId="32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2" xfId="0" applyNumberFormat="1" applyBorder="1" applyAlignment="1">
      <alignment vertical="center" wrapText="1" shrinkToFit="1"/>
    </xf>
    <xf numFmtId="3" fontId="15" fillId="3" borderId="35" xfId="0" applyNumberFormat="1" applyFont="1" applyFill="1" applyBorder="1" applyAlignment="1">
      <alignment vertical="center" wrapText="1" shrinkToFit="1"/>
    </xf>
    <xf numFmtId="3" fontId="15" fillId="3" borderId="35" xfId="0" applyNumberFormat="1" applyFon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6" fillId="0" borderId="0" xfId="0" applyNumberFormat="1" applyFont="1" applyAlignment="1">
      <alignment wrapText="1"/>
    </xf>
    <xf numFmtId="0" fontId="6" fillId="0" borderId="0" xfId="0" applyFont="1"/>
    <xf numFmtId="0" fontId="17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7" fillId="5" borderId="28" xfId="0" applyFont="1" applyFill="1" applyBorder="1" applyAlignment="1">
      <alignment horizontal="center" vertical="center" wrapText="1"/>
    </xf>
    <xf numFmtId="0" fontId="17" fillId="5" borderId="29" xfId="0" applyFont="1" applyFill="1" applyBorder="1" applyAlignment="1">
      <alignment horizontal="center" vertical="center" wrapText="1"/>
    </xf>
    <xf numFmtId="0" fontId="17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5" xfId="0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6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8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49" fontId="18" fillId="0" borderId="0" xfId="0" applyNumberFormat="1" applyFont="1" applyBorder="1" applyAlignment="1">
      <alignment vertical="top"/>
    </xf>
    <xf numFmtId="0" fontId="18" fillId="0" borderId="0" xfId="0" applyFont="1" applyBorder="1" applyAlignment="1">
      <alignment horizontal="center" vertical="top" shrinkToFit="1"/>
    </xf>
    <xf numFmtId="4" fontId="18" fillId="0" borderId="0" xfId="0" applyNumberFormat="1" applyFont="1" applyBorder="1" applyAlignment="1">
      <alignment vertical="top" shrinkToFit="1"/>
    </xf>
    <xf numFmtId="4" fontId="18" fillId="4" borderId="0" xfId="0" applyNumberFormat="1" applyFont="1" applyFill="1" applyBorder="1" applyAlignment="1" applyProtection="1">
      <alignment vertical="top" shrinkToFit="1"/>
      <protection locked="0"/>
    </xf>
    <xf numFmtId="0" fontId="19" fillId="0" borderId="0" xfId="0" applyNumberFormat="1" applyFont="1" applyBorder="1" applyAlignment="1">
      <alignment horizontal="center" vertical="top" wrapText="1" shrinkToFit="1"/>
    </xf>
    <xf numFmtId="0" fontId="19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0" fontId="18" fillId="0" borderId="38" xfId="0" applyFont="1" applyBorder="1" applyAlignment="1">
      <alignment vertical="top"/>
    </xf>
    <xf numFmtId="49" fontId="18" fillId="0" borderId="39" xfId="0" applyNumberFormat="1" applyFont="1" applyBorder="1" applyAlignment="1">
      <alignment vertical="top"/>
    </xf>
    <xf numFmtId="0" fontId="18" fillId="0" borderId="39" xfId="0" applyFont="1" applyBorder="1" applyAlignment="1">
      <alignment horizontal="center" vertical="top" shrinkToFit="1"/>
    </xf>
    <xf numFmtId="164" fontId="18" fillId="0" borderId="39" xfId="0" applyNumberFormat="1" applyFont="1" applyBorder="1" applyAlignment="1">
      <alignment vertical="top" shrinkToFit="1"/>
    </xf>
    <xf numFmtId="4" fontId="18" fillId="4" borderId="39" xfId="0" applyNumberFormat="1" applyFont="1" applyFill="1" applyBorder="1" applyAlignment="1" applyProtection="1">
      <alignment vertical="top" shrinkToFit="1"/>
      <protection locked="0"/>
    </xf>
    <xf numFmtId="4" fontId="18" fillId="0" borderId="39" xfId="0" applyNumberFormat="1" applyFont="1" applyBorder="1" applyAlignment="1">
      <alignment vertical="top" shrinkToFit="1"/>
    </xf>
    <xf numFmtId="4" fontId="18" fillId="0" borderId="40" xfId="0" applyNumberFormat="1" applyFont="1" applyBorder="1" applyAlignment="1">
      <alignment vertical="top" shrinkToFit="1"/>
    </xf>
    <xf numFmtId="0" fontId="18" fillId="0" borderId="41" xfId="0" applyFont="1" applyBorder="1" applyAlignment="1">
      <alignment vertical="top"/>
    </xf>
    <xf numFmtId="49" fontId="18" fillId="0" borderId="42" xfId="0" applyNumberFormat="1" applyFont="1" applyBorder="1" applyAlignment="1">
      <alignment vertical="top"/>
    </xf>
    <xf numFmtId="0" fontId="18" fillId="0" borderId="42" xfId="0" applyFont="1" applyBorder="1" applyAlignment="1">
      <alignment horizontal="center" vertical="top" shrinkToFit="1"/>
    </xf>
    <xf numFmtId="164" fontId="18" fillId="0" borderId="42" xfId="0" applyNumberFormat="1" applyFont="1" applyBorder="1" applyAlignment="1">
      <alignment vertical="top" shrinkToFit="1"/>
    </xf>
    <xf numFmtId="4" fontId="18" fillId="4" borderId="42" xfId="0" applyNumberFormat="1" applyFont="1" applyFill="1" applyBorder="1" applyAlignment="1" applyProtection="1">
      <alignment vertical="top" shrinkToFit="1"/>
      <protection locked="0"/>
    </xf>
    <xf numFmtId="4" fontId="18" fillId="0" borderId="42" xfId="0" applyNumberFormat="1" applyFont="1" applyBorder="1" applyAlignment="1">
      <alignment vertical="top" shrinkToFit="1"/>
    </xf>
    <xf numFmtId="4" fontId="18" fillId="0" borderId="43" xfId="0" applyNumberFormat="1" applyFont="1" applyBorder="1" applyAlignment="1">
      <alignment vertical="top" shrinkToFit="1"/>
    </xf>
    <xf numFmtId="0" fontId="21" fillId="0" borderId="0" xfId="0" applyNumberFormat="1" applyFont="1" applyAlignment="1">
      <alignment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8" fillId="0" borderId="42" xfId="0" applyNumberFormat="1" applyFont="1" applyBorder="1" applyAlignment="1">
      <alignment horizontal="left" vertical="top" wrapText="1"/>
    </xf>
    <xf numFmtId="49" fontId="18" fillId="0" borderId="39" xfId="0" applyNumberFormat="1" applyFont="1" applyBorder="1" applyAlignment="1">
      <alignment horizontal="left" vertical="top" wrapText="1"/>
    </xf>
    <xf numFmtId="0" fontId="19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22" fillId="0" borderId="0" xfId="0" applyNumberFormat="1" applyFont="1" applyBorder="1" applyAlignment="1">
      <alignment horizontal="center" vertical="top" wrapText="1" shrinkToFit="1"/>
    </xf>
    <xf numFmtId="0" fontId="22" fillId="0" borderId="0" xfId="0" applyNumberFormat="1" applyFont="1" applyBorder="1" applyAlignment="1">
      <alignment vertical="top" wrapText="1" shrinkToFit="1"/>
    </xf>
    <xf numFmtId="0" fontId="23" fillId="0" borderId="0" xfId="0" applyNumberFormat="1" applyFont="1" applyBorder="1" applyAlignment="1">
      <alignment horizontal="center" vertical="top" wrapText="1" shrinkToFit="1"/>
    </xf>
    <xf numFmtId="0" fontId="23" fillId="0" borderId="0" xfId="0" applyNumberFormat="1" applyFont="1" applyBorder="1" applyAlignment="1">
      <alignment vertical="top" wrapText="1" shrinkToFit="1"/>
    </xf>
    <xf numFmtId="164" fontId="18" fillId="4" borderId="0" xfId="0" applyNumberFormat="1" applyFont="1" applyFill="1" applyBorder="1" applyAlignment="1" applyProtection="1">
      <alignment vertical="top" shrinkToFit="1"/>
      <protection locked="0"/>
    </xf>
    <xf numFmtId="0" fontId="22" fillId="0" borderId="0" xfId="0" applyNumberFormat="1" applyFont="1" applyBorder="1" applyAlignment="1">
      <alignment horizontal="left" vertical="top" wrapText="1"/>
    </xf>
    <xf numFmtId="0" fontId="22" fillId="0" borderId="0" xfId="0" quotePrefix="1" applyNumberFormat="1" applyFont="1" applyBorder="1" applyAlignment="1">
      <alignment horizontal="left" vertical="top" wrapText="1"/>
    </xf>
    <xf numFmtId="0" fontId="23" fillId="0" borderId="0" xfId="0" quotePrefix="1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0" fillId="0" borderId="0" xfId="0" applyNumberFormat="1" applyAlignment="1">
      <alignment wrapText="1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8" fillId="0" borderId="32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Fon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  <xf numFmtId="0" fontId="20" fillId="0" borderId="18" xfId="0" applyNumberFormat="1" applyFont="1" applyBorder="1" applyAlignment="1">
      <alignment horizontal="left" vertical="top" wrapText="1"/>
    </xf>
    <xf numFmtId="0" fontId="20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18" xfId="0" applyBorder="1" applyAlignment="1">
      <alignment vertical="top"/>
    </xf>
    <xf numFmtId="0" fontId="20" fillId="0" borderId="0" xfId="0" applyNumberFormat="1" applyFont="1" applyBorder="1" applyAlignment="1">
      <alignment horizontal="left" vertical="top" wrapText="1"/>
    </xf>
    <xf numFmtId="0" fontId="20" fillId="0" borderId="0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36" t="s">
        <v>38</v>
      </c>
    </row>
    <row r="2" spans="1:7" ht="57.75" customHeight="1" x14ac:dyDescent="0.2">
      <c r="A2" s="210" t="s">
        <v>39</v>
      </c>
      <c r="B2" s="210"/>
      <c r="C2" s="210"/>
      <c r="D2" s="210"/>
      <c r="E2" s="210"/>
      <c r="F2" s="210"/>
      <c r="G2" s="210"/>
    </row>
  </sheetData>
  <sheetProtection algorithmName="SHA-512" hashValue="AmDfNMTQ6PFc2nIap6k69G8SEY5MiWXEE+YgogqTunKn5WMiCiog6Qn9OFUp1TzC0RfeOMeoz7QAvxYGEKaj4w==" saltValue="DcljjqOIbGkXLPOJ733lBg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61</v>
      </c>
      <c r="C3" s="262" t="s">
        <v>62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68</v>
      </c>
      <c r="C4" s="265" t="s">
        <v>69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157</v>
      </c>
      <c r="C8" s="194" t="s">
        <v>158</v>
      </c>
      <c r="D8" s="174"/>
      <c r="E8" s="175"/>
      <c r="F8" s="176"/>
      <c r="G8" s="176">
        <f>SUMIF(AG9:AG54,"&lt;&gt;NOR",G9:G54)</f>
        <v>0</v>
      </c>
      <c r="H8" s="176"/>
      <c r="I8" s="176">
        <f>SUM(I9:I54)</f>
        <v>0</v>
      </c>
      <c r="J8" s="176"/>
      <c r="K8" s="176">
        <f>SUM(K9:K54)</f>
        <v>0</v>
      </c>
      <c r="L8" s="176"/>
      <c r="M8" s="176">
        <f>SUM(M9:M54)</f>
        <v>0</v>
      </c>
      <c r="N8" s="176"/>
      <c r="O8" s="176">
        <f>SUM(O9:O54)</f>
        <v>0</v>
      </c>
      <c r="P8" s="176"/>
      <c r="Q8" s="176">
        <f>SUM(Q9:Q54)</f>
        <v>0</v>
      </c>
      <c r="R8" s="176"/>
      <c r="S8" s="176"/>
      <c r="T8" s="177"/>
      <c r="U8" s="171"/>
      <c r="V8" s="171">
        <f>SUM(V9:V54)</f>
        <v>0</v>
      </c>
      <c r="W8" s="171"/>
      <c r="AG8" t="s">
        <v>243</v>
      </c>
    </row>
    <row r="9" spans="1:60" ht="22.5" outlineLevel="1" x14ac:dyDescent="0.2">
      <c r="A9" s="178">
        <v>1</v>
      </c>
      <c r="B9" s="179" t="s">
        <v>2225</v>
      </c>
      <c r="C9" s="196" t="s">
        <v>2236</v>
      </c>
      <c r="D9" s="180" t="s">
        <v>444</v>
      </c>
      <c r="E9" s="181">
        <v>4</v>
      </c>
      <c r="F9" s="182"/>
      <c r="G9" s="183">
        <f>ROUND(E9*F9,2)</f>
        <v>0</v>
      </c>
      <c r="H9" s="182"/>
      <c r="I9" s="183">
        <f>ROUND(E9*H9,2)</f>
        <v>0</v>
      </c>
      <c r="J9" s="182"/>
      <c r="K9" s="183">
        <f>ROUND(E9*J9,2)</f>
        <v>0</v>
      </c>
      <c r="L9" s="183">
        <v>21</v>
      </c>
      <c r="M9" s="183">
        <f>G9*(1+L9/100)</f>
        <v>0</v>
      </c>
      <c r="N9" s="183">
        <v>0</v>
      </c>
      <c r="O9" s="183">
        <f>ROUND(E9*N9,2)</f>
        <v>0</v>
      </c>
      <c r="P9" s="183">
        <v>0</v>
      </c>
      <c r="Q9" s="183">
        <f>ROUND(E9*P9,2)</f>
        <v>0</v>
      </c>
      <c r="R9" s="183"/>
      <c r="S9" s="183" t="s">
        <v>247</v>
      </c>
      <c r="T9" s="184" t="s">
        <v>248</v>
      </c>
      <c r="U9" s="167">
        <v>0</v>
      </c>
      <c r="V9" s="167">
        <f>ROUND(E9*U9,2)</f>
        <v>0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249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outlineLevel="1" x14ac:dyDescent="0.2">
      <c r="A10" s="164"/>
      <c r="B10" s="165"/>
      <c r="C10" s="259" t="s">
        <v>2237</v>
      </c>
      <c r="D10" s="260"/>
      <c r="E10" s="260"/>
      <c r="F10" s="260"/>
      <c r="G10" s="260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413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</row>
    <row r="11" spans="1:60" ht="22.5" outlineLevel="1" x14ac:dyDescent="0.2">
      <c r="A11" s="178">
        <v>2</v>
      </c>
      <c r="B11" s="179" t="s">
        <v>2227</v>
      </c>
      <c r="C11" s="196" t="s">
        <v>2238</v>
      </c>
      <c r="D11" s="180" t="s">
        <v>444</v>
      </c>
      <c r="E11" s="181">
        <v>5</v>
      </c>
      <c r="F11" s="182"/>
      <c r="G11" s="183">
        <f>ROUND(E11*F11,2)</f>
        <v>0</v>
      </c>
      <c r="H11" s="182"/>
      <c r="I11" s="183">
        <f>ROUND(E11*H11,2)</f>
        <v>0</v>
      </c>
      <c r="J11" s="182"/>
      <c r="K11" s="183">
        <f>ROUND(E11*J11,2)</f>
        <v>0</v>
      </c>
      <c r="L11" s="183">
        <v>21</v>
      </c>
      <c r="M11" s="183">
        <f>G11*(1+L11/100)</f>
        <v>0</v>
      </c>
      <c r="N11" s="183">
        <v>0</v>
      </c>
      <c r="O11" s="183">
        <f>ROUND(E11*N11,2)</f>
        <v>0</v>
      </c>
      <c r="P11" s="183">
        <v>0</v>
      </c>
      <c r="Q11" s="183">
        <f>ROUND(E11*P11,2)</f>
        <v>0</v>
      </c>
      <c r="R11" s="183"/>
      <c r="S11" s="183" t="s">
        <v>247</v>
      </c>
      <c r="T11" s="184" t="s">
        <v>248</v>
      </c>
      <c r="U11" s="167">
        <v>0</v>
      </c>
      <c r="V11" s="167">
        <f>ROUND(E11*U11,2)</f>
        <v>0</v>
      </c>
      <c r="W11" s="167"/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s">
        <v>249</v>
      </c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</row>
    <row r="12" spans="1:60" outlineLevel="1" x14ac:dyDescent="0.2">
      <c r="A12" s="164"/>
      <c r="B12" s="165"/>
      <c r="C12" s="259" t="s">
        <v>2239</v>
      </c>
      <c r="D12" s="260"/>
      <c r="E12" s="260"/>
      <c r="F12" s="260"/>
      <c r="G12" s="260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413</v>
      </c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outlineLevel="1" x14ac:dyDescent="0.2">
      <c r="A13" s="178">
        <v>3</v>
      </c>
      <c r="B13" s="179" t="s">
        <v>2229</v>
      </c>
      <c r="C13" s="196" t="s">
        <v>2240</v>
      </c>
      <c r="D13" s="180" t="s">
        <v>453</v>
      </c>
      <c r="E13" s="181">
        <v>18</v>
      </c>
      <c r="F13" s="182"/>
      <c r="G13" s="183">
        <f>ROUND(E13*F13,2)</f>
        <v>0</v>
      </c>
      <c r="H13" s="182"/>
      <c r="I13" s="183">
        <f>ROUND(E13*H13,2)</f>
        <v>0</v>
      </c>
      <c r="J13" s="182"/>
      <c r="K13" s="183">
        <f>ROUND(E13*J13,2)</f>
        <v>0</v>
      </c>
      <c r="L13" s="183">
        <v>21</v>
      </c>
      <c r="M13" s="183">
        <f>G13*(1+L13/100)</f>
        <v>0</v>
      </c>
      <c r="N13" s="183">
        <v>0</v>
      </c>
      <c r="O13" s="183">
        <f>ROUND(E13*N13,2)</f>
        <v>0</v>
      </c>
      <c r="P13" s="183">
        <v>0</v>
      </c>
      <c r="Q13" s="183">
        <f>ROUND(E13*P13,2)</f>
        <v>0</v>
      </c>
      <c r="R13" s="183"/>
      <c r="S13" s="183" t="s">
        <v>247</v>
      </c>
      <c r="T13" s="184" t="s">
        <v>248</v>
      </c>
      <c r="U13" s="167">
        <v>0</v>
      </c>
      <c r="V13" s="167">
        <f>ROUND(E13*U13,2)</f>
        <v>0</v>
      </c>
      <c r="W13" s="167"/>
      <c r="X13" s="157"/>
      <c r="Y13" s="157"/>
      <c r="Z13" s="157"/>
      <c r="AA13" s="157"/>
      <c r="AB13" s="157"/>
      <c r="AC13" s="157"/>
      <c r="AD13" s="157"/>
      <c r="AE13" s="157"/>
      <c r="AF13" s="157"/>
      <c r="AG13" s="157" t="s">
        <v>249</v>
      </c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</row>
    <row r="14" spans="1:60" outlineLevel="1" x14ac:dyDescent="0.2">
      <c r="A14" s="164"/>
      <c r="B14" s="165"/>
      <c r="C14" s="259" t="s">
        <v>2241</v>
      </c>
      <c r="D14" s="260"/>
      <c r="E14" s="260"/>
      <c r="F14" s="260"/>
      <c r="G14" s="260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413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</row>
    <row r="15" spans="1:60" outlineLevel="1" x14ac:dyDescent="0.2">
      <c r="A15" s="178">
        <v>4</v>
      </c>
      <c r="B15" s="179" t="s">
        <v>2231</v>
      </c>
      <c r="C15" s="196" t="s">
        <v>2242</v>
      </c>
      <c r="D15" s="180" t="s">
        <v>453</v>
      </c>
      <c r="E15" s="181">
        <v>18</v>
      </c>
      <c r="F15" s="182"/>
      <c r="G15" s="183">
        <f>ROUND(E15*F15,2)</f>
        <v>0</v>
      </c>
      <c r="H15" s="182"/>
      <c r="I15" s="183">
        <f>ROUND(E15*H15,2)</f>
        <v>0</v>
      </c>
      <c r="J15" s="182"/>
      <c r="K15" s="183">
        <f>ROUND(E15*J15,2)</f>
        <v>0</v>
      </c>
      <c r="L15" s="183">
        <v>21</v>
      </c>
      <c r="M15" s="183">
        <f>G15*(1+L15/100)</f>
        <v>0</v>
      </c>
      <c r="N15" s="183">
        <v>0</v>
      </c>
      <c r="O15" s="183">
        <f>ROUND(E15*N15,2)</f>
        <v>0</v>
      </c>
      <c r="P15" s="183">
        <v>0</v>
      </c>
      <c r="Q15" s="183">
        <f>ROUND(E15*P15,2)</f>
        <v>0</v>
      </c>
      <c r="R15" s="183"/>
      <c r="S15" s="183" t="s">
        <v>247</v>
      </c>
      <c r="T15" s="184" t="s">
        <v>248</v>
      </c>
      <c r="U15" s="167">
        <v>0</v>
      </c>
      <c r="V15" s="167">
        <f>ROUND(E15*U15,2)</f>
        <v>0</v>
      </c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249</v>
      </c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outlineLevel="1" x14ac:dyDescent="0.2">
      <c r="A16" s="164"/>
      <c r="B16" s="165"/>
      <c r="C16" s="259" t="s">
        <v>2241</v>
      </c>
      <c r="D16" s="260"/>
      <c r="E16" s="260"/>
      <c r="F16" s="260"/>
      <c r="G16" s="260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413</v>
      </c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60" outlineLevel="1" x14ac:dyDescent="0.2">
      <c r="A17" s="178">
        <v>5</v>
      </c>
      <c r="B17" s="179" t="s">
        <v>2233</v>
      </c>
      <c r="C17" s="196" t="s">
        <v>2243</v>
      </c>
      <c r="D17" s="180" t="s">
        <v>444</v>
      </c>
      <c r="E17" s="181">
        <v>1</v>
      </c>
      <c r="F17" s="182"/>
      <c r="G17" s="183">
        <f>ROUND(E17*F17,2)</f>
        <v>0</v>
      </c>
      <c r="H17" s="182"/>
      <c r="I17" s="183">
        <f>ROUND(E17*H17,2)</f>
        <v>0</v>
      </c>
      <c r="J17" s="182"/>
      <c r="K17" s="183">
        <f>ROUND(E17*J17,2)</f>
        <v>0</v>
      </c>
      <c r="L17" s="183">
        <v>21</v>
      </c>
      <c r="M17" s="183">
        <f>G17*(1+L17/100)</f>
        <v>0</v>
      </c>
      <c r="N17" s="183">
        <v>0</v>
      </c>
      <c r="O17" s="183">
        <f>ROUND(E17*N17,2)</f>
        <v>0</v>
      </c>
      <c r="P17" s="183">
        <v>0</v>
      </c>
      <c r="Q17" s="183">
        <f>ROUND(E17*P17,2)</f>
        <v>0</v>
      </c>
      <c r="R17" s="183"/>
      <c r="S17" s="183" t="s">
        <v>247</v>
      </c>
      <c r="T17" s="184" t="s">
        <v>248</v>
      </c>
      <c r="U17" s="167">
        <v>0</v>
      </c>
      <c r="V17" s="167">
        <f>ROUND(E17*U17,2)</f>
        <v>0</v>
      </c>
      <c r="W17" s="167"/>
      <c r="X17" s="157"/>
      <c r="Y17" s="157"/>
      <c r="Z17" s="157"/>
      <c r="AA17" s="157"/>
      <c r="AB17" s="157"/>
      <c r="AC17" s="157"/>
      <c r="AD17" s="157"/>
      <c r="AE17" s="157"/>
      <c r="AF17" s="157"/>
      <c r="AG17" s="157" t="s">
        <v>249</v>
      </c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157"/>
      <c r="BH17" s="157"/>
    </row>
    <row r="18" spans="1:60" outlineLevel="1" x14ac:dyDescent="0.2">
      <c r="A18" s="164"/>
      <c r="B18" s="165"/>
      <c r="C18" s="259" t="s">
        <v>2244</v>
      </c>
      <c r="D18" s="260"/>
      <c r="E18" s="260"/>
      <c r="F18" s="260"/>
      <c r="G18" s="260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57"/>
      <c r="Y18" s="157"/>
      <c r="Z18" s="157"/>
      <c r="AA18" s="157"/>
      <c r="AB18" s="157"/>
      <c r="AC18" s="157"/>
      <c r="AD18" s="157"/>
      <c r="AE18" s="157"/>
      <c r="AF18" s="157"/>
      <c r="AG18" s="157" t="s">
        <v>413</v>
      </c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</row>
    <row r="19" spans="1:60" outlineLevel="1" x14ac:dyDescent="0.2">
      <c r="A19" s="178">
        <v>6</v>
      </c>
      <c r="B19" s="179" t="s">
        <v>2235</v>
      </c>
      <c r="C19" s="196" t="s">
        <v>2245</v>
      </c>
      <c r="D19" s="180" t="s">
        <v>298</v>
      </c>
      <c r="E19" s="181">
        <v>350</v>
      </c>
      <c r="F19" s="182"/>
      <c r="G19" s="183">
        <f>ROUND(E19*F19,2)</f>
        <v>0</v>
      </c>
      <c r="H19" s="182"/>
      <c r="I19" s="183">
        <f>ROUND(E19*H19,2)</f>
        <v>0</v>
      </c>
      <c r="J19" s="182"/>
      <c r="K19" s="183">
        <f>ROUND(E19*J19,2)</f>
        <v>0</v>
      </c>
      <c r="L19" s="183">
        <v>21</v>
      </c>
      <c r="M19" s="183">
        <f>G19*(1+L19/100)</f>
        <v>0</v>
      </c>
      <c r="N19" s="183">
        <v>0</v>
      </c>
      <c r="O19" s="183">
        <f>ROUND(E19*N19,2)</f>
        <v>0</v>
      </c>
      <c r="P19" s="183">
        <v>0</v>
      </c>
      <c r="Q19" s="183">
        <f>ROUND(E19*P19,2)</f>
        <v>0</v>
      </c>
      <c r="R19" s="183"/>
      <c r="S19" s="183" t="s">
        <v>247</v>
      </c>
      <c r="T19" s="184" t="s">
        <v>248</v>
      </c>
      <c r="U19" s="167">
        <v>0</v>
      </c>
      <c r="V19" s="167">
        <f>ROUND(E19*U19,2)</f>
        <v>0</v>
      </c>
      <c r="W19" s="167"/>
      <c r="X19" s="157"/>
      <c r="Y19" s="157"/>
      <c r="Z19" s="157"/>
      <c r="AA19" s="157"/>
      <c r="AB19" s="157"/>
      <c r="AC19" s="157"/>
      <c r="AD19" s="157"/>
      <c r="AE19" s="157"/>
      <c r="AF19" s="157"/>
      <c r="AG19" s="157" t="s">
        <v>249</v>
      </c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</row>
    <row r="20" spans="1:60" outlineLevel="1" x14ac:dyDescent="0.2">
      <c r="A20" s="164"/>
      <c r="B20" s="165"/>
      <c r="C20" s="259" t="s">
        <v>2237</v>
      </c>
      <c r="D20" s="260"/>
      <c r="E20" s="260"/>
      <c r="F20" s="260"/>
      <c r="G20" s="260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57"/>
      <c r="Y20" s="157"/>
      <c r="Z20" s="157"/>
      <c r="AA20" s="157"/>
      <c r="AB20" s="157"/>
      <c r="AC20" s="157"/>
      <c r="AD20" s="157"/>
      <c r="AE20" s="157"/>
      <c r="AF20" s="157"/>
      <c r="AG20" s="157" t="s">
        <v>413</v>
      </c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</row>
    <row r="21" spans="1:60" outlineLevel="1" x14ac:dyDescent="0.2">
      <c r="A21" s="178">
        <v>7</v>
      </c>
      <c r="B21" s="179" t="s">
        <v>2246</v>
      </c>
      <c r="C21" s="196" t="s">
        <v>2247</v>
      </c>
      <c r="D21" s="180" t="s">
        <v>444</v>
      </c>
      <c r="E21" s="181">
        <v>20</v>
      </c>
      <c r="F21" s="182"/>
      <c r="G21" s="183">
        <f>ROUND(E21*F21,2)</f>
        <v>0</v>
      </c>
      <c r="H21" s="182"/>
      <c r="I21" s="183">
        <f>ROUND(E21*H21,2)</f>
        <v>0</v>
      </c>
      <c r="J21" s="182"/>
      <c r="K21" s="183">
        <f>ROUND(E21*J21,2)</f>
        <v>0</v>
      </c>
      <c r="L21" s="183">
        <v>21</v>
      </c>
      <c r="M21" s="183">
        <f>G21*(1+L21/100)</f>
        <v>0</v>
      </c>
      <c r="N21" s="183">
        <v>0</v>
      </c>
      <c r="O21" s="183">
        <f>ROUND(E21*N21,2)</f>
        <v>0</v>
      </c>
      <c r="P21" s="183">
        <v>0</v>
      </c>
      <c r="Q21" s="183">
        <f>ROUND(E21*P21,2)</f>
        <v>0</v>
      </c>
      <c r="R21" s="183"/>
      <c r="S21" s="183" t="s">
        <v>247</v>
      </c>
      <c r="T21" s="184" t="s">
        <v>248</v>
      </c>
      <c r="U21" s="167">
        <v>0</v>
      </c>
      <c r="V21" s="167">
        <f>ROUND(E21*U21,2)</f>
        <v>0</v>
      </c>
      <c r="W21" s="167"/>
      <c r="X21" s="157"/>
      <c r="Y21" s="157"/>
      <c r="Z21" s="157"/>
      <c r="AA21" s="157"/>
      <c r="AB21" s="157"/>
      <c r="AC21" s="157"/>
      <c r="AD21" s="157"/>
      <c r="AE21" s="157"/>
      <c r="AF21" s="157"/>
      <c r="AG21" s="157" t="s">
        <v>249</v>
      </c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outlineLevel="1" x14ac:dyDescent="0.2">
      <c r="A22" s="164"/>
      <c r="B22" s="165"/>
      <c r="C22" s="259" t="s">
        <v>2248</v>
      </c>
      <c r="D22" s="260"/>
      <c r="E22" s="260"/>
      <c r="F22" s="260"/>
      <c r="G22" s="260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57"/>
      <c r="Y22" s="157"/>
      <c r="Z22" s="157"/>
      <c r="AA22" s="157"/>
      <c r="AB22" s="157"/>
      <c r="AC22" s="157"/>
      <c r="AD22" s="157"/>
      <c r="AE22" s="157"/>
      <c r="AF22" s="157"/>
      <c r="AG22" s="157" t="s">
        <v>413</v>
      </c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</row>
    <row r="23" spans="1:60" outlineLevel="1" x14ac:dyDescent="0.2">
      <c r="A23" s="178">
        <v>8</v>
      </c>
      <c r="B23" s="179" t="s">
        <v>2249</v>
      </c>
      <c r="C23" s="196" t="s">
        <v>2250</v>
      </c>
      <c r="D23" s="180" t="s">
        <v>298</v>
      </c>
      <c r="E23" s="181">
        <v>85</v>
      </c>
      <c r="F23" s="182"/>
      <c r="G23" s="183">
        <f>ROUND(E23*F23,2)</f>
        <v>0</v>
      </c>
      <c r="H23" s="182"/>
      <c r="I23" s="183">
        <f>ROUND(E23*H23,2)</f>
        <v>0</v>
      </c>
      <c r="J23" s="182"/>
      <c r="K23" s="183">
        <f>ROUND(E23*J23,2)</f>
        <v>0</v>
      </c>
      <c r="L23" s="183">
        <v>21</v>
      </c>
      <c r="M23" s="183">
        <f>G23*(1+L23/100)</f>
        <v>0</v>
      </c>
      <c r="N23" s="183">
        <v>0</v>
      </c>
      <c r="O23" s="183">
        <f>ROUND(E23*N23,2)</f>
        <v>0</v>
      </c>
      <c r="P23" s="183">
        <v>0</v>
      </c>
      <c r="Q23" s="183">
        <f>ROUND(E23*P23,2)</f>
        <v>0</v>
      </c>
      <c r="R23" s="183"/>
      <c r="S23" s="183" t="s">
        <v>247</v>
      </c>
      <c r="T23" s="184" t="s">
        <v>248</v>
      </c>
      <c r="U23" s="167">
        <v>0</v>
      </c>
      <c r="V23" s="167">
        <f>ROUND(E23*U23,2)</f>
        <v>0</v>
      </c>
      <c r="W23" s="167"/>
      <c r="X23" s="157"/>
      <c r="Y23" s="157"/>
      <c r="Z23" s="157"/>
      <c r="AA23" s="157"/>
      <c r="AB23" s="157"/>
      <c r="AC23" s="157"/>
      <c r="AD23" s="157"/>
      <c r="AE23" s="157"/>
      <c r="AF23" s="157"/>
      <c r="AG23" s="157" t="s">
        <v>249</v>
      </c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</row>
    <row r="24" spans="1:60" outlineLevel="1" x14ac:dyDescent="0.2">
      <c r="A24" s="164"/>
      <c r="B24" s="165"/>
      <c r="C24" s="259" t="s">
        <v>2239</v>
      </c>
      <c r="D24" s="260"/>
      <c r="E24" s="260"/>
      <c r="F24" s="260"/>
      <c r="G24" s="260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57"/>
      <c r="Y24" s="157"/>
      <c r="Z24" s="157"/>
      <c r="AA24" s="157"/>
      <c r="AB24" s="157"/>
      <c r="AC24" s="157"/>
      <c r="AD24" s="157"/>
      <c r="AE24" s="157"/>
      <c r="AF24" s="157"/>
      <c r="AG24" s="157" t="s">
        <v>413</v>
      </c>
      <c r="AH24" s="157"/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</row>
    <row r="25" spans="1:60" outlineLevel="1" x14ac:dyDescent="0.2">
      <c r="A25" s="178">
        <v>9</v>
      </c>
      <c r="B25" s="179" t="s">
        <v>2251</v>
      </c>
      <c r="C25" s="196" t="s">
        <v>2252</v>
      </c>
      <c r="D25" s="180" t="s">
        <v>444</v>
      </c>
      <c r="E25" s="181">
        <v>25</v>
      </c>
      <c r="F25" s="182"/>
      <c r="G25" s="183">
        <f>ROUND(E25*F25,2)</f>
        <v>0</v>
      </c>
      <c r="H25" s="182"/>
      <c r="I25" s="183">
        <f>ROUND(E25*H25,2)</f>
        <v>0</v>
      </c>
      <c r="J25" s="182"/>
      <c r="K25" s="183">
        <f>ROUND(E25*J25,2)</f>
        <v>0</v>
      </c>
      <c r="L25" s="183">
        <v>21</v>
      </c>
      <c r="M25" s="183">
        <f>G25*(1+L25/100)</f>
        <v>0</v>
      </c>
      <c r="N25" s="183">
        <v>0</v>
      </c>
      <c r="O25" s="183">
        <f>ROUND(E25*N25,2)</f>
        <v>0</v>
      </c>
      <c r="P25" s="183">
        <v>0</v>
      </c>
      <c r="Q25" s="183">
        <f>ROUND(E25*P25,2)</f>
        <v>0</v>
      </c>
      <c r="R25" s="183"/>
      <c r="S25" s="183" t="s">
        <v>247</v>
      </c>
      <c r="T25" s="184" t="s">
        <v>248</v>
      </c>
      <c r="U25" s="167">
        <v>0</v>
      </c>
      <c r="V25" s="167">
        <f>ROUND(E25*U25,2)</f>
        <v>0</v>
      </c>
      <c r="W25" s="167"/>
      <c r="X25" s="157"/>
      <c r="Y25" s="157"/>
      <c r="Z25" s="157"/>
      <c r="AA25" s="157"/>
      <c r="AB25" s="157"/>
      <c r="AC25" s="157"/>
      <c r="AD25" s="157"/>
      <c r="AE25" s="157"/>
      <c r="AF25" s="157"/>
      <c r="AG25" s="157" t="s">
        <v>249</v>
      </c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</row>
    <row r="26" spans="1:60" outlineLevel="1" x14ac:dyDescent="0.2">
      <c r="A26" s="164"/>
      <c r="B26" s="165"/>
      <c r="C26" s="259" t="s">
        <v>2239</v>
      </c>
      <c r="D26" s="260"/>
      <c r="E26" s="260"/>
      <c r="F26" s="260"/>
      <c r="G26" s="260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57"/>
      <c r="Y26" s="157"/>
      <c r="Z26" s="157"/>
      <c r="AA26" s="157"/>
      <c r="AB26" s="157"/>
      <c r="AC26" s="157"/>
      <c r="AD26" s="157"/>
      <c r="AE26" s="157"/>
      <c r="AF26" s="157"/>
      <c r="AG26" s="157" t="s">
        <v>413</v>
      </c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</row>
    <row r="27" spans="1:60" outlineLevel="1" x14ac:dyDescent="0.2">
      <c r="A27" s="178">
        <v>10</v>
      </c>
      <c r="B27" s="179" t="s">
        <v>2253</v>
      </c>
      <c r="C27" s="196" t="s">
        <v>2254</v>
      </c>
      <c r="D27" s="180" t="s">
        <v>444</v>
      </c>
      <c r="E27" s="181">
        <v>50</v>
      </c>
      <c r="F27" s="182"/>
      <c r="G27" s="183">
        <f>ROUND(E27*F27,2)</f>
        <v>0</v>
      </c>
      <c r="H27" s="182"/>
      <c r="I27" s="183">
        <f>ROUND(E27*H27,2)</f>
        <v>0</v>
      </c>
      <c r="J27" s="182"/>
      <c r="K27" s="183">
        <f>ROUND(E27*J27,2)</f>
        <v>0</v>
      </c>
      <c r="L27" s="183">
        <v>21</v>
      </c>
      <c r="M27" s="183">
        <f>G27*(1+L27/100)</f>
        <v>0</v>
      </c>
      <c r="N27" s="183">
        <v>0</v>
      </c>
      <c r="O27" s="183">
        <f>ROUND(E27*N27,2)</f>
        <v>0</v>
      </c>
      <c r="P27" s="183">
        <v>0</v>
      </c>
      <c r="Q27" s="183">
        <f>ROUND(E27*P27,2)</f>
        <v>0</v>
      </c>
      <c r="R27" s="183"/>
      <c r="S27" s="183" t="s">
        <v>247</v>
      </c>
      <c r="T27" s="184" t="s">
        <v>248</v>
      </c>
      <c r="U27" s="167">
        <v>0</v>
      </c>
      <c r="V27" s="167">
        <f>ROUND(E27*U27,2)</f>
        <v>0</v>
      </c>
      <c r="W27" s="167"/>
      <c r="X27" s="157"/>
      <c r="Y27" s="157"/>
      <c r="Z27" s="157"/>
      <c r="AA27" s="157"/>
      <c r="AB27" s="157"/>
      <c r="AC27" s="157"/>
      <c r="AD27" s="157"/>
      <c r="AE27" s="157"/>
      <c r="AF27" s="157"/>
      <c r="AG27" s="157" t="s">
        <v>249</v>
      </c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</row>
    <row r="28" spans="1:60" outlineLevel="1" x14ac:dyDescent="0.2">
      <c r="A28" s="164"/>
      <c r="B28" s="165"/>
      <c r="C28" s="259" t="s">
        <v>2239</v>
      </c>
      <c r="D28" s="260"/>
      <c r="E28" s="260"/>
      <c r="F28" s="260"/>
      <c r="G28" s="260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57"/>
      <c r="Y28" s="157"/>
      <c r="Z28" s="157"/>
      <c r="AA28" s="157"/>
      <c r="AB28" s="157"/>
      <c r="AC28" s="157"/>
      <c r="AD28" s="157"/>
      <c r="AE28" s="157"/>
      <c r="AF28" s="157"/>
      <c r="AG28" s="157" t="s">
        <v>413</v>
      </c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</row>
    <row r="29" spans="1:60" outlineLevel="1" x14ac:dyDescent="0.2">
      <c r="A29" s="178">
        <v>11</v>
      </c>
      <c r="B29" s="179" t="s">
        <v>2255</v>
      </c>
      <c r="C29" s="196" t="s">
        <v>2256</v>
      </c>
      <c r="D29" s="180" t="s">
        <v>444</v>
      </c>
      <c r="E29" s="181">
        <v>50</v>
      </c>
      <c r="F29" s="182"/>
      <c r="G29" s="183">
        <f>ROUND(E29*F29,2)</f>
        <v>0</v>
      </c>
      <c r="H29" s="182"/>
      <c r="I29" s="183">
        <f>ROUND(E29*H29,2)</f>
        <v>0</v>
      </c>
      <c r="J29" s="182"/>
      <c r="K29" s="183">
        <f>ROUND(E29*J29,2)</f>
        <v>0</v>
      </c>
      <c r="L29" s="183">
        <v>21</v>
      </c>
      <c r="M29" s="183">
        <f>G29*(1+L29/100)</f>
        <v>0</v>
      </c>
      <c r="N29" s="183">
        <v>0</v>
      </c>
      <c r="O29" s="183">
        <f>ROUND(E29*N29,2)</f>
        <v>0</v>
      </c>
      <c r="P29" s="183">
        <v>0</v>
      </c>
      <c r="Q29" s="183">
        <f>ROUND(E29*P29,2)</f>
        <v>0</v>
      </c>
      <c r="R29" s="183"/>
      <c r="S29" s="183" t="s">
        <v>247</v>
      </c>
      <c r="T29" s="184" t="s">
        <v>248</v>
      </c>
      <c r="U29" s="167">
        <v>0</v>
      </c>
      <c r="V29" s="167">
        <f>ROUND(E29*U29,2)</f>
        <v>0</v>
      </c>
      <c r="W29" s="167"/>
      <c r="X29" s="157"/>
      <c r="Y29" s="157"/>
      <c r="Z29" s="157"/>
      <c r="AA29" s="157"/>
      <c r="AB29" s="157"/>
      <c r="AC29" s="157"/>
      <c r="AD29" s="157"/>
      <c r="AE29" s="157"/>
      <c r="AF29" s="157"/>
      <c r="AG29" s="157" t="s">
        <v>249</v>
      </c>
      <c r="AH29" s="157"/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</row>
    <row r="30" spans="1:60" outlineLevel="1" x14ac:dyDescent="0.2">
      <c r="A30" s="164"/>
      <c r="B30" s="165"/>
      <c r="C30" s="259" t="s">
        <v>2239</v>
      </c>
      <c r="D30" s="260"/>
      <c r="E30" s="260"/>
      <c r="F30" s="260"/>
      <c r="G30" s="260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57"/>
      <c r="Y30" s="157"/>
      <c r="Z30" s="157"/>
      <c r="AA30" s="157"/>
      <c r="AB30" s="157"/>
      <c r="AC30" s="157"/>
      <c r="AD30" s="157"/>
      <c r="AE30" s="157"/>
      <c r="AF30" s="157"/>
      <c r="AG30" s="157" t="s">
        <v>413</v>
      </c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outlineLevel="1" x14ac:dyDescent="0.2">
      <c r="A31" s="178">
        <v>12</v>
      </c>
      <c r="B31" s="179" t="s">
        <v>2257</v>
      </c>
      <c r="C31" s="196" t="s">
        <v>2258</v>
      </c>
      <c r="D31" s="180" t="s">
        <v>444</v>
      </c>
      <c r="E31" s="181">
        <v>50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21</v>
      </c>
      <c r="M31" s="183">
        <f>G31*(1+L31/100)</f>
        <v>0</v>
      </c>
      <c r="N31" s="183">
        <v>0</v>
      </c>
      <c r="O31" s="183">
        <f>ROUND(E31*N31,2)</f>
        <v>0</v>
      </c>
      <c r="P31" s="183">
        <v>0</v>
      </c>
      <c r="Q31" s="183">
        <f>ROUND(E31*P31,2)</f>
        <v>0</v>
      </c>
      <c r="R31" s="183"/>
      <c r="S31" s="183" t="s">
        <v>247</v>
      </c>
      <c r="T31" s="184" t="s">
        <v>248</v>
      </c>
      <c r="U31" s="167">
        <v>0</v>
      </c>
      <c r="V31" s="167">
        <f>ROUND(E31*U31,2)</f>
        <v>0</v>
      </c>
      <c r="W31" s="167"/>
      <c r="X31" s="157"/>
      <c r="Y31" s="157"/>
      <c r="Z31" s="157"/>
      <c r="AA31" s="157"/>
      <c r="AB31" s="157"/>
      <c r="AC31" s="157"/>
      <c r="AD31" s="157"/>
      <c r="AE31" s="157"/>
      <c r="AF31" s="157"/>
      <c r="AG31" s="157" t="s">
        <v>249</v>
      </c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</row>
    <row r="32" spans="1:60" outlineLevel="1" x14ac:dyDescent="0.2">
      <c r="A32" s="164"/>
      <c r="B32" s="165"/>
      <c r="C32" s="259" t="s">
        <v>2239</v>
      </c>
      <c r="D32" s="260"/>
      <c r="E32" s="260"/>
      <c r="F32" s="260"/>
      <c r="G32" s="260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57"/>
      <c r="Y32" s="157"/>
      <c r="Z32" s="157"/>
      <c r="AA32" s="157"/>
      <c r="AB32" s="157"/>
      <c r="AC32" s="157"/>
      <c r="AD32" s="157"/>
      <c r="AE32" s="157"/>
      <c r="AF32" s="157"/>
      <c r="AG32" s="157" t="s">
        <v>413</v>
      </c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</row>
    <row r="33" spans="1:60" outlineLevel="1" x14ac:dyDescent="0.2">
      <c r="A33" s="178">
        <v>13</v>
      </c>
      <c r="B33" s="179" t="s">
        <v>2259</v>
      </c>
      <c r="C33" s="196" t="s">
        <v>2260</v>
      </c>
      <c r="D33" s="180" t="s">
        <v>444</v>
      </c>
      <c r="E33" s="181">
        <v>1</v>
      </c>
      <c r="F33" s="182"/>
      <c r="G33" s="183">
        <f>ROUND(E33*F33,2)</f>
        <v>0</v>
      </c>
      <c r="H33" s="182"/>
      <c r="I33" s="183">
        <f>ROUND(E33*H33,2)</f>
        <v>0</v>
      </c>
      <c r="J33" s="182"/>
      <c r="K33" s="183">
        <f>ROUND(E33*J33,2)</f>
        <v>0</v>
      </c>
      <c r="L33" s="183">
        <v>21</v>
      </c>
      <c r="M33" s="183">
        <f>G33*(1+L33/100)</f>
        <v>0</v>
      </c>
      <c r="N33" s="183">
        <v>0</v>
      </c>
      <c r="O33" s="183">
        <f>ROUND(E33*N33,2)</f>
        <v>0</v>
      </c>
      <c r="P33" s="183">
        <v>0</v>
      </c>
      <c r="Q33" s="183">
        <f>ROUND(E33*P33,2)</f>
        <v>0</v>
      </c>
      <c r="R33" s="183"/>
      <c r="S33" s="183" t="s">
        <v>247</v>
      </c>
      <c r="T33" s="184" t="s">
        <v>248</v>
      </c>
      <c r="U33" s="167">
        <v>0</v>
      </c>
      <c r="V33" s="167">
        <f>ROUND(E33*U33,2)</f>
        <v>0</v>
      </c>
      <c r="W33" s="167"/>
      <c r="X33" s="157"/>
      <c r="Y33" s="157"/>
      <c r="Z33" s="157"/>
      <c r="AA33" s="157"/>
      <c r="AB33" s="157"/>
      <c r="AC33" s="157"/>
      <c r="AD33" s="157"/>
      <c r="AE33" s="157"/>
      <c r="AF33" s="157"/>
      <c r="AG33" s="157" t="s">
        <v>249</v>
      </c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</row>
    <row r="34" spans="1:60" outlineLevel="1" x14ac:dyDescent="0.2">
      <c r="A34" s="164"/>
      <c r="B34" s="165"/>
      <c r="C34" s="259" t="s">
        <v>2261</v>
      </c>
      <c r="D34" s="260"/>
      <c r="E34" s="260"/>
      <c r="F34" s="260"/>
      <c r="G34" s="260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57"/>
      <c r="Y34" s="157"/>
      <c r="Z34" s="157"/>
      <c r="AA34" s="157"/>
      <c r="AB34" s="157"/>
      <c r="AC34" s="157"/>
      <c r="AD34" s="157"/>
      <c r="AE34" s="157"/>
      <c r="AF34" s="157"/>
      <c r="AG34" s="157" t="s">
        <v>413</v>
      </c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</row>
    <row r="35" spans="1:60" ht="22.5" outlineLevel="1" x14ac:dyDescent="0.2">
      <c r="A35" s="178">
        <v>14</v>
      </c>
      <c r="B35" s="179" t="s">
        <v>2262</v>
      </c>
      <c r="C35" s="196" t="s">
        <v>2263</v>
      </c>
      <c r="D35" s="180" t="s">
        <v>444</v>
      </c>
      <c r="E35" s="181">
        <v>4</v>
      </c>
      <c r="F35" s="182"/>
      <c r="G35" s="183">
        <f>ROUND(E35*F35,2)</f>
        <v>0</v>
      </c>
      <c r="H35" s="182"/>
      <c r="I35" s="183">
        <f>ROUND(E35*H35,2)</f>
        <v>0</v>
      </c>
      <c r="J35" s="182"/>
      <c r="K35" s="183">
        <f>ROUND(E35*J35,2)</f>
        <v>0</v>
      </c>
      <c r="L35" s="183">
        <v>21</v>
      </c>
      <c r="M35" s="183">
        <f>G35*(1+L35/100)</f>
        <v>0</v>
      </c>
      <c r="N35" s="183">
        <v>0</v>
      </c>
      <c r="O35" s="183">
        <f>ROUND(E35*N35,2)</f>
        <v>0</v>
      </c>
      <c r="P35" s="183">
        <v>0</v>
      </c>
      <c r="Q35" s="183">
        <f>ROUND(E35*P35,2)</f>
        <v>0</v>
      </c>
      <c r="R35" s="183"/>
      <c r="S35" s="183" t="s">
        <v>247</v>
      </c>
      <c r="T35" s="184" t="s">
        <v>248</v>
      </c>
      <c r="U35" s="167">
        <v>0</v>
      </c>
      <c r="V35" s="167">
        <f>ROUND(E35*U35,2)</f>
        <v>0</v>
      </c>
      <c r="W35" s="167"/>
      <c r="X35" s="157"/>
      <c r="Y35" s="157"/>
      <c r="Z35" s="157"/>
      <c r="AA35" s="157"/>
      <c r="AB35" s="157"/>
      <c r="AC35" s="157"/>
      <c r="AD35" s="157"/>
      <c r="AE35" s="157"/>
      <c r="AF35" s="157"/>
      <c r="AG35" s="157" t="s">
        <v>249</v>
      </c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  <c r="BE35" s="157"/>
      <c r="BF35" s="157"/>
      <c r="BG35" s="157"/>
      <c r="BH35" s="157"/>
    </row>
    <row r="36" spans="1:60" outlineLevel="1" x14ac:dyDescent="0.2">
      <c r="A36" s="164"/>
      <c r="B36" s="165"/>
      <c r="C36" s="259" t="s">
        <v>2261</v>
      </c>
      <c r="D36" s="260"/>
      <c r="E36" s="260"/>
      <c r="F36" s="260"/>
      <c r="G36" s="260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57"/>
      <c r="Y36" s="157"/>
      <c r="Z36" s="157"/>
      <c r="AA36" s="157"/>
      <c r="AB36" s="157"/>
      <c r="AC36" s="157"/>
      <c r="AD36" s="157"/>
      <c r="AE36" s="157"/>
      <c r="AF36" s="157"/>
      <c r="AG36" s="157" t="s">
        <v>413</v>
      </c>
      <c r="AH36" s="157"/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</row>
    <row r="37" spans="1:60" outlineLevel="1" x14ac:dyDescent="0.2">
      <c r="A37" s="178">
        <v>15</v>
      </c>
      <c r="B37" s="179" t="s">
        <v>2264</v>
      </c>
      <c r="C37" s="196" t="s">
        <v>2265</v>
      </c>
      <c r="D37" s="180" t="s">
        <v>444</v>
      </c>
      <c r="E37" s="181">
        <v>4</v>
      </c>
      <c r="F37" s="182"/>
      <c r="G37" s="183">
        <f>ROUND(E37*F37,2)</f>
        <v>0</v>
      </c>
      <c r="H37" s="182"/>
      <c r="I37" s="183">
        <f>ROUND(E37*H37,2)</f>
        <v>0</v>
      </c>
      <c r="J37" s="182"/>
      <c r="K37" s="183">
        <f>ROUND(E37*J37,2)</f>
        <v>0</v>
      </c>
      <c r="L37" s="183">
        <v>21</v>
      </c>
      <c r="M37" s="183">
        <f>G37*(1+L37/100)</f>
        <v>0</v>
      </c>
      <c r="N37" s="183">
        <v>0</v>
      </c>
      <c r="O37" s="183">
        <f>ROUND(E37*N37,2)</f>
        <v>0</v>
      </c>
      <c r="P37" s="183">
        <v>0</v>
      </c>
      <c r="Q37" s="183">
        <f>ROUND(E37*P37,2)</f>
        <v>0</v>
      </c>
      <c r="R37" s="183"/>
      <c r="S37" s="183" t="s">
        <v>247</v>
      </c>
      <c r="T37" s="184" t="s">
        <v>248</v>
      </c>
      <c r="U37" s="167">
        <v>0</v>
      </c>
      <c r="V37" s="167">
        <f>ROUND(E37*U37,2)</f>
        <v>0</v>
      </c>
      <c r="W37" s="167"/>
      <c r="X37" s="157"/>
      <c r="Y37" s="157"/>
      <c r="Z37" s="157"/>
      <c r="AA37" s="157"/>
      <c r="AB37" s="157"/>
      <c r="AC37" s="157"/>
      <c r="AD37" s="157"/>
      <c r="AE37" s="157"/>
      <c r="AF37" s="157"/>
      <c r="AG37" s="157" t="s">
        <v>249</v>
      </c>
      <c r="AH37" s="157"/>
      <c r="AI37" s="157"/>
      <c r="AJ37" s="157"/>
      <c r="AK37" s="157"/>
      <c r="AL37" s="157"/>
      <c r="AM37" s="157"/>
      <c r="AN37" s="157"/>
      <c r="AO37" s="157"/>
      <c r="AP37" s="157"/>
      <c r="AQ37" s="157"/>
      <c r="AR37" s="157"/>
      <c r="AS37" s="157"/>
      <c r="AT37" s="157"/>
      <c r="AU37" s="157"/>
      <c r="AV37" s="157"/>
      <c r="AW37" s="157"/>
      <c r="AX37" s="157"/>
      <c r="AY37" s="157"/>
      <c r="AZ37" s="157"/>
      <c r="BA37" s="157"/>
      <c r="BB37" s="157"/>
      <c r="BC37" s="157"/>
      <c r="BD37" s="157"/>
      <c r="BE37" s="157"/>
      <c r="BF37" s="157"/>
      <c r="BG37" s="157"/>
      <c r="BH37" s="157"/>
    </row>
    <row r="38" spans="1:60" outlineLevel="1" x14ac:dyDescent="0.2">
      <c r="A38" s="164"/>
      <c r="B38" s="165"/>
      <c r="C38" s="259" t="s">
        <v>2261</v>
      </c>
      <c r="D38" s="260"/>
      <c r="E38" s="260"/>
      <c r="F38" s="260"/>
      <c r="G38" s="260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57"/>
      <c r="Y38" s="157"/>
      <c r="Z38" s="157"/>
      <c r="AA38" s="157"/>
      <c r="AB38" s="157"/>
      <c r="AC38" s="157"/>
      <c r="AD38" s="157"/>
      <c r="AE38" s="157"/>
      <c r="AF38" s="157"/>
      <c r="AG38" s="157" t="s">
        <v>413</v>
      </c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</row>
    <row r="39" spans="1:60" outlineLevel="1" x14ac:dyDescent="0.2">
      <c r="A39" s="178">
        <v>16</v>
      </c>
      <c r="B39" s="179" t="s">
        <v>2266</v>
      </c>
      <c r="C39" s="196" t="s">
        <v>2267</v>
      </c>
      <c r="D39" s="180" t="s">
        <v>444</v>
      </c>
      <c r="E39" s="181">
        <v>4</v>
      </c>
      <c r="F39" s="182"/>
      <c r="G39" s="183">
        <f>ROUND(E39*F39,2)</f>
        <v>0</v>
      </c>
      <c r="H39" s="182"/>
      <c r="I39" s="183">
        <f>ROUND(E39*H39,2)</f>
        <v>0</v>
      </c>
      <c r="J39" s="182"/>
      <c r="K39" s="183">
        <f>ROUND(E39*J39,2)</f>
        <v>0</v>
      </c>
      <c r="L39" s="183">
        <v>21</v>
      </c>
      <c r="M39" s="183">
        <f>G39*(1+L39/100)</f>
        <v>0</v>
      </c>
      <c r="N39" s="183">
        <v>0</v>
      </c>
      <c r="O39" s="183">
        <f>ROUND(E39*N39,2)</f>
        <v>0</v>
      </c>
      <c r="P39" s="183">
        <v>0</v>
      </c>
      <c r="Q39" s="183">
        <f>ROUND(E39*P39,2)</f>
        <v>0</v>
      </c>
      <c r="R39" s="183"/>
      <c r="S39" s="183" t="s">
        <v>247</v>
      </c>
      <c r="T39" s="184" t="s">
        <v>248</v>
      </c>
      <c r="U39" s="167">
        <v>0</v>
      </c>
      <c r="V39" s="167">
        <f>ROUND(E39*U39,2)</f>
        <v>0</v>
      </c>
      <c r="W39" s="167"/>
      <c r="X39" s="157"/>
      <c r="Y39" s="157"/>
      <c r="Z39" s="157"/>
      <c r="AA39" s="157"/>
      <c r="AB39" s="157"/>
      <c r="AC39" s="157"/>
      <c r="AD39" s="157"/>
      <c r="AE39" s="157"/>
      <c r="AF39" s="157"/>
      <c r="AG39" s="157" t="s">
        <v>249</v>
      </c>
      <c r="AH39" s="157"/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</row>
    <row r="40" spans="1:60" outlineLevel="1" x14ac:dyDescent="0.2">
      <c r="A40" s="164"/>
      <c r="B40" s="165"/>
      <c r="C40" s="259" t="s">
        <v>2239</v>
      </c>
      <c r="D40" s="260"/>
      <c r="E40" s="260"/>
      <c r="F40" s="260"/>
      <c r="G40" s="260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57"/>
      <c r="Y40" s="157"/>
      <c r="Z40" s="157"/>
      <c r="AA40" s="157"/>
      <c r="AB40" s="157"/>
      <c r="AC40" s="157"/>
      <c r="AD40" s="157"/>
      <c r="AE40" s="157"/>
      <c r="AF40" s="157"/>
      <c r="AG40" s="157" t="s">
        <v>413</v>
      </c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</row>
    <row r="41" spans="1:60" outlineLevel="1" x14ac:dyDescent="0.2">
      <c r="A41" s="178">
        <v>17</v>
      </c>
      <c r="B41" s="179" t="s">
        <v>2268</v>
      </c>
      <c r="C41" s="196" t="s">
        <v>2269</v>
      </c>
      <c r="D41" s="180" t="s">
        <v>444</v>
      </c>
      <c r="E41" s="181">
        <v>2</v>
      </c>
      <c r="F41" s="182"/>
      <c r="G41" s="183">
        <f>ROUND(E41*F41,2)</f>
        <v>0</v>
      </c>
      <c r="H41" s="182"/>
      <c r="I41" s="183">
        <f>ROUND(E41*H41,2)</f>
        <v>0</v>
      </c>
      <c r="J41" s="182"/>
      <c r="K41" s="183">
        <f>ROUND(E41*J41,2)</f>
        <v>0</v>
      </c>
      <c r="L41" s="183">
        <v>21</v>
      </c>
      <c r="M41" s="183">
        <f>G41*(1+L41/100)</f>
        <v>0</v>
      </c>
      <c r="N41" s="183">
        <v>0</v>
      </c>
      <c r="O41" s="183">
        <f>ROUND(E41*N41,2)</f>
        <v>0</v>
      </c>
      <c r="P41" s="183">
        <v>0</v>
      </c>
      <c r="Q41" s="183">
        <f>ROUND(E41*P41,2)</f>
        <v>0</v>
      </c>
      <c r="R41" s="183"/>
      <c r="S41" s="183" t="s">
        <v>247</v>
      </c>
      <c r="T41" s="184" t="s">
        <v>248</v>
      </c>
      <c r="U41" s="167">
        <v>0</v>
      </c>
      <c r="V41" s="167">
        <f>ROUND(E41*U41,2)</f>
        <v>0</v>
      </c>
      <c r="W41" s="167"/>
      <c r="X41" s="157"/>
      <c r="Y41" s="157"/>
      <c r="Z41" s="157"/>
      <c r="AA41" s="157"/>
      <c r="AB41" s="157"/>
      <c r="AC41" s="157"/>
      <c r="AD41" s="157"/>
      <c r="AE41" s="157"/>
      <c r="AF41" s="157"/>
      <c r="AG41" s="157" t="s">
        <v>249</v>
      </c>
      <c r="AH41" s="157"/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  <c r="BE41" s="157"/>
      <c r="BF41" s="157"/>
      <c r="BG41" s="157"/>
      <c r="BH41" s="157"/>
    </row>
    <row r="42" spans="1:60" outlineLevel="1" x14ac:dyDescent="0.2">
      <c r="A42" s="164"/>
      <c r="B42" s="165"/>
      <c r="C42" s="259" t="s">
        <v>2239</v>
      </c>
      <c r="D42" s="260"/>
      <c r="E42" s="260"/>
      <c r="F42" s="260"/>
      <c r="G42" s="260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57"/>
      <c r="Y42" s="157"/>
      <c r="Z42" s="157"/>
      <c r="AA42" s="157"/>
      <c r="AB42" s="157"/>
      <c r="AC42" s="157"/>
      <c r="AD42" s="157"/>
      <c r="AE42" s="157"/>
      <c r="AF42" s="157"/>
      <c r="AG42" s="157" t="s">
        <v>413</v>
      </c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</row>
    <row r="43" spans="1:60" outlineLevel="1" x14ac:dyDescent="0.2">
      <c r="A43" s="178">
        <v>18</v>
      </c>
      <c r="B43" s="179" t="s">
        <v>2270</v>
      </c>
      <c r="C43" s="196" t="s">
        <v>2271</v>
      </c>
      <c r="D43" s="180" t="s">
        <v>444</v>
      </c>
      <c r="E43" s="181">
        <v>3</v>
      </c>
      <c r="F43" s="182"/>
      <c r="G43" s="183">
        <f>ROUND(E43*F43,2)</f>
        <v>0</v>
      </c>
      <c r="H43" s="182"/>
      <c r="I43" s="183">
        <f>ROUND(E43*H43,2)</f>
        <v>0</v>
      </c>
      <c r="J43" s="182"/>
      <c r="K43" s="183">
        <f>ROUND(E43*J43,2)</f>
        <v>0</v>
      </c>
      <c r="L43" s="183">
        <v>21</v>
      </c>
      <c r="M43" s="183">
        <f>G43*(1+L43/100)</f>
        <v>0</v>
      </c>
      <c r="N43" s="183">
        <v>0</v>
      </c>
      <c r="O43" s="183">
        <f>ROUND(E43*N43,2)</f>
        <v>0</v>
      </c>
      <c r="P43" s="183">
        <v>0</v>
      </c>
      <c r="Q43" s="183">
        <f>ROUND(E43*P43,2)</f>
        <v>0</v>
      </c>
      <c r="R43" s="183"/>
      <c r="S43" s="183" t="s">
        <v>247</v>
      </c>
      <c r="T43" s="184" t="s">
        <v>248</v>
      </c>
      <c r="U43" s="167">
        <v>0</v>
      </c>
      <c r="V43" s="167">
        <f>ROUND(E43*U43,2)</f>
        <v>0</v>
      </c>
      <c r="W43" s="167"/>
      <c r="X43" s="157"/>
      <c r="Y43" s="157"/>
      <c r="Z43" s="157"/>
      <c r="AA43" s="157"/>
      <c r="AB43" s="157"/>
      <c r="AC43" s="157"/>
      <c r="AD43" s="157"/>
      <c r="AE43" s="157"/>
      <c r="AF43" s="157"/>
      <c r="AG43" s="157" t="s">
        <v>249</v>
      </c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</row>
    <row r="44" spans="1:60" outlineLevel="1" x14ac:dyDescent="0.2">
      <c r="A44" s="164"/>
      <c r="B44" s="165"/>
      <c r="C44" s="259" t="s">
        <v>2239</v>
      </c>
      <c r="D44" s="260"/>
      <c r="E44" s="260"/>
      <c r="F44" s="260"/>
      <c r="G44" s="260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57"/>
      <c r="Y44" s="157"/>
      <c r="Z44" s="157"/>
      <c r="AA44" s="157"/>
      <c r="AB44" s="157"/>
      <c r="AC44" s="157"/>
      <c r="AD44" s="157"/>
      <c r="AE44" s="157"/>
      <c r="AF44" s="157"/>
      <c r="AG44" s="157" t="s">
        <v>413</v>
      </c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</row>
    <row r="45" spans="1:60" outlineLevel="1" x14ac:dyDescent="0.2">
      <c r="A45" s="178">
        <v>19</v>
      </c>
      <c r="B45" s="179" t="s">
        <v>2272</v>
      </c>
      <c r="C45" s="196" t="s">
        <v>2273</v>
      </c>
      <c r="D45" s="180" t="s">
        <v>444</v>
      </c>
      <c r="E45" s="181">
        <v>1</v>
      </c>
      <c r="F45" s="182"/>
      <c r="G45" s="183">
        <f>ROUND(E45*F45,2)</f>
        <v>0</v>
      </c>
      <c r="H45" s="182"/>
      <c r="I45" s="183">
        <f>ROUND(E45*H45,2)</f>
        <v>0</v>
      </c>
      <c r="J45" s="182"/>
      <c r="K45" s="183">
        <f>ROUND(E45*J45,2)</f>
        <v>0</v>
      </c>
      <c r="L45" s="183">
        <v>21</v>
      </c>
      <c r="M45" s="183">
        <f>G45*(1+L45/100)</f>
        <v>0</v>
      </c>
      <c r="N45" s="183">
        <v>0</v>
      </c>
      <c r="O45" s="183">
        <f>ROUND(E45*N45,2)</f>
        <v>0</v>
      </c>
      <c r="P45" s="183">
        <v>0</v>
      </c>
      <c r="Q45" s="183">
        <f>ROUND(E45*P45,2)</f>
        <v>0</v>
      </c>
      <c r="R45" s="183"/>
      <c r="S45" s="183" t="s">
        <v>247</v>
      </c>
      <c r="T45" s="184" t="s">
        <v>248</v>
      </c>
      <c r="U45" s="167">
        <v>0</v>
      </c>
      <c r="V45" s="167">
        <f>ROUND(E45*U45,2)</f>
        <v>0</v>
      </c>
      <c r="W45" s="167"/>
      <c r="X45" s="157"/>
      <c r="Y45" s="157"/>
      <c r="Z45" s="157"/>
      <c r="AA45" s="157"/>
      <c r="AB45" s="157"/>
      <c r="AC45" s="157"/>
      <c r="AD45" s="157"/>
      <c r="AE45" s="157"/>
      <c r="AF45" s="157"/>
      <c r="AG45" s="157" t="s">
        <v>249</v>
      </c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</row>
    <row r="46" spans="1:60" outlineLevel="1" x14ac:dyDescent="0.2">
      <c r="A46" s="164"/>
      <c r="B46" s="165"/>
      <c r="C46" s="259" t="s">
        <v>2239</v>
      </c>
      <c r="D46" s="260"/>
      <c r="E46" s="260"/>
      <c r="F46" s="260"/>
      <c r="G46" s="260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57"/>
      <c r="Y46" s="157"/>
      <c r="Z46" s="157"/>
      <c r="AA46" s="157"/>
      <c r="AB46" s="157"/>
      <c r="AC46" s="157"/>
      <c r="AD46" s="157"/>
      <c r="AE46" s="157"/>
      <c r="AF46" s="157"/>
      <c r="AG46" s="157" t="s">
        <v>413</v>
      </c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</row>
    <row r="47" spans="1:60" ht="33.75" outlineLevel="1" x14ac:dyDescent="0.2">
      <c r="A47" s="178">
        <v>20</v>
      </c>
      <c r="B47" s="179" t="s">
        <v>2274</v>
      </c>
      <c r="C47" s="196" t="s">
        <v>2275</v>
      </c>
      <c r="D47" s="180" t="s">
        <v>444</v>
      </c>
      <c r="E47" s="181">
        <v>1</v>
      </c>
      <c r="F47" s="182"/>
      <c r="G47" s="183">
        <f>ROUND(E47*F47,2)</f>
        <v>0</v>
      </c>
      <c r="H47" s="182"/>
      <c r="I47" s="183">
        <f>ROUND(E47*H47,2)</f>
        <v>0</v>
      </c>
      <c r="J47" s="182"/>
      <c r="K47" s="183">
        <f>ROUND(E47*J47,2)</f>
        <v>0</v>
      </c>
      <c r="L47" s="183">
        <v>21</v>
      </c>
      <c r="M47" s="183">
        <f>G47*(1+L47/100)</f>
        <v>0</v>
      </c>
      <c r="N47" s="183">
        <v>0</v>
      </c>
      <c r="O47" s="183">
        <f>ROUND(E47*N47,2)</f>
        <v>0</v>
      </c>
      <c r="P47" s="183">
        <v>0</v>
      </c>
      <c r="Q47" s="183">
        <f>ROUND(E47*P47,2)</f>
        <v>0</v>
      </c>
      <c r="R47" s="183"/>
      <c r="S47" s="183" t="s">
        <v>247</v>
      </c>
      <c r="T47" s="184" t="s">
        <v>248</v>
      </c>
      <c r="U47" s="167">
        <v>0</v>
      </c>
      <c r="V47" s="167">
        <f>ROUND(E47*U47,2)</f>
        <v>0</v>
      </c>
      <c r="W47" s="167"/>
      <c r="X47" s="157"/>
      <c r="Y47" s="157"/>
      <c r="Z47" s="157"/>
      <c r="AA47" s="157"/>
      <c r="AB47" s="157"/>
      <c r="AC47" s="157"/>
      <c r="AD47" s="157"/>
      <c r="AE47" s="157"/>
      <c r="AF47" s="157"/>
      <c r="AG47" s="157" t="s">
        <v>249</v>
      </c>
      <c r="AH47" s="157"/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</row>
    <row r="48" spans="1:60" outlineLevel="1" x14ac:dyDescent="0.2">
      <c r="A48" s="164"/>
      <c r="B48" s="165"/>
      <c r="C48" s="259" t="s">
        <v>2276</v>
      </c>
      <c r="D48" s="260"/>
      <c r="E48" s="260"/>
      <c r="F48" s="260"/>
      <c r="G48" s="260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57"/>
      <c r="Y48" s="157"/>
      <c r="Z48" s="157"/>
      <c r="AA48" s="157"/>
      <c r="AB48" s="157"/>
      <c r="AC48" s="157"/>
      <c r="AD48" s="157"/>
      <c r="AE48" s="157"/>
      <c r="AF48" s="157"/>
      <c r="AG48" s="157" t="s">
        <v>413</v>
      </c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</row>
    <row r="49" spans="1:60" outlineLevel="1" x14ac:dyDescent="0.2">
      <c r="A49" s="178">
        <v>21</v>
      </c>
      <c r="B49" s="179" t="s">
        <v>2277</v>
      </c>
      <c r="C49" s="196" t="s">
        <v>2278</v>
      </c>
      <c r="D49" s="180" t="s">
        <v>453</v>
      </c>
      <c r="E49" s="181">
        <v>32</v>
      </c>
      <c r="F49" s="182"/>
      <c r="G49" s="183">
        <f>ROUND(E49*F49,2)</f>
        <v>0</v>
      </c>
      <c r="H49" s="182"/>
      <c r="I49" s="183">
        <f>ROUND(E49*H49,2)</f>
        <v>0</v>
      </c>
      <c r="J49" s="182"/>
      <c r="K49" s="183">
        <f>ROUND(E49*J49,2)</f>
        <v>0</v>
      </c>
      <c r="L49" s="183">
        <v>21</v>
      </c>
      <c r="M49" s="183">
        <f>G49*(1+L49/100)</f>
        <v>0</v>
      </c>
      <c r="N49" s="183">
        <v>0</v>
      </c>
      <c r="O49" s="183">
        <f>ROUND(E49*N49,2)</f>
        <v>0</v>
      </c>
      <c r="P49" s="183">
        <v>0</v>
      </c>
      <c r="Q49" s="183">
        <f>ROUND(E49*P49,2)</f>
        <v>0</v>
      </c>
      <c r="R49" s="183"/>
      <c r="S49" s="183" t="s">
        <v>247</v>
      </c>
      <c r="T49" s="184" t="s">
        <v>248</v>
      </c>
      <c r="U49" s="167">
        <v>0</v>
      </c>
      <c r="V49" s="167">
        <f>ROUND(E49*U49,2)</f>
        <v>0</v>
      </c>
      <c r="W49" s="167"/>
      <c r="X49" s="157"/>
      <c r="Y49" s="157"/>
      <c r="Z49" s="157"/>
      <c r="AA49" s="157"/>
      <c r="AB49" s="157"/>
      <c r="AC49" s="157"/>
      <c r="AD49" s="157"/>
      <c r="AE49" s="157"/>
      <c r="AF49" s="157"/>
      <c r="AG49" s="157" t="s">
        <v>249</v>
      </c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</row>
    <row r="50" spans="1:60" outlineLevel="1" x14ac:dyDescent="0.2">
      <c r="A50" s="164"/>
      <c r="B50" s="165"/>
      <c r="C50" s="259" t="s">
        <v>2276</v>
      </c>
      <c r="D50" s="260"/>
      <c r="E50" s="260"/>
      <c r="F50" s="260"/>
      <c r="G50" s="260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57"/>
      <c r="Y50" s="157"/>
      <c r="Z50" s="157"/>
      <c r="AA50" s="157"/>
      <c r="AB50" s="157"/>
      <c r="AC50" s="157"/>
      <c r="AD50" s="157"/>
      <c r="AE50" s="157"/>
      <c r="AF50" s="157"/>
      <c r="AG50" s="157" t="s">
        <v>413</v>
      </c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</row>
    <row r="51" spans="1:60" ht="22.5" outlineLevel="1" x14ac:dyDescent="0.2">
      <c r="A51" s="178">
        <v>22</v>
      </c>
      <c r="B51" s="179" t="s">
        <v>2279</v>
      </c>
      <c r="C51" s="196" t="s">
        <v>2280</v>
      </c>
      <c r="D51" s="180" t="s">
        <v>444</v>
      </c>
      <c r="E51" s="181">
        <v>3</v>
      </c>
      <c r="F51" s="182"/>
      <c r="G51" s="183">
        <f>ROUND(E51*F51,2)</f>
        <v>0</v>
      </c>
      <c r="H51" s="182"/>
      <c r="I51" s="183">
        <f>ROUND(E51*H51,2)</f>
        <v>0</v>
      </c>
      <c r="J51" s="182"/>
      <c r="K51" s="183">
        <f>ROUND(E51*J51,2)</f>
        <v>0</v>
      </c>
      <c r="L51" s="183">
        <v>21</v>
      </c>
      <c r="M51" s="183">
        <f>G51*(1+L51/100)</f>
        <v>0</v>
      </c>
      <c r="N51" s="183">
        <v>0</v>
      </c>
      <c r="O51" s="183">
        <f>ROUND(E51*N51,2)</f>
        <v>0</v>
      </c>
      <c r="P51" s="183">
        <v>0</v>
      </c>
      <c r="Q51" s="183">
        <f>ROUND(E51*P51,2)</f>
        <v>0</v>
      </c>
      <c r="R51" s="183"/>
      <c r="S51" s="183" t="s">
        <v>247</v>
      </c>
      <c r="T51" s="184" t="s">
        <v>248</v>
      </c>
      <c r="U51" s="167">
        <v>0</v>
      </c>
      <c r="V51" s="167">
        <f>ROUND(E51*U51,2)</f>
        <v>0</v>
      </c>
      <c r="W51" s="167"/>
      <c r="X51" s="157"/>
      <c r="Y51" s="157"/>
      <c r="Z51" s="157"/>
      <c r="AA51" s="157"/>
      <c r="AB51" s="157"/>
      <c r="AC51" s="157"/>
      <c r="AD51" s="157"/>
      <c r="AE51" s="157"/>
      <c r="AF51" s="157"/>
      <c r="AG51" s="157" t="s">
        <v>249</v>
      </c>
      <c r="AH51" s="157"/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7"/>
      <c r="AY51" s="157"/>
      <c r="AZ51" s="157"/>
      <c r="BA51" s="157"/>
      <c r="BB51" s="157"/>
      <c r="BC51" s="157"/>
      <c r="BD51" s="157"/>
      <c r="BE51" s="157"/>
      <c r="BF51" s="157"/>
      <c r="BG51" s="157"/>
      <c r="BH51" s="157"/>
    </row>
    <row r="52" spans="1:60" outlineLevel="1" x14ac:dyDescent="0.2">
      <c r="A52" s="164"/>
      <c r="B52" s="165"/>
      <c r="C52" s="259" t="s">
        <v>2281</v>
      </c>
      <c r="D52" s="260"/>
      <c r="E52" s="260"/>
      <c r="F52" s="260"/>
      <c r="G52" s="260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57"/>
      <c r="Y52" s="157"/>
      <c r="Z52" s="157"/>
      <c r="AA52" s="157"/>
      <c r="AB52" s="157"/>
      <c r="AC52" s="157"/>
      <c r="AD52" s="157"/>
      <c r="AE52" s="157"/>
      <c r="AF52" s="157"/>
      <c r="AG52" s="157" t="s">
        <v>413</v>
      </c>
      <c r="AH52" s="157"/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7"/>
      <c r="AY52" s="157"/>
      <c r="AZ52" s="157"/>
      <c r="BA52" s="157"/>
      <c r="BB52" s="157"/>
      <c r="BC52" s="157"/>
      <c r="BD52" s="157"/>
      <c r="BE52" s="157"/>
      <c r="BF52" s="157"/>
      <c r="BG52" s="157"/>
      <c r="BH52" s="157"/>
    </row>
    <row r="53" spans="1:60" outlineLevel="1" x14ac:dyDescent="0.2">
      <c r="A53" s="178">
        <v>23</v>
      </c>
      <c r="B53" s="179" t="s">
        <v>2282</v>
      </c>
      <c r="C53" s="196" t="s">
        <v>2283</v>
      </c>
      <c r="D53" s="180" t="s">
        <v>453</v>
      </c>
      <c r="E53" s="181">
        <v>8</v>
      </c>
      <c r="F53" s="182"/>
      <c r="G53" s="183">
        <f>ROUND(E53*F53,2)</f>
        <v>0</v>
      </c>
      <c r="H53" s="182"/>
      <c r="I53" s="183">
        <f>ROUND(E53*H53,2)</f>
        <v>0</v>
      </c>
      <c r="J53" s="182"/>
      <c r="K53" s="183">
        <f>ROUND(E53*J53,2)</f>
        <v>0</v>
      </c>
      <c r="L53" s="183">
        <v>21</v>
      </c>
      <c r="M53" s="183">
        <f>G53*(1+L53/100)</f>
        <v>0</v>
      </c>
      <c r="N53" s="183">
        <v>0</v>
      </c>
      <c r="O53" s="183">
        <f>ROUND(E53*N53,2)</f>
        <v>0</v>
      </c>
      <c r="P53" s="183">
        <v>0</v>
      </c>
      <c r="Q53" s="183">
        <f>ROUND(E53*P53,2)</f>
        <v>0</v>
      </c>
      <c r="R53" s="183"/>
      <c r="S53" s="183" t="s">
        <v>247</v>
      </c>
      <c r="T53" s="184" t="s">
        <v>248</v>
      </c>
      <c r="U53" s="167">
        <v>0</v>
      </c>
      <c r="V53" s="167">
        <f>ROUND(E53*U53,2)</f>
        <v>0</v>
      </c>
      <c r="W53" s="167"/>
      <c r="X53" s="157"/>
      <c r="Y53" s="157"/>
      <c r="Z53" s="157"/>
      <c r="AA53" s="157"/>
      <c r="AB53" s="157"/>
      <c r="AC53" s="157"/>
      <c r="AD53" s="157"/>
      <c r="AE53" s="157"/>
      <c r="AF53" s="157"/>
      <c r="AG53" s="157" t="s">
        <v>249</v>
      </c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7"/>
      <c r="AY53" s="157"/>
      <c r="AZ53" s="157"/>
      <c r="BA53" s="157"/>
      <c r="BB53" s="157"/>
      <c r="BC53" s="157"/>
      <c r="BD53" s="157"/>
      <c r="BE53" s="157"/>
      <c r="BF53" s="157"/>
      <c r="BG53" s="157"/>
      <c r="BH53" s="157"/>
    </row>
    <row r="54" spans="1:60" outlineLevel="1" x14ac:dyDescent="0.2">
      <c r="A54" s="164"/>
      <c r="B54" s="165"/>
      <c r="C54" s="259" t="s">
        <v>2276</v>
      </c>
      <c r="D54" s="260"/>
      <c r="E54" s="260"/>
      <c r="F54" s="260"/>
      <c r="G54" s="260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57"/>
      <c r="Y54" s="157"/>
      <c r="Z54" s="157"/>
      <c r="AA54" s="157"/>
      <c r="AB54" s="157"/>
      <c r="AC54" s="157"/>
      <c r="AD54" s="157"/>
      <c r="AE54" s="157"/>
      <c r="AF54" s="157"/>
      <c r="AG54" s="157" t="s">
        <v>413</v>
      </c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57"/>
      <c r="AZ54" s="157"/>
      <c r="BA54" s="157"/>
      <c r="BB54" s="157"/>
      <c r="BC54" s="157"/>
      <c r="BD54" s="157"/>
      <c r="BE54" s="157"/>
      <c r="BF54" s="157"/>
      <c r="BG54" s="157"/>
      <c r="BH54" s="157"/>
    </row>
    <row r="55" spans="1:60" x14ac:dyDescent="0.2">
      <c r="A55" s="172" t="s">
        <v>242</v>
      </c>
      <c r="B55" s="173" t="s">
        <v>159</v>
      </c>
      <c r="C55" s="194" t="s">
        <v>160</v>
      </c>
      <c r="D55" s="174"/>
      <c r="E55" s="175"/>
      <c r="F55" s="176"/>
      <c r="G55" s="176">
        <f>SUMIF(AG56:AG80,"&lt;&gt;NOR",G56:G80)</f>
        <v>0</v>
      </c>
      <c r="H55" s="176"/>
      <c r="I55" s="176">
        <f>SUM(I56:I80)</f>
        <v>0</v>
      </c>
      <c r="J55" s="176"/>
      <c r="K55" s="176">
        <f>SUM(K56:K80)</f>
        <v>0</v>
      </c>
      <c r="L55" s="176"/>
      <c r="M55" s="176">
        <f>SUM(M56:M80)</f>
        <v>0</v>
      </c>
      <c r="N55" s="176"/>
      <c r="O55" s="176">
        <f>SUM(O56:O80)</f>
        <v>0</v>
      </c>
      <c r="P55" s="176"/>
      <c r="Q55" s="176">
        <f>SUM(Q56:Q80)</f>
        <v>0</v>
      </c>
      <c r="R55" s="176"/>
      <c r="S55" s="176"/>
      <c r="T55" s="177"/>
      <c r="U55" s="171"/>
      <c r="V55" s="171">
        <f>SUM(V56:V80)</f>
        <v>0</v>
      </c>
      <c r="W55" s="171"/>
      <c r="AG55" t="s">
        <v>243</v>
      </c>
    </row>
    <row r="56" spans="1:60" outlineLevel="1" x14ac:dyDescent="0.2">
      <c r="A56" s="178">
        <v>24</v>
      </c>
      <c r="B56" s="179" t="s">
        <v>2284</v>
      </c>
      <c r="C56" s="196" t="s">
        <v>2285</v>
      </c>
      <c r="D56" s="180" t="s">
        <v>444</v>
      </c>
      <c r="E56" s="181">
        <v>3</v>
      </c>
      <c r="F56" s="182"/>
      <c r="G56" s="183">
        <f>ROUND(E56*F56,2)</f>
        <v>0</v>
      </c>
      <c r="H56" s="182"/>
      <c r="I56" s="183">
        <f>ROUND(E56*H56,2)</f>
        <v>0</v>
      </c>
      <c r="J56" s="182"/>
      <c r="K56" s="183">
        <f>ROUND(E56*J56,2)</f>
        <v>0</v>
      </c>
      <c r="L56" s="183">
        <v>21</v>
      </c>
      <c r="M56" s="183">
        <f>G56*(1+L56/100)</f>
        <v>0</v>
      </c>
      <c r="N56" s="183">
        <v>0</v>
      </c>
      <c r="O56" s="183">
        <f>ROUND(E56*N56,2)</f>
        <v>0</v>
      </c>
      <c r="P56" s="183">
        <v>0</v>
      </c>
      <c r="Q56" s="183">
        <f>ROUND(E56*P56,2)</f>
        <v>0</v>
      </c>
      <c r="R56" s="183"/>
      <c r="S56" s="183" t="s">
        <v>247</v>
      </c>
      <c r="T56" s="184" t="s">
        <v>248</v>
      </c>
      <c r="U56" s="167">
        <v>0</v>
      </c>
      <c r="V56" s="167">
        <f>ROUND(E56*U56,2)</f>
        <v>0</v>
      </c>
      <c r="W56" s="167"/>
      <c r="X56" s="157"/>
      <c r="Y56" s="157"/>
      <c r="Z56" s="157"/>
      <c r="AA56" s="157"/>
      <c r="AB56" s="157"/>
      <c r="AC56" s="157"/>
      <c r="AD56" s="157"/>
      <c r="AE56" s="157"/>
      <c r="AF56" s="157"/>
      <c r="AG56" s="157" t="s">
        <v>249</v>
      </c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</row>
    <row r="57" spans="1:60" outlineLevel="1" x14ac:dyDescent="0.2">
      <c r="A57" s="164"/>
      <c r="B57" s="165"/>
      <c r="C57" s="259" t="s">
        <v>2239</v>
      </c>
      <c r="D57" s="260"/>
      <c r="E57" s="260"/>
      <c r="F57" s="260"/>
      <c r="G57" s="260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57"/>
      <c r="Y57" s="157"/>
      <c r="Z57" s="157"/>
      <c r="AA57" s="157"/>
      <c r="AB57" s="157"/>
      <c r="AC57" s="157"/>
      <c r="AD57" s="157"/>
      <c r="AE57" s="157"/>
      <c r="AF57" s="157"/>
      <c r="AG57" s="157" t="s">
        <v>413</v>
      </c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57"/>
      <c r="BG57" s="157"/>
      <c r="BH57" s="157"/>
    </row>
    <row r="58" spans="1:60" outlineLevel="1" x14ac:dyDescent="0.2">
      <c r="A58" s="178">
        <v>25</v>
      </c>
      <c r="B58" s="179" t="s">
        <v>2286</v>
      </c>
      <c r="C58" s="196" t="s">
        <v>2287</v>
      </c>
      <c r="D58" s="180" t="s">
        <v>444</v>
      </c>
      <c r="E58" s="181">
        <v>3</v>
      </c>
      <c r="F58" s="182"/>
      <c r="G58" s="183">
        <f>ROUND(E58*F58,2)</f>
        <v>0</v>
      </c>
      <c r="H58" s="182"/>
      <c r="I58" s="183">
        <f>ROUND(E58*H58,2)</f>
        <v>0</v>
      </c>
      <c r="J58" s="182"/>
      <c r="K58" s="183">
        <f>ROUND(E58*J58,2)</f>
        <v>0</v>
      </c>
      <c r="L58" s="183">
        <v>21</v>
      </c>
      <c r="M58" s="183">
        <f>G58*(1+L58/100)</f>
        <v>0</v>
      </c>
      <c r="N58" s="183">
        <v>0</v>
      </c>
      <c r="O58" s="183">
        <f>ROUND(E58*N58,2)</f>
        <v>0</v>
      </c>
      <c r="P58" s="183">
        <v>0</v>
      </c>
      <c r="Q58" s="183">
        <f>ROUND(E58*P58,2)</f>
        <v>0</v>
      </c>
      <c r="R58" s="183"/>
      <c r="S58" s="183" t="s">
        <v>247</v>
      </c>
      <c r="T58" s="184" t="s">
        <v>248</v>
      </c>
      <c r="U58" s="167">
        <v>0</v>
      </c>
      <c r="V58" s="167">
        <f>ROUND(E58*U58,2)</f>
        <v>0</v>
      </c>
      <c r="W58" s="167"/>
      <c r="X58" s="157"/>
      <c r="Y58" s="157"/>
      <c r="Z58" s="157"/>
      <c r="AA58" s="157"/>
      <c r="AB58" s="157"/>
      <c r="AC58" s="157"/>
      <c r="AD58" s="157"/>
      <c r="AE58" s="157"/>
      <c r="AF58" s="157"/>
      <c r="AG58" s="157" t="s">
        <v>249</v>
      </c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7"/>
      <c r="AY58" s="157"/>
      <c r="AZ58" s="157"/>
      <c r="BA58" s="157"/>
      <c r="BB58" s="157"/>
      <c r="BC58" s="157"/>
      <c r="BD58" s="157"/>
      <c r="BE58" s="157"/>
      <c r="BF58" s="157"/>
      <c r="BG58" s="157"/>
      <c r="BH58" s="157"/>
    </row>
    <row r="59" spans="1:60" outlineLevel="1" x14ac:dyDescent="0.2">
      <c r="A59" s="164"/>
      <c r="B59" s="165"/>
      <c r="C59" s="259" t="s">
        <v>2239</v>
      </c>
      <c r="D59" s="260"/>
      <c r="E59" s="260"/>
      <c r="F59" s="260"/>
      <c r="G59" s="260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57"/>
      <c r="Y59" s="157"/>
      <c r="Z59" s="157"/>
      <c r="AA59" s="157"/>
      <c r="AB59" s="157"/>
      <c r="AC59" s="157"/>
      <c r="AD59" s="157"/>
      <c r="AE59" s="157"/>
      <c r="AF59" s="157"/>
      <c r="AG59" s="157" t="s">
        <v>413</v>
      </c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7"/>
      <c r="AY59" s="157"/>
      <c r="AZ59" s="157"/>
      <c r="BA59" s="157"/>
      <c r="BB59" s="157"/>
      <c r="BC59" s="157"/>
      <c r="BD59" s="157"/>
      <c r="BE59" s="157"/>
      <c r="BF59" s="157"/>
      <c r="BG59" s="157"/>
      <c r="BH59" s="157"/>
    </row>
    <row r="60" spans="1:60" outlineLevel="1" x14ac:dyDescent="0.2">
      <c r="A60" s="178">
        <v>26</v>
      </c>
      <c r="B60" s="179" t="s">
        <v>2288</v>
      </c>
      <c r="C60" s="196" t="s">
        <v>2289</v>
      </c>
      <c r="D60" s="180" t="s">
        <v>444</v>
      </c>
      <c r="E60" s="181">
        <v>1</v>
      </c>
      <c r="F60" s="182"/>
      <c r="G60" s="183">
        <f>ROUND(E60*F60,2)</f>
        <v>0</v>
      </c>
      <c r="H60" s="182"/>
      <c r="I60" s="183">
        <f>ROUND(E60*H60,2)</f>
        <v>0</v>
      </c>
      <c r="J60" s="182"/>
      <c r="K60" s="183">
        <f>ROUND(E60*J60,2)</f>
        <v>0</v>
      </c>
      <c r="L60" s="183">
        <v>21</v>
      </c>
      <c r="M60" s="183">
        <f>G60*(1+L60/100)</f>
        <v>0</v>
      </c>
      <c r="N60" s="183">
        <v>0</v>
      </c>
      <c r="O60" s="183">
        <f>ROUND(E60*N60,2)</f>
        <v>0</v>
      </c>
      <c r="P60" s="183">
        <v>0</v>
      </c>
      <c r="Q60" s="183">
        <f>ROUND(E60*P60,2)</f>
        <v>0</v>
      </c>
      <c r="R60" s="183"/>
      <c r="S60" s="183" t="s">
        <v>247</v>
      </c>
      <c r="T60" s="184" t="s">
        <v>248</v>
      </c>
      <c r="U60" s="167">
        <v>0</v>
      </c>
      <c r="V60" s="167">
        <f>ROUND(E60*U60,2)</f>
        <v>0</v>
      </c>
      <c r="W60" s="167"/>
      <c r="X60" s="157"/>
      <c r="Y60" s="157"/>
      <c r="Z60" s="157"/>
      <c r="AA60" s="157"/>
      <c r="AB60" s="157"/>
      <c r="AC60" s="157"/>
      <c r="AD60" s="157"/>
      <c r="AE60" s="157"/>
      <c r="AF60" s="157"/>
      <c r="AG60" s="157" t="s">
        <v>249</v>
      </c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</row>
    <row r="61" spans="1:60" outlineLevel="1" x14ac:dyDescent="0.2">
      <c r="A61" s="164"/>
      <c r="B61" s="165"/>
      <c r="C61" s="259" t="s">
        <v>2239</v>
      </c>
      <c r="D61" s="260"/>
      <c r="E61" s="260"/>
      <c r="F61" s="260"/>
      <c r="G61" s="260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57"/>
      <c r="Y61" s="157"/>
      <c r="Z61" s="157"/>
      <c r="AA61" s="157"/>
      <c r="AB61" s="157"/>
      <c r="AC61" s="157"/>
      <c r="AD61" s="157"/>
      <c r="AE61" s="157"/>
      <c r="AF61" s="157"/>
      <c r="AG61" s="157" t="s">
        <v>413</v>
      </c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</row>
    <row r="62" spans="1:60" outlineLevel="1" x14ac:dyDescent="0.2">
      <c r="A62" s="178">
        <v>27</v>
      </c>
      <c r="B62" s="179" t="s">
        <v>2290</v>
      </c>
      <c r="C62" s="196" t="s">
        <v>2291</v>
      </c>
      <c r="D62" s="180" t="s">
        <v>444</v>
      </c>
      <c r="E62" s="181">
        <v>1</v>
      </c>
      <c r="F62" s="182"/>
      <c r="G62" s="183">
        <f>ROUND(E62*F62,2)</f>
        <v>0</v>
      </c>
      <c r="H62" s="182"/>
      <c r="I62" s="183">
        <f>ROUND(E62*H62,2)</f>
        <v>0</v>
      </c>
      <c r="J62" s="182"/>
      <c r="K62" s="183">
        <f>ROUND(E62*J62,2)</f>
        <v>0</v>
      </c>
      <c r="L62" s="183">
        <v>21</v>
      </c>
      <c r="M62" s="183">
        <f>G62*(1+L62/100)</f>
        <v>0</v>
      </c>
      <c r="N62" s="183">
        <v>0</v>
      </c>
      <c r="O62" s="183">
        <f>ROUND(E62*N62,2)</f>
        <v>0</v>
      </c>
      <c r="P62" s="183">
        <v>0</v>
      </c>
      <c r="Q62" s="183">
        <f>ROUND(E62*P62,2)</f>
        <v>0</v>
      </c>
      <c r="R62" s="183"/>
      <c r="S62" s="183" t="s">
        <v>247</v>
      </c>
      <c r="T62" s="184" t="s">
        <v>248</v>
      </c>
      <c r="U62" s="167">
        <v>0</v>
      </c>
      <c r="V62" s="167">
        <f>ROUND(E62*U62,2)</f>
        <v>0</v>
      </c>
      <c r="W62" s="167"/>
      <c r="X62" s="157"/>
      <c r="Y62" s="157"/>
      <c r="Z62" s="157"/>
      <c r="AA62" s="157"/>
      <c r="AB62" s="157"/>
      <c r="AC62" s="157"/>
      <c r="AD62" s="157"/>
      <c r="AE62" s="157"/>
      <c r="AF62" s="157"/>
      <c r="AG62" s="157" t="s">
        <v>249</v>
      </c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</row>
    <row r="63" spans="1:60" outlineLevel="1" x14ac:dyDescent="0.2">
      <c r="A63" s="164"/>
      <c r="B63" s="165"/>
      <c r="C63" s="259" t="s">
        <v>2239</v>
      </c>
      <c r="D63" s="260"/>
      <c r="E63" s="260"/>
      <c r="F63" s="260"/>
      <c r="G63" s="260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57"/>
      <c r="Y63" s="157"/>
      <c r="Z63" s="157"/>
      <c r="AA63" s="157"/>
      <c r="AB63" s="157"/>
      <c r="AC63" s="157"/>
      <c r="AD63" s="157"/>
      <c r="AE63" s="157"/>
      <c r="AF63" s="157"/>
      <c r="AG63" s="157" t="s">
        <v>413</v>
      </c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</row>
    <row r="64" spans="1:60" outlineLevel="1" x14ac:dyDescent="0.2">
      <c r="A64" s="178">
        <v>28</v>
      </c>
      <c r="B64" s="179" t="s">
        <v>2292</v>
      </c>
      <c r="C64" s="196" t="s">
        <v>2293</v>
      </c>
      <c r="D64" s="180" t="s">
        <v>444</v>
      </c>
      <c r="E64" s="181">
        <v>4</v>
      </c>
      <c r="F64" s="182"/>
      <c r="G64" s="183">
        <f>ROUND(E64*F64,2)</f>
        <v>0</v>
      </c>
      <c r="H64" s="182"/>
      <c r="I64" s="183">
        <f>ROUND(E64*H64,2)</f>
        <v>0</v>
      </c>
      <c r="J64" s="182"/>
      <c r="K64" s="183">
        <f>ROUND(E64*J64,2)</f>
        <v>0</v>
      </c>
      <c r="L64" s="183">
        <v>21</v>
      </c>
      <c r="M64" s="183">
        <f>G64*(1+L64/100)</f>
        <v>0</v>
      </c>
      <c r="N64" s="183">
        <v>0</v>
      </c>
      <c r="O64" s="183">
        <f>ROUND(E64*N64,2)</f>
        <v>0</v>
      </c>
      <c r="P64" s="183">
        <v>0</v>
      </c>
      <c r="Q64" s="183">
        <f>ROUND(E64*P64,2)</f>
        <v>0</v>
      </c>
      <c r="R64" s="183"/>
      <c r="S64" s="183" t="s">
        <v>247</v>
      </c>
      <c r="T64" s="184" t="s">
        <v>248</v>
      </c>
      <c r="U64" s="167">
        <v>0</v>
      </c>
      <c r="V64" s="167">
        <f>ROUND(E64*U64,2)</f>
        <v>0</v>
      </c>
      <c r="W64" s="167"/>
      <c r="X64" s="157"/>
      <c r="Y64" s="157"/>
      <c r="Z64" s="157"/>
      <c r="AA64" s="157"/>
      <c r="AB64" s="157"/>
      <c r="AC64" s="157"/>
      <c r="AD64" s="157"/>
      <c r="AE64" s="157"/>
      <c r="AF64" s="157"/>
      <c r="AG64" s="157" t="s">
        <v>249</v>
      </c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</row>
    <row r="65" spans="1:60" outlineLevel="1" x14ac:dyDescent="0.2">
      <c r="A65" s="164"/>
      <c r="B65" s="165"/>
      <c r="C65" s="259" t="s">
        <v>2294</v>
      </c>
      <c r="D65" s="260"/>
      <c r="E65" s="260"/>
      <c r="F65" s="260"/>
      <c r="G65" s="260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57"/>
      <c r="Y65" s="157"/>
      <c r="Z65" s="157"/>
      <c r="AA65" s="157"/>
      <c r="AB65" s="157"/>
      <c r="AC65" s="157"/>
      <c r="AD65" s="157"/>
      <c r="AE65" s="157"/>
      <c r="AF65" s="157"/>
      <c r="AG65" s="157" t="s">
        <v>413</v>
      </c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</row>
    <row r="66" spans="1:60" outlineLevel="1" x14ac:dyDescent="0.2">
      <c r="A66" s="178">
        <v>29</v>
      </c>
      <c r="B66" s="179" t="s">
        <v>2295</v>
      </c>
      <c r="C66" s="196" t="s">
        <v>2296</v>
      </c>
      <c r="D66" s="180" t="s">
        <v>444</v>
      </c>
      <c r="E66" s="181">
        <v>1</v>
      </c>
      <c r="F66" s="182"/>
      <c r="G66" s="183">
        <f>ROUND(E66*F66,2)</f>
        <v>0</v>
      </c>
      <c r="H66" s="182"/>
      <c r="I66" s="183">
        <f>ROUND(E66*H66,2)</f>
        <v>0</v>
      </c>
      <c r="J66" s="182"/>
      <c r="K66" s="183">
        <f>ROUND(E66*J66,2)</f>
        <v>0</v>
      </c>
      <c r="L66" s="183">
        <v>21</v>
      </c>
      <c r="M66" s="183">
        <f>G66*(1+L66/100)</f>
        <v>0</v>
      </c>
      <c r="N66" s="183">
        <v>0</v>
      </c>
      <c r="O66" s="183">
        <f>ROUND(E66*N66,2)</f>
        <v>0</v>
      </c>
      <c r="P66" s="183">
        <v>0</v>
      </c>
      <c r="Q66" s="183">
        <f>ROUND(E66*P66,2)</f>
        <v>0</v>
      </c>
      <c r="R66" s="183"/>
      <c r="S66" s="183" t="s">
        <v>247</v>
      </c>
      <c r="T66" s="184" t="s">
        <v>248</v>
      </c>
      <c r="U66" s="167">
        <v>0</v>
      </c>
      <c r="V66" s="167">
        <f>ROUND(E66*U66,2)</f>
        <v>0</v>
      </c>
      <c r="W66" s="167"/>
      <c r="X66" s="157"/>
      <c r="Y66" s="157"/>
      <c r="Z66" s="157"/>
      <c r="AA66" s="157"/>
      <c r="AB66" s="157"/>
      <c r="AC66" s="157"/>
      <c r="AD66" s="157"/>
      <c r="AE66" s="157"/>
      <c r="AF66" s="157"/>
      <c r="AG66" s="157" t="s">
        <v>249</v>
      </c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</row>
    <row r="67" spans="1:60" outlineLevel="1" x14ac:dyDescent="0.2">
      <c r="A67" s="164"/>
      <c r="B67" s="165"/>
      <c r="C67" s="259" t="s">
        <v>2239</v>
      </c>
      <c r="D67" s="260"/>
      <c r="E67" s="260"/>
      <c r="F67" s="260"/>
      <c r="G67" s="260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57"/>
      <c r="Y67" s="157"/>
      <c r="Z67" s="157"/>
      <c r="AA67" s="157"/>
      <c r="AB67" s="157"/>
      <c r="AC67" s="157"/>
      <c r="AD67" s="157"/>
      <c r="AE67" s="157"/>
      <c r="AF67" s="157"/>
      <c r="AG67" s="157" t="s">
        <v>413</v>
      </c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</row>
    <row r="68" spans="1:60" outlineLevel="1" x14ac:dyDescent="0.2">
      <c r="A68" s="178">
        <v>30</v>
      </c>
      <c r="B68" s="179" t="s">
        <v>2297</v>
      </c>
      <c r="C68" s="196" t="s">
        <v>2298</v>
      </c>
      <c r="D68" s="180" t="s">
        <v>298</v>
      </c>
      <c r="E68" s="181">
        <v>330</v>
      </c>
      <c r="F68" s="182"/>
      <c r="G68" s="183">
        <f>ROUND(E68*F68,2)</f>
        <v>0</v>
      </c>
      <c r="H68" s="182"/>
      <c r="I68" s="183">
        <f>ROUND(E68*H68,2)</f>
        <v>0</v>
      </c>
      <c r="J68" s="182"/>
      <c r="K68" s="183">
        <f>ROUND(E68*J68,2)</f>
        <v>0</v>
      </c>
      <c r="L68" s="183">
        <v>21</v>
      </c>
      <c r="M68" s="183">
        <f>G68*(1+L68/100)</f>
        <v>0</v>
      </c>
      <c r="N68" s="183">
        <v>0</v>
      </c>
      <c r="O68" s="183">
        <f>ROUND(E68*N68,2)</f>
        <v>0</v>
      </c>
      <c r="P68" s="183">
        <v>0</v>
      </c>
      <c r="Q68" s="183">
        <f>ROUND(E68*P68,2)</f>
        <v>0</v>
      </c>
      <c r="R68" s="183"/>
      <c r="S68" s="183" t="s">
        <v>247</v>
      </c>
      <c r="T68" s="184" t="s">
        <v>248</v>
      </c>
      <c r="U68" s="167">
        <v>0</v>
      </c>
      <c r="V68" s="167">
        <f>ROUND(E68*U68,2)</f>
        <v>0</v>
      </c>
      <c r="W68" s="167"/>
      <c r="X68" s="157"/>
      <c r="Y68" s="157"/>
      <c r="Z68" s="157"/>
      <c r="AA68" s="157"/>
      <c r="AB68" s="157"/>
      <c r="AC68" s="157"/>
      <c r="AD68" s="157"/>
      <c r="AE68" s="157"/>
      <c r="AF68" s="157"/>
      <c r="AG68" s="157" t="s">
        <v>249</v>
      </c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</row>
    <row r="69" spans="1:60" outlineLevel="1" x14ac:dyDescent="0.2">
      <c r="A69" s="164"/>
      <c r="B69" s="165"/>
      <c r="C69" s="259" t="s">
        <v>2239</v>
      </c>
      <c r="D69" s="260"/>
      <c r="E69" s="260"/>
      <c r="F69" s="260"/>
      <c r="G69" s="260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57"/>
      <c r="Y69" s="157"/>
      <c r="Z69" s="157"/>
      <c r="AA69" s="157"/>
      <c r="AB69" s="157"/>
      <c r="AC69" s="157"/>
      <c r="AD69" s="157"/>
      <c r="AE69" s="157"/>
      <c r="AF69" s="157"/>
      <c r="AG69" s="157" t="s">
        <v>413</v>
      </c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</row>
    <row r="70" spans="1:60" outlineLevel="1" x14ac:dyDescent="0.2">
      <c r="A70" s="178">
        <v>31</v>
      </c>
      <c r="B70" s="179" t="s">
        <v>2299</v>
      </c>
      <c r="C70" s="196" t="s">
        <v>2300</v>
      </c>
      <c r="D70" s="180" t="s">
        <v>298</v>
      </c>
      <c r="E70" s="181">
        <v>80</v>
      </c>
      <c r="F70" s="182"/>
      <c r="G70" s="183">
        <f>ROUND(E70*F70,2)</f>
        <v>0</v>
      </c>
      <c r="H70" s="182"/>
      <c r="I70" s="183">
        <f>ROUND(E70*H70,2)</f>
        <v>0</v>
      </c>
      <c r="J70" s="182"/>
      <c r="K70" s="183">
        <f>ROUND(E70*J70,2)</f>
        <v>0</v>
      </c>
      <c r="L70" s="183">
        <v>21</v>
      </c>
      <c r="M70" s="183">
        <f>G70*(1+L70/100)</f>
        <v>0</v>
      </c>
      <c r="N70" s="183">
        <v>0</v>
      </c>
      <c r="O70" s="183">
        <f>ROUND(E70*N70,2)</f>
        <v>0</v>
      </c>
      <c r="P70" s="183">
        <v>0</v>
      </c>
      <c r="Q70" s="183">
        <f>ROUND(E70*P70,2)</f>
        <v>0</v>
      </c>
      <c r="R70" s="183"/>
      <c r="S70" s="183" t="s">
        <v>247</v>
      </c>
      <c r="T70" s="184" t="s">
        <v>248</v>
      </c>
      <c r="U70" s="167">
        <v>0</v>
      </c>
      <c r="V70" s="167">
        <f>ROUND(E70*U70,2)</f>
        <v>0</v>
      </c>
      <c r="W70" s="167"/>
      <c r="X70" s="157"/>
      <c r="Y70" s="157"/>
      <c r="Z70" s="157"/>
      <c r="AA70" s="157"/>
      <c r="AB70" s="157"/>
      <c r="AC70" s="157"/>
      <c r="AD70" s="157"/>
      <c r="AE70" s="157"/>
      <c r="AF70" s="157"/>
      <c r="AG70" s="157" t="s">
        <v>249</v>
      </c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</row>
    <row r="71" spans="1:60" outlineLevel="1" x14ac:dyDescent="0.2">
      <c r="A71" s="164"/>
      <c r="B71" s="165"/>
      <c r="C71" s="259" t="s">
        <v>2239</v>
      </c>
      <c r="D71" s="260"/>
      <c r="E71" s="260"/>
      <c r="F71" s="260"/>
      <c r="G71" s="260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57"/>
      <c r="Y71" s="157"/>
      <c r="Z71" s="157"/>
      <c r="AA71" s="157"/>
      <c r="AB71" s="157"/>
      <c r="AC71" s="157"/>
      <c r="AD71" s="157"/>
      <c r="AE71" s="157"/>
      <c r="AF71" s="157"/>
      <c r="AG71" s="157" t="s">
        <v>413</v>
      </c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</row>
    <row r="72" spans="1:60" outlineLevel="1" x14ac:dyDescent="0.2">
      <c r="A72" s="178">
        <v>32</v>
      </c>
      <c r="B72" s="179" t="s">
        <v>2301</v>
      </c>
      <c r="C72" s="196" t="s">
        <v>2252</v>
      </c>
      <c r="D72" s="180" t="s">
        <v>444</v>
      </c>
      <c r="E72" s="181">
        <v>10</v>
      </c>
      <c r="F72" s="182"/>
      <c r="G72" s="183">
        <f>ROUND(E72*F72,2)</f>
        <v>0</v>
      </c>
      <c r="H72" s="182"/>
      <c r="I72" s="183">
        <f>ROUND(E72*H72,2)</f>
        <v>0</v>
      </c>
      <c r="J72" s="182"/>
      <c r="K72" s="183">
        <f>ROUND(E72*J72,2)</f>
        <v>0</v>
      </c>
      <c r="L72" s="183">
        <v>21</v>
      </c>
      <c r="M72" s="183">
        <f>G72*(1+L72/100)</f>
        <v>0</v>
      </c>
      <c r="N72" s="183">
        <v>0</v>
      </c>
      <c r="O72" s="183">
        <f>ROUND(E72*N72,2)</f>
        <v>0</v>
      </c>
      <c r="P72" s="183">
        <v>0</v>
      </c>
      <c r="Q72" s="183">
        <f>ROUND(E72*P72,2)</f>
        <v>0</v>
      </c>
      <c r="R72" s="183"/>
      <c r="S72" s="183" t="s">
        <v>247</v>
      </c>
      <c r="T72" s="184" t="s">
        <v>248</v>
      </c>
      <c r="U72" s="167">
        <v>0</v>
      </c>
      <c r="V72" s="167">
        <f>ROUND(E72*U72,2)</f>
        <v>0</v>
      </c>
      <c r="W72" s="167"/>
      <c r="X72" s="157"/>
      <c r="Y72" s="157"/>
      <c r="Z72" s="157"/>
      <c r="AA72" s="157"/>
      <c r="AB72" s="157"/>
      <c r="AC72" s="157"/>
      <c r="AD72" s="157"/>
      <c r="AE72" s="157"/>
      <c r="AF72" s="157"/>
      <c r="AG72" s="157" t="s">
        <v>249</v>
      </c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</row>
    <row r="73" spans="1:60" outlineLevel="1" x14ac:dyDescent="0.2">
      <c r="A73" s="164"/>
      <c r="B73" s="165"/>
      <c r="C73" s="259" t="s">
        <v>2239</v>
      </c>
      <c r="D73" s="260"/>
      <c r="E73" s="260"/>
      <c r="F73" s="260"/>
      <c r="G73" s="260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57"/>
      <c r="Y73" s="157"/>
      <c r="Z73" s="157"/>
      <c r="AA73" s="157"/>
      <c r="AB73" s="157"/>
      <c r="AC73" s="157"/>
      <c r="AD73" s="157"/>
      <c r="AE73" s="157"/>
      <c r="AF73" s="157"/>
      <c r="AG73" s="157" t="s">
        <v>413</v>
      </c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</row>
    <row r="74" spans="1:60" outlineLevel="1" x14ac:dyDescent="0.2">
      <c r="A74" s="178">
        <v>33</v>
      </c>
      <c r="B74" s="179" t="s">
        <v>2302</v>
      </c>
      <c r="C74" s="196" t="s">
        <v>2303</v>
      </c>
      <c r="D74" s="180" t="s">
        <v>298</v>
      </c>
      <c r="E74" s="181">
        <v>80</v>
      </c>
      <c r="F74" s="182"/>
      <c r="G74" s="183">
        <f>ROUND(E74*F74,2)</f>
        <v>0</v>
      </c>
      <c r="H74" s="182"/>
      <c r="I74" s="183">
        <f>ROUND(E74*H74,2)</f>
        <v>0</v>
      </c>
      <c r="J74" s="182"/>
      <c r="K74" s="183">
        <f>ROUND(E74*J74,2)</f>
        <v>0</v>
      </c>
      <c r="L74" s="183">
        <v>21</v>
      </c>
      <c r="M74" s="183">
        <f>G74*(1+L74/100)</f>
        <v>0</v>
      </c>
      <c r="N74" s="183">
        <v>0</v>
      </c>
      <c r="O74" s="183">
        <f>ROUND(E74*N74,2)</f>
        <v>0</v>
      </c>
      <c r="P74" s="183">
        <v>0</v>
      </c>
      <c r="Q74" s="183">
        <f>ROUND(E74*P74,2)</f>
        <v>0</v>
      </c>
      <c r="R74" s="183"/>
      <c r="S74" s="183" t="s">
        <v>247</v>
      </c>
      <c r="T74" s="184" t="s">
        <v>248</v>
      </c>
      <c r="U74" s="167">
        <v>0</v>
      </c>
      <c r="V74" s="167">
        <f>ROUND(E74*U74,2)</f>
        <v>0</v>
      </c>
      <c r="W74" s="167"/>
      <c r="X74" s="157"/>
      <c r="Y74" s="157"/>
      <c r="Z74" s="157"/>
      <c r="AA74" s="157"/>
      <c r="AB74" s="157"/>
      <c r="AC74" s="157"/>
      <c r="AD74" s="157"/>
      <c r="AE74" s="157"/>
      <c r="AF74" s="157"/>
      <c r="AG74" s="157" t="s">
        <v>249</v>
      </c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</row>
    <row r="75" spans="1:60" outlineLevel="1" x14ac:dyDescent="0.2">
      <c r="A75" s="164"/>
      <c r="B75" s="165"/>
      <c r="C75" s="259" t="s">
        <v>2239</v>
      </c>
      <c r="D75" s="260"/>
      <c r="E75" s="260"/>
      <c r="F75" s="260"/>
      <c r="G75" s="260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57"/>
      <c r="Y75" s="157"/>
      <c r="Z75" s="157"/>
      <c r="AA75" s="157"/>
      <c r="AB75" s="157"/>
      <c r="AC75" s="157"/>
      <c r="AD75" s="157"/>
      <c r="AE75" s="157"/>
      <c r="AF75" s="157"/>
      <c r="AG75" s="157" t="s">
        <v>413</v>
      </c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</row>
    <row r="76" spans="1:60" outlineLevel="1" x14ac:dyDescent="0.2">
      <c r="A76" s="178">
        <v>34</v>
      </c>
      <c r="B76" s="179" t="s">
        <v>2304</v>
      </c>
      <c r="C76" s="196" t="s">
        <v>2305</v>
      </c>
      <c r="D76" s="180" t="s">
        <v>298</v>
      </c>
      <c r="E76" s="181">
        <v>80</v>
      </c>
      <c r="F76" s="182"/>
      <c r="G76" s="183">
        <f>ROUND(E76*F76,2)</f>
        <v>0</v>
      </c>
      <c r="H76" s="182"/>
      <c r="I76" s="183">
        <f>ROUND(E76*H76,2)</f>
        <v>0</v>
      </c>
      <c r="J76" s="182"/>
      <c r="K76" s="183">
        <f>ROUND(E76*J76,2)</f>
        <v>0</v>
      </c>
      <c r="L76" s="183">
        <v>21</v>
      </c>
      <c r="M76" s="183">
        <f>G76*(1+L76/100)</f>
        <v>0</v>
      </c>
      <c r="N76" s="183">
        <v>0</v>
      </c>
      <c r="O76" s="183">
        <f>ROUND(E76*N76,2)</f>
        <v>0</v>
      </c>
      <c r="P76" s="183">
        <v>0</v>
      </c>
      <c r="Q76" s="183">
        <f>ROUND(E76*P76,2)</f>
        <v>0</v>
      </c>
      <c r="R76" s="183"/>
      <c r="S76" s="183" t="s">
        <v>247</v>
      </c>
      <c r="T76" s="184" t="s">
        <v>248</v>
      </c>
      <c r="U76" s="167">
        <v>0</v>
      </c>
      <c r="V76" s="167">
        <f>ROUND(E76*U76,2)</f>
        <v>0</v>
      </c>
      <c r="W76" s="167"/>
      <c r="X76" s="157"/>
      <c r="Y76" s="157"/>
      <c r="Z76" s="157"/>
      <c r="AA76" s="157"/>
      <c r="AB76" s="157"/>
      <c r="AC76" s="157"/>
      <c r="AD76" s="157"/>
      <c r="AE76" s="157"/>
      <c r="AF76" s="157"/>
      <c r="AG76" s="157" t="s">
        <v>249</v>
      </c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</row>
    <row r="77" spans="1:60" outlineLevel="1" x14ac:dyDescent="0.2">
      <c r="A77" s="164"/>
      <c r="B77" s="165"/>
      <c r="C77" s="259" t="s">
        <v>2239</v>
      </c>
      <c r="D77" s="260"/>
      <c r="E77" s="260"/>
      <c r="F77" s="260"/>
      <c r="G77" s="260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57"/>
      <c r="Y77" s="157"/>
      <c r="Z77" s="157"/>
      <c r="AA77" s="157"/>
      <c r="AB77" s="157"/>
      <c r="AC77" s="157"/>
      <c r="AD77" s="157"/>
      <c r="AE77" s="157"/>
      <c r="AF77" s="157"/>
      <c r="AG77" s="157" t="s">
        <v>413</v>
      </c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</row>
    <row r="78" spans="1:60" outlineLevel="1" x14ac:dyDescent="0.2">
      <c r="A78" s="178">
        <v>35</v>
      </c>
      <c r="B78" s="179" t="s">
        <v>2306</v>
      </c>
      <c r="C78" s="196" t="s">
        <v>2307</v>
      </c>
      <c r="D78" s="180" t="s">
        <v>453</v>
      </c>
      <c r="E78" s="181">
        <v>4</v>
      </c>
      <c r="F78" s="182"/>
      <c r="G78" s="183">
        <f>ROUND(E78*F78,2)</f>
        <v>0</v>
      </c>
      <c r="H78" s="182"/>
      <c r="I78" s="183">
        <f>ROUND(E78*H78,2)</f>
        <v>0</v>
      </c>
      <c r="J78" s="182"/>
      <c r="K78" s="183">
        <f>ROUND(E78*J78,2)</f>
        <v>0</v>
      </c>
      <c r="L78" s="183">
        <v>21</v>
      </c>
      <c r="M78" s="183">
        <f>G78*(1+L78/100)</f>
        <v>0</v>
      </c>
      <c r="N78" s="183">
        <v>0</v>
      </c>
      <c r="O78" s="183">
        <f>ROUND(E78*N78,2)</f>
        <v>0</v>
      </c>
      <c r="P78" s="183">
        <v>0</v>
      </c>
      <c r="Q78" s="183">
        <f>ROUND(E78*P78,2)</f>
        <v>0</v>
      </c>
      <c r="R78" s="183"/>
      <c r="S78" s="183" t="s">
        <v>247</v>
      </c>
      <c r="T78" s="184" t="s">
        <v>248</v>
      </c>
      <c r="U78" s="167">
        <v>0</v>
      </c>
      <c r="V78" s="167">
        <f>ROUND(E78*U78,2)</f>
        <v>0</v>
      </c>
      <c r="W78" s="167"/>
      <c r="X78" s="157"/>
      <c r="Y78" s="157"/>
      <c r="Z78" s="157"/>
      <c r="AA78" s="157"/>
      <c r="AB78" s="157"/>
      <c r="AC78" s="157"/>
      <c r="AD78" s="157"/>
      <c r="AE78" s="157"/>
      <c r="AF78" s="157"/>
      <c r="AG78" s="157" t="s">
        <v>249</v>
      </c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</row>
    <row r="79" spans="1:60" outlineLevel="1" x14ac:dyDescent="0.2">
      <c r="A79" s="164"/>
      <c r="B79" s="165"/>
      <c r="C79" s="259" t="s">
        <v>2308</v>
      </c>
      <c r="D79" s="260"/>
      <c r="E79" s="260"/>
      <c r="F79" s="260"/>
      <c r="G79" s="260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57"/>
      <c r="Y79" s="157"/>
      <c r="Z79" s="157"/>
      <c r="AA79" s="157"/>
      <c r="AB79" s="157"/>
      <c r="AC79" s="157"/>
      <c r="AD79" s="157"/>
      <c r="AE79" s="157"/>
      <c r="AF79" s="157"/>
      <c r="AG79" s="157" t="s">
        <v>413</v>
      </c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</row>
    <row r="80" spans="1:60" outlineLevel="1" x14ac:dyDescent="0.2">
      <c r="A80" s="185">
        <v>36</v>
      </c>
      <c r="B80" s="186" t="s">
        <v>2309</v>
      </c>
      <c r="C80" s="195" t="s">
        <v>2310</v>
      </c>
      <c r="D80" s="187" t="s">
        <v>444</v>
      </c>
      <c r="E80" s="188">
        <v>1</v>
      </c>
      <c r="F80" s="189"/>
      <c r="G80" s="190">
        <f>ROUND(E80*F80,2)</f>
        <v>0</v>
      </c>
      <c r="H80" s="189"/>
      <c r="I80" s="190">
        <f>ROUND(E80*H80,2)</f>
        <v>0</v>
      </c>
      <c r="J80" s="189"/>
      <c r="K80" s="190">
        <f>ROUND(E80*J80,2)</f>
        <v>0</v>
      </c>
      <c r="L80" s="190">
        <v>21</v>
      </c>
      <c r="M80" s="190">
        <f>G80*(1+L80/100)</f>
        <v>0</v>
      </c>
      <c r="N80" s="190">
        <v>0</v>
      </c>
      <c r="O80" s="190">
        <f>ROUND(E80*N80,2)</f>
        <v>0</v>
      </c>
      <c r="P80" s="190">
        <v>0</v>
      </c>
      <c r="Q80" s="190">
        <f>ROUND(E80*P80,2)</f>
        <v>0</v>
      </c>
      <c r="R80" s="190"/>
      <c r="S80" s="190" t="s">
        <v>247</v>
      </c>
      <c r="T80" s="191" t="s">
        <v>248</v>
      </c>
      <c r="U80" s="167">
        <v>0</v>
      </c>
      <c r="V80" s="167">
        <f>ROUND(E80*U80,2)</f>
        <v>0</v>
      </c>
      <c r="W80" s="167"/>
      <c r="X80" s="157"/>
      <c r="Y80" s="157"/>
      <c r="Z80" s="157"/>
      <c r="AA80" s="157"/>
      <c r="AB80" s="157"/>
      <c r="AC80" s="157"/>
      <c r="AD80" s="157"/>
      <c r="AE80" s="157"/>
      <c r="AF80" s="157"/>
      <c r="AG80" s="157" t="s">
        <v>249</v>
      </c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</row>
    <row r="81" spans="1:60" x14ac:dyDescent="0.2">
      <c r="A81" s="172" t="s">
        <v>242</v>
      </c>
      <c r="B81" s="173" t="s">
        <v>161</v>
      </c>
      <c r="C81" s="194" t="s">
        <v>162</v>
      </c>
      <c r="D81" s="174"/>
      <c r="E81" s="175"/>
      <c r="F81" s="176"/>
      <c r="G81" s="176">
        <f>SUMIF(AG82:AG123,"&lt;&gt;NOR",G82:G123)</f>
        <v>0</v>
      </c>
      <c r="H81" s="176"/>
      <c r="I81" s="176">
        <f>SUM(I82:I123)</f>
        <v>0</v>
      </c>
      <c r="J81" s="176"/>
      <c r="K81" s="176">
        <f>SUM(K82:K123)</f>
        <v>0</v>
      </c>
      <c r="L81" s="176"/>
      <c r="M81" s="176">
        <f>SUM(M82:M123)</f>
        <v>0</v>
      </c>
      <c r="N81" s="176"/>
      <c r="O81" s="176">
        <f>SUM(O82:O123)</f>
        <v>0</v>
      </c>
      <c r="P81" s="176"/>
      <c r="Q81" s="176">
        <f>SUM(Q82:Q123)</f>
        <v>0</v>
      </c>
      <c r="R81" s="176"/>
      <c r="S81" s="176"/>
      <c r="T81" s="177"/>
      <c r="U81" s="171"/>
      <c r="V81" s="171">
        <f>SUM(V82:V123)</f>
        <v>0</v>
      </c>
      <c r="W81" s="171"/>
      <c r="AG81" t="s">
        <v>243</v>
      </c>
    </row>
    <row r="82" spans="1:60" outlineLevel="1" x14ac:dyDescent="0.2">
      <c r="A82" s="178">
        <v>37</v>
      </c>
      <c r="B82" s="179" t="s">
        <v>2311</v>
      </c>
      <c r="C82" s="196" t="s">
        <v>2312</v>
      </c>
      <c r="D82" s="180" t="s">
        <v>453</v>
      </c>
      <c r="E82" s="181">
        <v>4</v>
      </c>
      <c r="F82" s="182"/>
      <c r="G82" s="183">
        <f>ROUND(E82*F82,2)</f>
        <v>0</v>
      </c>
      <c r="H82" s="182"/>
      <c r="I82" s="183">
        <f>ROUND(E82*H82,2)</f>
        <v>0</v>
      </c>
      <c r="J82" s="182"/>
      <c r="K82" s="183">
        <f>ROUND(E82*J82,2)</f>
        <v>0</v>
      </c>
      <c r="L82" s="183">
        <v>21</v>
      </c>
      <c r="M82" s="183">
        <f>G82*(1+L82/100)</f>
        <v>0</v>
      </c>
      <c r="N82" s="183">
        <v>0</v>
      </c>
      <c r="O82" s="183">
        <f>ROUND(E82*N82,2)</f>
        <v>0</v>
      </c>
      <c r="P82" s="183">
        <v>0</v>
      </c>
      <c r="Q82" s="183">
        <f>ROUND(E82*P82,2)</f>
        <v>0</v>
      </c>
      <c r="R82" s="183"/>
      <c r="S82" s="183" t="s">
        <v>247</v>
      </c>
      <c r="T82" s="184" t="s">
        <v>248</v>
      </c>
      <c r="U82" s="167">
        <v>0</v>
      </c>
      <c r="V82" s="167">
        <f>ROUND(E82*U82,2)</f>
        <v>0</v>
      </c>
      <c r="W82" s="167"/>
      <c r="X82" s="157"/>
      <c r="Y82" s="157"/>
      <c r="Z82" s="157"/>
      <c r="AA82" s="157"/>
      <c r="AB82" s="157"/>
      <c r="AC82" s="157"/>
      <c r="AD82" s="157"/>
      <c r="AE82" s="157"/>
      <c r="AF82" s="157"/>
      <c r="AG82" s="157" t="s">
        <v>249</v>
      </c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</row>
    <row r="83" spans="1:60" outlineLevel="1" x14ac:dyDescent="0.2">
      <c r="A83" s="164"/>
      <c r="B83" s="165"/>
      <c r="C83" s="259" t="s">
        <v>2308</v>
      </c>
      <c r="D83" s="260"/>
      <c r="E83" s="260"/>
      <c r="F83" s="260"/>
      <c r="G83" s="260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57"/>
      <c r="Y83" s="157"/>
      <c r="Z83" s="157"/>
      <c r="AA83" s="157"/>
      <c r="AB83" s="157"/>
      <c r="AC83" s="157"/>
      <c r="AD83" s="157"/>
      <c r="AE83" s="157"/>
      <c r="AF83" s="157"/>
      <c r="AG83" s="157" t="s">
        <v>413</v>
      </c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</row>
    <row r="84" spans="1:60" outlineLevel="1" x14ac:dyDescent="0.2">
      <c r="A84" s="178">
        <v>38</v>
      </c>
      <c r="B84" s="179" t="s">
        <v>2313</v>
      </c>
      <c r="C84" s="196" t="s">
        <v>2314</v>
      </c>
      <c r="D84" s="180" t="s">
        <v>444</v>
      </c>
      <c r="E84" s="181">
        <v>5</v>
      </c>
      <c r="F84" s="182"/>
      <c r="G84" s="183">
        <f>ROUND(E84*F84,2)</f>
        <v>0</v>
      </c>
      <c r="H84" s="182"/>
      <c r="I84" s="183">
        <f>ROUND(E84*H84,2)</f>
        <v>0</v>
      </c>
      <c r="J84" s="182"/>
      <c r="K84" s="183">
        <f>ROUND(E84*J84,2)</f>
        <v>0</v>
      </c>
      <c r="L84" s="183">
        <v>21</v>
      </c>
      <c r="M84" s="183">
        <f>G84*(1+L84/100)</f>
        <v>0</v>
      </c>
      <c r="N84" s="183">
        <v>0</v>
      </c>
      <c r="O84" s="183">
        <f>ROUND(E84*N84,2)</f>
        <v>0</v>
      </c>
      <c r="P84" s="183">
        <v>0</v>
      </c>
      <c r="Q84" s="183">
        <f>ROUND(E84*P84,2)</f>
        <v>0</v>
      </c>
      <c r="R84" s="183"/>
      <c r="S84" s="183" t="s">
        <v>247</v>
      </c>
      <c r="T84" s="184" t="s">
        <v>248</v>
      </c>
      <c r="U84" s="167">
        <v>0</v>
      </c>
      <c r="V84" s="167">
        <f>ROUND(E84*U84,2)</f>
        <v>0</v>
      </c>
      <c r="W84" s="167"/>
      <c r="X84" s="157"/>
      <c r="Y84" s="157"/>
      <c r="Z84" s="157"/>
      <c r="AA84" s="157"/>
      <c r="AB84" s="157"/>
      <c r="AC84" s="157"/>
      <c r="AD84" s="157"/>
      <c r="AE84" s="157"/>
      <c r="AF84" s="157"/>
      <c r="AG84" s="157" t="s">
        <v>249</v>
      </c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</row>
    <row r="85" spans="1:60" outlineLevel="1" x14ac:dyDescent="0.2">
      <c r="A85" s="164"/>
      <c r="B85" s="165"/>
      <c r="C85" s="259" t="s">
        <v>2239</v>
      </c>
      <c r="D85" s="260"/>
      <c r="E85" s="260"/>
      <c r="F85" s="260"/>
      <c r="G85" s="260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57"/>
      <c r="Y85" s="157"/>
      <c r="Z85" s="157"/>
      <c r="AA85" s="157"/>
      <c r="AB85" s="157"/>
      <c r="AC85" s="157"/>
      <c r="AD85" s="157"/>
      <c r="AE85" s="157"/>
      <c r="AF85" s="157"/>
      <c r="AG85" s="157" t="s">
        <v>413</v>
      </c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</row>
    <row r="86" spans="1:60" outlineLevel="1" x14ac:dyDescent="0.2">
      <c r="A86" s="178">
        <v>39</v>
      </c>
      <c r="B86" s="179" t="s">
        <v>2315</v>
      </c>
      <c r="C86" s="196" t="s">
        <v>2316</v>
      </c>
      <c r="D86" s="180" t="s">
        <v>444</v>
      </c>
      <c r="E86" s="181">
        <v>5</v>
      </c>
      <c r="F86" s="182"/>
      <c r="G86" s="183">
        <f>ROUND(E86*F86,2)</f>
        <v>0</v>
      </c>
      <c r="H86" s="182"/>
      <c r="I86" s="183">
        <f>ROUND(E86*H86,2)</f>
        <v>0</v>
      </c>
      <c r="J86" s="182"/>
      <c r="K86" s="183">
        <f>ROUND(E86*J86,2)</f>
        <v>0</v>
      </c>
      <c r="L86" s="183">
        <v>21</v>
      </c>
      <c r="M86" s="183">
        <f>G86*(1+L86/100)</f>
        <v>0</v>
      </c>
      <c r="N86" s="183">
        <v>0</v>
      </c>
      <c r="O86" s="183">
        <f>ROUND(E86*N86,2)</f>
        <v>0</v>
      </c>
      <c r="P86" s="183">
        <v>0</v>
      </c>
      <c r="Q86" s="183">
        <f>ROUND(E86*P86,2)</f>
        <v>0</v>
      </c>
      <c r="R86" s="183"/>
      <c r="S86" s="183" t="s">
        <v>247</v>
      </c>
      <c r="T86" s="184" t="s">
        <v>248</v>
      </c>
      <c r="U86" s="167">
        <v>0</v>
      </c>
      <c r="V86" s="167">
        <f>ROUND(E86*U86,2)</f>
        <v>0</v>
      </c>
      <c r="W86" s="167"/>
      <c r="X86" s="157"/>
      <c r="Y86" s="157"/>
      <c r="Z86" s="157"/>
      <c r="AA86" s="157"/>
      <c r="AB86" s="157"/>
      <c r="AC86" s="157"/>
      <c r="AD86" s="157"/>
      <c r="AE86" s="157"/>
      <c r="AF86" s="157"/>
      <c r="AG86" s="157" t="s">
        <v>249</v>
      </c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</row>
    <row r="87" spans="1:60" outlineLevel="1" x14ac:dyDescent="0.2">
      <c r="A87" s="164"/>
      <c r="B87" s="165"/>
      <c r="C87" s="259" t="s">
        <v>2239</v>
      </c>
      <c r="D87" s="260"/>
      <c r="E87" s="260"/>
      <c r="F87" s="260"/>
      <c r="G87" s="260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57"/>
      <c r="Y87" s="157"/>
      <c r="Z87" s="157"/>
      <c r="AA87" s="157"/>
      <c r="AB87" s="157"/>
      <c r="AC87" s="157"/>
      <c r="AD87" s="157"/>
      <c r="AE87" s="157"/>
      <c r="AF87" s="157"/>
      <c r="AG87" s="157" t="s">
        <v>413</v>
      </c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</row>
    <row r="88" spans="1:60" outlineLevel="1" x14ac:dyDescent="0.2">
      <c r="A88" s="178">
        <v>40</v>
      </c>
      <c r="B88" s="179" t="s">
        <v>2317</v>
      </c>
      <c r="C88" s="196" t="s">
        <v>2318</v>
      </c>
      <c r="D88" s="180" t="s">
        <v>444</v>
      </c>
      <c r="E88" s="181">
        <v>5</v>
      </c>
      <c r="F88" s="182"/>
      <c r="G88" s="183">
        <f>ROUND(E88*F88,2)</f>
        <v>0</v>
      </c>
      <c r="H88" s="182"/>
      <c r="I88" s="183">
        <f>ROUND(E88*H88,2)</f>
        <v>0</v>
      </c>
      <c r="J88" s="182"/>
      <c r="K88" s="183">
        <f>ROUND(E88*J88,2)</f>
        <v>0</v>
      </c>
      <c r="L88" s="183">
        <v>21</v>
      </c>
      <c r="M88" s="183">
        <f>G88*(1+L88/100)</f>
        <v>0</v>
      </c>
      <c r="N88" s="183">
        <v>0</v>
      </c>
      <c r="O88" s="183">
        <f>ROUND(E88*N88,2)</f>
        <v>0</v>
      </c>
      <c r="P88" s="183">
        <v>0</v>
      </c>
      <c r="Q88" s="183">
        <f>ROUND(E88*P88,2)</f>
        <v>0</v>
      </c>
      <c r="R88" s="183"/>
      <c r="S88" s="183" t="s">
        <v>247</v>
      </c>
      <c r="T88" s="184" t="s">
        <v>248</v>
      </c>
      <c r="U88" s="167">
        <v>0</v>
      </c>
      <c r="V88" s="167">
        <f>ROUND(E88*U88,2)</f>
        <v>0</v>
      </c>
      <c r="W88" s="167"/>
      <c r="X88" s="157"/>
      <c r="Y88" s="157"/>
      <c r="Z88" s="157"/>
      <c r="AA88" s="157"/>
      <c r="AB88" s="157"/>
      <c r="AC88" s="157"/>
      <c r="AD88" s="157"/>
      <c r="AE88" s="157"/>
      <c r="AF88" s="157"/>
      <c r="AG88" s="157" t="s">
        <v>249</v>
      </c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</row>
    <row r="89" spans="1:60" outlineLevel="1" x14ac:dyDescent="0.2">
      <c r="A89" s="164"/>
      <c r="B89" s="165"/>
      <c r="C89" s="259" t="s">
        <v>2239</v>
      </c>
      <c r="D89" s="260"/>
      <c r="E89" s="260"/>
      <c r="F89" s="260"/>
      <c r="G89" s="260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57"/>
      <c r="Y89" s="157"/>
      <c r="Z89" s="157"/>
      <c r="AA89" s="157"/>
      <c r="AB89" s="157"/>
      <c r="AC89" s="157"/>
      <c r="AD89" s="157"/>
      <c r="AE89" s="157"/>
      <c r="AF89" s="157"/>
      <c r="AG89" s="157" t="s">
        <v>413</v>
      </c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</row>
    <row r="90" spans="1:60" outlineLevel="1" x14ac:dyDescent="0.2">
      <c r="A90" s="178">
        <v>41</v>
      </c>
      <c r="B90" s="179" t="s">
        <v>2319</v>
      </c>
      <c r="C90" s="196" t="s">
        <v>2320</v>
      </c>
      <c r="D90" s="180" t="s">
        <v>444</v>
      </c>
      <c r="E90" s="181">
        <v>3</v>
      </c>
      <c r="F90" s="182"/>
      <c r="G90" s="183">
        <f>ROUND(E90*F90,2)</f>
        <v>0</v>
      </c>
      <c r="H90" s="182"/>
      <c r="I90" s="183">
        <f>ROUND(E90*H90,2)</f>
        <v>0</v>
      </c>
      <c r="J90" s="182"/>
      <c r="K90" s="183">
        <f>ROUND(E90*J90,2)</f>
        <v>0</v>
      </c>
      <c r="L90" s="183">
        <v>21</v>
      </c>
      <c r="M90" s="183">
        <f>G90*(1+L90/100)</f>
        <v>0</v>
      </c>
      <c r="N90" s="183">
        <v>0</v>
      </c>
      <c r="O90" s="183">
        <f>ROUND(E90*N90,2)</f>
        <v>0</v>
      </c>
      <c r="P90" s="183">
        <v>0</v>
      </c>
      <c r="Q90" s="183">
        <f>ROUND(E90*P90,2)</f>
        <v>0</v>
      </c>
      <c r="R90" s="183"/>
      <c r="S90" s="183" t="s">
        <v>247</v>
      </c>
      <c r="T90" s="184" t="s">
        <v>248</v>
      </c>
      <c r="U90" s="167">
        <v>0</v>
      </c>
      <c r="V90" s="167">
        <f>ROUND(E90*U90,2)</f>
        <v>0</v>
      </c>
      <c r="W90" s="167"/>
      <c r="X90" s="157"/>
      <c r="Y90" s="157"/>
      <c r="Z90" s="157"/>
      <c r="AA90" s="157"/>
      <c r="AB90" s="157"/>
      <c r="AC90" s="157"/>
      <c r="AD90" s="157"/>
      <c r="AE90" s="157"/>
      <c r="AF90" s="157"/>
      <c r="AG90" s="157" t="s">
        <v>249</v>
      </c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</row>
    <row r="91" spans="1:60" outlineLevel="1" x14ac:dyDescent="0.2">
      <c r="A91" s="164"/>
      <c r="B91" s="165"/>
      <c r="C91" s="259" t="s">
        <v>2239</v>
      </c>
      <c r="D91" s="260"/>
      <c r="E91" s="260"/>
      <c r="F91" s="260"/>
      <c r="G91" s="260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57"/>
      <c r="Y91" s="157"/>
      <c r="Z91" s="157"/>
      <c r="AA91" s="157"/>
      <c r="AB91" s="157"/>
      <c r="AC91" s="157"/>
      <c r="AD91" s="157"/>
      <c r="AE91" s="157"/>
      <c r="AF91" s="157"/>
      <c r="AG91" s="157" t="s">
        <v>413</v>
      </c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</row>
    <row r="92" spans="1:60" outlineLevel="1" x14ac:dyDescent="0.2">
      <c r="A92" s="178">
        <v>42</v>
      </c>
      <c r="B92" s="179" t="s">
        <v>2321</v>
      </c>
      <c r="C92" s="196" t="s">
        <v>2322</v>
      </c>
      <c r="D92" s="180" t="s">
        <v>444</v>
      </c>
      <c r="E92" s="181">
        <v>3</v>
      </c>
      <c r="F92" s="182"/>
      <c r="G92" s="183">
        <f>ROUND(E92*F92,2)</f>
        <v>0</v>
      </c>
      <c r="H92" s="182"/>
      <c r="I92" s="183">
        <f>ROUND(E92*H92,2)</f>
        <v>0</v>
      </c>
      <c r="J92" s="182"/>
      <c r="K92" s="183">
        <f>ROUND(E92*J92,2)</f>
        <v>0</v>
      </c>
      <c r="L92" s="183">
        <v>21</v>
      </c>
      <c r="M92" s="183">
        <f>G92*(1+L92/100)</f>
        <v>0</v>
      </c>
      <c r="N92" s="183">
        <v>0</v>
      </c>
      <c r="O92" s="183">
        <f>ROUND(E92*N92,2)</f>
        <v>0</v>
      </c>
      <c r="P92" s="183">
        <v>0</v>
      </c>
      <c r="Q92" s="183">
        <f>ROUND(E92*P92,2)</f>
        <v>0</v>
      </c>
      <c r="R92" s="183"/>
      <c r="S92" s="183" t="s">
        <v>247</v>
      </c>
      <c r="T92" s="184" t="s">
        <v>248</v>
      </c>
      <c r="U92" s="167">
        <v>0</v>
      </c>
      <c r="V92" s="167">
        <f>ROUND(E92*U92,2)</f>
        <v>0</v>
      </c>
      <c r="W92" s="167"/>
      <c r="X92" s="157"/>
      <c r="Y92" s="157"/>
      <c r="Z92" s="157"/>
      <c r="AA92" s="157"/>
      <c r="AB92" s="157"/>
      <c r="AC92" s="157"/>
      <c r="AD92" s="157"/>
      <c r="AE92" s="157"/>
      <c r="AF92" s="157"/>
      <c r="AG92" s="157" t="s">
        <v>249</v>
      </c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</row>
    <row r="93" spans="1:60" outlineLevel="1" x14ac:dyDescent="0.2">
      <c r="A93" s="164"/>
      <c r="B93" s="165"/>
      <c r="C93" s="259" t="s">
        <v>2239</v>
      </c>
      <c r="D93" s="260"/>
      <c r="E93" s="260"/>
      <c r="F93" s="260"/>
      <c r="G93" s="260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57"/>
      <c r="Y93" s="157"/>
      <c r="Z93" s="157"/>
      <c r="AA93" s="157"/>
      <c r="AB93" s="157"/>
      <c r="AC93" s="157"/>
      <c r="AD93" s="157"/>
      <c r="AE93" s="157"/>
      <c r="AF93" s="157"/>
      <c r="AG93" s="157" t="s">
        <v>413</v>
      </c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</row>
    <row r="94" spans="1:60" outlineLevel="1" x14ac:dyDescent="0.2">
      <c r="A94" s="178">
        <v>43</v>
      </c>
      <c r="B94" s="179" t="s">
        <v>2323</v>
      </c>
      <c r="C94" s="196" t="s">
        <v>2324</v>
      </c>
      <c r="D94" s="180" t="s">
        <v>444</v>
      </c>
      <c r="E94" s="181">
        <v>2</v>
      </c>
      <c r="F94" s="182"/>
      <c r="G94" s="183">
        <f>ROUND(E94*F94,2)</f>
        <v>0</v>
      </c>
      <c r="H94" s="182"/>
      <c r="I94" s="183">
        <f>ROUND(E94*H94,2)</f>
        <v>0</v>
      </c>
      <c r="J94" s="182"/>
      <c r="K94" s="183">
        <f>ROUND(E94*J94,2)</f>
        <v>0</v>
      </c>
      <c r="L94" s="183">
        <v>21</v>
      </c>
      <c r="M94" s="183">
        <f>G94*(1+L94/100)</f>
        <v>0</v>
      </c>
      <c r="N94" s="183">
        <v>0</v>
      </c>
      <c r="O94" s="183">
        <f>ROUND(E94*N94,2)</f>
        <v>0</v>
      </c>
      <c r="P94" s="183">
        <v>0</v>
      </c>
      <c r="Q94" s="183">
        <f>ROUND(E94*P94,2)</f>
        <v>0</v>
      </c>
      <c r="R94" s="183"/>
      <c r="S94" s="183" t="s">
        <v>247</v>
      </c>
      <c r="T94" s="184" t="s">
        <v>248</v>
      </c>
      <c r="U94" s="167">
        <v>0</v>
      </c>
      <c r="V94" s="167">
        <f>ROUND(E94*U94,2)</f>
        <v>0</v>
      </c>
      <c r="W94" s="167"/>
      <c r="X94" s="157"/>
      <c r="Y94" s="157"/>
      <c r="Z94" s="157"/>
      <c r="AA94" s="157"/>
      <c r="AB94" s="157"/>
      <c r="AC94" s="157"/>
      <c r="AD94" s="157"/>
      <c r="AE94" s="157"/>
      <c r="AF94" s="157"/>
      <c r="AG94" s="157" t="s">
        <v>249</v>
      </c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</row>
    <row r="95" spans="1:60" outlineLevel="1" x14ac:dyDescent="0.2">
      <c r="A95" s="164"/>
      <c r="B95" s="165"/>
      <c r="C95" s="259" t="s">
        <v>2239</v>
      </c>
      <c r="D95" s="260"/>
      <c r="E95" s="260"/>
      <c r="F95" s="260"/>
      <c r="G95" s="260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57"/>
      <c r="Y95" s="157"/>
      <c r="Z95" s="157"/>
      <c r="AA95" s="157"/>
      <c r="AB95" s="157"/>
      <c r="AC95" s="157"/>
      <c r="AD95" s="157"/>
      <c r="AE95" s="157"/>
      <c r="AF95" s="157"/>
      <c r="AG95" s="157" t="s">
        <v>413</v>
      </c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</row>
    <row r="96" spans="1:60" outlineLevel="1" x14ac:dyDescent="0.2">
      <c r="A96" s="178">
        <v>44</v>
      </c>
      <c r="B96" s="179" t="s">
        <v>2325</v>
      </c>
      <c r="C96" s="196" t="s">
        <v>2326</v>
      </c>
      <c r="D96" s="180" t="s">
        <v>444</v>
      </c>
      <c r="E96" s="181">
        <v>2</v>
      </c>
      <c r="F96" s="182"/>
      <c r="G96" s="183">
        <f>ROUND(E96*F96,2)</f>
        <v>0</v>
      </c>
      <c r="H96" s="182"/>
      <c r="I96" s="183">
        <f>ROUND(E96*H96,2)</f>
        <v>0</v>
      </c>
      <c r="J96" s="182"/>
      <c r="K96" s="183">
        <f>ROUND(E96*J96,2)</f>
        <v>0</v>
      </c>
      <c r="L96" s="183">
        <v>21</v>
      </c>
      <c r="M96" s="183">
        <f>G96*(1+L96/100)</f>
        <v>0</v>
      </c>
      <c r="N96" s="183">
        <v>0</v>
      </c>
      <c r="O96" s="183">
        <f>ROUND(E96*N96,2)</f>
        <v>0</v>
      </c>
      <c r="P96" s="183">
        <v>0</v>
      </c>
      <c r="Q96" s="183">
        <f>ROUND(E96*P96,2)</f>
        <v>0</v>
      </c>
      <c r="R96" s="183"/>
      <c r="S96" s="183" t="s">
        <v>247</v>
      </c>
      <c r="T96" s="184" t="s">
        <v>248</v>
      </c>
      <c r="U96" s="167">
        <v>0</v>
      </c>
      <c r="V96" s="167">
        <f>ROUND(E96*U96,2)</f>
        <v>0</v>
      </c>
      <c r="W96" s="167"/>
      <c r="X96" s="157"/>
      <c r="Y96" s="157"/>
      <c r="Z96" s="157"/>
      <c r="AA96" s="157"/>
      <c r="AB96" s="157"/>
      <c r="AC96" s="157"/>
      <c r="AD96" s="157"/>
      <c r="AE96" s="157"/>
      <c r="AF96" s="157"/>
      <c r="AG96" s="157" t="s">
        <v>249</v>
      </c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</row>
    <row r="97" spans="1:60" outlineLevel="1" x14ac:dyDescent="0.2">
      <c r="A97" s="164"/>
      <c r="B97" s="165"/>
      <c r="C97" s="259" t="s">
        <v>2239</v>
      </c>
      <c r="D97" s="260"/>
      <c r="E97" s="260"/>
      <c r="F97" s="260"/>
      <c r="G97" s="260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57"/>
      <c r="Y97" s="157"/>
      <c r="Z97" s="157"/>
      <c r="AA97" s="157"/>
      <c r="AB97" s="157"/>
      <c r="AC97" s="157"/>
      <c r="AD97" s="157"/>
      <c r="AE97" s="157"/>
      <c r="AF97" s="157"/>
      <c r="AG97" s="157" t="s">
        <v>413</v>
      </c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</row>
    <row r="98" spans="1:60" outlineLevel="1" x14ac:dyDescent="0.2">
      <c r="A98" s="178">
        <v>45</v>
      </c>
      <c r="B98" s="179" t="s">
        <v>2327</v>
      </c>
      <c r="C98" s="196" t="s">
        <v>2328</v>
      </c>
      <c r="D98" s="180" t="s">
        <v>444</v>
      </c>
      <c r="E98" s="181">
        <v>10</v>
      </c>
      <c r="F98" s="182"/>
      <c r="G98" s="183">
        <f>ROUND(E98*F98,2)</f>
        <v>0</v>
      </c>
      <c r="H98" s="182"/>
      <c r="I98" s="183">
        <f>ROUND(E98*H98,2)</f>
        <v>0</v>
      </c>
      <c r="J98" s="182"/>
      <c r="K98" s="183">
        <f>ROUND(E98*J98,2)</f>
        <v>0</v>
      </c>
      <c r="L98" s="183">
        <v>21</v>
      </c>
      <c r="M98" s="183">
        <f>G98*(1+L98/100)</f>
        <v>0</v>
      </c>
      <c r="N98" s="183">
        <v>0</v>
      </c>
      <c r="O98" s="183">
        <f>ROUND(E98*N98,2)</f>
        <v>0</v>
      </c>
      <c r="P98" s="183">
        <v>0</v>
      </c>
      <c r="Q98" s="183">
        <f>ROUND(E98*P98,2)</f>
        <v>0</v>
      </c>
      <c r="R98" s="183"/>
      <c r="S98" s="183" t="s">
        <v>247</v>
      </c>
      <c r="T98" s="184" t="s">
        <v>248</v>
      </c>
      <c r="U98" s="167">
        <v>0</v>
      </c>
      <c r="V98" s="167">
        <f>ROUND(E98*U98,2)</f>
        <v>0</v>
      </c>
      <c r="W98" s="167"/>
      <c r="X98" s="157"/>
      <c r="Y98" s="157"/>
      <c r="Z98" s="157"/>
      <c r="AA98" s="157"/>
      <c r="AB98" s="157"/>
      <c r="AC98" s="157"/>
      <c r="AD98" s="157"/>
      <c r="AE98" s="157"/>
      <c r="AF98" s="157"/>
      <c r="AG98" s="157" t="s">
        <v>249</v>
      </c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</row>
    <row r="99" spans="1:60" outlineLevel="1" x14ac:dyDescent="0.2">
      <c r="A99" s="164"/>
      <c r="B99" s="165"/>
      <c r="C99" s="259" t="s">
        <v>2329</v>
      </c>
      <c r="D99" s="260"/>
      <c r="E99" s="260"/>
      <c r="F99" s="260"/>
      <c r="G99" s="260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57"/>
      <c r="Y99" s="157"/>
      <c r="Z99" s="157"/>
      <c r="AA99" s="157"/>
      <c r="AB99" s="157"/>
      <c r="AC99" s="157"/>
      <c r="AD99" s="157"/>
      <c r="AE99" s="157"/>
      <c r="AF99" s="157"/>
      <c r="AG99" s="157" t="s">
        <v>413</v>
      </c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</row>
    <row r="100" spans="1:60" outlineLevel="1" x14ac:dyDescent="0.2">
      <c r="A100" s="178">
        <v>46</v>
      </c>
      <c r="B100" s="179" t="s">
        <v>2330</v>
      </c>
      <c r="C100" s="196" t="s">
        <v>2331</v>
      </c>
      <c r="D100" s="180" t="s">
        <v>444</v>
      </c>
      <c r="E100" s="181">
        <v>12</v>
      </c>
      <c r="F100" s="182"/>
      <c r="G100" s="183">
        <f>ROUND(E100*F100,2)</f>
        <v>0</v>
      </c>
      <c r="H100" s="182"/>
      <c r="I100" s="183">
        <f>ROUND(E100*H100,2)</f>
        <v>0</v>
      </c>
      <c r="J100" s="182"/>
      <c r="K100" s="183">
        <f>ROUND(E100*J100,2)</f>
        <v>0</v>
      </c>
      <c r="L100" s="183">
        <v>21</v>
      </c>
      <c r="M100" s="183">
        <f>G100*(1+L100/100)</f>
        <v>0</v>
      </c>
      <c r="N100" s="183">
        <v>0</v>
      </c>
      <c r="O100" s="183">
        <f>ROUND(E100*N100,2)</f>
        <v>0</v>
      </c>
      <c r="P100" s="183">
        <v>0</v>
      </c>
      <c r="Q100" s="183">
        <f>ROUND(E100*P100,2)</f>
        <v>0</v>
      </c>
      <c r="R100" s="183"/>
      <c r="S100" s="183" t="s">
        <v>247</v>
      </c>
      <c r="T100" s="184" t="s">
        <v>248</v>
      </c>
      <c r="U100" s="167">
        <v>0</v>
      </c>
      <c r="V100" s="167">
        <f>ROUND(E100*U100,2)</f>
        <v>0</v>
      </c>
      <c r="W100" s="16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 t="s">
        <v>249</v>
      </c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</row>
    <row r="101" spans="1:60" outlineLevel="1" x14ac:dyDescent="0.2">
      <c r="A101" s="164"/>
      <c r="B101" s="165"/>
      <c r="C101" s="259" t="s">
        <v>2332</v>
      </c>
      <c r="D101" s="260"/>
      <c r="E101" s="260"/>
      <c r="F101" s="260"/>
      <c r="G101" s="260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 t="s">
        <v>413</v>
      </c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</row>
    <row r="102" spans="1:60" outlineLevel="1" x14ac:dyDescent="0.2">
      <c r="A102" s="178">
        <v>47</v>
      </c>
      <c r="B102" s="179" t="s">
        <v>2333</v>
      </c>
      <c r="C102" s="196" t="s">
        <v>2334</v>
      </c>
      <c r="D102" s="180" t="s">
        <v>444</v>
      </c>
      <c r="E102" s="181">
        <v>8</v>
      </c>
      <c r="F102" s="182"/>
      <c r="G102" s="183">
        <f>ROUND(E102*F102,2)</f>
        <v>0</v>
      </c>
      <c r="H102" s="182"/>
      <c r="I102" s="183">
        <f>ROUND(E102*H102,2)</f>
        <v>0</v>
      </c>
      <c r="J102" s="182"/>
      <c r="K102" s="183">
        <f>ROUND(E102*J102,2)</f>
        <v>0</v>
      </c>
      <c r="L102" s="183">
        <v>21</v>
      </c>
      <c r="M102" s="183">
        <f>G102*(1+L102/100)</f>
        <v>0</v>
      </c>
      <c r="N102" s="183">
        <v>0</v>
      </c>
      <c r="O102" s="183">
        <f>ROUND(E102*N102,2)</f>
        <v>0</v>
      </c>
      <c r="P102" s="183">
        <v>0</v>
      </c>
      <c r="Q102" s="183">
        <f>ROUND(E102*P102,2)</f>
        <v>0</v>
      </c>
      <c r="R102" s="183"/>
      <c r="S102" s="183" t="s">
        <v>247</v>
      </c>
      <c r="T102" s="184" t="s">
        <v>248</v>
      </c>
      <c r="U102" s="167">
        <v>0</v>
      </c>
      <c r="V102" s="167">
        <f>ROUND(E102*U102,2)</f>
        <v>0</v>
      </c>
      <c r="W102" s="16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 t="s">
        <v>249</v>
      </c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</row>
    <row r="103" spans="1:60" outlineLevel="1" x14ac:dyDescent="0.2">
      <c r="A103" s="164"/>
      <c r="B103" s="165"/>
      <c r="C103" s="259" t="s">
        <v>2335</v>
      </c>
      <c r="D103" s="260"/>
      <c r="E103" s="260"/>
      <c r="F103" s="260"/>
      <c r="G103" s="260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 t="s">
        <v>413</v>
      </c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</row>
    <row r="104" spans="1:60" outlineLevel="1" x14ac:dyDescent="0.2">
      <c r="A104" s="178">
        <v>48</v>
      </c>
      <c r="B104" s="179" t="s">
        <v>2336</v>
      </c>
      <c r="C104" s="196" t="s">
        <v>2337</v>
      </c>
      <c r="D104" s="180" t="s">
        <v>453</v>
      </c>
      <c r="E104" s="181">
        <v>2</v>
      </c>
      <c r="F104" s="182"/>
      <c r="G104" s="183">
        <f>ROUND(E104*F104,2)</f>
        <v>0</v>
      </c>
      <c r="H104" s="182"/>
      <c r="I104" s="183">
        <f>ROUND(E104*H104,2)</f>
        <v>0</v>
      </c>
      <c r="J104" s="182"/>
      <c r="K104" s="183">
        <f>ROUND(E104*J104,2)</f>
        <v>0</v>
      </c>
      <c r="L104" s="183">
        <v>21</v>
      </c>
      <c r="M104" s="183">
        <f>G104*(1+L104/100)</f>
        <v>0</v>
      </c>
      <c r="N104" s="183">
        <v>0</v>
      </c>
      <c r="O104" s="183">
        <f>ROUND(E104*N104,2)</f>
        <v>0</v>
      </c>
      <c r="P104" s="183">
        <v>0</v>
      </c>
      <c r="Q104" s="183">
        <f>ROUND(E104*P104,2)</f>
        <v>0</v>
      </c>
      <c r="R104" s="183"/>
      <c r="S104" s="183" t="s">
        <v>247</v>
      </c>
      <c r="T104" s="184" t="s">
        <v>248</v>
      </c>
      <c r="U104" s="167">
        <v>0</v>
      </c>
      <c r="V104" s="167">
        <f>ROUND(E104*U104,2)</f>
        <v>0</v>
      </c>
      <c r="W104" s="16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 t="s">
        <v>249</v>
      </c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</row>
    <row r="105" spans="1:60" outlineLevel="1" x14ac:dyDescent="0.2">
      <c r="A105" s="164"/>
      <c r="B105" s="165"/>
      <c r="C105" s="259" t="s">
        <v>2308</v>
      </c>
      <c r="D105" s="260"/>
      <c r="E105" s="260"/>
      <c r="F105" s="260"/>
      <c r="G105" s="260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 t="s">
        <v>413</v>
      </c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</row>
    <row r="106" spans="1:60" outlineLevel="1" x14ac:dyDescent="0.2">
      <c r="A106" s="178">
        <v>49</v>
      </c>
      <c r="B106" s="179" t="s">
        <v>2338</v>
      </c>
      <c r="C106" s="196" t="s">
        <v>2339</v>
      </c>
      <c r="D106" s="180" t="s">
        <v>453</v>
      </c>
      <c r="E106" s="181">
        <v>2</v>
      </c>
      <c r="F106" s="182"/>
      <c r="G106" s="183">
        <f>ROUND(E106*F106,2)</f>
        <v>0</v>
      </c>
      <c r="H106" s="182"/>
      <c r="I106" s="183">
        <f>ROUND(E106*H106,2)</f>
        <v>0</v>
      </c>
      <c r="J106" s="182"/>
      <c r="K106" s="183">
        <f>ROUND(E106*J106,2)</f>
        <v>0</v>
      </c>
      <c r="L106" s="183">
        <v>21</v>
      </c>
      <c r="M106" s="183">
        <f>G106*(1+L106/100)</f>
        <v>0</v>
      </c>
      <c r="N106" s="183">
        <v>0</v>
      </c>
      <c r="O106" s="183">
        <f>ROUND(E106*N106,2)</f>
        <v>0</v>
      </c>
      <c r="P106" s="183">
        <v>0</v>
      </c>
      <c r="Q106" s="183">
        <f>ROUND(E106*P106,2)</f>
        <v>0</v>
      </c>
      <c r="R106" s="183"/>
      <c r="S106" s="183" t="s">
        <v>247</v>
      </c>
      <c r="T106" s="184" t="s">
        <v>248</v>
      </c>
      <c r="U106" s="167">
        <v>0</v>
      </c>
      <c r="V106" s="167">
        <f>ROUND(E106*U106,2)</f>
        <v>0</v>
      </c>
      <c r="W106" s="16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 t="s">
        <v>249</v>
      </c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</row>
    <row r="107" spans="1:60" outlineLevel="1" x14ac:dyDescent="0.2">
      <c r="A107" s="164"/>
      <c r="B107" s="165"/>
      <c r="C107" s="259" t="s">
        <v>2308</v>
      </c>
      <c r="D107" s="260"/>
      <c r="E107" s="260"/>
      <c r="F107" s="260"/>
      <c r="G107" s="260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 t="s">
        <v>413</v>
      </c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</row>
    <row r="108" spans="1:60" outlineLevel="1" x14ac:dyDescent="0.2">
      <c r="A108" s="178">
        <v>50</v>
      </c>
      <c r="B108" s="179" t="s">
        <v>2340</v>
      </c>
      <c r="C108" s="196" t="s">
        <v>2310</v>
      </c>
      <c r="D108" s="180" t="s">
        <v>444</v>
      </c>
      <c r="E108" s="181">
        <v>1</v>
      </c>
      <c r="F108" s="182"/>
      <c r="G108" s="183">
        <f>ROUND(E108*F108,2)</f>
        <v>0</v>
      </c>
      <c r="H108" s="182"/>
      <c r="I108" s="183">
        <f>ROUND(E108*H108,2)</f>
        <v>0</v>
      </c>
      <c r="J108" s="182"/>
      <c r="K108" s="183">
        <f>ROUND(E108*J108,2)</f>
        <v>0</v>
      </c>
      <c r="L108" s="183">
        <v>21</v>
      </c>
      <c r="M108" s="183">
        <f>G108*(1+L108/100)</f>
        <v>0</v>
      </c>
      <c r="N108" s="183">
        <v>0</v>
      </c>
      <c r="O108" s="183">
        <f>ROUND(E108*N108,2)</f>
        <v>0</v>
      </c>
      <c r="P108" s="183">
        <v>0</v>
      </c>
      <c r="Q108" s="183">
        <f>ROUND(E108*P108,2)</f>
        <v>0</v>
      </c>
      <c r="R108" s="183"/>
      <c r="S108" s="183" t="s">
        <v>247</v>
      </c>
      <c r="T108" s="184" t="s">
        <v>248</v>
      </c>
      <c r="U108" s="167">
        <v>0</v>
      </c>
      <c r="V108" s="167">
        <f>ROUND(E108*U108,2)</f>
        <v>0</v>
      </c>
      <c r="W108" s="16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 t="s">
        <v>249</v>
      </c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</row>
    <row r="109" spans="1:60" outlineLevel="1" x14ac:dyDescent="0.2">
      <c r="A109" s="164"/>
      <c r="B109" s="165"/>
      <c r="C109" s="259" t="s">
        <v>2308</v>
      </c>
      <c r="D109" s="260"/>
      <c r="E109" s="260"/>
      <c r="F109" s="260"/>
      <c r="G109" s="260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 t="s">
        <v>413</v>
      </c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</row>
    <row r="110" spans="1:60" outlineLevel="1" x14ac:dyDescent="0.2">
      <c r="A110" s="178">
        <v>51</v>
      </c>
      <c r="B110" s="179" t="s">
        <v>2341</v>
      </c>
      <c r="C110" s="196" t="s">
        <v>2342</v>
      </c>
      <c r="D110" s="180" t="s">
        <v>298</v>
      </c>
      <c r="E110" s="181">
        <v>65</v>
      </c>
      <c r="F110" s="182"/>
      <c r="G110" s="183">
        <f>ROUND(E110*F110,2)</f>
        <v>0</v>
      </c>
      <c r="H110" s="182"/>
      <c r="I110" s="183">
        <f>ROUND(E110*H110,2)</f>
        <v>0</v>
      </c>
      <c r="J110" s="182"/>
      <c r="K110" s="183">
        <f>ROUND(E110*J110,2)</f>
        <v>0</v>
      </c>
      <c r="L110" s="183">
        <v>21</v>
      </c>
      <c r="M110" s="183">
        <f>G110*(1+L110/100)</f>
        <v>0</v>
      </c>
      <c r="N110" s="183">
        <v>0</v>
      </c>
      <c r="O110" s="183">
        <f>ROUND(E110*N110,2)</f>
        <v>0</v>
      </c>
      <c r="P110" s="183">
        <v>0</v>
      </c>
      <c r="Q110" s="183">
        <f>ROUND(E110*P110,2)</f>
        <v>0</v>
      </c>
      <c r="R110" s="183"/>
      <c r="S110" s="183" t="s">
        <v>247</v>
      </c>
      <c r="T110" s="184" t="s">
        <v>248</v>
      </c>
      <c r="U110" s="167">
        <v>0</v>
      </c>
      <c r="V110" s="167">
        <f>ROUND(E110*U110,2)</f>
        <v>0</v>
      </c>
      <c r="W110" s="16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 t="s">
        <v>249</v>
      </c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</row>
    <row r="111" spans="1:60" outlineLevel="1" x14ac:dyDescent="0.2">
      <c r="A111" s="164"/>
      <c r="B111" s="165"/>
      <c r="C111" s="259" t="s">
        <v>2239</v>
      </c>
      <c r="D111" s="260"/>
      <c r="E111" s="260"/>
      <c r="F111" s="260"/>
      <c r="G111" s="260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 t="s">
        <v>413</v>
      </c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</row>
    <row r="112" spans="1:60" ht="22.5" outlineLevel="1" x14ac:dyDescent="0.2">
      <c r="A112" s="178">
        <v>52</v>
      </c>
      <c r="B112" s="179" t="s">
        <v>2343</v>
      </c>
      <c r="C112" s="196" t="s">
        <v>2344</v>
      </c>
      <c r="D112" s="180" t="s">
        <v>298</v>
      </c>
      <c r="E112" s="181">
        <v>50</v>
      </c>
      <c r="F112" s="182"/>
      <c r="G112" s="183">
        <f>ROUND(E112*F112,2)</f>
        <v>0</v>
      </c>
      <c r="H112" s="182"/>
      <c r="I112" s="183">
        <f>ROUND(E112*H112,2)</f>
        <v>0</v>
      </c>
      <c r="J112" s="182"/>
      <c r="K112" s="183">
        <f>ROUND(E112*J112,2)</f>
        <v>0</v>
      </c>
      <c r="L112" s="183">
        <v>21</v>
      </c>
      <c r="M112" s="183">
        <f>G112*(1+L112/100)</f>
        <v>0</v>
      </c>
      <c r="N112" s="183">
        <v>0</v>
      </c>
      <c r="O112" s="183">
        <f>ROUND(E112*N112,2)</f>
        <v>0</v>
      </c>
      <c r="P112" s="183">
        <v>0</v>
      </c>
      <c r="Q112" s="183">
        <f>ROUND(E112*P112,2)</f>
        <v>0</v>
      </c>
      <c r="R112" s="183"/>
      <c r="S112" s="183" t="s">
        <v>247</v>
      </c>
      <c r="T112" s="184" t="s">
        <v>248</v>
      </c>
      <c r="U112" s="167">
        <v>0</v>
      </c>
      <c r="V112" s="167">
        <f>ROUND(E112*U112,2)</f>
        <v>0</v>
      </c>
      <c r="W112" s="16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 t="s">
        <v>249</v>
      </c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</row>
    <row r="113" spans="1:60" outlineLevel="1" x14ac:dyDescent="0.2">
      <c r="A113" s="164"/>
      <c r="B113" s="165"/>
      <c r="C113" s="259" t="s">
        <v>2239</v>
      </c>
      <c r="D113" s="260"/>
      <c r="E113" s="260"/>
      <c r="F113" s="260"/>
      <c r="G113" s="260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 t="s">
        <v>413</v>
      </c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</row>
    <row r="114" spans="1:60" ht="22.5" outlineLevel="1" x14ac:dyDescent="0.2">
      <c r="A114" s="178">
        <v>53</v>
      </c>
      <c r="B114" s="179" t="s">
        <v>2345</v>
      </c>
      <c r="C114" s="196" t="s">
        <v>2346</v>
      </c>
      <c r="D114" s="180" t="s">
        <v>298</v>
      </c>
      <c r="E114" s="181">
        <v>50</v>
      </c>
      <c r="F114" s="182"/>
      <c r="G114" s="183">
        <f>ROUND(E114*F114,2)</f>
        <v>0</v>
      </c>
      <c r="H114" s="182"/>
      <c r="I114" s="183">
        <f>ROUND(E114*H114,2)</f>
        <v>0</v>
      </c>
      <c r="J114" s="182"/>
      <c r="K114" s="183">
        <f>ROUND(E114*J114,2)</f>
        <v>0</v>
      </c>
      <c r="L114" s="183">
        <v>21</v>
      </c>
      <c r="M114" s="183">
        <f>G114*(1+L114/100)</f>
        <v>0</v>
      </c>
      <c r="N114" s="183">
        <v>0</v>
      </c>
      <c r="O114" s="183">
        <f>ROUND(E114*N114,2)</f>
        <v>0</v>
      </c>
      <c r="P114" s="183">
        <v>0</v>
      </c>
      <c r="Q114" s="183">
        <f>ROUND(E114*P114,2)</f>
        <v>0</v>
      </c>
      <c r="R114" s="183"/>
      <c r="S114" s="183" t="s">
        <v>247</v>
      </c>
      <c r="T114" s="184" t="s">
        <v>248</v>
      </c>
      <c r="U114" s="167">
        <v>0</v>
      </c>
      <c r="V114" s="167">
        <f>ROUND(E114*U114,2)</f>
        <v>0</v>
      </c>
      <c r="W114" s="16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 t="s">
        <v>249</v>
      </c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</row>
    <row r="115" spans="1:60" outlineLevel="1" x14ac:dyDescent="0.2">
      <c r="A115" s="164"/>
      <c r="B115" s="165"/>
      <c r="C115" s="259" t="s">
        <v>2239</v>
      </c>
      <c r="D115" s="260"/>
      <c r="E115" s="260"/>
      <c r="F115" s="260"/>
      <c r="G115" s="260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 t="s">
        <v>413</v>
      </c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</row>
    <row r="116" spans="1:60" outlineLevel="1" x14ac:dyDescent="0.2">
      <c r="A116" s="178">
        <v>54</v>
      </c>
      <c r="B116" s="179" t="s">
        <v>2347</v>
      </c>
      <c r="C116" s="196" t="s">
        <v>2348</v>
      </c>
      <c r="D116" s="180" t="s">
        <v>444</v>
      </c>
      <c r="E116" s="181">
        <v>2</v>
      </c>
      <c r="F116" s="182"/>
      <c r="G116" s="183">
        <f>ROUND(E116*F116,2)</f>
        <v>0</v>
      </c>
      <c r="H116" s="182"/>
      <c r="I116" s="183">
        <f>ROUND(E116*H116,2)</f>
        <v>0</v>
      </c>
      <c r="J116" s="182"/>
      <c r="K116" s="183">
        <f>ROUND(E116*J116,2)</f>
        <v>0</v>
      </c>
      <c r="L116" s="183">
        <v>21</v>
      </c>
      <c r="M116" s="183">
        <f>G116*(1+L116/100)</f>
        <v>0</v>
      </c>
      <c r="N116" s="183">
        <v>0</v>
      </c>
      <c r="O116" s="183">
        <f>ROUND(E116*N116,2)</f>
        <v>0</v>
      </c>
      <c r="P116" s="183">
        <v>0</v>
      </c>
      <c r="Q116" s="183">
        <f>ROUND(E116*P116,2)</f>
        <v>0</v>
      </c>
      <c r="R116" s="183"/>
      <c r="S116" s="183" t="s">
        <v>247</v>
      </c>
      <c r="T116" s="184" t="s">
        <v>248</v>
      </c>
      <c r="U116" s="167">
        <v>0</v>
      </c>
      <c r="V116" s="167">
        <f>ROUND(E116*U116,2)</f>
        <v>0</v>
      </c>
      <c r="W116" s="16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 t="s">
        <v>249</v>
      </c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</row>
    <row r="117" spans="1:60" outlineLevel="1" x14ac:dyDescent="0.2">
      <c r="A117" s="164"/>
      <c r="B117" s="165"/>
      <c r="C117" s="259" t="s">
        <v>2239</v>
      </c>
      <c r="D117" s="260"/>
      <c r="E117" s="260"/>
      <c r="F117" s="260"/>
      <c r="G117" s="260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 t="s">
        <v>413</v>
      </c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</row>
    <row r="118" spans="1:60" outlineLevel="1" x14ac:dyDescent="0.2">
      <c r="A118" s="178">
        <v>55</v>
      </c>
      <c r="B118" s="179" t="s">
        <v>2349</v>
      </c>
      <c r="C118" s="196" t="s">
        <v>2252</v>
      </c>
      <c r="D118" s="180" t="s">
        <v>444</v>
      </c>
      <c r="E118" s="181">
        <v>8</v>
      </c>
      <c r="F118" s="182"/>
      <c r="G118" s="183">
        <f>ROUND(E118*F118,2)</f>
        <v>0</v>
      </c>
      <c r="H118" s="182"/>
      <c r="I118" s="183">
        <f>ROUND(E118*H118,2)</f>
        <v>0</v>
      </c>
      <c r="J118" s="182"/>
      <c r="K118" s="183">
        <f>ROUND(E118*J118,2)</f>
        <v>0</v>
      </c>
      <c r="L118" s="183">
        <v>21</v>
      </c>
      <c r="M118" s="183">
        <f>G118*(1+L118/100)</f>
        <v>0</v>
      </c>
      <c r="N118" s="183">
        <v>0</v>
      </c>
      <c r="O118" s="183">
        <f>ROUND(E118*N118,2)</f>
        <v>0</v>
      </c>
      <c r="P118" s="183">
        <v>0</v>
      </c>
      <c r="Q118" s="183">
        <f>ROUND(E118*P118,2)</f>
        <v>0</v>
      </c>
      <c r="R118" s="183"/>
      <c r="S118" s="183" t="s">
        <v>247</v>
      </c>
      <c r="T118" s="184" t="s">
        <v>248</v>
      </c>
      <c r="U118" s="167">
        <v>0</v>
      </c>
      <c r="V118" s="167">
        <f>ROUND(E118*U118,2)</f>
        <v>0</v>
      </c>
      <c r="W118" s="16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 t="s">
        <v>249</v>
      </c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</row>
    <row r="119" spans="1:60" outlineLevel="1" x14ac:dyDescent="0.2">
      <c r="A119" s="164"/>
      <c r="B119" s="165"/>
      <c r="C119" s="259" t="s">
        <v>2239</v>
      </c>
      <c r="D119" s="260"/>
      <c r="E119" s="260"/>
      <c r="F119" s="260"/>
      <c r="G119" s="260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 t="s">
        <v>413</v>
      </c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</row>
    <row r="120" spans="1:60" outlineLevel="1" x14ac:dyDescent="0.2">
      <c r="A120" s="178">
        <v>56</v>
      </c>
      <c r="B120" s="179" t="s">
        <v>2350</v>
      </c>
      <c r="C120" s="196" t="s">
        <v>2351</v>
      </c>
      <c r="D120" s="180" t="s">
        <v>298</v>
      </c>
      <c r="E120" s="181">
        <v>10</v>
      </c>
      <c r="F120" s="182"/>
      <c r="G120" s="183">
        <f>ROUND(E120*F120,2)</f>
        <v>0</v>
      </c>
      <c r="H120" s="182"/>
      <c r="I120" s="183">
        <f>ROUND(E120*H120,2)</f>
        <v>0</v>
      </c>
      <c r="J120" s="182"/>
      <c r="K120" s="183">
        <f>ROUND(E120*J120,2)</f>
        <v>0</v>
      </c>
      <c r="L120" s="183">
        <v>21</v>
      </c>
      <c r="M120" s="183">
        <f>G120*(1+L120/100)</f>
        <v>0</v>
      </c>
      <c r="N120" s="183">
        <v>0</v>
      </c>
      <c r="O120" s="183">
        <f>ROUND(E120*N120,2)</f>
        <v>0</v>
      </c>
      <c r="P120" s="183">
        <v>0</v>
      </c>
      <c r="Q120" s="183">
        <f>ROUND(E120*P120,2)</f>
        <v>0</v>
      </c>
      <c r="R120" s="183"/>
      <c r="S120" s="183" t="s">
        <v>247</v>
      </c>
      <c r="T120" s="184" t="s">
        <v>248</v>
      </c>
      <c r="U120" s="167">
        <v>0</v>
      </c>
      <c r="V120" s="167">
        <f>ROUND(E120*U120,2)</f>
        <v>0</v>
      </c>
      <c r="W120" s="16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 t="s">
        <v>249</v>
      </c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</row>
    <row r="121" spans="1:60" outlineLevel="1" x14ac:dyDescent="0.2">
      <c r="A121" s="164"/>
      <c r="B121" s="165"/>
      <c r="C121" s="259" t="s">
        <v>2239</v>
      </c>
      <c r="D121" s="260"/>
      <c r="E121" s="260"/>
      <c r="F121" s="260"/>
      <c r="G121" s="260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 t="s">
        <v>413</v>
      </c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</row>
    <row r="122" spans="1:60" outlineLevel="1" x14ac:dyDescent="0.2">
      <c r="A122" s="178">
        <v>57</v>
      </c>
      <c r="B122" s="179" t="s">
        <v>2352</v>
      </c>
      <c r="C122" s="196" t="s">
        <v>2353</v>
      </c>
      <c r="D122" s="180" t="s">
        <v>298</v>
      </c>
      <c r="E122" s="181">
        <v>10</v>
      </c>
      <c r="F122" s="182"/>
      <c r="G122" s="183">
        <f>ROUND(E122*F122,2)</f>
        <v>0</v>
      </c>
      <c r="H122" s="182"/>
      <c r="I122" s="183">
        <f>ROUND(E122*H122,2)</f>
        <v>0</v>
      </c>
      <c r="J122" s="182"/>
      <c r="K122" s="183">
        <f>ROUND(E122*J122,2)</f>
        <v>0</v>
      </c>
      <c r="L122" s="183">
        <v>21</v>
      </c>
      <c r="M122" s="183">
        <f>G122*(1+L122/100)</f>
        <v>0</v>
      </c>
      <c r="N122" s="183">
        <v>0</v>
      </c>
      <c r="O122" s="183">
        <f>ROUND(E122*N122,2)</f>
        <v>0</v>
      </c>
      <c r="P122" s="183">
        <v>0</v>
      </c>
      <c r="Q122" s="183">
        <f>ROUND(E122*P122,2)</f>
        <v>0</v>
      </c>
      <c r="R122" s="183"/>
      <c r="S122" s="183" t="s">
        <v>247</v>
      </c>
      <c r="T122" s="184" t="s">
        <v>248</v>
      </c>
      <c r="U122" s="167">
        <v>0</v>
      </c>
      <c r="V122" s="167">
        <f>ROUND(E122*U122,2)</f>
        <v>0</v>
      </c>
      <c r="W122" s="16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 t="s">
        <v>249</v>
      </c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</row>
    <row r="123" spans="1:60" outlineLevel="1" x14ac:dyDescent="0.2">
      <c r="A123" s="164"/>
      <c r="B123" s="165"/>
      <c r="C123" s="259" t="s">
        <v>2239</v>
      </c>
      <c r="D123" s="260"/>
      <c r="E123" s="260"/>
      <c r="F123" s="260"/>
      <c r="G123" s="260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 t="s">
        <v>413</v>
      </c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</row>
    <row r="124" spans="1:60" x14ac:dyDescent="0.2">
      <c r="A124" s="172" t="s">
        <v>242</v>
      </c>
      <c r="B124" s="173" t="s">
        <v>163</v>
      </c>
      <c r="C124" s="194" t="s">
        <v>164</v>
      </c>
      <c r="D124" s="174"/>
      <c r="E124" s="175"/>
      <c r="F124" s="176"/>
      <c r="G124" s="176">
        <f>SUMIF(AG125:AG141,"&lt;&gt;NOR",G125:G141)</f>
        <v>0</v>
      </c>
      <c r="H124" s="176"/>
      <c r="I124" s="176">
        <f>SUM(I125:I141)</f>
        <v>0</v>
      </c>
      <c r="J124" s="176"/>
      <c r="K124" s="176">
        <f>SUM(K125:K141)</f>
        <v>0</v>
      </c>
      <c r="L124" s="176"/>
      <c r="M124" s="176">
        <f>SUM(M125:M141)</f>
        <v>0</v>
      </c>
      <c r="N124" s="176"/>
      <c r="O124" s="176">
        <f>SUM(O125:O141)</f>
        <v>0</v>
      </c>
      <c r="P124" s="176"/>
      <c r="Q124" s="176">
        <f>SUM(Q125:Q141)</f>
        <v>0</v>
      </c>
      <c r="R124" s="176"/>
      <c r="S124" s="176"/>
      <c r="T124" s="177"/>
      <c r="U124" s="171"/>
      <c r="V124" s="171">
        <f>SUM(V125:V141)</f>
        <v>0</v>
      </c>
      <c r="W124" s="171"/>
      <c r="AG124" t="s">
        <v>243</v>
      </c>
    </row>
    <row r="125" spans="1:60" ht="22.5" outlineLevel="1" x14ac:dyDescent="0.2">
      <c r="A125" s="178">
        <v>58</v>
      </c>
      <c r="B125" s="179" t="s">
        <v>2354</v>
      </c>
      <c r="C125" s="196" t="s">
        <v>2355</v>
      </c>
      <c r="D125" s="180" t="s">
        <v>444</v>
      </c>
      <c r="E125" s="181">
        <v>1</v>
      </c>
      <c r="F125" s="182"/>
      <c r="G125" s="183">
        <f>ROUND(E125*F125,2)</f>
        <v>0</v>
      </c>
      <c r="H125" s="182"/>
      <c r="I125" s="183">
        <f>ROUND(E125*H125,2)</f>
        <v>0</v>
      </c>
      <c r="J125" s="182"/>
      <c r="K125" s="183">
        <f>ROUND(E125*J125,2)</f>
        <v>0</v>
      </c>
      <c r="L125" s="183">
        <v>21</v>
      </c>
      <c r="M125" s="183">
        <f>G125*(1+L125/100)</f>
        <v>0</v>
      </c>
      <c r="N125" s="183">
        <v>0</v>
      </c>
      <c r="O125" s="183">
        <f>ROUND(E125*N125,2)</f>
        <v>0</v>
      </c>
      <c r="P125" s="183">
        <v>0</v>
      </c>
      <c r="Q125" s="183">
        <f>ROUND(E125*P125,2)</f>
        <v>0</v>
      </c>
      <c r="R125" s="183"/>
      <c r="S125" s="183" t="s">
        <v>247</v>
      </c>
      <c r="T125" s="184" t="s">
        <v>248</v>
      </c>
      <c r="U125" s="167">
        <v>0</v>
      </c>
      <c r="V125" s="167">
        <f>ROUND(E125*U125,2)</f>
        <v>0</v>
      </c>
      <c r="W125" s="16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 t="s">
        <v>249</v>
      </c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</row>
    <row r="126" spans="1:60" outlineLevel="1" x14ac:dyDescent="0.2">
      <c r="A126" s="164"/>
      <c r="B126" s="165"/>
      <c r="C126" s="259" t="s">
        <v>2239</v>
      </c>
      <c r="D126" s="260"/>
      <c r="E126" s="260"/>
      <c r="F126" s="260"/>
      <c r="G126" s="260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 t="s">
        <v>413</v>
      </c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</row>
    <row r="127" spans="1:60" outlineLevel="1" x14ac:dyDescent="0.2">
      <c r="A127" s="178">
        <v>59</v>
      </c>
      <c r="B127" s="179" t="s">
        <v>2356</v>
      </c>
      <c r="C127" s="196" t="s">
        <v>2357</v>
      </c>
      <c r="D127" s="180" t="s">
        <v>444</v>
      </c>
      <c r="E127" s="181">
        <v>1</v>
      </c>
      <c r="F127" s="182"/>
      <c r="G127" s="183">
        <f>ROUND(E127*F127,2)</f>
        <v>0</v>
      </c>
      <c r="H127" s="182"/>
      <c r="I127" s="183">
        <f>ROUND(E127*H127,2)</f>
        <v>0</v>
      </c>
      <c r="J127" s="182"/>
      <c r="K127" s="183">
        <f>ROUND(E127*J127,2)</f>
        <v>0</v>
      </c>
      <c r="L127" s="183">
        <v>21</v>
      </c>
      <c r="M127" s="183">
        <f>G127*(1+L127/100)</f>
        <v>0</v>
      </c>
      <c r="N127" s="183">
        <v>0</v>
      </c>
      <c r="O127" s="183">
        <f>ROUND(E127*N127,2)</f>
        <v>0</v>
      </c>
      <c r="P127" s="183">
        <v>0</v>
      </c>
      <c r="Q127" s="183">
        <f>ROUND(E127*P127,2)</f>
        <v>0</v>
      </c>
      <c r="R127" s="183"/>
      <c r="S127" s="183" t="s">
        <v>247</v>
      </c>
      <c r="T127" s="184" t="s">
        <v>248</v>
      </c>
      <c r="U127" s="167">
        <v>0</v>
      </c>
      <c r="V127" s="167">
        <f>ROUND(E127*U127,2)</f>
        <v>0</v>
      </c>
      <c r="W127" s="16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 t="s">
        <v>249</v>
      </c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</row>
    <row r="128" spans="1:60" outlineLevel="1" x14ac:dyDescent="0.2">
      <c r="A128" s="164"/>
      <c r="B128" s="165"/>
      <c r="C128" s="259" t="s">
        <v>2239</v>
      </c>
      <c r="D128" s="260"/>
      <c r="E128" s="260"/>
      <c r="F128" s="260"/>
      <c r="G128" s="260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 t="s">
        <v>413</v>
      </c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</row>
    <row r="129" spans="1:60" outlineLevel="1" x14ac:dyDescent="0.2">
      <c r="A129" s="178">
        <v>60</v>
      </c>
      <c r="B129" s="179" t="s">
        <v>2358</v>
      </c>
      <c r="C129" s="196" t="s">
        <v>2252</v>
      </c>
      <c r="D129" s="180" t="s">
        <v>444</v>
      </c>
      <c r="E129" s="181">
        <v>6</v>
      </c>
      <c r="F129" s="182"/>
      <c r="G129" s="183">
        <f>ROUND(E129*F129,2)</f>
        <v>0</v>
      </c>
      <c r="H129" s="182"/>
      <c r="I129" s="183">
        <f>ROUND(E129*H129,2)</f>
        <v>0</v>
      </c>
      <c r="J129" s="182"/>
      <c r="K129" s="183">
        <f>ROUND(E129*J129,2)</f>
        <v>0</v>
      </c>
      <c r="L129" s="183">
        <v>21</v>
      </c>
      <c r="M129" s="183">
        <f>G129*(1+L129/100)</f>
        <v>0</v>
      </c>
      <c r="N129" s="183">
        <v>0</v>
      </c>
      <c r="O129" s="183">
        <f>ROUND(E129*N129,2)</f>
        <v>0</v>
      </c>
      <c r="P129" s="183">
        <v>0</v>
      </c>
      <c r="Q129" s="183">
        <f>ROUND(E129*P129,2)</f>
        <v>0</v>
      </c>
      <c r="R129" s="183"/>
      <c r="S129" s="183" t="s">
        <v>247</v>
      </c>
      <c r="T129" s="184" t="s">
        <v>248</v>
      </c>
      <c r="U129" s="167">
        <v>0</v>
      </c>
      <c r="V129" s="167">
        <f>ROUND(E129*U129,2)</f>
        <v>0</v>
      </c>
      <c r="W129" s="16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 t="s">
        <v>249</v>
      </c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</row>
    <row r="130" spans="1:60" outlineLevel="1" x14ac:dyDescent="0.2">
      <c r="A130" s="164"/>
      <c r="B130" s="165"/>
      <c r="C130" s="259" t="s">
        <v>2239</v>
      </c>
      <c r="D130" s="260"/>
      <c r="E130" s="260"/>
      <c r="F130" s="260"/>
      <c r="G130" s="260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 t="s">
        <v>413</v>
      </c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</row>
    <row r="131" spans="1:60" outlineLevel="1" x14ac:dyDescent="0.2">
      <c r="A131" s="178">
        <v>61</v>
      </c>
      <c r="B131" s="179" t="s">
        <v>2359</v>
      </c>
      <c r="C131" s="196" t="s">
        <v>2254</v>
      </c>
      <c r="D131" s="180" t="s">
        <v>444</v>
      </c>
      <c r="E131" s="181">
        <v>15</v>
      </c>
      <c r="F131" s="182"/>
      <c r="G131" s="183">
        <f>ROUND(E131*F131,2)</f>
        <v>0</v>
      </c>
      <c r="H131" s="182"/>
      <c r="I131" s="183">
        <f>ROUND(E131*H131,2)</f>
        <v>0</v>
      </c>
      <c r="J131" s="182"/>
      <c r="K131" s="183">
        <f>ROUND(E131*J131,2)</f>
        <v>0</v>
      </c>
      <c r="L131" s="183">
        <v>21</v>
      </c>
      <c r="M131" s="183">
        <f>G131*(1+L131/100)</f>
        <v>0</v>
      </c>
      <c r="N131" s="183">
        <v>0</v>
      </c>
      <c r="O131" s="183">
        <f>ROUND(E131*N131,2)</f>
        <v>0</v>
      </c>
      <c r="P131" s="183">
        <v>0</v>
      </c>
      <c r="Q131" s="183">
        <f>ROUND(E131*P131,2)</f>
        <v>0</v>
      </c>
      <c r="R131" s="183"/>
      <c r="S131" s="183" t="s">
        <v>247</v>
      </c>
      <c r="T131" s="184" t="s">
        <v>248</v>
      </c>
      <c r="U131" s="167">
        <v>0</v>
      </c>
      <c r="V131" s="167">
        <f>ROUND(E131*U131,2)</f>
        <v>0</v>
      </c>
      <c r="W131" s="16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 t="s">
        <v>249</v>
      </c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</row>
    <row r="132" spans="1:60" outlineLevel="1" x14ac:dyDescent="0.2">
      <c r="A132" s="164"/>
      <c r="B132" s="165"/>
      <c r="C132" s="259" t="s">
        <v>2239</v>
      </c>
      <c r="D132" s="260"/>
      <c r="E132" s="260"/>
      <c r="F132" s="260"/>
      <c r="G132" s="260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 t="s">
        <v>413</v>
      </c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</row>
    <row r="133" spans="1:60" outlineLevel="1" x14ac:dyDescent="0.2">
      <c r="A133" s="178">
        <v>62</v>
      </c>
      <c r="B133" s="179" t="s">
        <v>2360</v>
      </c>
      <c r="C133" s="196" t="s">
        <v>2256</v>
      </c>
      <c r="D133" s="180" t="s">
        <v>444</v>
      </c>
      <c r="E133" s="181">
        <v>15</v>
      </c>
      <c r="F133" s="182"/>
      <c r="G133" s="183">
        <f>ROUND(E133*F133,2)</f>
        <v>0</v>
      </c>
      <c r="H133" s="182"/>
      <c r="I133" s="183">
        <f>ROUND(E133*H133,2)</f>
        <v>0</v>
      </c>
      <c r="J133" s="182"/>
      <c r="K133" s="183">
        <f>ROUND(E133*J133,2)</f>
        <v>0</v>
      </c>
      <c r="L133" s="183">
        <v>21</v>
      </c>
      <c r="M133" s="183">
        <f>G133*(1+L133/100)</f>
        <v>0</v>
      </c>
      <c r="N133" s="183">
        <v>0</v>
      </c>
      <c r="O133" s="183">
        <f>ROUND(E133*N133,2)</f>
        <v>0</v>
      </c>
      <c r="P133" s="183">
        <v>0</v>
      </c>
      <c r="Q133" s="183">
        <f>ROUND(E133*P133,2)</f>
        <v>0</v>
      </c>
      <c r="R133" s="183"/>
      <c r="S133" s="183" t="s">
        <v>247</v>
      </c>
      <c r="T133" s="184" t="s">
        <v>248</v>
      </c>
      <c r="U133" s="167">
        <v>0</v>
      </c>
      <c r="V133" s="167">
        <f>ROUND(E133*U133,2)</f>
        <v>0</v>
      </c>
      <c r="W133" s="16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 t="s">
        <v>249</v>
      </c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</row>
    <row r="134" spans="1:60" outlineLevel="1" x14ac:dyDescent="0.2">
      <c r="A134" s="164"/>
      <c r="B134" s="165"/>
      <c r="C134" s="259" t="s">
        <v>2239</v>
      </c>
      <c r="D134" s="260"/>
      <c r="E134" s="260"/>
      <c r="F134" s="260"/>
      <c r="G134" s="260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 t="s">
        <v>413</v>
      </c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</row>
    <row r="135" spans="1:60" outlineLevel="1" x14ac:dyDescent="0.2">
      <c r="A135" s="178">
        <v>63</v>
      </c>
      <c r="B135" s="179" t="s">
        <v>2361</v>
      </c>
      <c r="C135" s="196" t="s">
        <v>2258</v>
      </c>
      <c r="D135" s="180" t="s">
        <v>444</v>
      </c>
      <c r="E135" s="181">
        <v>15</v>
      </c>
      <c r="F135" s="182"/>
      <c r="G135" s="183">
        <f>ROUND(E135*F135,2)</f>
        <v>0</v>
      </c>
      <c r="H135" s="182"/>
      <c r="I135" s="183">
        <f>ROUND(E135*H135,2)</f>
        <v>0</v>
      </c>
      <c r="J135" s="182"/>
      <c r="K135" s="183">
        <f>ROUND(E135*J135,2)</f>
        <v>0</v>
      </c>
      <c r="L135" s="183">
        <v>21</v>
      </c>
      <c r="M135" s="183">
        <f>G135*(1+L135/100)</f>
        <v>0</v>
      </c>
      <c r="N135" s="183">
        <v>0</v>
      </c>
      <c r="O135" s="183">
        <f>ROUND(E135*N135,2)</f>
        <v>0</v>
      </c>
      <c r="P135" s="183">
        <v>0</v>
      </c>
      <c r="Q135" s="183">
        <f>ROUND(E135*P135,2)</f>
        <v>0</v>
      </c>
      <c r="R135" s="183"/>
      <c r="S135" s="183" t="s">
        <v>247</v>
      </c>
      <c r="T135" s="184" t="s">
        <v>248</v>
      </c>
      <c r="U135" s="167">
        <v>0</v>
      </c>
      <c r="V135" s="167">
        <f>ROUND(E135*U135,2)</f>
        <v>0</v>
      </c>
      <c r="W135" s="16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 t="s">
        <v>249</v>
      </c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</row>
    <row r="136" spans="1:60" outlineLevel="1" x14ac:dyDescent="0.2">
      <c r="A136" s="164"/>
      <c r="B136" s="165"/>
      <c r="C136" s="259" t="s">
        <v>2239</v>
      </c>
      <c r="D136" s="260"/>
      <c r="E136" s="260"/>
      <c r="F136" s="260"/>
      <c r="G136" s="260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 t="s">
        <v>413</v>
      </c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</row>
    <row r="137" spans="1:60" outlineLevel="1" x14ac:dyDescent="0.2">
      <c r="A137" s="178">
        <v>64</v>
      </c>
      <c r="B137" s="179" t="s">
        <v>2362</v>
      </c>
      <c r="C137" s="196" t="s">
        <v>2363</v>
      </c>
      <c r="D137" s="180" t="s">
        <v>444</v>
      </c>
      <c r="E137" s="181">
        <v>25</v>
      </c>
      <c r="F137" s="182"/>
      <c r="G137" s="183">
        <f>ROUND(E137*F137,2)</f>
        <v>0</v>
      </c>
      <c r="H137" s="182"/>
      <c r="I137" s="183">
        <f>ROUND(E137*H137,2)</f>
        <v>0</v>
      </c>
      <c r="J137" s="182"/>
      <c r="K137" s="183">
        <f>ROUND(E137*J137,2)</f>
        <v>0</v>
      </c>
      <c r="L137" s="183">
        <v>21</v>
      </c>
      <c r="M137" s="183">
        <f>G137*(1+L137/100)</f>
        <v>0</v>
      </c>
      <c r="N137" s="183">
        <v>0</v>
      </c>
      <c r="O137" s="183">
        <f>ROUND(E137*N137,2)</f>
        <v>0</v>
      </c>
      <c r="P137" s="183">
        <v>0</v>
      </c>
      <c r="Q137" s="183">
        <f>ROUND(E137*P137,2)</f>
        <v>0</v>
      </c>
      <c r="R137" s="183"/>
      <c r="S137" s="183" t="s">
        <v>247</v>
      </c>
      <c r="T137" s="184" t="s">
        <v>248</v>
      </c>
      <c r="U137" s="167">
        <v>0</v>
      </c>
      <c r="V137" s="167">
        <f>ROUND(E137*U137,2)</f>
        <v>0</v>
      </c>
      <c r="W137" s="16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 t="s">
        <v>249</v>
      </c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</row>
    <row r="138" spans="1:60" outlineLevel="1" x14ac:dyDescent="0.2">
      <c r="A138" s="164"/>
      <c r="B138" s="165"/>
      <c r="C138" s="259" t="s">
        <v>2239</v>
      </c>
      <c r="D138" s="260"/>
      <c r="E138" s="260"/>
      <c r="F138" s="260"/>
      <c r="G138" s="260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 t="s">
        <v>413</v>
      </c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</row>
    <row r="139" spans="1:60" outlineLevel="1" x14ac:dyDescent="0.2">
      <c r="A139" s="178">
        <v>65</v>
      </c>
      <c r="B139" s="179" t="s">
        <v>2364</v>
      </c>
      <c r="C139" s="196" t="s">
        <v>2365</v>
      </c>
      <c r="D139" s="180" t="s">
        <v>444</v>
      </c>
      <c r="E139" s="181">
        <v>25</v>
      </c>
      <c r="F139" s="182"/>
      <c r="G139" s="183">
        <f>ROUND(E139*F139,2)</f>
        <v>0</v>
      </c>
      <c r="H139" s="182"/>
      <c r="I139" s="183">
        <f>ROUND(E139*H139,2)</f>
        <v>0</v>
      </c>
      <c r="J139" s="182"/>
      <c r="K139" s="183">
        <f>ROUND(E139*J139,2)</f>
        <v>0</v>
      </c>
      <c r="L139" s="183">
        <v>21</v>
      </c>
      <c r="M139" s="183">
        <f>G139*(1+L139/100)</f>
        <v>0</v>
      </c>
      <c r="N139" s="183">
        <v>0</v>
      </c>
      <c r="O139" s="183">
        <f>ROUND(E139*N139,2)</f>
        <v>0</v>
      </c>
      <c r="P139" s="183">
        <v>0</v>
      </c>
      <c r="Q139" s="183">
        <f>ROUND(E139*P139,2)</f>
        <v>0</v>
      </c>
      <c r="R139" s="183"/>
      <c r="S139" s="183" t="s">
        <v>247</v>
      </c>
      <c r="T139" s="184" t="s">
        <v>248</v>
      </c>
      <c r="U139" s="167">
        <v>0</v>
      </c>
      <c r="V139" s="167">
        <f>ROUND(E139*U139,2)</f>
        <v>0</v>
      </c>
      <c r="W139" s="16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 t="s">
        <v>249</v>
      </c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</row>
    <row r="140" spans="1:60" outlineLevel="1" x14ac:dyDescent="0.2">
      <c r="A140" s="164"/>
      <c r="B140" s="165"/>
      <c r="C140" s="259" t="s">
        <v>2239</v>
      </c>
      <c r="D140" s="260"/>
      <c r="E140" s="260"/>
      <c r="F140" s="260"/>
      <c r="G140" s="260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 t="s">
        <v>413</v>
      </c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</row>
    <row r="141" spans="1:60" outlineLevel="1" x14ac:dyDescent="0.2">
      <c r="A141" s="185">
        <v>66</v>
      </c>
      <c r="B141" s="186" t="s">
        <v>2366</v>
      </c>
      <c r="C141" s="195" t="s">
        <v>2367</v>
      </c>
      <c r="D141" s="187" t="s">
        <v>453</v>
      </c>
      <c r="E141" s="188">
        <v>4</v>
      </c>
      <c r="F141" s="189"/>
      <c r="G141" s="190">
        <f>ROUND(E141*F141,2)</f>
        <v>0</v>
      </c>
      <c r="H141" s="189"/>
      <c r="I141" s="190">
        <f>ROUND(E141*H141,2)</f>
        <v>0</v>
      </c>
      <c r="J141" s="189"/>
      <c r="K141" s="190">
        <f>ROUND(E141*J141,2)</f>
        <v>0</v>
      </c>
      <c r="L141" s="190">
        <v>21</v>
      </c>
      <c r="M141" s="190">
        <f>G141*(1+L141/100)</f>
        <v>0</v>
      </c>
      <c r="N141" s="190">
        <v>0</v>
      </c>
      <c r="O141" s="190">
        <f>ROUND(E141*N141,2)</f>
        <v>0</v>
      </c>
      <c r="P141" s="190">
        <v>0</v>
      </c>
      <c r="Q141" s="190">
        <f>ROUND(E141*P141,2)</f>
        <v>0</v>
      </c>
      <c r="R141" s="190"/>
      <c r="S141" s="190" t="s">
        <v>247</v>
      </c>
      <c r="T141" s="191" t="s">
        <v>248</v>
      </c>
      <c r="U141" s="167">
        <v>0</v>
      </c>
      <c r="V141" s="167">
        <f>ROUND(E141*U141,2)</f>
        <v>0</v>
      </c>
      <c r="W141" s="16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 t="s">
        <v>249</v>
      </c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</row>
    <row r="142" spans="1:60" x14ac:dyDescent="0.2">
      <c r="A142" s="172" t="s">
        <v>242</v>
      </c>
      <c r="B142" s="173" t="s">
        <v>165</v>
      </c>
      <c r="C142" s="194" t="s">
        <v>166</v>
      </c>
      <c r="D142" s="174"/>
      <c r="E142" s="175"/>
      <c r="F142" s="176"/>
      <c r="G142" s="176">
        <f>SUMIF(AG143:AG146,"&lt;&gt;NOR",G143:G146)</f>
        <v>0</v>
      </c>
      <c r="H142" s="176"/>
      <c r="I142" s="176">
        <f>SUM(I143:I146)</f>
        <v>0</v>
      </c>
      <c r="J142" s="176"/>
      <c r="K142" s="176">
        <f>SUM(K143:K146)</f>
        <v>0</v>
      </c>
      <c r="L142" s="176"/>
      <c r="M142" s="176">
        <f>SUM(M143:M146)</f>
        <v>0</v>
      </c>
      <c r="N142" s="176"/>
      <c r="O142" s="176">
        <f>SUM(O143:O146)</f>
        <v>0</v>
      </c>
      <c r="P142" s="176"/>
      <c r="Q142" s="176">
        <f>SUM(Q143:Q146)</f>
        <v>0</v>
      </c>
      <c r="R142" s="176"/>
      <c r="S142" s="176"/>
      <c r="T142" s="177"/>
      <c r="U142" s="171"/>
      <c r="V142" s="171">
        <f>SUM(V143:V146)</f>
        <v>0</v>
      </c>
      <c r="W142" s="171"/>
      <c r="AG142" t="s">
        <v>243</v>
      </c>
    </row>
    <row r="143" spans="1:60" outlineLevel="1" x14ac:dyDescent="0.2">
      <c r="A143" s="185">
        <v>67</v>
      </c>
      <c r="B143" s="186" t="s">
        <v>2368</v>
      </c>
      <c r="C143" s="195" t="s">
        <v>2369</v>
      </c>
      <c r="D143" s="187"/>
      <c r="E143" s="188">
        <v>0</v>
      </c>
      <c r="F143" s="189"/>
      <c r="G143" s="190">
        <f>ROUND(E143*F143,2)</f>
        <v>0</v>
      </c>
      <c r="H143" s="189"/>
      <c r="I143" s="190">
        <f>ROUND(E143*H143,2)</f>
        <v>0</v>
      </c>
      <c r="J143" s="189"/>
      <c r="K143" s="190">
        <f>ROUND(E143*J143,2)</f>
        <v>0</v>
      </c>
      <c r="L143" s="190">
        <v>21</v>
      </c>
      <c r="M143" s="190">
        <f>G143*(1+L143/100)</f>
        <v>0</v>
      </c>
      <c r="N143" s="190">
        <v>0</v>
      </c>
      <c r="O143" s="190">
        <f>ROUND(E143*N143,2)</f>
        <v>0</v>
      </c>
      <c r="P143" s="190">
        <v>0</v>
      </c>
      <c r="Q143" s="190">
        <f>ROUND(E143*P143,2)</f>
        <v>0</v>
      </c>
      <c r="R143" s="190"/>
      <c r="S143" s="190" t="s">
        <v>247</v>
      </c>
      <c r="T143" s="191" t="s">
        <v>248</v>
      </c>
      <c r="U143" s="167">
        <v>0</v>
      </c>
      <c r="V143" s="167">
        <f>ROUND(E143*U143,2)</f>
        <v>0</v>
      </c>
      <c r="W143" s="16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 t="s">
        <v>249</v>
      </c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</row>
    <row r="144" spans="1:60" outlineLevel="1" x14ac:dyDescent="0.2">
      <c r="A144" s="185">
        <v>68</v>
      </c>
      <c r="B144" s="186" t="s">
        <v>2370</v>
      </c>
      <c r="C144" s="195" t="s">
        <v>2369</v>
      </c>
      <c r="D144" s="187"/>
      <c r="E144" s="188">
        <v>0</v>
      </c>
      <c r="F144" s="189"/>
      <c r="G144" s="190">
        <f>ROUND(E144*F144,2)</f>
        <v>0</v>
      </c>
      <c r="H144" s="189"/>
      <c r="I144" s="190">
        <f>ROUND(E144*H144,2)</f>
        <v>0</v>
      </c>
      <c r="J144" s="189"/>
      <c r="K144" s="190">
        <f>ROUND(E144*J144,2)</f>
        <v>0</v>
      </c>
      <c r="L144" s="190">
        <v>21</v>
      </c>
      <c r="M144" s="190">
        <f>G144*(1+L144/100)</f>
        <v>0</v>
      </c>
      <c r="N144" s="190">
        <v>0</v>
      </c>
      <c r="O144" s="190">
        <f>ROUND(E144*N144,2)</f>
        <v>0</v>
      </c>
      <c r="P144" s="190">
        <v>0</v>
      </c>
      <c r="Q144" s="190">
        <f>ROUND(E144*P144,2)</f>
        <v>0</v>
      </c>
      <c r="R144" s="190"/>
      <c r="S144" s="190" t="s">
        <v>247</v>
      </c>
      <c r="T144" s="191" t="s">
        <v>248</v>
      </c>
      <c r="U144" s="167">
        <v>0</v>
      </c>
      <c r="V144" s="167">
        <f>ROUND(E144*U144,2)</f>
        <v>0</v>
      </c>
      <c r="W144" s="16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 t="s">
        <v>249</v>
      </c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</row>
    <row r="145" spans="1:60" outlineLevel="1" x14ac:dyDescent="0.2">
      <c r="A145" s="185">
        <v>69</v>
      </c>
      <c r="B145" s="186" t="s">
        <v>2371</v>
      </c>
      <c r="C145" s="195" t="s">
        <v>2369</v>
      </c>
      <c r="D145" s="187"/>
      <c r="E145" s="188">
        <v>0</v>
      </c>
      <c r="F145" s="189"/>
      <c r="G145" s="190">
        <f>ROUND(E145*F145,2)</f>
        <v>0</v>
      </c>
      <c r="H145" s="189"/>
      <c r="I145" s="190">
        <f>ROUND(E145*H145,2)</f>
        <v>0</v>
      </c>
      <c r="J145" s="189"/>
      <c r="K145" s="190">
        <f>ROUND(E145*J145,2)</f>
        <v>0</v>
      </c>
      <c r="L145" s="190">
        <v>21</v>
      </c>
      <c r="M145" s="190">
        <f>G145*(1+L145/100)</f>
        <v>0</v>
      </c>
      <c r="N145" s="190">
        <v>0</v>
      </c>
      <c r="O145" s="190">
        <f>ROUND(E145*N145,2)</f>
        <v>0</v>
      </c>
      <c r="P145" s="190">
        <v>0</v>
      </c>
      <c r="Q145" s="190">
        <f>ROUND(E145*P145,2)</f>
        <v>0</v>
      </c>
      <c r="R145" s="190"/>
      <c r="S145" s="190" t="s">
        <v>247</v>
      </c>
      <c r="T145" s="191" t="s">
        <v>248</v>
      </c>
      <c r="U145" s="167">
        <v>0</v>
      </c>
      <c r="V145" s="167">
        <f>ROUND(E145*U145,2)</f>
        <v>0</v>
      </c>
      <c r="W145" s="16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 t="s">
        <v>249</v>
      </c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</row>
    <row r="146" spans="1:60" outlineLevel="1" x14ac:dyDescent="0.2">
      <c r="A146" s="185">
        <v>70</v>
      </c>
      <c r="B146" s="186" t="s">
        <v>2372</v>
      </c>
      <c r="C146" s="195" t="s">
        <v>2369</v>
      </c>
      <c r="D146" s="187"/>
      <c r="E146" s="188">
        <v>0</v>
      </c>
      <c r="F146" s="189"/>
      <c r="G146" s="190">
        <f>ROUND(E146*F146,2)</f>
        <v>0</v>
      </c>
      <c r="H146" s="189"/>
      <c r="I146" s="190">
        <f>ROUND(E146*H146,2)</f>
        <v>0</v>
      </c>
      <c r="J146" s="189"/>
      <c r="K146" s="190">
        <f>ROUND(E146*J146,2)</f>
        <v>0</v>
      </c>
      <c r="L146" s="190">
        <v>21</v>
      </c>
      <c r="M146" s="190">
        <f>G146*(1+L146/100)</f>
        <v>0</v>
      </c>
      <c r="N146" s="190">
        <v>0</v>
      </c>
      <c r="O146" s="190">
        <f>ROUND(E146*N146,2)</f>
        <v>0</v>
      </c>
      <c r="P146" s="190">
        <v>0</v>
      </c>
      <c r="Q146" s="190">
        <f>ROUND(E146*P146,2)</f>
        <v>0</v>
      </c>
      <c r="R146" s="190"/>
      <c r="S146" s="190" t="s">
        <v>247</v>
      </c>
      <c r="T146" s="191" t="s">
        <v>248</v>
      </c>
      <c r="U146" s="167">
        <v>0</v>
      </c>
      <c r="V146" s="167">
        <f>ROUND(E146*U146,2)</f>
        <v>0</v>
      </c>
      <c r="W146" s="16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 t="s">
        <v>249</v>
      </c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</row>
    <row r="147" spans="1:60" x14ac:dyDescent="0.2">
      <c r="A147" s="172" t="s">
        <v>242</v>
      </c>
      <c r="B147" s="173" t="s">
        <v>167</v>
      </c>
      <c r="C147" s="194" t="s">
        <v>168</v>
      </c>
      <c r="D147" s="174"/>
      <c r="E147" s="175"/>
      <c r="F147" s="176"/>
      <c r="G147" s="176">
        <f>SUMIF(AG148:AG194,"&lt;&gt;NOR",G148:G194)</f>
        <v>0</v>
      </c>
      <c r="H147" s="176"/>
      <c r="I147" s="176">
        <f>SUM(I148:I194)</f>
        <v>0</v>
      </c>
      <c r="J147" s="176"/>
      <c r="K147" s="176">
        <f>SUM(K148:K194)</f>
        <v>0</v>
      </c>
      <c r="L147" s="176"/>
      <c r="M147" s="176">
        <f>SUM(M148:M194)</f>
        <v>0</v>
      </c>
      <c r="N147" s="176"/>
      <c r="O147" s="176">
        <f>SUM(O148:O194)</f>
        <v>0</v>
      </c>
      <c r="P147" s="176"/>
      <c r="Q147" s="176">
        <f>SUM(Q148:Q194)</f>
        <v>0</v>
      </c>
      <c r="R147" s="176"/>
      <c r="S147" s="176"/>
      <c r="T147" s="177"/>
      <c r="U147" s="171"/>
      <c r="V147" s="171">
        <f>SUM(V148:V194)</f>
        <v>0.51</v>
      </c>
      <c r="W147" s="171"/>
      <c r="AG147" t="s">
        <v>243</v>
      </c>
    </row>
    <row r="148" spans="1:60" outlineLevel="1" x14ac:dyDescent="0.2">
      <c r="A148" s="178">
        <v>71</v>
      </c>
      <c r="B148" s="179" t="s">
        <v>2373</v>
      </c>
      <c r="C148" s="196" t="s">
        <v>2374</v>
      </c>
      <c r="D148" s="180" t="s">
        <v>2375</v>
      </c>
      <c r="E148" s="181">
        <v>1</v>
      </c>
      <c r="F148" s="182"/>
      <c r="G148" s="183">
        <f>ROUND(E148*F148,2)</f>
        <v>0</v>
      </c>
      <c r="H148" s="182"/>
      <c r="I148" s="183">
        <f>ROUND(E148*H148,2)</f>
        <v>0</v>
      </c>
      <c r="J148" s="182"/>
      <c r="K148" s="183">
        <f>ROUND(E148*J148,2)</f>
        <v>0</v>
      </c>
      <c r="L148" s="183">
        <v>21</v>
      </c>
      <c r="M148" s="183">
        <f>G148*(1+L148/100)</f>
        <v>0</v>
      </c>
      <c r="N148" s="183">
        <v>0</v>
      </c>
      <c r="O148" s="183">
        <f>ROUND(E148*N148,2)</f>
        <v>0</v>
      </c>
      <c r="P148" s="183">
        <v>0</v>
      </c>
      <c r="Q148" s="183">
        <f>ROUND(E148*P148,2)</f>
        <v>0</v>
      </c>
      <c r="R148" s="183"/>
      <c r="S148" s="183" t="s">
        <v>247</v>
      </c>
      <c r="T148" s="184" t="s">
        <v>248</v>
      </c>
      <c r="U148" s="167">
        <v>0</v>
      </c>
      <c r="V148" s="167">
        <f>ROUND(E148*U148,2)</f>
        <v>0</v>
      </c>
      <c r="W148" s="16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 t="s">
        <v>249</v>
      </c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</row>
    <row r="149" spans="1:60" outlineLevel="1" x14ac:dyDescent="0.2">
      <c r="A149" s="164"/>
      <c r="B149" s="165"/>
      <c r="C149" s="259" t="s">
        <v>2237</v>
      </c>
      <c r="D149" s="260"/>
      <c r="E149" s="260"/>
      <c r="F149" s="260"/>
      <c r="G149" s="260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 t="s">
        <v>413</v>
      </c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</row>
    <row r="150" spans="1:60" outlineLevel="1" x14ac:dyDescent="0.2">
      <c r="A150" s="178">
        <v>72</v>
      </c>
      <c r="B150" s="179" t="s">
        <v>2376</v>
      </c>
      <c r="C150" s="196" t="s">
        <v>2377</v>
      </c>
      <c r="D150" s="180" t="s">
        <v>298</v>
      </c>
      <c r="E150" s="181">
        <v>70</v>
      </c>
      <c r="F150" s="182"/>
      <c r="G150" s="183">
        <f>ROUND(E150*F150,2)</f>
        <v>0</v>
      </c>
      <c r="H150" s="182"/>
      <c r="I150" s="183">
        <f>ROUND(E150*H150,2)</f>
        <v>0</v>
      </c>
      <c r="J150" s="182"/>
      <c r="K150" s="183">
        <f>ROUND(E150*J150,2)</f>
        <v>0</v>
      </c>
      <c r="L150" s="183">
        <v>21</v>
      </c>
      <c r="M150" s="183">
        <f>G150*(1+L150/100)</f>
        <v>0</v>
      </c>
      <c r="N150" s="183">
        <v>0</v>
      </c>
      <c r="O150" s="183">
        <f>ROUND(E150*N150,2)</f>
        <v>0</v>
      </c>
      <c r="P150" s="183">
        <v>0</v>
      </c>
      <c r="Q150" s="183">
        <f>ROUND(E150*P150,2)</f>
        <v>0</v>
      </c>
      <c r="R150" s="183"/>
      <c r="S150" s="183" t="s">
        <v>257</v>
      </c>
      <c r="T150" s="184" t="s">
        <v>248</v>
      </c>
      <c r="U150" s="167">
        <v>0</v>
      </c>
      <c r="V150" s="167">
        <f>ROUND(E150*U150,2)</f>
        <v>0</v>
      </c>
      <c r="W150" s="16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 t="s">
        <v>249</v>
      </c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</row>
    <row r="151" spans="1:60" outlineLevel="1" x14ac:dyDescent="0.2">
      <c r="A151" s="164"/>
      <c r="B151" s="165"/>
      <c r="C151" s="259" t="s">
        <v>2237</v>
      </c>
      <c r="D151" s="260"/>
      <c r="E151" s="260"/>
      <c r="F151" s="260"/>
      <c r="G151" s="260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 t="s">
        <v>413</v>
      </c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</row>
    <row r="152" spans="1:60" outlineLevel="1" x14ac:dyDescent="0.2">
      <c r="A152" s="178">
        <v>73</v>
      </c>
      <c r="B152" s="179" t="s">
        <v>2378</v>
      </c>
      <c r="C152" s="196" t="s">
        <v>2379</v>
      </c>
      <c r="D152" s="180" t="s">
        <v>298</v>
      </c>
      <c r="E152" s="181">
        <v>10</v>
      </c>
      <c r="F152" s="182"/>
      <c r="G152" s="183">
        <f>ROUND(E152*F152,2)</f>
        <v>0</v>
      </c>
      <c r="H152" s="182"/>
      <c r="I152" s="183">
        <f>ROUND(E152*H152,2)</f>
        <v>0</v>
      </c>
      <c r="J152" s="182"/>
      <c r="K152" s="183">
        <f>ROUND(E152*J152,2)</f>
        <v>0</v>
      </c>
      <c r="L152" s="183">
        <v>21</v>
      </c>
      <c r="M152" s="183">
        <f>G152*(1+L152/100)</f>
        <v>0</v>
      </c>
      <c r="N152" s="183">
        <v>0</v>
      </c>
      <c r="O152" s="183">
        <f>ROUND(E152*N152,2)</f>
        <v>0</v>
      </c>
      <c r="P152" s="183">
        <v>0</v>
      </c>
      <c r="Q152" s="183">
        <f>ROUND(E152*P152,2)</f>
        <v>0</v>
      </c>
      <c r="R152" s="183"/>
      <c r="S152" s="183" t="s">
        <v>257</v>
      </c>
      <c r="T152" s="184" t="s">
        <v>248</v>
      </c>
      <c r="U152" s="167">
        <v>0</v>
      </c>
      <c r="V152" s="167">
        <f>ROUND(E152*U152,2)</f>
        <v>0</v>
      </c>
      <c r="W152" s="16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 t="s">
        <v>249</v>
      </c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</row>
    <row r="153" spans="1:60" outlineLevel="1" x14ac:dyDescent="0.2">
      <c r="A153" s="164"/>
      <c r="B153" s="165"/>
      <c r="C153" s="259" t="s">
        <v>2237</v>
      </c>
      <c r="D153" s="260"/>
      <c r="E153" s="260"/>
      <c r="F153" s="260"/>
      <c r="G153" s="260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 t="s">
        <v>413</v>
      </c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</row>
    <row r="154" spans="1:60" outlineLevel="1" x14ac:dyDescent="0.2">
      <c r="A154" s="178">
        <v>74</v>
      </c>
      <c r="B154" s="179" t="s">
        <v>2380</v>
      </c>
      <c r="C154" s="196" t="s">
        <v>2381</v>
      </c>
      <c r="D154" s="180" t="s">
        <v>444</v>
      </c>
      <c r="E154" s="181">
        <v>1</v>
      </c>
      <c r="F154" s="182"/>
      <c r="G154" s="183">
        <f>ROUND(E154*F154,2)</f>
        <v>0</v>
      </c>
      <c r="H154" s="182"/>
      <c r="I154" s="183">
        <f>ROUND(E154*H154,2)</f>
        <v>0</v>
      </c>
      <c r="J154" s="182"/>
      <c r="K154" s="183">
        <f>ROUND(E154*J154,2)</f>
        <v>0</v>
      </c>
      <c r="L154" s="183">
        <v>21</v>
      </c>
      <c r="M154" s="183">
        <f>G154*(1+L154/100)</f>
        <v>0</v>
      </c>
      <c r="N154" s="183">
        <v>0</v>
      </c>
      <c r="O154" s="183">
        <f>ROUND(E154*N154,2)</f>
        <v>0</v>
      </c>
      <c r="P154" s="183">
        <v>0</v>
      </c>
      <c r="Q154" s="183">
        <f>ROUND(E154*P154,2)</f>
        <v>0</v>
      </c>
      <c r="R154" s="183"/>
      <c r="S154" s="183" t="s">
        <v>257</v>
      </c>
      <c r="T154" s="184" t="s">
        <v>248</v>
      </c>
      <c r="U154" s="167">
        <v>0</v>
      </c>
      <c r="V154" s="167">
        <f>ROUND(E154*U154,2)</f>
        <v>0</v>
      </c>
      <c r="W154" s="16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 t="s">
        <v>249</v>
      </c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</row>
    <row r="155" spans="1:60" outlineLevel="1" x14ac:dyDescent="0.2">
      <c r="A155" s="164"/>
      <c r="B155" s="165"/>
      <c r="C155" s="259" t="s">
        <v>2237</v>
      </c>
      <c r="D155" s="260"/>
      <c r="E155" s="260"/>
      <c r="F155" s="260"/>
      <c r="G155" s="260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 t="s">
        <v>413</v>
      </c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</row>
    <row r="156" spans="1:60" outlineLevel="1" x14ac:dyDescent="0.2">
      <c r="A156" s="178">
        <v>75</v>
      </c>
      <c r="B156" s="179" t="s">
        <v>2382</v>
      </c>
      <c r="C156" s="196" t="s">
        <v>2383</v>
      </c>
      <c r="D156" s="180" t="s">
        <v>298</v>
      </c>
      <c r="E156" s="181">
        <v>80</v>
      </c>
      <c r="F156" s="182"/>
      <c r="G156" s="183">
        <f>ROUND(E156*F156,2)</f>
        <v>0</v>
      </c>
      <c r="H156" s="182"/>
      <c r="I156" s="183">
        <f>ROUND(E156*H156,2)</f>
        <v>0</v>
      </c>
      <c r="J156" s="182"/>
      <c r="K156" s="183">
        <f>ROUND(E156*J156,2)</f>
        <v>0</v>
      </c>
      <c r="L156" s="183">
        <v>21</v>
      </c>
      <c r="M156" s="183">
        <f>G156*(1+L156/100)</f>
        <v>0</v>
      </c>
      <c r="N156" s="183">
        <v>0</v>
      </c>
      <c r="O156" s="183">
        <f>ROUND(E156*N156,2)</f>
        <v>0</v>
      </c>
      <c r="P156" s="183">
        <v>0</v>
      </c>
      <c r="Q156" s="183">
        <f>ROUND(E156*P156,2)</f>
        <v>0</v>
      </c>
      <c r="R156" s="183"/>
      <c r="S156" s="183" t="s">
        <v>247</v>
      </c>
      <c r="T156" s="184" t="s">
        <v>248</v>
      </c>
      <c r="U156" s="167">
        <v>0</v>
      </c>
      <c r="V156" s="167">
        <f>ROUND(E156*U156,2)</f>
        <v>0</v>
      </c>
      <c r="W156" s="16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 t="s">
        <v>249</v>
      </c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</row>
    <row r="157" spans="1:60" outlineLevel="1" x14ac:dyDescent="0.2">
      <c r="A157" s="164"/>
      <c r="B157" s="165"/>
      <c r="C157" s="259" t="s">
        <v>2237</v>
      </c>
      <c r="D157" s="260"/>
      <c r="E157" s="260"/>
      <c r="F157" s="260"/>
      <c r="G157" s="260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 t="s">
        <v>413</v>
      </c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</row>
    <row r="158" spans="1:60" outlineLevel="1" x14ac:dyDescent="0.2">
      <c r="A158" s="178">
        <v>76</v>
      </c>
      <c r="B158" s="179" t="s">
        <v>2384</v>
      </c>
      <c r="C158" s="196" t="s">
        <v>2385</v>
      </c>
      <c r="D158" s="180" t="s">
        <v>298</v>
      </c>
      <c r="E158" s="181">
        <v>70</v>
      </c>
      <c r="F158" s="182"/>
      <c r="G158" s="183">
        <f>ROUND(E158*F158,2)</f>
        <v>0</v>
      </c>
      <c r="H158" s="182"/>
      <c r="I158" s="183">
        <f>ROUND(E158*H158,2)</f>
        <v>0</v>
      </c>
      <c r="J158" s="182"/>
      <c r="K158" s="183">
        <f>ROUND(E158*J158,2)</f>
        <v>0</v>
      </c>
      <c r="L158" s="183">
        <v>21</v>
      </c>
      <c r="M158" s="183">
        <f>G158*(1+L158/100)</f>
        <v>0</v>
      </c>
      <c r="N158" s="183">
        <v>0</v>
      </c>
      <c r="O158" s="183">
        <f>ROUND(E158*N158,2)</f>
        <v>0</v>
      </c>
      <c r="P158" s="183">
        <v>0</v>
      </c>
      <c r="Q158" s="183">
        <f>ROUND(E158*P158,2)</f>
        <v>0</v>
      </c>
      <c r="R158" s="183"/>
      <c r="S158" s="183" t="s">
        <v>257</v>
      </c>
      <c r="T158" s="184" t="s">
        <v>248</v>
      </c>
      <c r="U158" s="167">
        <v>0</v>
      </c>
      <c r="V158" s="167">
        <f>ROUND(E158*U158,2)</f>
        <v>0</v>
      </c>
      <c r="W158" s="16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 t="s">
        <v>249</v>
      </c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</row>
    <row r="159" spans="1:60" outlineLevel="1" x14ac:dyDescent="0.2">
      <c r="A159" s="164"/>
      <c r="B159" s="165"/>
      <c r="C159" s="259" t="s">
        <v>2237</v>
      </c>
      <c r="D159" s="260"/>
      <c r="E159" s="260"/>
      <c r="F159" s="260"/>
      <c r="G159" s="260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 t="s">
        <v>413</v>
      </c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</row>
    <row r="160" spans="1:60" outlineLevel="1" x14ac:dyDescent="0.2">
      <c r="A160" s="178">
        <v>77</v>
      </c>
      <c r="B160" s="179" t="s">
        <v>2386</v>
      </c>
      <c r="C160" s="196" t="s">
        <v>2387</v>
      </c>
      <c r="D160" s="180" t="s">
        <v>298</v>
      </c>
      <c r="E160" s="181">
        <v>10</v>
      </c>
      <c r="F160" s="182"/>
      <c r="G160" s="183">
        <f>ROUND(E160*F160,2)</f>
        <v>0</v>
      </c>
      <c r="H160" s="182"/>
      <c r="I160" s="183">
        <f>ROUND(E160*H160,2)</f>
        <v>0</v>
      </c>
      <c r="J160" s="182"/>
      <c r="K160" s="183">
        <f>ROUND(E160*J160,2)</f>
        <v>0</v>
      </c>
      <c r="L160" s="183">
        <v>21</v>
      </c>
      <c r="M160" s="183">
        <f>G160*(1+L160/100)</f>
        <v>0</v>
      </c>
      <c r="N160" s="183">
        <v>0</v>
      </c>
      <c r="O160" s="183">
        <f>ROUND(E160*N160,2)</f>
        <v>0</v>
      </c>
      <c r="P160" s="183">
        <v>0</v>
      </c>
      <c r="Q160" s="183">
        <f>ROUND(E160*P160,2)</f>
        <v>0</v>
      </c>
      <c r="R160" s="183"/>
      <c r="S160" s="183" t="s">
        <v>257</v>
      </c>
      <c r="T160" s="184" t="s">
        <v>248</v>
      </c>
      <c r="U160" s="167">
        <v>0</v>
      </c>
      <c r="V160" s="167">
        <f>ROUND(E160*U160,2)</f>
        <v>0</v>
      </c>
      <c r="W160" s="16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 t="s">
        <v>249</v>
      </c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</row>
    <row r="161" spans="1:60" outlineLevel="1" x14ac:dyDescent="0.2">
      <c r="A161" s="164"/>
      <c r="B161" s="165"/>
      <c r="C161" s="259" t="s">
        <v>2237</v>
      </c>
      <c r="D161" s="260"/>
      <c r="E161" s="260"/>
      <c r="F161" s="260"/>
      <c r="G161" s="260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 t="s">
        <v>413</v>
      </c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</row>
    <row r="162" spans="1:60" outlineLevel="1" x14ac:dyDescent="0.2">
      <c r="A162" s="178">
        <v>78</v>
      </c>
      <c r="B162" s="179" t="s">
        <v>2388</v>
      </c>
      <c r="C162" s="196" t="s">
        <v>2389</v>
      </c>
      <c r="D162" s="180" t="s">
        <v>255</v>
      </c>
      <c r="E162" s="181">
        <v>2</v>
      </c>
      <c r="F162" s="182"/>
      <c r="G162" s="183">
        <f>ROUND(E162*F162,2)</f>
        <v>0</v>
      </c>
      <c r="H162" s="182"/>
      <c r="I162" s="183">
        <f>ROUND(E162*H162,2)</f>
        <v>0</v>
      </c>
      <c r="J162" s="182"/>
      <c r="K162" s="183">
        <f>ROUND(E162*J162,2)</f>
        <v>0</v>
      </c>
      <c r="L162" s="183">
        <v>21</v>
      </c>
      <c r="M162" s="183">
        <f>G162*(1+L162/100)</f>
        <v>0</v>
      </c>
      <c r="N162" s="183">
        <v>0</v>
      </c>
      <c r="O162" s="183">
        <f>ROUND(E162*N162,2)</f>
        <v>0</v>
      </c>
      <c r="P162" s="183">
        <v>0</v>
      </c>
      <c r="Q162" s="183">
        <f>ROUND(E162*P162,2)</f>
        <v>0</v>
      </c>
      <c r="R162" s="183"/>
      <c r="S162" s="183" t="s">
        <v>247</v>
      </c>
      <c r="T162" s="184" t="s">
        <v>248</v>
      </c>
      <c r="U162" s="167">
        <v>0.253</v>
      </c>
      <c r="V162" s="167">
        <f>ROUND(E162*U162,2)</f>
        <v>0.51</v>
      </c>
      <c r="W162" s="16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 t="s">
        <v>249</v>
      </c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</row>
    <row r="163" spans="1:60" outlineLevel="1" x14ac:dyDescent="0.2">
      <c r="A163" s="164"/>
      <c r="B163" s="165"/>
      <c r="C163" s="259" t="s">
        <v>2237</v>
      </c>
      <c r="D163" s="260"/>
      <c r="E163" s="260"/>
      <c r="F163" s="260"/>
      <c r="G163" s="260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 t="s">
        <v>413</v>
      </c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</row>
    <row r="164" spans="1:60" outlineLevel="1" x14ac:dyDescent="0.2">
      <c r="A164" s="178">
        <v>79</v>
      </c>
      <c r="B164" s="179" t="s">
        <v>2390</v>
      </c>
      <c r="C164" s="196" t="s">
        <v>2391</v>
      </c>
      <c r="D164" s="180" t="s">
        <v>255</v>
      </c>
      <c r="E164" s="181">
        <v>20</v>
      </c>
      <c r="F164" s="182"/>
      <c r="G164" s="183">
        <f>ROUND(E164*F164,2)</f>
        <v>0</v>
      </c>
      <c r="H164" s="182"/>
      <c r="I164" s="183">
        <f>ROUND(E164*H164,2)</f>
        <v>0</v>
      </c>
      <c r="J164" s="182"/>
      <c r="K164" s="183">
        <f>ROUND(E164*J164,2)</f>
        <v>0</v>
      </c>
      <c r="L164" s="183">
        <v>21</v>
      </c>
      <c r="M164" s="183">
        <f>G164*(1+L164/100)</f>
        <v>0</v>
      </c>
      <c r="N164" s="183">
        <v>0</v>
      </c>
      <c r="O164" s="183">
        <f>ROUND(E164*N164,2)</f>
        <v>0</v>
      </c>
      <c r="P164" s="183">
        <v>0</v>
      </c>
      <c r="Q164" s="183">
        <f>ROUND(E164*P164,2)</f>
        <v>0</v>
      </c>
      <c r="R164" s="183"/>
      <c r="S164" s="183" t="s">
        <v>247</v>
      </c>
      <c r="T164" s="184" t="s">
        <v>248</v>
      </c>
      <c r="U164" s="167">
        <v>0</v>
      </c>
      <c r="V164" s="167">
        <f>ROUND(E164*U164,2)</f>
        <v>0</v>
      </c>
      <c r="W164" s="16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 t="s">
        <v>249</v>
      </c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</row>
    <row r="165" spans="1:60" outlineLevel="1" x14ac:dyDescent="0.2">
      <c r="A165" s="164"/>
      <c r="B165" s="165"/>
      <c r="C165" s="259" t="s">
        <v>2237</v>
      </c>
      <c r="D165" s="260"/>
      <c r="E165" s="260"/>
      <c r="F165" s="260"/>
      <c r="G165" s="260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 t="s">
        <v>413</v>
      </c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</row>
    <row r="166" spans="1:60" outlineLevel="1" x14ac:dyDescent="0.2">
      <c r="A166" s="178">
        <v>80</v>
      </c>
      <c r="B166" s="179" t="s">
        <v>2392</v>
      </c>
      <c r="C166" s="196" t="s">
        <v>2393</v>
      </c>
      <c r="D166" s="180" t="s">
        <v>255</v>
      </c>
      <c r="E166" s="181">
        <v>2</v>
      </c>
      <c r="F166" s="182"/>
      <c r="G166" s="183">
        <f>ROUND(E166*F166,2)</f>
        <v>0</v>
      </c>
      <c r="H166" s="182"/>
      <c r="I166" s="183">
        <f>ROUND(E166*H166,2)</f>
        <v>0</v>
      </c>
      <c r="J166" s="182"/>
      <c r="K166" s="183">
        <f>ROUND(E166*J166,2)</f>
        <v>0</v>
      </c>
      <c r="L166" s="183">
        <v>21</v>
      </c>
      <c r="M166" s="183">
        <f>G166*(1+L166/100)</f>
        <v>0</v>
      </c>
      <c r="N166" s="183">
        <v>0</v>
      </c>
      <c r="O166" s="183">
        <f>ROUND(E166*N166,2)</f>
        <v>0</v>
      </c>
      <c r="P166" s="183">
        <v>0</v>
      </c>
      <c r="Q166" s="183">
        <f>ROUND(E166*P166,2)</f>
        <v>0</v>
      </c>
      <c r="R166" s="183"/>
      <c r="S166" s="183" t="s">
        <v>247</v>
      </c>
      <c r="T166" s="184" t="s">
        <v>248</v>
      </c>
      <c r="U166" s="167">
        <v>0</v>
      </c>
      <c r="V166" s="167">
        <f>ROUND(E166*U166,2)</f>
        <v>0</v>
      </c>
      <c r="W166" s="16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 t="s">
        <v>249</v>
      </c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</row>
    <row r="167" spans="1:60" outlineLevel="1" x14ac:dyDescent="0.2">
      <c r="A167" s="164"/>
      <c r="B167" s="165"/>
      <c r="C167" s="259" t="s">
        <v>2237</v>
      </c>
      <c r="D167" s="260"/>
      <c r="E167" s="260"/>
      <c r="F167" s="260"/>
      <c r="G167" s="260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 t="s">
        <v>413</v>
      </c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</row>
    <row r="168" spans="1:60" outlineLevel="1" x14ac:dyDescent="0.2">
      <c r="A168" s="178">
        <v>81</v>
      </c>
      <c r="B168" s="179" t="s">
        <v>2394</v>
      </c>
      <c r="C168" s="196" t="s">
        <v>2395</v>
      </c>
      <c r="D168" s="180" t="s">
        <v>298</v>
      </c>
      <c r="E168" s="181">
        <v>120</v>
      </c>
      <c r="F168" s="182"/>
      <c r="G168" s="183">
        <f>ROUND(E168*F168,2)</f>
        <v>0</v>
      </c>
      <c r="H168" s="182"/>
      <c r="I168" s="183">
        <f>ROUND(E168*H168,2)</f>
        <v>0</v>
      </c>
      <c r="J168" s="182"/>
      <c r="K168" s="183">
        <f>ROUND(E168*J168,2)</f>
        <v>0</v>
      </c>
      <c r="L168" s="183">
        <v>21</v>
      </c>
      <c r="M168" s="183">
        <f>G168*(1+L168/100)</f>
        <v>0</v>
      </c>
      <c r="N168" s="183">
        <v>0</v>
      </c>
      <c r="O168" s="183">
        <f>ROUND(E168*N168,2)</f>
        <v>0</v>
      </c>
      <c r="P168" s="183">
        <v>0</v>
      </c>
      <c r="Q168" s="183">
        <f>ROUND(E168*P168,2)</f>
        <v>0</v>
      </c>
      <c r="R168" s="183"/>
      <c r="S168" s="183" t="s">
        <v>247</v>
      </c>
      <c r="T168" s="184" t="s">
        <v>248</v>
      </c>
      <c r="U168" s="167">
        <v>0</v>
      </c>
      <c r="V168" s="167">
        <f>ROUND(E168*U168,2)</f>
        <v>0</v>
      </c>
      <c r="W168" s="16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 t="s">
        <v>249</v>
      </c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</row>
    <row r="169" spans="1:60" outlineLevel="1" x14ac:dyDescent="0.2">
      <c r="A169" s="164"/>
      <c r="B169" s="165"/>
      <c r="C169" s="259" t="s">
        <v>2237</v>
      </c>
      <c r="D169" s="260"/>
      <c r="E169" s="260"/>
      <c r="F169" s="260"/>
      <c r="G169" s="260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 t="s">
        <v>413</v>
      </c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</row>
    <row r="170" spans="1:60" outlineLevel="1" x14ac:dyDescent="0.2">
      <c r="A170" s="178">
        <v>82</v>
      </c>
      <c r="B170" s="179" t="s">
        <v>2396</v>
      </c>
      <c r="C170" s="196" t="s">
        <v>2397</v>
      </c>
      <c r="D170" s="180" t="s">
        <v>444</v>
      </c>
      <c r="E170" s="181">
        <v>1</v>
      </c>
      <c r="F170" s="182"/>
      <c r="G170" s="183">
        <f>ROUND(E170*F170,2)</f>
        <v>0</v>
      </c>
      <c r="H170" s="182"/>
      <c r="I170" s="183">
        <f>ROUND(E170*H170,2)</f>
        <v>0</v>
      </c>
      <c r="J170" s="182"/>
      <c r="K170" s="183">
        <f>ROUND(E170*J170,2)</f>
        <v>0</v>
      </c>
      <c r="L170" s="183">
        <v>21</v>
      </c>
      <c r="M170" s="183">
        <f>G170*(1+L170/100)</f>
        <v>0</v>
      </c>
      <c r="N170" s="183">
        <v>0</v>
      </c>
      <c r="O170" s="183">
        <f>ROUND(E170*N170,2)</f>
        <v>0</v>
      </c>
      <c r="P170" s="183">
        <v>0</v>
      </c>
      <c r="Q170" s="183">
        <f>ROUND(E170*P170,2)</f>
        <v>0</v>
      </c>
      <c r="R170" s="183"/>
      <c r="S170" s="183" t="s">
        <v>247</v>
      </c>
      <c r="T170" s="184" t="s">
        <v>248</v>
      </c>
      <c r="U170" s="167">
        <v>0</v>
      </c>
      <c r="V170" s="167">
        <f>ROUND(E170*U170,2)</f>
        <v>0</v>
      </c>
      <c r="W170" s="16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 t="s">
        <v>249</v>
      </c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</row>
    <row r="171" spans="1:60" outlineLevel="1" x14ac:dyDescent="0.2">
      <c r="A171" s="164"/>
      <c r="B171" s="165"/>
      <c r="C171" s="259" t="s">
        <v>2237</v>
      </c>
      <c r="D171" s="260"/>
      <c r="E171" s="260"/>
      <c r="F171" s="260"/>
      <c r="G171" s="260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 t="s">
        <v>413</v>
      </c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</row>
    <row r="172" spans="1:60" outlineLevel="1" x14ac:dyDescent="0.2">
      <c r="A172" s="178">
        <v>83</v>
      </c>
      <c r="B172" s="179" t="s">
        <v>2398</v>
      </c>
      <c r="C172" s="196" t="s">
        <v>2399</v>
      </c>
      <c r="D172" s="180" t="s">
        <v>298</v>
      </c>
      <c r="E172" s="181">
        <v>330</v>
      </c>
      <c r="F172" s="182"/>
      <c r="G172" s="183">
        <f>ROUND(E172*F172,2)</f>
        <v>0</v>
      </c>
      <c r="H172" s="182"/>
      <c r="I172" s="183">
        <f>ROUND(E172*H172,2)</f>
        <v>0</v>
      </c>
      <c r="J172" s="182"/>
      <c r="K172" s="183">
        <f>ROUND(E172*J172,2)</f>
        <v>0</v>
      </c>
      <c r="L172" s="183">
        <v>21</v>
      </c>
      <c r="M172" s="183">
        <f>G172*(1+L172/100)</f>
        <v>0</v>
      </c>
      <c r="N172" s="183">
        <v>0</v>
      </c>
      <c r="O172" s="183">
        <f>ROUND(E172*N172,2)</f>
        <v>0</v>
      </c>
      <c r="P172" s="183">
        <v>0</v>
      </c>
      <c r="Q172" s="183">
        <f>ROUND(E172*P172,2)</f>
        <v>0</v>
      </c>
      <c r="R172" s="183"/>
      <c r="S172" s="183" t="s">
        <v>247</v>
      </c>
      <c r="T172" s="184" t="s">
        <v>248</v>
      </c>
      <c r="U172" s="167">
        <v>0</v>
      </c>
      <c r="V172" s="167">
        <f>ROUND(E172*U172,2)</f>
        <v>0</v>
      </c>
      <c r="W172" s="16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 t="s">
        <v>249</v>
      </c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</row>
    <row r="173" spans="1:60" outlineLevel="1" x14ac:dyDescent="0.2">
      <c r="A173" s="164"/>
      <c r="B173" s="165"/>
      <c r="C173" s="259" t="s">
        <v>2237</v>
      </c>
      <c r="D173" s="260"/>
      <c r="E173" s="260"/>
      <c r="F173" s="260"/>
      <c r="G173" s="260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 t="s">
        <v>413</v>
      </c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</row>
    <row r="174" spans="1:60" outlineLevel="1" x14ac:dyDescent="0.2">
      <c r="A174" s="178">
        <v>84</v>
      </c>
      <c r="B174" s="179" t="s">
        <v>2400</v>
      </c>
      <c r="C174" s="196" t="s">
        <v>2401</v>
      </c>
      <c r="D174" s="180" t="s">
        <v>298</v>
      </c>
      <c r="E174" s="181">
        <v>330</v>
      </c>
      <c r="F174" s="182"/>
      <c r="G174" s="183">
        <f>ROUND(E174*F174,2)</f>
        <v>0</v>
      </c>
      <c r="H174" s="182"/>
      <c r="I174" s="183">
        <f>ROUND(E174*H174,2)</f>
        <v>0</v>
      </c>
      <c r="J174" s="182"/>
      <c r="K174" s="183">
        <f>ROUND(E174*J174,2)</f>
        <v>0</v>
      </c>
      <c r="L174" s="183">
        <v>21</v>
      </c>
      <c r="M174" s="183">
        <f>G174*(1+L174/100)</f>
        <v>0</v>
      </c>
      <c r="N174" s="183">
        <v>0</v>
      </c>
      <c r="O174" s="183">
        <f>ROUND(E174*N174,2)</f>
        <v>0</v>
      </c>
      <c r="P174" s="183">
        <v>0</v>
      </c>
      <c r="Q174" s="183">
        <f>ROUND(E174*P174,2)</f>
        <v>0</v>
      </c>
      <c r="R174" s="183"/>
      <c r="S174" s="183" t="s">
        <v>247</v>
      </c>
      <c r="T174" s="184" t="s">
        <v>248</v>
      </c>
      <c r="U174" s="167">
        <v>0</v>
      </c>
      <c r="V174" s="167">
        <f>ROUND(E174*U174,2)</f>
        <v>0</v>
      </c>
      <c r="W174" s="16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 t="s">
        <v>249</v>
      </c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</row>
    <row r="175" spans="1:60" outlineLevel="1" x14ac:dyDescent="0.2">
      <c r="A175" s="164"/>
      <c r="B175" s="165"/>
      <c r="C175" s="259" t="s">
        <v>2237</v>
      </c>
      <c r="D175" s="260"/>
      <c r="E175" s="260"/>
      <c r="F175" s="260"/>
      <c r="G175" s="260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 t="s">
        <v>413</v>
      </c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</row>
    <row r="176" spans="1:60" outlineLevel="1" x14ac:dyDescent="0.2">
      <c r="A176" s="178">
        <v>85</v>
      </c>
      <c r="B176" s="179" t="s">
        <v>2402</v>
      </c>
      <c r="C176" s="196" t="s">
        <v>2403</v>
      </c>
      <c r="D176" s="180" t="s">
        <v>444</v>
      </c>
      <c r="E176" s="181">
        <v>14</v>
      </c>
      <c r="F176" s="182"/>
      <c r="G176" s="183">
        <f>ROUND(E176*F176,2)</f>
        <v>0</v>
      </c>
      <c r="H176" s="182"/>
      <c r="I176" s="183">
        <f>ROUND(E176*H176,2)</f>
        <v>0</v>
      </c>
      <c r="J176" s="182"/>
      <c r="K176" s="183">
        <f>ROUND(E176*J176,2)</f>
        <v>0</v>
      </c>
      <c r="L176" s="183">
        <v>21</v>
      </c>
      <c r="M176" s="183">
        <f>G176*(1+L176/100)</f>
        <v>0</v>
      </c>
      <c r="N176" s="183">
        <v>0</v>
      </c>
      <c r="O176" s="183">
        <f>ROUND(E176*N176,2)</f>
        <v>0</v>
      </c>
      <c r="P176" s="183">
        <v>0</v>
      </c>
      <c r="Q176" s="183">
        <f>ROUND(E176*P176,2)</f>
        <v>0</v>
      </c>
      <c r="R176" s="183"/>
      <c r="S176" s="183" t="s">
        <v>247</v>
      </c>
      <c r="T176" s="184" t="s">
        <v>248</v>
      </c>
      <c r="U176" s="167">
        <v>0</v>
      </c>
      <c r="V176" s="167">
        <f>ROUND(E176*U176,2)</f>
        <v>0</v>
      </c>
      <c r="W176" s="16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 t="s">
        <v>249</v>
      </c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</row>
    <row r="177" spans="1:60" outlineLevel="1" x14ac:dyDescent="0.2">
      <c r="A177" s="164"/>
      <c r="B177" s="165"/>
      <c r="C177" s="259" t="s">
        <v>2237</v>
      </c>
      <c r="D177" s="260"/>
      <c r="E177" s="260"/>
      <c r="F177" s="260"/>
      <c r="G177" s="260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 t="s">
        <v>413</v>
      </c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</row>
    <row r="178" spans="1:60" outlineLevel="1" x14ac:dyDescent="0.2">
      <c r="A178" s="178">
        <v>86</v>
      </c>
      <c r="B178" s="179" t="s">
        <v>2404</v>
      </c>
      <c r="C178" s="196" t="s">
        <v>2405</v>
      </c>
      <c r="D178" s="180" t="s">
        <v>444</v>
      </c>
      <c r="E178" s="181">
        <v>7</v>
      </c>
      <c r="F178" s="182"/>
      <c r="G178" s="183">
        <f>ROUND(E178*F178,2)</f>
        <v>0</v>
      </c>
      <c r="H178" s="182"/>
      <c r="I178" s="183">
        <f>ROUND(E178*H178,2)</f>
        <v>0</v>
      </c>
      <c r="J178" s="182"/>
      <c r="K178" s="183">
        <f>ROUND(E178*J178,2)</f>
        <v>0</v>
      </c>
      <c r="L178" s="183">
        <v>21</v>
      </c>
      <c r="M178" s="183">
        <f>G178*(1+L178/100)</f>
        <v>0</v>
      </c>
      <c r="N178" s="183">
        <v>0</v>
      </c>
      <c r="O178" s="183">
        <f>ROUND(E178*N178,2)</f>
        <v>0</v>
      </c>
      <c r="P178" s="183">
        <v>0</v>
      </c>
      <c r="Q178" s="183">
        <f>ROUND(E178*P178,2)</f>
        <v>0</v>
      </c>
      <c r="R178" s="183"/>
      <c r="S178" s="183" t="s">
        <v>247</v>
      </c>
      <c r="T178" s="184" t="s">
        <v>248</v>
      </c>
      <c r="U178" s="167">
        <v>0</v>
      </c>
      <c r="V178" s="167">
        <f>ROUND(E178*U178,2)</f>
        <v>0</v>
      </c>
      <c r="W178" s="16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 t="s">
        <v>249</v>
      </c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</row>
    <row r="179" spans="1:60" outlineLevel="1" x14ac:dyDescent="0.2">
      <c r="A179" s="164"/>
      <c r="B179" s="165"/>
      <c r="C179" s="259" t="s">
        <v>2237</v>
      </c>
      <c r="D179" s="260"/>
      <c r="E179" s="260"/>
      <c r="F179" s="260"/>
      <c r="G179" s="260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 t="s">
        <v>413</v>
      </c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</row>
    <row r="180" spans="1:60" outlineLevel="1" x14ac:dyDescent="0.2">
      <c r="A180" s="178">
        <v>87</v>
      </c>
      <c r="B180" s="179" t="s">
        <v>2406</v>
      </c>
      <c r="C180" s="196" t="s">
        <v>2407</v>
      </c>
      <c r="D180" s="180" t="s">
        <v>444</v>
      </c>
      <c r="E180" s="181">
        <v>5</v>
      </c>
      <c r="F180" s="182"/>
      <c r="G180" s="183">
        <f>ROUND(E180*F180,2)</f>
        <v>0</v>
      </c>
      <c r="H180" s="182"/>
      <c r="I180" s="183">
        <f>ROUND(E180*H180,2)</f>
        <v>0</v>
      </c>
      <c r="J180" s="182"/>
      <c r="K180" s="183">
        <f>ROUND(E180*J180,2)</f>
        <v>0</v>
      </c>
      <c r="L180" s="183">
        <v>21</v>
      </c>
      <c r="M180" s="183">
        <f>G180*(1+L180/100)</f>
        <v>0</v>
      </c>
      <c r="N180" s="183">
        <v>0</v>
      </c>
      <c r="O180" s="183">
        <f>ROUND(E180*N180,2)</f>
        <v>0</v>
      </c>
      <c r="P180" s="183">
        <v>0</v>
      </c>
      <c r="Q180" s="183">
        <f>ROUND(E180*P180,2)</f>
        <v>0</v>
      </c>
      <c r="R180" s="183"/>
      <c r="S180" s="183" t="s">
        <v>247</v>
      </c>
      <c r="T180" s="184" t="s">
        <v>248</v>
      </c>
      <c r="U180" s="167">
        <v>0</v>
      </c>
      <c r="V180" s="167">
        <f>ROUND(E180*U180,2)</f>
        <v>0</v>
      </c>
      <c r="W180" s="16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 t="s">
        <v>249</v>
      </c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</row>
    <row r="181" spans="1:60" outlineLevel="1" x14ac:dyDescent="0.2">
      <c r="A181" s="164"/>
      <c r="B181" s="165"/>
      <c r="C181" s="259" t="s">
        <v>2237</v>
      </c>
      <c r="D181" s="260"/>
      <c r="E181" s="260"/>
      <c r="F181" s="260"/>
      <c r="G181" s="260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 t="s">
        <v>413</v>
      </c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</row>
    <row r="182" spans="1:60" outlineLevel="1" x14ac:dyDescent="0.2">
      <c r="A182" s="178">
        <v>88</v>
      </c>
      <c r="B182" s="179" t="s">
        <v>2408</v>
      </c>
      <c r="C182" s="196" t="s">
        <v>2409</v>
      </c>
      <c r="D182" s="180" t="s">
        <v>298</v>
      </c>
      <c r="E182" s="181">
        <v>10</v>
      </c>
      <c r="F182" s="182"/>
      <c r="G182" s="183">
        <f>ROUND(E182*F182,2)</f>
        <v>0</v>
      </c>
      <c r="H182" s="182"/>
      <c r="I182" s="183">
        <f>ROUND(E182*H182,2)</f>
        <v>0</v>
      </c>
      <c r="J182" s="182"/>
      <c r="K182" s="183">
        <f>ROUND(E182*J182,2)</f>
        <v>0</v>
      </c>
      <c r="L182" s="183">
        <v>21</v>
      </c>
      <c r="M182" s="183">
        <f>G182*(1+L182/100)</f>
        <v>0</v>
      </c>
      <c r="N182" s="183">
        <v>0</v>
      </c>
      <c r="O182" s="183">
        <f>ROUND(E182*N182,2)</f>
        <v>0</v>
      </c>
      <c r="P182" s="183">
        <v>0</v>
      </c>
      <c r="Q182" s="183">
        <f>ROUND(E182*P182,2)</f>
        <v>0</v>
      </c>
      <c r="R182" s="183"/>
      <c r="S182" s="183" t="s">
        <v>247</v>
      </c>
      <c r="T182" s="184" t="s">
        <v>248</v>
      </c>
      <c r="U182" s="167">
        <v>0</v>
      </c>
      <c r="V182" s="167">
        <f>ROUND(E182*U182,2)</f>
        <v>0</v>
      </c>
      <c r="W182" s="16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 t="s">
        <v>249</v>
      </c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</row>
    <row r="183" spans="1:60" outlineLevel="1" x14ac:dyDescent="0.2">
      <c r="A183" s="164"/>
      <c r="B183" s="165"/>
      <c r="C183" s="259" t="s">
        <v>2237</v>
      </c>
      <c r="D183" s="260"/>
      <c r="E183" s="260"/>
      <c r="F183" s="260"/>
      <c r="G183" s="260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 t="s">
        <v>413</v>
      </c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</row>
    <row r="184" spans="1:60" outlineLevel="1" x14ac:dyDescent="0.2">
      <c r="A184" s="178">
        <v>89</v>
      </c>
      <c r="B184" s="179" t="s">
        <v>2410</v>
      </c>
      <c r="C184" s="196" t="s">
        <v>2411</v>
      </c>
      <c r="D184" s="180" t="s">
        <v>255</v>
      </c>
      <c r="E184" s="181">
        <v>1</v>
      </c>
      <c r="F184" s="182"/>
      <c r="G184" s="183">
        <f>ROUND(E184*F184,2)</f>
        <v>0</v>
      </c>
      <c r="H184" s="182"/>
      <c r="I184" s="183">
        <f>ROUND(E184*H184,2)</f>
        <v>0</v>
      </c>
      <c r="J184" s="182"/>
      <c r="K184" s="183">
        <f>ROUND(E184*J184,2)</f>
        <v>0</v>
      </c>
      <c r="L184" s="183">
        <v>21</v>
      </c>
      <c r="M184" s="183">
        <f>G184*(1+L184/100)</f>
        <v>0</v>
      </c>
      <c r="N184" s="183">
        <v>0</v>
      </c>
      <c r="O184" s="183">
        <f>ROUND(E184*N184,2)</f>
        <v>0</v>
      </c>
      <c r="P184" s="183">
        <v>0</v>
      </c>
      <c r="Q184" s="183">
        <f>ROUND(E184*P184,2)</f>
        <v>0</v>
      </c>
      <c r="R184" s="183"/>
      <c r="S184" s="183" t="s">
        <v>247</v>
      </c>
      <c r="T184" s="184" t="s">
        <v>248</v>
      </c>
      <c r="U184" s="167">
        <v>0</v>
      </c>
      <c r="V184" s="167">
        <f>ROUND(E184*U184,2)</f>
        <v>0</v>
      </c>
      <c r="W184" s="16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 t="s">
        <v>249</v>
      </c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</row>
    <row r="185" spans="1:60" outlineLevel="1" x14ac:dyDescent="0.2">
      <c r="A185" s="164"/>
      <c r="B185" s="165"/>
      <c r="C185" s="259" t="s">
        <v>2237</v>
      </c>
      <c r="D185" s="260"/>
      <c r="E185" s="260"/>
      <c r="F185" s="260"/>
      <c r="G185" s="260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 t="s">
        <v>413</v>
      </c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</row>
    <row r="186" spans="1:60" outlineLevel="1" x14ac:dyDescent="0.2">
      <c r="A186" s="178">
        <v>90</v>
      </c>
      <c r="B186" s="179" t="s">
        <v>2412</v>
      </c>
      <c r="C186" s="196" t="s">
        <v>2413</v>
      </c>
      <c r="D186" s="180" t="s">
        <v>444</v>
      </c>
      <c r="E186" s="181">
        <v>5</v>
      </c>
      <c r="F186" s="182"/>
      <c r="G186" s="183">
        <f>ROUND(E186*F186,2)</f>
        <v>0</v>
      </c>
      <c r="H186" s="182"/>
      <c r="I186" s="183">
        <f>ROUND(E186*H186,2)</f>
        <v>0</v>
      </c>
      <c r="J186" s="182"/>
      <c r="K186" s="183">
        <f>ROUND(E186*J186,2)</f>
        <v>0</v>
      </c>
      <c r="L186" s="183">
        <v>21</v>
      </c>
      <c r="M186" s="183">
        <f>G186*(1+L186/100)</f>
        <v>0</v>
      </c>
      <c r="N186" s="183">
        <v>0</v>
      </c>
      <c r="O186" s="183">
        <f>ROUND(E186*N186,2)</f>
        <v>0</v>
      </c>
      <c r="P186" s="183">
        <v>0</v>
      </c>
      <c r="Q186" s="183">
        <f>ROUND(E186*P186,2)</f>
        <v>0</v>
      </c>
      <c r="R186" s="183"/>
      <c r="S186" s="183" t="s">
        <v>247</v>
      </c>
      <c r="T186" s="184" t="s">
        <v>248</v>
      </c>
      <c r="U186" s="167">
        <v>0</v>
      </c>
      <c r="V186" s="167">
        <f>ROUND(E186*U186,2)</f>
        <v>0</v>
      </c>
      <c r="W186" s="16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 t="s">
        <v>249</v>
      </c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</row>
    <row r="187" spans="1:60" outlineLevel="1" x14ac:dyDescent="0.2">
      <c r="A187" s="164"/>
      <c r="B187" s="165"/>
      <c r="C187" s="259" t="s">
        <v>2237</v>
      </c>
      <c r="D187" s="260"/>
      <c r="E187" s="260"/>
      <c r="F187" s="260"/>
      <c r="G187" s="260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 t="s">
        <v>413</v>
      </c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</row>
    <row r="188" spans="1:60" outlineLevel="1" x14ac:dyDescent="0.2">
      <c r="A188" s="178">
        <v>91</v>
      </c>
      <c r="B188" s="179" t="s">
        <v>2414</v>
      </c>
      <c r="C188" s="196" t="s">
        <v>2252</v>
      </c>
      <c r="D188" s="180" t="s">
        <v>444</v>
      </c>
      <c r="E188" s="181">
        <v>35</v>
      </c>
      <c r="F188" s="182"/>
      <c r="G188" s="183">
        <f>ROUND(E188*F188,2)</f>
        <v>0</v>
      </c>
      <c r="H188" s="182"/>
      <c r="I188" s="183">
        <f>ROUND(E188*H188,2)</f>
        <v>0</v>
      </c>
      <c r="J188" s="182"/>
      <c r="K188" s="183">
        <f>ROUND(E188*J188,2)</f>
        <v>0</v>
      </c>
      <c r="L188" s="183">
        <v>21</v>
      </c>
      <c r="M188" s="183">
        <f>G188*(1+L188/100)</f>
        <v>0</v>
      </c>
      <c r="N188" s="183">
        <v>0</v>
      </c>
      <c r="O188" s="183">
        <f>ROUND(E188*N188,2)</f>
        <v>0</v>
      </c>
      <c r="P188" s="183">
        <v>0</v>
      </c>
      <c r="Q188" s="183">
        <f>ROUND(E188*P188,2)</f>
        <v>0</v>
      </c>
      <c r="R188" s="183"/>
      <c r="S188" s="183" t="s">
        <v>247</v>
      </c>
      <c r="T188" s="184" t="s">
        <v>248</v>
      </c>
      <c r="U188" s="167">
        <v>0</v>
      </c>
      <c r="V188" s="167">
        <f>ROUND(E188*U188,2)</f>
        <v>0</v>
      </c>
      <c r="W188" s="16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 t="s">
        <v>249</v>
      </c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</row>
    <row r="189" spans="1:60" outlineLevel="1" x14ac:dyDescent="0.2">
      <c r="A189" s="164"/>
      <c r="B189" s="165"/>
      <c r="C189" s="259" t="s">
        <v>2239</v>
      </c>
      <c r="D189" s="260"/>
      <c r="E189" s="260"/>
      <c r="F189" s="260"/>
      <c r="G189" s="260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 t="s">
        <v>413</v>
      </c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</row>
    <row r="190" spans="1:60" outlineLevel="1" x14ac:dyDescent="0.2">
      <c r="A190" s="178">
        <v>92</v>
      </c>
      <c r="B190" s="179" t="s">
        <v>2415</v>
      </c>
      <c r="C190" s="196" t="s">
        <v>2254</v>
      </c>
      <c r="D190" s="180" t="s">
        <v>444</v>
      </c>
      <c r="E190" s="181">
        <v>60</v>
      </c>
      <c r="F190" s="182"/>
      <c r="G190" s="183">
        <f>ROUND(E190*F190,2)</f>
        <v>0</v>
      </c>
      <c r="H190" s="182"/>
      <c r="I190" s="183">
        <f>ROUND(E190*H190,2)</f>
        <v>0</v>
      </c>
      <c r="J190" s="182"/>
      <c r="K190" s="183">
        <f>ROUND(E190*J190,2)</f>
        <v>0</v>
      </c>
      <c r="L190" s="183">
        <v>21</v>
      </c>
      <c r="M190" s="183">
        <f>G190*(1+L190/100)</f>
        <v>0</v>
      </c>
      <c r="N190" s="183">
        <v>0</v>
      </c>
      <c r="O190" s="183">
        <f>ROUND(E190*N190,2)</f>
        <v>0</v>
      </c>
      <c r="P190" s="183">
        <v>0</v>
      </c>
      <c r="Q190" s="183">
        <f>ROUND(E190*P190,2)</f>
        <v>0</v>
      </c>
      <c r="R190" s="183"/>
      <c r="S190" s="183" t="s">
        <v>247</v>
      </c>
      <c r="T190" s="184" t="s">
        <v>248</v>
      </c>
      <c r="U190" s="167">
        <v>0</v>
      </c>
      <c r="V190" s="167">
        <f>ROUND(E190*U190,2)</f>
        <v>0</v>
      </c>
      <c r="W190" s="16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 t="s">
        <v>249</v>
      </c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</row>
    <row r="191" spans="1:60" outlineLevel="1" x14ac:dyDescent="0.2">
      <c r="A191" s="164"/>
      <c r="B191" s="165"/>
      <c r="C191" s="259" t="s">
        <v>2239</v>
      </c>
      <c r="D191" s="260"/>
      <c r="E191" s="260"/>
      <c r="F191" s="260"/>
      <c r="G191" s="260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 t="s">
        <v>413</v>
      </c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</row>
    <row r="192" spans="1:60" outlineLevel="1" x14ac:dyDescent="0.2">
      <c r="A192" s="178">
        <v>93</v>
      </c>
      <c r="B192" s="179" t="s">
        <v>2416</v>
      </c>
      <c r="C192" s="196" t="s">
        <v>2256</v>
      </c>
      <c r="D192" s="180" t="s">
        <v>444</v>
      </c>
      <c r="E192" s="181">
        <v>60</v>
      </c>
      <c r="F192" s="182"/>
      <c r="G192" s="183">
        <f>ROUND(E192*F192,2)</f>
        <v>0</v>
      </c>
      <c r="H192" s="182"/>
      <c r="I192" s="183">
        <f>ROUND(E192*H192,2)</f>
        <v>0</v>
      </c>
      <c r="J192" s="182"/>
      <c r="K192" s="183">
        <f>ROUND(E192*J192,2)</f>
        <v>0</v>
      </c>
      <c r="L192" s="183">
        <v>21</v>
      </c>
      <c r="M192" s="183">
        <f>G192*(1+L192/100)</f>
        <v>0</v>
      </c>
      <c r="N192" s="183">
        <v>0</v>
      </c>
      <c r="O192" s="183">
        <f>ROUND(E192*N192,2)</f>
        <v>0</v>
      </c>
      <c r="P192" s="183">
        <v>0</v>
      </c>
      <c r="Q192" s="183">
        <f>ROUND(E192*P192,2)</f>
        <v>0</v>
      </c>
      <c r="R192" s="183"/>
      <c r="S192" s="183" t="s">
        <v>247</v>
      </c>
      <c r="T192" s="184" t="s">
        <v>248</v>
      </c>
      <c r="U192" s="167">
        <v>0</v>
      </c>
      <c r="V192" s="167">
        <f>ROUND(E192*U192,2)</f>
        <v>0</v>
      </c>
      <c r="W192" s="16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 t="s">
        <v>249</v>
      </c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</row>
    <row r="193" spans="1:60" outlineLevel="1" x14ac:dyDescent="0.2">
      <c r="A193" s="164"/>
      <c r="B193" s="165"/>
      <c r="C193" s="259" t="s">
        <v>2239</v>
      </c>
      <c r="D193" s="260"/>
      <c r="E193" s="260"/>
      <c r="F193" s="260"/>
      <c r="G193" s="260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 t="s">
        <v>413</v>
      </c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</row>
    <row r="194" spans="1:60" outlineLevel="1" x14ac:dyDescent="0.2">
      <c r="A194" s="178">
        <v>94</v>
      </c>
      <c r="B194" s="179" t="s">
        <v>2417</v>
      </c>
      <c r="C194" s="196" t="s">
        <v>2258</v>
      </c>
      <c r="D194" s="180" t="s">
        <v>444</v>
      </c>
      <c r="E194" s="181">
        <v>60</v>
      </c>
      <c r="F194" s="182"/>
      <c r="G194" s="183">
        <f>ROUND(E194*F194,2)</f>
        <v>0</v>
      </c>
      <c r="H194" s="182"/>
      <c r="I194" s="183">
        <f>ROUND(E194*H194,2)</f>
        <v>0</v>
      </c>
      <c r="J194" s="182"/>
      <c r="K194" s="183">
        <f>ROUND(E194*J194,2)</f>
        <v>0</v>
      </c>
      <c r="L194" s="183">
        <v>21</v>
      </c>
      <c r="M194" s="183">
        <f>G194*(1+L194/100)</f>
        <v>0</v>
      </c>
      <c r="N194" s="183">
        <v>0</v>
      </c>
      <c r="O194" s="183">
        <f>ROUND(E194*N194,2)</f>
        <v>0</v>
      </c>
      <c r="P194" s="183">
        <v>0</v>
      </c>
      <c r="Q194" s="183">
        <f>ROUND(E194*P194,2)</f>
        <v>0</v>
      </c>
      <c r="R194" s="183"/>
      <c r="S194" s="183" t="s">
        <v>247</v>
      </c>
      <c r="T194" s="184" t="s">
        <v>248</v>
      </c>
      <c r="U194" s="167">
        <v>0</v>
      </c>
      <c r="V194" s="167">
        <f>ROUND(E194*U194,2)</f>
        <v>0</v>
      </c>
      <c r="W194" s="16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 t="s">
        <v>249</v>
      </c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</row>
    <row r="195" spans="1:60" x14ac:dyDescent="0.2">
      <c r="A195" s="5"/>
      <c r="B195" s="6"/>
      <c r="C195" s="198"/>
      <c r="D195" s="8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AE195">
        <v>15</v>
      </c>
      <c r="AF195">
        <v>21</v>
      </c>
    </row>
    <row r="196" spans="1:60" x14ac:dyDescent="0.2">
      <c r="A196" s="160"/>
      <c r="B196" s="161" t="s">
        <v>29</v>
      </c>
      <c r="C196" s="199"/>
      <c r="D196" s="162"/>
      <c r="E196" s="163"/>
      <c r="F196" s="163"/>
      <c r="G196" s="193">
        <f>G8+G55+G81+G124+G142+G147</f>
        <v>0</v>
      </c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AE196">
        <f>SUMIF(L7:L194,AE195,G7:G194)</f>
        <v>0</v>
      </c>
      <c r="AF196">
        <f>SUMIF(L7:L194,AF195,G7:G194)</f>
        <v>0</v>
      </c>
      <c r="AG196" t="s">
        <v>426</v>
      </c>
    </row>
    <row r="197" spans="1:60" x14ac:dyDescent="0.2">
      <c r="A197" s="268" t="s">
        <v>427</v>
      </c>
      <c r="B197" s="268"/>
      <c r="C197" s="198"/>
      <c r="D197" s="8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60" x14ac:dyDescent="0.2">
      <c r="A198" s="5"/>
      <c r="B198" s="6" t="s">
        <v>1792</v>
      </c>
      <c r="C198" s="198" t="s">
        <v>1793</v>
      </c>
      <c r="D198" s="8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AG198" t="s">
        <v>430</v>
      </c>
    </row>
    <row r="199" spans="1:60" x14ac:dyDescent="0.2">
      <c r="A199" s="5"/>
      <c r="B199" s="6" t="s">
        <v>1794</v>
      </c>
      <c r="C199" s="198" t="s">
        <v>1795</v>
      </c>
      <c r="D199" s="8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AG199" t="s">
        <v>433</v>
      </c>
    </row>
    <row r="200" spans="1:60" x14ac:dyDescent="0.2">
      <c r="A200" s="5"/>
      <c r="B200" s="6"/>
      <c r="C200" s="198" t="s">
        <v>434</v>
      </c>
      <c r="D200" s="8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AG200" t="s">
        <v>435</v>
      </c>
    </row>
    <row r="201" spans="1:60" x14ac:dyDescent="0.2">
      <c r="A201" s="5"/>
      <c r="B201" s="6"/>
      <c r="C201" s="198"/>
      <c r="D201" s="8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60" x14ac:dyDescent="0.2">
      <c r="C202" s="200"/>
      <c r="D202" s="148"/>
      <c r="AG202" t="s">
        <v>436</v>
      </c>
    </row>
    <row r="203" spans="1:60" x14ac:dyDescent="0.2">
      <c r="D203" s="148"/>
    </row>
    <row r="204" spans="1:60" x14ac:dyDescent="0.2">
      <c r="D204" s="148"/>
    </row>
    <row r="205" spans="1:60" x14ac:dyDescent="0.2">
      <c r="D205" s="148"/>
    </row>
    <row r="206" spans="1:60" x14ac:dyDescent="0.2">
      <c r="D206" s="148"/>
    </row>
    <row r="207" spans="1:60" x14ac:dyDescent="0.2">
      <c r="D207" s="148"/>
    </row>
    <row r="208" spans="1:60" x14ac:dyDescent="0.2">
      <c r="D208" s="148"/>
    </row>
    <row r="209" spans="4:4" x14ac:dyDescent="0.2">
      <c r="D209" s="148"/>
    </row>
    <row r="210" spans="4:4" x14ac:dyDescent="0.2">
      <c r="D210" s="148"/>
    </row>
    <row r="211" spans="4:4" x14ac:dyDescent="0.2">
      <c r="D211" s="148"/>
    </row>
    <row r="212" spans="4:4" x14ac:dyDescent="0.2">
      <c r="D212" s="148"/>
    </row>
    <row r="213" spans="4:4" x14ac:dyDescent="0.2">
      <c r="D213" s="148"/>
    </row>
    <row r="214" spans="4:4" x14ac:dyDescent="0.2">
      <c r="D214" s="148"/>
    </row>
    <row r="215" spans="4:4" x14ac:dyDescent="0.2">
      <c r="D215" s="148"/>
    </row>
    <row r="216" spans="4:4" x14ac:dyDescent="0.2">
      <c r="D216" s="148"/>
    </row>
    <row r="217" spans="4:4" x14ac:dyDescent="0.2">
      <c r="D217" s="148"/>
    </row>
    <row r="218" spans="4:4" x14ac:dyDescent="0.2">
      <c r="D218" s="148"/>
    </row>
    <row r="219" spans="4:4" x14ac:dyDescent="0.2">
      <c r="D219" s="148"/>
    </row>
    <row r="220" spans="4:4" x14ac:dyDescent="0.2">
      <c r="D220" s="148"/>
    </row>
    <row r="221" spans="4:4" x14ac:dyDescent="0.2">
      <c r="D221" s="148"/>
    </row>
    <row r="222" spans="4:4" x14ac:dyDescent="0.2">
      <c r="D222" s="148"/>
    </row>
    <row r="223" spans="4:4" x14ac:dyDescent="0.2">
      <c r="D223" s="148"/>
    </row>
    <row r="224" spans="4:4" x14ac:dyDescent="0.2">
      <c r="D224" s="148"/>
    </row>
    <row r="225" spans="4:4" x14ac:dyDescent="0.2">
      <c r="D225" s="148"/>
    </row>
    <row r="226" spans="4:4" x14ac:dyDescent="0.2">
      <c r="D226" s="148"/>
    </row>
    <row r="227" spans="4:4" x14ac:dyDescent="0.2">
      <c r="D227" s="148"/>
    </row>
    <row r="228" spans="4:4" x14ac:dyDescent="0.2">
      <c r="D228" s="148"/>
    </row>
    <row r="229" spans="4:4" x14ac:dyDescent="0.2">
      <c r="D229" s="148"/>
    </row>
    <row r="230" spans="4:4" x14ac:dyDescent="0.2">
      <c r="D230" s="148"/>
    </row>
    <row r="231" spans="4:4" x14ac:dyDescent="0.2">
      <c r="D231" s="148"/>
    </row>
    <row r="232" spans="4:4" x14ac:dyDescent="0.2">
      <c r="D232" s="148"/>
    </row>
    <row r="233" spans="4:4" x14ac:dyDescent="0.2">
      <c r="D233" s="148"/>
    </row>
    <row r="234" spans="4:4" x14ac:dyDescent="0.2">
      <c r="D234" s="148"/>
    </row>
    <row r="235" spans="4:4" x14ac:dyDescent="0.2">
      <c r="D235" s="148"/>
    </row>
    <row r="236" spans="4:4" x14ac:dyDescent="0.2">
      <c r="D236" s="148"/>
    </row>
    <row r="237" spans="4:4" x14ac:dyDescent="0.2">
      <c r="D237" s="148"/>
    </row>
    <row r="238" spans="4:4" x14ac:dyDescent="0.2">
      <c r="D238" s="148"/>
    </row>
    <row r="239" spans="4:4" x14ac:dyDescent="0.2">
      <c r="D239" s="148"/>
    </row>
    <row r="240" spans="4:4" x14ac:dyDescent="0.2">
      <c r="D240" s="148"/>
    </row>
    <row r="241" spans="4:4" x14ac:dyDescent="0.2">
      <c r="D241" s="148"/>
    </row>
    <row r="242" spans="4:4" x14ac:dyDescent="0.2">
      <c r="D242" s="148"/>
    </row>
    <row r="243" spans="4:4" x14ac:dyDescent="0.2">
      <c r="D243" s="148"/>
    </row>
    <row r="244" spans="4:4" x14ac:dyDescent="0.2">
      <c r="D244" s="148"/>
    </row>
    <row r="245" spans="4:4" x14ac:dyDescent="0.2">
      <c r="D245" s="148"/>
    </row>
    <row r="246" spans="4:4" x14ac:dyDescent="0.2">
      <c r="D246" s="148"/>
    </row>
    <row r="247" spans="4:4" x14ac:dyDescent="0.2">
      <c r="D247" s="148"/>
    </row>
    <row r="248" spans="4:4" x14ac:dyDescent="0.2">
      <c r="D248" s="148"/>
    </row>
    <row r="249" spans="4:4" x14ac:dyDescent="0.2">
      <c r="D249" s="148"/>
    </row>
    <row r="250" spans="4:4" x14ac:dyDescent="0.2">
      <c r="D250" s="148"/>
    </row>
    <row r="251" spans="4:4" x14ac:dyDescent="0.2">
      <c r="D251" s="148"/>
    </row>
    <row r="252" spans="4:4" x14ac:dyDescent="0.2">
      <c r="D252" s="148"/>
    </row>
    <row r="253" spans="4:4" x14ac:dyDescent="0.2">
      <c r="D253" s="148"/>
    </row>
    <row r="254" spans="4:4" x14ac:dyDescent="0.2">
      <c r="D254" s="148"/>
    </row>
    <row r="255" spans="4:4" x14ac:dyDescent="0.2">
      <c r="D255" s="148"/>
    </row>
    <row r="256" spans="4:4" x14ac:dyDescent="0.2">
      <c r="D256" s="148"/>
    </row>
    <row r="257" spans="4:4" x14ac:dyDescent="0.2">
      <c r="D257" s="148"/>
    </row>
    <row r="258" spans="4:4" x14ac:dyDescent="0.2">
      <c r="D258" s="148"/>
    </row>
    <row r="259" spans="4:4" x14ac:dyDescent="0.2">
      <c r="D259" s="148"/>
    </row>
    <row r="260" spans="4:4" x14ac:dyDescent="0.2">
      <c r="D260" s="148"/>
    </row>
    <row r="261" spans="4:4" x14ac:dyDescent="0.2">
      <c r="D261" s="148"/>
    </row>
    <row r="262" spans="4:4" x14ac:dyDescent="0.2">
      <c r="D262" s="148"/>
    </row>
    <row r="263" spans="4:4" x14ac:dyDescent="0.2">
      <c r="D263" s="148"/>
    </row>
    <row r="264" spans="4:4" x14ac:dyDescent="0.2">
      <c r="D264" s="148"/>
    </row>
    <row r="265" spans="4:4" x14ac:dyDescent="0.2">
      <c r="D265" s="148"/>
    </row>
    <row r="266" spans="4:4" x14ac:dyDescent="0.2">
      <c r="D266" s="148"/>
    </row>
    <row r="267" spans="4:4" x14ac:dyDescent="0.2">
      <c r="D267" s="148"/>
    </row>
    <row r="268" spans="4:4" x14ac:dyDescent="0.2">
      <c r="D268" s="148"/>
    </row>
    <row r="269" spans="4:4" x14ac:dyDescent="0.2">
      <c r="D269" s="148"/>
    </row>
    <row r="270" spans="4:4" x14ac:dyDescent="0.2">
      <c r="D270" s="148"/>
    </row>
    <row r="271" spans="4:4" x14ac:dyDescent="0.2">
      <c r="D271" s="148"/>
    </row>
    <row r="272" spans="4:4" x14ac:dyDescent="0.2">
      <c r="D272" s="148"/>
    </row>
    <row r="273" spans="4:4" x14ac:dyDescent="0.2">
      <c r="D273" s="148"/>
    </row>
    <row r="274" spans="4:4" x14ac:dyDescent="0.2">
      <c r="D274" s="148"/>
    </row>
    <row r="275" spans="4:4" x14ac:dyDescent="0.2">
      <c r="D275" s="148"/>
    </row>
    <row r="276" spans="4:4" x14ac:dyDescent="0.2">
      <c r="D276" s="148"/>
    </row>
    <row r="277" spans="4:4" x14ac:dyDescent="0.2">
      <c r="D277" s="148"/>
    </row>
    <row r="278" spans="4:4" x14ac:dyDescent="0.2">
      <c r="D278" s="148"/>
    </row>
    <row r="279" spans="4:4" x14ac:dyDescent="0.2">
      <c r="D279" s="148"/>
    </row>
    <row r="280" spans="4:4" x14ac:dyDescent="0.2">
      <c r="D280" s="148"/>
    </row>
    <row r="281" spans="4:4" x14ac:dyDescent="0.2">
      <c r="D281" s="148"/>
    </row>
    <row r="282" spans="4:4" x14ac:dyDescent="0.2">
      <c r="D282" s="148"/>
    </row>
    <row r="283" spans="4:4" x14ac:dyDescent="0.2">
      <c r="D283" s="148"/>
    </row>
    <row r="284" spans="4:4" x14ac:dyDescent="0.2">
      <c r="D284" s="148"/>
    </row>
    <row r="285" spans="4:4" x14ac:dyDescent="0.2">
      <c r="D285" s="148"/>
    </row>
    <row r="286" spans="4:4" x14ac:dyDescent="0.2">
      <c r="D286" s="148"/>
    </row>
    <row r="287" spans="4:4" x14ac:dyDescent="0.2">
      <c r="D287" s="148"/>
    </row>
    <row r="288" spans="4:4" x14ac:dyDescent="0.2">
      <c r="D288" s="148"/>
    </row>
    <row r="289" spans="4:4" x14ac:dyDescent="0.2">
      <c r="D289" s="148"/>
    </row>
    <row r="290" spans="4:4" x14ac:dyDescent="0.2">
      <c r="D290" s="148"/>
    </row>
    <row r="291" spans="4:4" x14ac:dyDescent="0.2">
      <c r="D291" s="148"/>
    </row>
    <row r="292" spans="4:4" x14ac:dyDescent="0.2">
      <c r="D292" s="148"/>
    </row>
    <row r="293" spans="4:4" x14ac:dyDescent="0.2">
      <c r="D293" s="148"/>
    </row>
    <row r="294" spans="4:4" x14ac:dyDescent="0.2">
      <c r="D294" s="148"/>
    </row>
    <row r="295" spans="4:4" x14ac:dyDescent="0.2">
      <c r="D295" s="148"/>
    </row>
    <row r="296" spans="4:4" x14ac:dyDescent="0.2">
      <c r="D296" s="148"/>
    </row>
    <row r="297" spans="4:4" x14ac:dyDescent="0.2">
      <c r="D297" s="148"/>
    </row>
    <row r="298" spans="4:4" x14ac:dyDescent="0.2">
      <c r="D298" s="148"/>
    </row>
    <row r="299" spans="4:4" x14ac:dyDescent="0.2">
      <c r="D299" s="148"/>
    </row>
    <row r="300" spans="4:4" x14ac:dyDescent="0.2">
      <c r="D300" s="148"/>
    </row>
    <row r="301" spans="4:4" x14ac:dyDescent="0.2">
      <c r="D301" s="148"/>
    </row>
    <row r="302" spans="4:4" x14ac:dyDescent="0.2">
      <c r="D302" s="148"/>
    </row>
    <row r="303" spans="4:4" x14ac:dyDescent="0.2">
      <c r="D303" s="148"/>
    </row>
    <row r="304" spans="4:4" x14ac:dyDescent="0.2">
      <c r="D304" s="148"/>
    </row>
    <row r="305" spans="4:4" x14ac:dyDescent="0.2">
      <c r="D305" s="148"/>
    </row>
    <row r="306" spans="4:4" x14ac:dyDescent="0.2">
      <c r="D306" s="148"/>
    </row>
    <row r="307" spans="4:4" x14ac:dyDescent="0.2">
      <c r="D307" s="148"/>
    </row>
    <row r="308" spans="4:4" x14ac:dyDescent="0.2">
      <c r="D308" s="148"/>
    </row>
    <row r="309" spans="4:4" x14ac:dyDescent="0.2">
      <c r="D309" s="148"/>
    </row>
    <row r="310" spans="4:4" x14ac:dyDescent="0.2">
      <c r="D310" s="148"/>
    </row>
    <row r="311" spans="4:4" x14ac:dyDescent="0.2">
      <c r="D311" s="148"/>
    </row>
    <row r="312" spans="4:4" x14ac:dyDescent="0.2">
      <c r="D312" s="148"/>
    </row>
    <row r="313" spans="4:4" x14ac:dyDescent="0.2">
      <c r="D313" s="148"/>
    </row>
    <row r="314" spans="4:4" x14ac:dyDescent="0.2">
      <c r="D314" s="148"/>
    </row>
    <row r="315" spans="4:4" x14ac:dyDescent="0.2">
      <c r="D315" s="148"/>
    </row>
    <row r="316" spans="4:4" x14ac:dyDescent="0.2">
      <c r="D316" s="148"/>
    </row>
    <row r="317" spans="4:4" x14ac:dyDescent="0.2">
      <c r="D317" s="148"/>
    </row>
    <row r="318" spans="4:4" x14ac:dyDescent="0.2">
      <c r="D318" s="148"/>
    </row>
    <row r="319" spans="4:4" x14ac:dyDescent="0.2">
      <c r="D319" s="148"/>
    </row>
    <row r="320" spans="4:4" x14ac:dyDescent="0.2">
      <c r="D320" s="148"/>
    </row>
    <row r="321" spans="4:4" x14ac:dyDescent="0.2">
      <c r="D321" s="148"/>
    </row>
    <row r="322" spans="4:4" x14ac:dyDescent="0.2">
      <c r="D322" s="148"/>
    </row>
    <row r="323" spans="4:4" x14ac:dyDescent="0.2">
      <c r="D323" s="148"/>
    </row>
    <row r="324" spans="4:4" x14ac:dyDescent="0.2">
      <c r="D324" s="148"/>
    </row>
    <row r="325" spans="4:4" x14ac:dyDescent="0.2">
      <c r="D325" s="148"/>
    </row>
    <row r="326" spans="4:4" x14ac:dyDescent="0.2">
      <c r="D326" s="148"/>
    </row>
    <row r="327" spans="4:4" x14ac:dyDescent="0.2">
      <c r="D327" s="148"/>
    </row>
    <row r="328" spans="4:4" x14ac:dyDescent="0.2">
      <c r="D328" s="148"/>
    </row>
    <row r="329" spans="4:4" x14ac:dyDescent="0.2">
      <c r="D329" s="148"/>
    </row>
    <row r="330" spans="4:4" x14ac:dyDescent="0.2">
      <c r="D330" s="148"/>
    </row>
    <row r="331" spans="4:4" x14ac:dyDescent="0.2">
      <c r="D331" s="148"/>
    </row>
    <row r="332" spans="4:4" x14ac:dyDescent="0.2">
      <c r="D332" s="148"/>
    </row>
    <row r="333" spans="4:4" x14ac:dyDescent="0.2">
      <c r="D333" s="148"/>
    </row>
    <row r="334" spans="4:4" x14ac:dyDescent="0.2">
      <c r="D334" s="148"/>
    </row>
    <row r="335" spans="4:4" x14ac:dyDescent="0.2">
      <c r="D335" s="148"/>
    </row>
    <row r="336" spans="4:4" x14ac:dyDescent="0.2">
      <c r="D336" s="148"/>
    </row>
    <row r="337" spans="4:4" x14ac:dyDescent="0.2">
      <c r="D337" s="148"/>
    </row>
    <row r="338" spans="4:4" x14ac:dyDescent="0.2">
      <c r="D338" s="148"/>
    </row>
    <row r="339" spans="4:4" x14ac:dyDescent="0.2">
      <c r="D339" s="148"/>
    </row>
    <row r="340" spans="4:4" x14ac:dyDescent="0.2">
      <c r="D340" s="148"/>
    </row>
    <row r="341" spans="4:4" x14ac:dyDescent="0.2">
      <c r="D341" s="148"/>
    </row>
    <row r="342" spans="4:4" x14ac:dyDescent="0.2">
      <c r="D342" s="148"/>
    </row>
    <row r="343" spans="4:4" x14ac:dyDescent="0.2">
      <c r="D343" s="148"/>
    </row>
    <row r="344" spans="4:4" x14ac:dyDescent="0.2">
      <c r="D344" s="148"/>
    </row>
    <row r="345" spans="4:4" x14ac:dyDescent="0.2">
      <c r="D345" s="148"/>
    </row>
    <row r="346" spans="4:4" x14ac:dyDescent="0.2">
      <c r="D346" s="148"/>
    </row>
    <row r="347" spans="4:4" x14ac:dyDescent="0.2">
      <c r="D347" s="148"/>
    </row>
    <row r="348" spans="4:4" x14ac:dyDescent="0.2">
      <c r="D348" s="148"/>
    </row>
    <row r="349" spans="4:4" x14ac:dyDescent="0.2">
      <c r="D349" s="148"/>
    </row>
    <row r="350" spans="4:4" x14ac:dyDescent="0.2">
      <c r="D350" s="148"/>
    </row>
    <row r="351" spans="4:4" x14ac:dyDescent="0.2">
      <c r="D351" s="148"/>
    </row>
    <row r="352" spans="4:4" x14ac:dyDescent="0.2">
      <c r="D352" s="148"/>
    </row>
    <row r="353" spans="4:4" x14ac:dyDescent="0.2">
      <c r="D353" s="148"/>
    </row>
    <row r="354" spans="4:4" x14ac:dyDescent="0.2">
      <c r="D354" s="148"/>
    </row>
    <row r="355" spans="4:4" x14ac:dyDescent="0.2">
      <c r="D355" s="148"/>
    </row>
    <row r="356" spans="4:4" x14ac:dyDescent="0.2">
      <c r="D356" s="148"/>
    </row>
    <row r="357" spans="4:4" x14ac:dyDescent="0.2">
      <c r="D357" s="148"/>
    </row>
    <row r="358" spans="4:4" x14ac:dyDescent="0.2">
      <c r="D358" s="148"/>
    </row>
    <row r="359" spans="4:4" x14ac:dyDescent="0.2">
      <c r="D359" s="148"/>
    </row>
    <row r="360" spans="4:4" x14ac:dyDescent="0.2">
      <c r="D360" s="148"/>
    </row>
    <row r="361" spans="4:4" x14ac:dyDescent="0.2">
      <c r="D361" s="148"/>
    </row>
    <row r="362" spans="4:4" x14ac:dyDescent="0.2">
      <c r="D362" s="148"/>
    </row>
    <row r="363" spans="4:4" x14ac:dyDescent="0.2">
      <c r="D363" s="148"/>
    </row>
    <row r="364" spans="4:4" x14ac:dyDescent="0.2">
      <c r="D364" s="148"/>
    </row>
    <row r="365" spans="4:4" x14ac:dyDescent="0.2">
      <c r="D365" s="148"/>
    </row>
    <row r="366" spans="4:4" x14ac:dyDescent="0.2">
      <c r="D366" s="148"/>
    </row>
    <row r="367" spans="4:4" x14ac:dyDescent="0.2">
      <c r="D367" s="148"/>
    </row>
    <row r="368" spans="4:4" x14ac:dyDescent="0.2">
      <c r="D368" s="148"/>
    </row>
    <row r="369" spans="4:4" x14ac:dyDescent="0.2">
      <c r="D369" s="148"/>
    </row>
    <row r="370" spans="4:4" x14ac:dyDescent="0.2">
      <c r="D370" s="148"/>
    </row>
    <row r="371" spans="4:4" x14ac:dyDescent="0.2">
      <c r="D371" s="148"/>
    </row>
    <row r="372" spans="4:4" x14ac:dyDescent="0.2">
      <c r="D372" s="148"/>
    </row>
    <row r="373" spans="4:4" x14ac:dyDescent="0.2">
      <c r="D373" s="148"/>
    </row>
    <row r="374" spans="4:4" x14ac:dyDescent="0.2">
      <c r="D374" s="148"/>
    </row>
    <row r="375" spans="4:4" x14ac:dyDescent="0.2">
      <c r="D375" s="148"/>
    </row>
    <row r="376" spans="4:4" x14ac:dyDescent="0.2">
      <c r="D376" s="148"/>
    </row>
    <row r="377" spans="4:4" x14ac:dyDescent="0.2">
      <c r="D377" s="148"/>
    </row>
    <row r="378" spans="4:4" x14ac:dyDescent="0.2">
      <c r="D378" s="148"/>
    </row>
    <row r="379" spans="4:4" x14ac:dyDescent="0.2">
      <c r="D379" s="148"/>
    </row>
    <row r="380" spans="4:4" x14ac:dyDescent="0.2">
      <c r="D380" s="148"/>
    </row>
    <row r="381" spans="4:4" x14ac:dyDescent="0.2">
      <c r="D381" s="148"/>
    </row>
    <row r="382" spans="4:4" x14ac:dyDescent="0.2">
      <c r="D382" s="148"/>
    </row>
    <row r="383" spans="4:4" x14ac:dyDescent="0.2">
      <c r="D383" s="148"/>
    </row>
    <row r="384" spans="4:4" x14ac:dyDescent="0.2">
      <c r="D384" s="148"/>
    </row>
    <row r="385" spans="4:4" x14ac:dyDescent="0.2">
      <c r="D385" s="148"/>
    </row>
    <row r="386" spans="4:4" x14ac:dyDescent="0.2">
      <c r="D386" s="148"/>
    </row>
    <row r="387" spans="4:4" x14ac:dyDescent="0.2">
      <c r="D387" s="148"/>
    </row>
    <row r="388" spans="4:4" x14ac:dyDescent="0.2">
      <c r="D388" s="148"/>
    </row>
    <row r="389" spans="4:4" x14ac:dyDescent="0.2">
      <c r="D389" s="148"/>
    </row>
    <row r="390" spans="4:4" x14ac:dyDescent="0.2">
      <c r="D390" s="148"/>
    </row>
    <row r="391" spans="4:4" x14ac:dyDescent="0.2">
      <c r="D391" s="148"/>
    </row>
    <row r="392" spans="4:4" x14ac:dyDescent="0.2">
      <c r="D392" s="148"/>
    </row>
    <row r="393" spans="4:4" x14ac:dyDescent="0.2">
      <c r="D393" s="148"/>
    </row>
    <row r="394" spans="4:4" x14ac:dyDescent="0.2">
      <c r="D394" s="148"/>
    </row>
    <row r="395" spans="4:4" x14ac:dyDescent="0.2">
      <c r="D395" s="148"/>
    </row>
    <row r="396" spans="4:4" x14ac:dyDescent="0.2">
      <c r="D396" s="148"/>
    </row>
    <row r="397" spans="4:4" x14ac:dyDescent="0.2">
      <c r="D397" s="148"/>
    </row>
    <row r="398" spans="4:4" x14ac:dyDescent="0.2">
      <c r="D398" s="148"/>
    </row>
    <row r="399" spans="4:4" x14ac:dyDescent="0.2">
      <c r="D399" s="148"/>
    </row>
    <row r="400" spans="4:4" x14ac:dyDescent="0.2">
      <c r="D400" s="148"/>
    </row>
    <row r="401" spans="4:4" x14ac:dyDescent="0.2">
      <c r="D401" s="148"/>
    </row>
    <row r="402" spans="4:4" x14ac:dyDescent="0.2">
      <c r="D402" s="148"/>
    </row>
    <row r="403" spans="4:4" x14ac:dyDescent="0.2">
      <c r="D403" s="148"/>
    </row>
    <row r="404" spans="4:4" x14ac:dyDescent="0.2">
      <c r="D404" s="148"/>
    </row>
    <row r="405" spans="4:4" x14ac:dyDescent="0.2">
      <c r="D405" s="148"/>
    </row>
    <row r="406" spans="4:4" x14ac:dyDescent="0.2">
      <c r="D406" s="148"/>
    </row>
    <row r="407" spans="4:4" x14ac:dyDescent="0.2">
      <c r="D407" s="148"/>
    </row>
    <row r="408" spans="4:4" x14ac:dyDescent="0.2">
      <c r="D408" s="148"/>
    </row>
    <row r="409" spans="4:4" x14ac:dyDescent="0.2">
      <c r="D409" s="148"/>
    </row>
    <row r="410" spans="4:4" x14ac:dyDescent="0.2">
      <c r="D410" s="148"/>
    </row>
    <row r="411" spans="4:4" x14ac:dyDescent="0.2">
      <c r="D411" s="148"/>
    </row>
    <row r="412" spans="4:4" x14ac:dyDescent="0.2">
      <c r="D412" s="148"/>
    </row>
    <row r="413" spans="4:4" x14ac:dyDescent="0.2">
      <c r="D413" s="148"/>
    </row>
    <row r="414" spans="4:4" x14ac:dyDescent="0.2">
      <c r="D414" s="148"/>
    </row>
    <row r="415" spans="4:4" x14ac:dyDescent="0.2">
      <c r="D415" s="148"/>
    </row>
    <row r="416" spans="4:4" x14ac:dyDescent="0.2">
      <c r="D416" s="148"/>
    </row>
    <row r="417" spans="4:4" x14ac:dyDescent="0.2">
      <c r="D417" s="148"/>
    </row>
    <row r="418" spans="4:4" x14ac:dyDescent="0.2">
      <c r="D418" s="148"/>
    </row>
    <row r="419" spans="4:4" x14ac:dyDescent="0.2">
      <c r="D419" s="148"/>
    </row>
    <row r="420" spans="4:4" x14ac:dyDescent="0.2">
      <c r="D420" s="148"/>
    </row>
    <row r="421" spans="4:4" x14ac:dyDescent="0.2">
      <c r="D421" s="148"/>
    </row>
    <row r="422" spans="4:4" x14ac:dyDescent="0.2">
      <c r="D422" s="148"/>
    </row>
    <row r="423" spans="4:4" x14ac:dyDescent="0.2">
      <c r="D423" s="148"/>
    </row>
    <row r="424" spans="4:4" x14ac:dyDescent="0.2">
      <c r="D424" s="148"/>
    </row>
    <row r="425" spans="4:4" x14ac:dyDescent="0.2">
      <c r="D425" s="148"/>
    </row>
    <row r="426" spans="4:4" x14ac:dyDescent="0.2">
      <c r="D426" s="148"/>
    </row>
    <row r="427" spans="4:4" x14ac:dyDescent="0.2">
      <c r="D427" s="148"/>
    </row>
    <row r="428" spans="4:4" x14ac:dyDescent="0.2">
      <c r="D428" s="148"/>
    </row>
    <row r="429" spans="4:4" x14ac:dyDescent="0.2">
      <c r="D429" s="148"/>
    </row>
    <row r="430" spans="4:4" x14ac:dyDescent="0.2">
      <c r="D430" s="148"/>
    </row>
    <row r="431" spans="4:4" x14ac:dyDescent="0.2">
      <c r="D431" s="148"/>
    </row>
    <row r="432" spans="4:4" x14ac:dyDescent="0.2">
      <c r="D432" s="148"/>
    </row>
    <row r="433" spans="4:4" x14ac:dyDescent="0.2">
      <c r="D433" s="148"/>
    </row>
    <row r="434" spans="4:4" x14ac:dyDescent="0.2">
      <c r="D434" s="148"/>
    </row>
    <row r="435" spans="4:4" x14ac:dyDescent="0.2">
      <c r="D435" s="148"/>
    </row>
    <row r="436" spans="4:4" x14ac:dyDescent="0.2">
      <c r="D436" s="148"/>
    </row>
    <row r="437" spans="4:4" x14ac:dyDescent="0.2">
      <c r="D437" s="148"/>
    </row>
    <row r="438" spans="4:4" x14ac:dyDescent="0.2">
      <c r="D438" s="148"/>
    </row>
    <row r="439" spans="4:4" x14ac:dyDescent="0.2">
      <c r="D439" s="148"/>
    </row>
    <row r="440" spans="4:4" x14ac:dyDescent="0.2">
      <c r="D440" s="148"/>
    </row>
    <row r="441" spans="4:4" x14ac:dyDescent="0.2">
      <c r="D441" s="148"/>
    </row>
    <row r="442" spans="4:4" x14ac:dyDescent="0.2">
      <c r="D442" s="148"/>
    </row>
    <row r="443" spans="4:4" x14ac:dyDescent="0.2">
      <c r="D443" s="148"/>
    </row>
    <row r="444" spans="4:4" x14ac:dyDescent="0.2">
      <c r="D444" s="148"/>
    </row>
    <row r="445" spans="4:4" x14ac:dyDescent="0.2">
      <c r="D445" s="148"/>
    </row>
    <row r="446" spans="4:4" x14ac:dyDescent="0.2">
      <c r="D446" s="148"/>
    </row>
    <row r="447" spans="4:4" x14ac:dyDescent="0.2">
      <c r="D447" s="148"/>
    </row>
    <row r="448" spans="4:4" x14ac:dyDescent="0.2">
      <c r="D448" s="148"/>
    </row>
    <row r="449" spans="4:4" x14ac:dyDescent="0.2">
      <c r="D449" s="148"/>
    </row>
    <row r="450" spans="4:4" x14ac:dyDescent="0.2">
      <c r="D450" s="148"/>
    </row>
    <row r="451" spans="4:4" x14ac:dyDescent="0.2">
      <c r="D451" s="148"/>
    </row>
    <row r="452" spans="4:4" x14ac:dyDescent="0.2">
      <c r="D452" s="148"/>
    </row>
    <row r="453" spans="4:4" x14ac:dyDescent="0.2">
      <c r="D453" s="148"/>
    </row>
    <row r="454" spans="4:4" x14ac:dyDescent="0.2">
      <c r="D454" s="148"/>
    </row>
    <row r="455" spans="4:4" x14ac:dyDescent="0.2">
      <c r="D455" s="148"/>
    </row>
    <row r="456" spans="4:4" x14ac:dyDescent="0.2">
      <c r="D456" s="148"/>
    </row>
    <row r="457" spans="4:4" x14ac:dyDescent="0.2">
      <c r="D457" s="148"/>
    </row>
    <row r="458" spans="4:4" x14ac:dyDescent="0.2">
      <c r="D458" s="148"/>
    </row>
    <row r="459" spans="4:4" x14ac:dyDescent="0.2">
      <c r="D459" s="148"/>
    </row>
    <row r="460" spans="4:4" x14ac:dyDescent="0.2">
      <c r="D460" s="148"/>
    </row>
    <row r="461" spans="4:4" x14ac:dyDescent="0.2">
      <c r="D461" s="148"/>
    </row>
    <row r="462" spans="4:4" x14ac:dyDescent="0.2">
      <c r="D462" s="148"/>
    </row>
    <row r="463" spans="4:4" x14ac:dyDescent="0.2">
      <c r="D463" s="148"/>
    </row>
    <row r="464" spans="4:4" x14ac:dyDescent="0.2">
      <c r="D464" s="148"/>
    </row>
    <row r="465" spans="4:4" x14ac:dyDescent="0.2">
      <c r="D465" s="148"/>
    </row>
    <row r="466" spans="4:4" x14ac:dyDescent="0.2">
      <c r="D466" s="148"/>
    </row>
    <row r="467" spans="4:4" x14ac:dyDescent="0.2">
      <c r="D467" s="148"/>
    </row>
    <row r="468" spans="4:4" x14ac:dyDescent="0.2">
      <c r="D468" s="148"/>
    </row>
    <row r="469" spans="4:4" x14ac:dyDescent="0.2">
      <c r="D469" s="148"/>
    </row>
    <row r="470" spans="4:4" x14ac:dyDescent="0.2">
      <c r="D470" s="148"/>
    </row>
    <row r="471" spans="4:4" x14ac:dyDescent="0.2">
      <c r="D471" s="148"/>
    </row>
    <row r="472" spans="4:4" x14ac:dyDescent="0.2">
      <c r="D472" s="148"/>
    </row>
    <row r="473" spans="4:4" x14ac:dyDescent="0.2">
      <c r="D473" s="148"/>
    </row>
    <row r="474" spans="4:4" x14ac:dyDescent="0.2">
      <c r="D474" s="148"/>
    </row>
    <row r="475" spans="4:4" x14ac:dyDescent="0.2">
      <c r="D475" s="148"/>
    </row>
    <row r="476" spans="4:4" x14ac:dyDescent="0.2">
      <c r="D476" s="148"/>
    </row>
    <row r="477" spans="4:4" x14ac:dyDescent="0.2">
      <c r="D477" s="148"/>
    </row>
    <row r="478" spans="4:4" x14ac:dyDescent="0.2">
      <c r="D478" s="148"/>
    </row>
    <row r="479" spans="4:4" x14ac:dyDescent="0.2">
      <c r="D479" s="148"/>
    </row>
    <row r="480" spans="4:4" x14ac:dyDescent="0.2">
      <c r="D480" s="148"/>
    </row>
    <row r="481" spans="4:4" x14ac:dyDescent="0.2">
      <c r="D481" s="148"/>
    </row>
    <row r="482" spans="4:4" x14ac:dyDescent="0.2">
      <c r="D482" s="148"/>
    </row>
    <row r="483" spans="4:4" x14ac:dyDescent="0.2">
      <c r="D483" s="148"/>
    </row>
    <row r="484" spans="4:4" x14ac:dyDescent="0.2">
      <c r="D484" s="148"/>
    </row>
    <row r="485" spans="4:4" x14ac:dyDescent="0.2">
      <c r="D485" s="148"/>
    </row>
    <row r="486" spans="4:4" x14ac:dyDescent="0.2">
      <c r="D486" s="148"/>
    </row>
    <row r="487" spans="4:4" x14ac:dyDescent="0.2">
      <c r="D487" s="148"/>
    </row>
    <row r="488" spans="4:4" x14ac:dyDescent="0.2">
      <c r="D488" s="148"/>
    </row>
    <row r="489" spans="4:4" x14ac:dyDescent="0.2">
      <c r="D489" s="148"/>
    </row>
    <row r="490" spans="4:4" x14ac:dyDescent="0.2">
      <c r="D490" s="148"/>
    </row>
    <row r="491" spans="4:4" x14ac:dyDescent="0.2">
      <c r="D491" s="148"/>
    </row>
    <row r="492" spans="4:4" x14ac:dyDescent="0.2">
      <c r="D492" s="148"/>
    </row>
    <row r="493" spans="4:4" x14ac:dyDescent="0.2">
      <c r="D493" s="148"/>
    </row>
    <row r="494" spans="4:4" x14ac:dyDescent="0.2">
      <c r="D494" s="148"/>
    </row>
    <row r="495" spans="4:4" x14ac:dyDescent="0.2">
      <c r="D495" s="148"/>
    </row>
    <row r="496" spans="4:4" x14ac:dyDescent="0.2">
      <c r="D496" s="148"/>
    </row>
    <row r="497" spans="4:4" x14ac:dyDescent="0.2">
      <c r="D497" s="148"/>
    </row>
    <row r="498" spans="4:4" x14ac:dyDescent="0.2">
      <c r="D498" s="148"/>
    </row>
    <row r="499" spans="4:4" x14ac:dyDescent="0.2">
      <c r="D499" s="148"/>
    </row>
    <row r="500" spans="4:4" x14ac:dyDescent="0.2">
      <c r="D500" s="148"/>
    </row>
    <row r="501" spans="4:4" x14ac:dyDescent="0.2">
      <c r="D501" s="148"/>
    </row>
    <row r="502" spans="4:4" x14ac:dyDescent="0.2">
      <c r="D502" s="148"/>
    </row>
    <row r="503" spans="4:4" x14ac:dyDescent="0.2">
      <c r="D503" s="148"/>
    </row>
    <row r="504" spans="4:4" x14ac:dyDescent="0.2">
      <c r="D504" s="148"/>
    </row>
    <row r="505" spans="4:4" x14ac:dyDescent="0.2">
      <c r="D505" s="148"/>
    </row>
    <row r="506" spans="4:4" x14ac:dyDescent="0.2">
      <c r="D506" s="148"/>
    </row>
    <row r="507" spans="4:4" x14ac:dyDescent="0.2">
      <c r="D507" s="148"/>
    </row>
    <row r="508" spans="4:4" x14ac:dyDescent="0.2">
      <c r="D508" s="148"/>
    </row>
    <row r="509" spans="4:4" x14ac:dyDescent="0.2">
      <c r="D509" s="148"/>
    </row>
    <row r="510" spans="4:4" x14ac:dyDescent="0.2">
      <c r="D510" s="148"/>
    </row>
    <row r="511" spans="4:4" x14ac:dyDescent="0.2">
      <c r="D511" s="148"/>
    </row>
    <row r="512" spans="4:4" x14ac:dyDescent="0.2">
      <c r="D512" s="148"/>
    </row>
    <row r="513" spans="4:4" x14ac:dyDescent="0.2">
      <c r="D513" s="148"/>
    </row>
    <row r="514" spans="4:4" x14ac:dyDescent="0.2">
      <c r="D514" s="148"/>
    </row>
    <row r="515" spans="4:4" x14ac:dyDescent="0.2">
      <c r="D515" s="148"/>
    </row>
    <row r="516" spans="4:4" x14ac:dyDescent="0.2">
      <c r="D516" s="148"/>
    </row>
    <row r="517" spans="4:4" x14ac:dyDescent="0.2">
      <c r="D517" s="148"/>
    </row>
    <row r="518" spans="4:4" x14ac:dyDescent="0.2">
      <c r="D518" s="148"/>
    </row>
    <row r="519" spans="4:4" x14ac:dyDescent="0.2">
      <c r="D519" s="148"/>
    </row>
    <row r="520" spans="4:4" x14ac:dyDescent="0.2">
      <c r="D520" s="148"/>
    </row>
    <row r="521" spans="4:4" x14ac:dyDescent="0.2">
      <c r="D521" s="148"/>
    </row>
    <row r="522" spans="4:4" x14ac:dyDescent="0.2">
      <c r="D522" s="148"/>
    </row>
    <row r="523" spans="4:4" x14ac:dyDescent="0.2">
      <c r="D523" s="148"/>
    </row>
    <row r="524" spans="4:4" x14ac:dyDescent="0.2">
      <c r="D524" s="148"/>
    </row>
    <row r="525" spans="4:4" x14ac:dyDescent="0.2">
      <c r="D525" s="148"/>
    </row>
    <row r="526" spans="4:4" x14ac:dyDescent="0.2">
      <c r="D526" s="148"/>
    </row>
    <row r="527" spans="4:4" x14ac:dyDescent="0.2">
      <c r="D527" s="148"/>
    </row>
    <row r="528" spans="4:4" x14ac:dyDescent="0.2">
      <c r="D528" s="148"/>
    </row>
    <row r="529" spans="4:4" x14ac:dyDescent="0.2">
      <c r="D529" s="148"/>
    </row>
    <row r="530" spans="4:4" x14ac:dyDescent="0.2">
      <c r="D530" s="148"/>
    </row>
    <row r="531" spans="4:4" x14ac:dyDescent="0.2">
      <c r="D531" s="148"/>
    </row>
    <row r="532" spans="4:4" x14ac:dyDescent="0.2">
      <c r="D532" s="148"/>
    </row>
    <row r="533" spans="4:4" x14ac:dyDescent="0.2">
      <c r="D533" s="148"/>
    </row>
    <row r="534" spans="4:4" x14ac:dyDescent="0.2">
      <c r="D534" s="148"/>
    </row>
    <row r="535" spans="4:4" x14ac:dyDescent="0.2">
      <c r="D535" s="148"/>
    </row>
    <row r="536" spans="4:4" x14ac:dyDescent="0.2">
      <c r="D536" s="148"/>
    </row>
    <row r="537" spans="4:4" x14ac:dyDescent="0.2">
      <c r="D537" s="148"/>
    </row>
    <row r="538" spans="4:4" x14ac:dyDescent="0.2">
      <c r="D538" s="148"/>
    </row>
    <row r="539" spans="4:4" x14ac:dyDescent="0.2">
      <c r="D539" s="148"/>
    </row>
    <row r="540" spans="4:4" x14ac:dyDescent="0.2">
      <c r="D540" s="148"/>
    </row>
    <row r="541" spans="4:4" x14ac:dyDescent="0.2">
      <c r="D541" s="148"/>
    </row>
    <row r="542" spans="4:4" x14ac:dyDescent="0.2">
      <c r="D542" s="148"/>
    </row>
    <row r="543" spans="4:4" x14ac:dyDescent="0.2">
      <c r="D543" s="148"/>
    </row>
    <row r="544" spans="4:4" x14ac:dyDescent="0.2">
      <c r="D544" s="148"/>
    </row>
    <row r="545" spans="4:4" x14ac:dyDescent="0.2">
      <c r="D545" s="148"/>
    </row>
    <row r="546" spans="4:4" x14ac:dyDescent="0.2">
      <c r="D546" s="148"/>
    </row>
    <row r="547" spans="4:4" x14ac:dyDescent="0.2">
      <c r="D547" s="148"/>
    </row>
    <row r="548" spans="4:4" x14ac:dyDescent="0.2">
      <c r="D548" s="148"/>
    </row>
    <row r="549" spans="4:4" x14ac:dyDescent="0.2">
      <c r="D549" s="148"/>
    </row>
    <row r="550" spans="4:4" x14ac:dyDescent="0.2">
      <c r="D550" s="148"/>
    </row>
    <row r="551" spans="4:4" x14ac:dyDescent="0.2">
      <c r="D551" s="148"/>
    </row>
    <row r="552" spans="4:4" x14ac:dyDescent="0.2">
      <c r="D552" s="148"/>
    </row>
    <row r="553" spans="4:4" x14ac:dyDescent="0.2">
      <c r="D553" s="148"/>
    </row>
    <row r="554" spans="4:4" x14ac:dyDescent="0.2">
      <c r="D554" s="148"/>
    </row>
    <row r="555" spans="4:4" x14ac:dyDescent="0.2">
      <c r="D555" s="148"/>
    </row>
    <row r="556" spans="4:4" x14ac:dyDescent="0.2">
      <c r="D556" s="148"/>
    </row>
    <row r="557" spans="4:4" x14ac:dyDescent="0.2">
      <c r="D557" s="148"/>
    </row>
    <row r="558" spans="4:4" x14ac:dyDescent="0.2">
      <c r="D558" s="148"/>
    </row>
    <row r="559" spans="4:4" x14ac:dyDescent="0.2">
      <c r="D559" s="148"/>
    </row>
    <row r="560" spans="4:4" x14ac:dyDescent="0.2">
      <c r="D560" s="148"/>
    </row>
    <row r="561" spans="4:4" x14ac:dyDescent="0.2">
      <c r="D561" s="148"/>
    </row>
    <row r="562" spans="4:4" x14ac:dyDescent="0.2">
      <c r="D562" s="148"/>
    </row>
    <row r="563" spans="4:4" x14ac:dyDescent="0.2">
      <c r="D563" s="148"/>
    </row>
    <row r="564" spans="4:4" x14ac:dyDescent="0.2">
      <c r="D564" s="148"/>
    </row>
    <row r="565" spans="4:4" x14ac:dyDescent="0.2">
      <c r="D565" s="148"/>
    </row>
    <row r="566" spans="4:4" x14ac:dyDescent="0.2">
      <c r="D566" s="148"/>
    </row>
    <row r="567" spans="4:4" x14ac:dyDescent="0.2">
      <c r="D567" s="148"/>
    </row>
    <row r="568" spans="4:4" x14ac:dyDescent="0.2">
      <c r="D568" s="148"/>
    </row>
    <row r="569" spans="4:4" x14ac:dyDescent="0.2">
      <c r="D569" s="148"/>
    </row>
    <row r="570" spans="4:4" x14ac:dyDescent="0.2">
      <c r="D570" s="148"/>
    </row>
    <row r="571" spans="4:4" x14ac:dyDescent="0.2">
      <c r="D571" s="148"/>
    </row>
    <row r="572" spans="4:4" x14ac:dyDescent="0.2">
      <c r="D572" s="148"/>
    </row>
    <row r="573" spans="4:4" x14ac:dyDescent="0.2">
      <c r="D573" s="148"/>
    </row>
    <row r="574" spans="4:4" x14ac:dyDescent="0.2">
      <c r="D574" s="148"/>
    </row>
    <row r="575" spans="4:4" x14ac:dyDescent="0.2">
      <c r="D575" s="148"/>
    </row>
    <row r="576" spans="4:4" x14ac:dyDescent="0.2">
      <c r="D576" s="148"/>
    </row>
    <row r="577" spans="4:4" x14ac:dyDescent="0.2">
      <c r="D577" s="148"/>
    </row>
    <row r="578" spans="4:4" x14ac:dyDescent="0.2">
      <c r="D578" s="148"/>
    </row>
    <row r="579" spans="4:4" x14ac:dyDescent="0.2">
      <c r="D579" s="148"/>
    </row>
    <row r="580" spans="4:4" x14ac:dyDescent="0.2">
      <c r="D580" s="148"/>
    </row>
    <row r="581" spans="4:4" x14ac:dyDescent="0.2">
      <c r="D581" s="148"/>
    </row>
    <row r="582" spans="4:4" x14ac:dyDescent="0.2">
      <c r="D582" s="148"/>
    </row>
    <row r="583" spans="4:4" x14ac:dyDescent="0.2">
      <c r="D583" s="148"/>
    </row>
    <row r="584" spans="4:4" x14ac:dyDescent="0.2">
      <c r="D584" s="148"/>
    </row>
    <row r="585" spans="4:4" x14ac:dyDescent="0.2">
      <c r="D585" s="148"/>
    </row>
    <row r="586" spans="4:4" x14ac:dyDescent="0.2">
      <c r="D586" s="148"/>
    </row>
    <row r="587" spans="4:4" x14ac:dyDescent="0.2">
      <c r="D587" s="148"/>
    </row>
    <row r="588" spans="4:4" x14ac:dyDescent="0.2">
      <c r="D588" s="148"/>
    </row>
    <row r="589" spans="4:4" x14ac:dyDescent="0.2">
      <c r="D589" s="148"/>
    </row>
    <row r="590" spans="4:4" x14ac:dyDescent="0.2">
      <c r="D590" s="148"/>
    </row>
    <row r="591" spans="4:4" x14ac:dyDescent="0.2">
      <c r="D591" s="148"/>
    </row>
    <row r="592" spans="4:4" x14ac:dyDescent="0.2">
      <c r="D592" s="148"/>
    </row>
    <row r="593" spans="4:4" x14ac:dyDescent="0.2">
      <c r="D593" s="148"/>
    </row>
    <row r="594" spans="4:4" x14ac:dyDescent="0.2">
      <c r="D594" s="148"/>
    </row>
    <row r="595" spans="4:4" x14ac:dyDescent="0.2">
      <c r="D595" s="148"/>
    </row>
    <row r="596" spans="4:4" x14ac:dyDescent="0.2">
      <c r="D596" s="148"/>
    </row>
    <row r="597" spans="4:4" x14ac:dyDescent="0.2">
      <c r="D597" s="148"/>
    </row>
    <row r="598" spans="4:4" x14ac:dyDescent="0.2">
      <c r="D598" s="148"/>
    </row>
    <row r="599" spans="4:4" x14ac:dyDescent="0.2">
      <c r="D599" s="148"/>
    </row>
    <row r="600" spans="4:4" x14ac:dyDescent="0.2">
      <c r="D600" s="148"/>
    </row>
    <row r="601" spans="4:4" x14ac:dyDescent="0.2">
      <c r="D601" s="148"/>
    </row>
    <row r="602" spans="4:4" x14ac:dyDescent="0.2">
      <c r="D602" s="148"/>
    </row>
    <row r="603" spans="4:4" x14ac:dyDescent="0.2">
      <c r="D603" s="148"/>
    </row>
    <row r="604" spans="4:4" x14ac:dyDescent="0.2">
      <c r="D604" s="148"/>
    </row>
    <row r="605" spans="4:4" x14ac:dyDescent="0.2">
      <c r="D605" s="148"/>
    </row>
    <row r="606" spans="4:4" x14ac:dyDescent="0.2">
      <c r="D606" s="148"/>
    </row>
    <row r="607" spans="4:4" x14ac:dyDescent="0.2">
      <c r="D607" s="148"/>
    </row>
    <row r="608" spans="4:4" x14ac:dyDescent="0.2">
      <c r="D608" s="148"/>
    </row>
    <row r="609" spans="4:4" x14ac:dyDescent="0.2">
      <c r="D609" s="148"/>
    </row>
    <row r="610" spans="4:4" x14ac:dyDescent="0.2">
      <c r="D610" s="148"/>
    </row>
    <row r="611" spans="4:4" x14ac:dyDescent="0.2">
      <c r="D611" s="148"/>
    </row>
    <row r="612" spans="4:4" x14ac:dyDescent="0.2">
      <c r="D612" s="148"/>
    </row>
    <row r="613" spans="4:4" x14ac:dyDescent="0.2">
      <c r="D613" s="148"/>
    </row>
    <row r="614" spans="4:4" x14ac:dyDescent="0.2">
      <c r="D614" s="148"/>
    </row>
    <row r="615" spans="4:4" x14ac:dyDescent="0.2">
      <c r="D615" s="148"/>
    </row>
    <row r="616" spans="4:4" x14ac:dyDescent="0.2">
      <c r="D616" s="148"/>
    </row>
    <row r="617" spans="4:4" x14ac:dyDescent="0.2">
      <c r="D617" s="148"/>
    </row>
    <row r="618" spans="4:4" x14ac:dyDescent="0.2">
      <c r="D618" s="148"/>
    </row>
    <row r="619" spans="4:4" x14ac:dyDescent="0.2">
      <c r="D619" s="148"/>
    </row>
    <row r="620" spans="4:4" x14ac:dyDescent="0.2">
      <c r="D620" s="148"/>
    </row>
    <row r="621" spans="4:4" x14ac:dyDescent="0.2">
      <c r="D621" s="148"/>
    </row>
    <row r="622" spans="4:4" x14ac:dyDescent="0.2">
      <c r="D622" s="148"/>
    </row>
    <row r="623" spans="4:4" x14ac:dyDescent="0.2">
      <c r="D623" s="148"/>
    </row>
    <row r="624" spans="4:4" x14ac:dyDescent="0.2">
      <c r="D624" s="148"/>
    </row>
    <row r="625" spans="4:4" x14ac:dyDescent="0.2">
      <c r="D625" s="148"/>
    </row>
    <row r="626" spans="4:4" x14ac:dyDescent="0.2">
      <c r="D626" s="148"/>
    </row>
    <row r="627" spans="4:4" x14ac:dyDescent="0.2">
      <c r="D627" s="148"/>
    </row>
    <row r="628" spans="4:4" x14ac:dyDescent="0.2">
      <c r="D628" s="148"/>
    </row>
    <row r="629" spans="4:4" x14ac:dyDescent="0.2">
      <c r="D629" s="148"/>
    </row>
    <row r="630" spans="4:4" x14ac:dyDescent="0.2">
      <c r="D630" s="148"/>
    </row>
    <row r="631" spans="4:4" x14ac:dyDescent="0.2">
      <c r="D631" s="148"/>
    </row>
    <row r="632" spans="4:4" x14ac:dyDescent="0.2">
      <c r="D632" s="148"/>
    </row>
    <row r="633" spans="4:4" x14ac:dyDescent="0.2">
      <c r="D633" s="148"/>
    </row>
    <row r="634" spans="4:4" x14ac:dyDescent="0.2">
      <c r="D634" s="148"/>
    </row>
    <row r="635" spans="4:4" x14ac:dyDescent="0.2">
      <c r="D635" s="148"/>
    </row>
    <row r="636" spans="4:4" x14ac:dyDescent="0.2">
      <c r="D636" s="148"/>
    </row>
    <row r="637" spans="4:4" x14ac:dyDescent="0.2">
      <c r="D637" s="148"/>
    </row>
    <row r="638" spans="4:4" x14ac:dyDescent="0.2">
      <c r="D638" s="148"/>
    </row>
    <row r="639" spans="4:4" x14ac:dyDescent="0.2">
      <c r="D639" s="148"/>
    </row>
    <row r="640" spans="4:4" x14ac:dyDescent="0.2">
      <c r="D640" s="148"/>
    </row>
    <row r="641" spans="4:4" x14ac:dyDescent="0.2">
      <c r="D641" s="148"/>
    </row>
    <row r="642" spans="4:4" x14ac:dyDescent="0.2">
      <c r="D642" s="148"/>
    </row>
    <row r="643" spans="4:4" x14ac:dyDescent="0.2">
      <c r="D643" s="148"/>
    </row>
    <row r="644" spans="4:4" x14ac:dyDescent="0.2">
      <c r="D644" s="148"/>
    </row>
    <row r="645" spans="4:4" x14ac:dyDescent="0.2">
      <c r="D645" s="148"/>
    </row>
    <row r="646" spans="4:4" x14ac:dyDescent="0.2">
      <c r="D646" s="148"/>
    </row>
    <row r="647" spans="4:4" x14ac:dyDescent="0.2">
      <c r="D647" s="148"/>
    </row>
    <row r="648" spans="4:4" x14ac:dyDescent="0.2">
      <c r="D648" s="148"/>
    </row>
    <row r="649" spans="4:4" x14ac:dyDescent="0.2">
      <c r="D649" s="148"/>
    </row>
    <row r="650" spans="4:4" x14ac:dyDescent="0.2">
      <c r="D650" s="148"/>
    </row>
    <row r="651" spans="4:4" x14ac:dyDescent="0.2">
      <c r="D651" s="148"/>
    </row>
    <row r="652" spans="4:4" x14ac:dyDescent="0.2">
      <c r="D652" s="148"/>
    </row>
    <row r="653" spans="4:4" x14ac:dyDescent="0.2">
      <c r="D653" s="148"/>
    </row>
    <row r="654" spans="4:4" x14ac:dyDescent="0.2">
      <c r="D654" s="148"/>
    </row>
    <row r="655" spans="4:4" x14ac:dyDescent="0.2">
      <c r="D655" s="148"/>
    </row>
    <row r="656" spans="4:4" x14ac:dyDescent="0.2">
      <c r="D656" s="148"/>
    </row>
    <row r="657" spans="4:4" x14ac:dyDescent="0.2">
      <c r="D657" s="148"/>
    </row>
    <row r="658" spans="4:4" x14ac:dyDescent="0.2">
      <c r="D658" s="148"/>
    </row>
    <row r="659" spans="4:4" x14ac:dyDescent="0.2">
      <c r="D659" s="148"/>
    </row>
    <row r="660" spans="4:4" x14ac:dyDescent="0.2">
      <c r="D660" s="148"/>
    </row>
    <row r="661" spans="4:4" x14ac:dyDescent="0.2">
      <c r="D661" s="148"/>
    </row>
    <row r="662" spans="4:4" x14ac:dyDescent="0.2">
      <c r="D662" s="148"/>
    </row>
    <row r="663" spans="4:4" x14ac:dyDescent="0.2">
      <c r="D663" s="148"/>
    </row>
    <row r="664" spans="4:4" x14ac:dyDescent="0.2">
      <c r="D664" s="148"/>
    </row>
    <row r="665" spans="4:4" x14ac:dyDescent="0.2">
      <c r="D665" s="148"/>
    </row>
    <row r="666" spans="4:4" x14ac:dyDescent="0.2">
      <c r="D666" s="148"/>
    </row>
    <row r="667" spans="4:4" x14ac:dyDescent="0.2">
      <c r="D667" s="148"/>
    </row>
    <row r="668" spans="4:4" x14ac:dyDescent="0.2">
      <c r="D668" s="148"/>
    </row>
    <row r="669" spans="4:4" x14ac:dyDescent="0.2">
      <c r="D669" s="148"/>
    </row>
    <row r="670" spans="4:4" x14ac:dyDescent="0.2">
      <c r="D670" s="148"/>
    </row>
    <row r="671" spans="4:4" x14ac:dyDescent="0.2">
      <c r="D671" s="148"/>
    </row>
    <row r="672" spans="4:4" x14ac:dyDescent="0.2">
      <c r="D672" s="148"/>
    </row>
    <row r="673" spans="4:4" x14ac:dyDescent="0.2">
      <c r="D673" s="148"/>
    </row>
    <row r="674" spans="4:4" x14ac:dyDescent="0.2">
      <c r="D674" s="148"/>
    </row>
    <row r="675" spans="4:4" x14ac:dyDescent="0.2">
      <c r="D675" s="148"/>
    </row>
    <row r="676" spans="4:4" x14ac:dyDescent="0.2">
      <c r="D676" s="148"/>
    </row>
    <row r="677" spans="4:4" x14ac:dyDescent="0.2">
      <c r="D677" s="148"/>
    </row>
    <row r="678" spans="4:4" x14ac:dyDescent="0.2">
      <c r="D678" s="148"/>
    </row>
    <row r="679" spans="4:4" x14ac:dyDescent="0.2">
      <c r="D679" s="148"/>
    </row>
    <row r="680" spans="4:4" x14ac:dyDescent="0.2">
      <c r="D680" s="148"/>
    </row>
    <row r="681" spans="4:4" x14ac:dyDescent="0.2">
      <c r="D681" s="148"/>
    </row>
    <row r="682" spans="4:4" x14ac:dyDescent="0.2">
      <c r="D682" s="148"/>
    </row>
    <row r="683" spans="4:4" x14ac:dyDescent="0.2">
      <c r="D683" s="148"/>
    </row>
    <row r="684" spans="4:4" x14ac:dyDescent="0.2">
      <c r="D684" s="148"/>
    </row>
    <row r="685" spans="4:4" x14ac:dyDescent="0.2">
      <c r="D685" s="148"/>
    </row>
    <row r="686" spans="4:4" x14ac:dyDescent="0.2">
      <c r="D686" s="148"/>
    </row>
    <row r="687" spans="4:4" x14ac:dyDescent="0.2">
      <c r="D687" s="148"/>
    </row>
    <row r="688" spans="4:4" x14ac:dyDescent="0.2">
      <c r="D688" s="148"/>
    </row>
    <row r="689" spans="4:4" x14ac:dyDescent="0.2">
      <c r="D689" s="148"/>
    </row>
    <row r="690" spans="4:4" x14ac:dyDescent="0.2">
      <c r="D690" s="148"/>
    </row>
    <row r="691" spans="4:4" x14ac:dyDescent="0.2">
      <c r="D691" s="148"/>
    </row>
    <row r="692" spans="4:4" x14ac:dyDescent="0.2">
      <c r="D692" s="148"/>
    </row>
    <row r="693" spans="4:4" x14ac:dyDescent="0.2">
      <c r="D693" s="148"/>
    </row>
    <row r="694" spans="4:4" x14ac:dyDescent="0.2">
      <c r="D694" s="148"/>
    </row>
    <row r="695" spans="4:4" x14ac:dyDescent="0.2">
      <c r="D695" s="148"/>
    </row>
    <row r="696" spans="4:4" x14ac:dyDescent="0.2">
      <c r="D696" s="148"/>
    </row>
    <row r="697" spans="4:4" x14ac:dyDescent="0.2">
      <c r="D697" s="148"/>
    </row>
    <row r="698" spans="4:4" x14ac:dyDescent="0.2">
      <c r="D698" s="148"/>
    </row>
    <row r="699" spans="4:4" x14ac:dyDescent="0.2">
      <c r="D699" s="148"/>
    </row>
    <row r="700" spans="4:4" x14ac:dyDescent="0.2">
      <c r="D700" s="148"/>
    </row>
    <row r="701" spans="4:4" x14ac:dyDescent="0.2">
      <c r="D701" s="148"/>
    </row>
    <row r="702" spans="4:4" x14ac:dyDescent="0.2">
      <c r="D702" s="148"/>
    </row>
    <row r="703" spans="4:4" x14ac:dyDescent="0.2">
      <c r="D703" s="148"/>
    </row>
    <row r="704" spans="4:4" x14ac:dyDescent="0.2">
      <c r="D704" s="148"/>
    </row>
    <row r="705" spans="4:4" x14ac:dyDescent="0.2">
      <c r="D705" s="148"/>
    </row>
    <row r="706" spans="4:4" x14ac:dyDescent="0.2">
      <c r="D706" s="148"/>
    </row>
    <row r="707" spans="4:4" x14ac:dyDescent="0.2">
      <c r="D707" s="148"/>
    </row>
    <row r="708" spans="4:4" x14ac:dyDescent="0.2">
      <c r="D708" s="148"/>
    </row>
    <row r="709" spans="4:4" x14ac:dyDescent="0.2">
      <c r="D709" s="148"/>
    </row>
    <row r="710" spans="4:4" x14ac:dyDescent="0.2">
      <c r="D710" s="148"/>
    </row>
    <row r="711" spans="4:4" x14ac:dyDescent="0.2">
      <c r="D711" s="148"/>
    </row>
    <row r="712" spans="4:4" x14ac:dyDescent="0.2">
      <c r="D712" s="148"/>
    </row>
    <row r="713" spans="4:4" x14ac:dyDescent="0.2">
      <c r="D713" s="148"/>
    </row>
    <row r="714" spans="4:4" x14ac:dyDescent="0.2">
      <c r="D714" s="148"/>
    </row>
    <row r="715" spans="4:4" x14ac:dyDescent="0.2">
      <c r="D715" s="148"/>
    </row>
    <row r="716" spans="4:4" x14ac:dyDescent="0.2">
      <c r="D716" s="148"/>
    </row>
    <row r="717" spans="4:4" x14ac:dyDescent="0.2">
      <c r="D717" s="148"/>
    </row>
    <row r="718" spans="4:4" x14ac:dyDescent="0.2">
      <c r="D718" s="148"/>
    </row>
    <row r="719" spans="4:4" x14ac:dyDescent="0.2">
      <c r="D719" s="148"/>
    </row>
    <row r="720" spans="4:4" x14ac:dyDescent="0.2">
      <c r="D720" s="148"/>
    </row>
    <row r="721" spans="4:4" x14ac:dyDescent="0.2">
      <c r="D721" s="148"/>
    </row>
    <row r="722" spans="4:4" x14ac:dyDescent="0.2">
      <c r="D722" s="148"/>
    </row>
    <row r="723" spans="4:4" x14ac:dyDescent="0.2">
      <c r="D723" s="148"/>
    </row>
    <row r="724" spans="4:4" x14ac:dyDescent="0.2">
      <c r="D724" s="148"/>
    </row>
    <row r="725" spans="4:4" x14ac:dyDescent="0.2">
      <c r="D725" s="148"/>
    </row>
    <row r="726" spans="4:4" x14ac:dyDescent="0.2">
      <c r="D726" s="148"/>
    </row>
    <row r="727" spans="4:4" x14ac:dyDescent="0.2">
      <c r="D727" s="148"/>
    </row>
    <row r="728" spans="4:4" x14ac:dyDescent="0.2">
      <c r="D728" s="148"/>
    </row>
    <row r="729" spans="4:4" x14ac:dyDescent="0.2">
      <c r="D729" s="148"/>
    </row>
    <row r="730" spans="4:4" x14ac:dyDescent="0.2">
      <c r="D730" s="148"/>
    </row>
    <row r="731" spans="4:4" x14ac:dyDescent="0.2">
      <c r="D731" s="148"/>
    </row>
    <row r="732" spans="4:4" x14ac:dyDescent="0.2">
      <c r="D732" s="148"/>
    </row>
    <row r="733" spans="4:4" x14ac:dyDescent="0.2">
      <c r="D733" s="148"/>
    </row>
    <row r="734" spans="4:4" x14ac:dyDescent="0.2">
      <c r="D734" s="148"/>
    </row>
    <row r="735" spans="4:4" x14ac:dyDescent="0.2">
      <c r="D735" s="148"/>
    </row>
    <row r="736" spans="4:4" x14ac:dyDescent="0.2">
      <c r="D736" s="148"/>
    </row>
    <row r="737" spans="4:4" x14ac:dyDescent="0.2">
      <c r="D737" s="148"/>
    </row>
    <row r="738" spans="4:4" x14ac:dyDescent="0.2">
      <c r="D738" s="148"/>
    </row>
    <row r="739" spans="4:4" x14ac:dyDescent="0.2">
      <c r="D739" s="148"/>
    </row>
    <row r="740" spans="4:4" x14ac:dyDescent="0.2">
      <c r="D740" s="148"/>
    </row>
    <row r="741" spans="4:4" x14ac:dyDescent="0.2">
      <c r="D741" s="148"/>
    </row>
    <row r="742" spans="4:4" x14ac:dyDescent="0.2">
      <c r="D742" s="148"/>
    </row>
    <row r="743" spans="4:4" x14ac:dyDescent="0.2">
      <c r="D743" s="148"/>
    </row>
    <row r="744" spans="4:4" x14ac:dyDescent="0.2">
      <c r="D744" s="148"/>
    </row>
    <row r="745" spans="4:4" x14ac:dyDescent="0.2">
      <c r="D745" s="148"/>
    </row>
    <row r="746" spans="4:4" x14ac:dyDescent="0.2">
      <c r="D746" s="148"/>
    </row>
    <row r="747" spans="4:4" x14ac:dyDescent="0.2">
      <c r="D747" s="148"/>
    </row>
    <row r="748" spans="4:4" x14ac:dyDescent="0.2">
      <c r="D748" s="148"/>
    </row>
    <row r="749" spans="4:4" x14ac:dyDescent="0.2">
      <c r="D749" s="148"/>
    </row>
    <row r="750" spans="4:4" x14ac:dyDescent="0.2">
      <c r="D750" s="148"/>
    </row>
    <row r="751" spans="4:4" x14ac:dyDescent="0.2">
      <c r="D751" s="148"/>
    </row>
    <row r="752" spans="4:4" x14ac:dyDescent="0.2">
      <c r="D752" s="148"/>
    </row>
    <row r="753" spans="4:4" x14ac:dyDescent="0.2">
      <c r="D753" s="148"/>
    </row>
    <row r="754" spans="4:4" x14ac:dyDescent="0.2">
      <c r="D754" s="148"/>
    </row>
    <row r="755" spans="4:4" x14ac:dyDescent="0.2">
      <c r="D755" s="148"/>
    </row>
    <row r="756" spans="4:4" x14ac:dyDescent="0.2">
      <c r="D756" s="148"/>
    </row>
    <row r="757" spans="4:4" x14ac:dyDescent="0.2">
      <c r="D757" s="148"/>
    </row>
    <row r="758" spans="4:4" x14ac:dyDescent="0.2">
      <c r="D758" s="148"/>
    </row>
    <row r="759" spans="4:4" x14ac:dyDescent="0.2">
      <c r="D759" s="148"/>
    </row>
    <row r="760" spans="4:4" x14ac:dyDescent="0.2">
      <c r="D760" s="148"/>
    </row>
    <row r="761" spans="4:4" x14ac:dyDescent="0.2">
      <c r="D761" s="148"/>
    </row>
    <row r="762" spans="4:4" x14ac:dyDescent="0.2">
      <c r="D762" s="148"/>
    </row>
    <row r="763" spans="4:4" x14ac:dyDescent="0.2">
      <c r="D763" s="148"/>
    </row>
    <row r="764" spans="4:4" x14ac:dyDescent="0.2">
      <c r="D764" s="148"/>
    </row>
    <row r="765" spans="4:4" x14ac:dyDescent="0.2">
      <c r="D765" s="148"/>
    </row>
    <row r="766" spans="4:4" x14ac:dyDescent="0.2">
      <c r="D766" s="148"/>
    </row>
    <row r="767" spans="4:4" x14ac:dyDescent="0.2">
      <c r="D767" s="148"/>
    </row>
    <row r="768" spans="4:4" x14ac:dyDescent="0.2">
      <c r="D768" s="148"/>
    </row>
    <row r="769" spans="4:4" x14ac:dyDescent="0.2">
      <c r="D769" s="148"/>
    </row>
    <row r="770" spans="4:4" x14ac:dyDescent="0.2">
      <c r="D770" s="148"/>
    </row>
    <row r="771" spans="4:4" x14ac:dyDescent="0.2">
      <c r="D771" s="148"/>
    </row>
    <row r="772" spans="4:4" x14ac:dyDescent="0.2">
      <c r="D772" s="148"/>
    </row>
    <row r="773" spans="4:4" x14ac:dyDescent="0.2">
      <c r="D773" s="148"/>
    </row>
    <row r="774" spans="4:4" x14ac:dyDescent="0.2">
      <c r="D774" s="148"/>
    </row>
    <row r="775" spans="4:4" x14ac:dyDescent="0.2">
      <c r="D775" s="148"/>
    </row>
    <row r="776" spans="4:4" x14ac:dyDescent="0.2">
      <c r="D776" s="148"/>
    </row>
    <row r="777" spans="4:4" x14ac:dyDescent="0.2">
      <c r="D777" s="148"/>
    </row>
    <row r="778" spans="4:4" x14ac:dyDescent="0.2">
      <c r="D778" s="148"/>
    </row>
    <row r="779" spans="4:4" x14ac:dyDescent="0.2">
      <c r="D779" s="148"/>
    </row>
    <row r="780" spans="4:4" x14ac:dyDescent="0.2">
      <c r="D780" s="148"/>
    </row>
    <row r="781" spans="4:4" x14ac:dyDescent="0.2">
      <c r="D781" s="148"/>
    </row>
    <row r="782" spans="4:4" x14ac:dyDescent="0.2">
      <c r="D782" s="148"/>
    </row>
    <row r="783" spans="4:4" x14ac:dyDescent="0.2">
      <c r="D783" s="148"/>
    </row>
    <row r="784" spans="4:4" x14ac:dyDescent="0.2">
      <c r="D784" s="148"/>
    </row>
    <row r="785" spans="4:4" x14ac:dyDescent="0.2">
      <c r="D785" s="148"/>
    </row>
    <row r="786" spans="4:4" x14ac:dyDescent="0.2">
      <c r="D786" s="148"/>
    </row>
    <row r="787" spans="4:4" x14ac:dyDescent="0.2">
      <c r="D787" s="148"/>
    </row>
    <row r="788" spans="4:4" x14ac:dyDescent="0.2">
      <c r="D788" s="148"/>
    </row>
    <row r="789" spans="4:4" x14ac:dyDescent="0.2">
      <c r="D789" s="148"/>
    </row>
    <row r="790" spans="4:4" x14ac:dyDescent="0.2">
      <c r="D790" s="148"/>
    </row>
    <row r="791" spans="4:4" x14ac:dyDescent="0.2">
      <c r="D791" s="148"/>
    </row>
    <row r="792" spans="4:4" x14ac:dyDescent="0.2">
      <c r="D792" s="148"/>
    </row>
    <row r="793" spans="4:4" x14ac:dyDescent="0.2">
      <c r="D793" s="148"/>
    </row>
    <row r="794" spans="4:4" x14ac:dyDescent="0.2">
      <c r="D794" s="148"/>
    </row>
    <row r="795" spans="4:4" x14ac:dyDescent="0.2">
      <c r="D795" s="148"/>
    </row>
    <row r="796" spans="4:4" x14ac:dyDescent="0.2">
      <c r="D796" s="148"/>
    </row>
    <row r="797" spans="4:4" x14ac:dyDescent="0.2">
      <c r="D797" s="148"/>
    </row>
    <row r="798" spans="4:4" x14ac:dyDescent="0.2">
      <c r="D798" s="148"/>
    </row>
    <row r="799" spans="4:4" x14ac:dyDescent="0.2">
      <c r="D799" s="148"/>
    </row>
    <row r="800" spans="4:4" x14ac:dyDescent="0.2">
      <c r="D800" s="148"/>
    </row>
    <row r="801" spans="4:4" x14ac:dyDescent="0.2">
      <c r="D801" s="148"/>
    </row>
    <row r="802" spans="4:4" x14ac:dyDescent="0.2">
      <c r="D802" s="148"/>
    </row>
    <row r="803" spans="4:4" x14ac:dyDescent="0.2">
      <c r="D803" s="148"/>
    </row>
    <row r="804" spans="4:4" x14ac:dyDescent="0.2">
      <c r="D804" s="148"/>
    </row>
    <row r="805" spans="4:4" x14ac:dyDescent="0.2">
      <c r="D805" s="148"/>
    </row>
    <row r="806" spans="4:4" x14ac:dyDescent="0.2">
      <c r="D806" s="148"/>
    </row>
    <row r="807" spans="4:4" x14ac:dyDescent="0.2">
      <c r="D807" s="148"/>
    </row>
    <row r="808" spans="4:4" x14ac:dyDescent="0.2">
      <c r="D808" s="148"/>
    </row>
    <row r="809" spans="4:4" x14ac:dyDescent="0.2">
      <c r="D809" s="148"/>
    </row>
    <row r="810" spans="4:4" x14ac:dyDescent="0.2">
      <c r="D810" s="148"/>
    </row>
    <row r="811" spans="4:4" x14ac:dyDescent="0.2">
      <c r="D811" s="148"/>
    </row>
    <row r="812" spans="4:4" x14ac:dyDescent="0.2">
      <c r="D812" s="148"/>
    </row>
    <row r="813" spans="4:4" x14ac:dyDescent="0.2">
      <c r="D813" s="148"/>
    </row>
    <row r="814" spans="4:4" x14ac:dyDescent="0.2">
      <c r="D814" s="148"/>
    </row>
    <row r="815" spans="4:4" x14ac:dyDescent="0.2">
      <c r="D815" s="148"/>
    </row>
    <row r="816" spans="4:4" x14ac:dyDescent="0.2">
      <c r="D816" s="148"/>
    </row>
    <row r="817" spans="4:4" x14ac:dyDescent="0.2">
      <c r="D817" s="148"/>
    </row>
    <row r="818" spans="4:4" x14ac:dyDescent="0.2">
      <c r="D818" s="148"/>
    </row>
    <row r="819" spans="4:4" x14ac:dyDescent="0.2">
      <c r="D819" s="148"/>
    </row>
    <row r="820" spans="4:4" x14ac:dyDescent="0.2">
      <c r="D820" s="148"/>
    </row>
    <row r="821" spans="4:4" x14ac:dyDescent="0.2">
      <c r="D821" s="148"/>
    </row>
    <row r="822" spans="4:4" x14ac:dyDescent="0.2">
      <c r="D822" s="148"/>
    </row>
    <row r="823" spans="4:4" x14ac:dyDescent="0.2">
      <c r="D823" s="148"/>
    </row>
    <row r="824" spans="4:4" x14ac:dyDescent="0.2">
      <c r="D824" s="148"/>
    </row>
    <row r="825" spans="4:4" x14ac:dyDescent="0.2">
      <c r="D825" s="148"/>
    </row>
    <row r="826" spans="4:4" x14ac:dyDescent="0.2">
      <c r="D826" s="148"/>
    </row>
    <row r="827" spans="4:4" x14ac:dyDescent="0.2">
      <c r="D827" s="148"/>
    </row>
    <row r="828" spans="4:4" x14ac:dyDescent="0.2">
      <c r="D828" s="148"/>
    </row>
    <row r="829" spans="4:4" x14ac:dyDescent="0.2">
      <c r="D829" s="148"/>
    </row>
    <row r="830" spans="4:4" x14ac:dyDescent="0.2">
      <c r="D830" s="148"/>
    </row>
    <row r="831" spans="4:4" x14ac:dyDescent="0.2">
      <c r="D831" s="148"/>
    </row>
    <row r="832" spans="4:4" x14ac:dyDescent="0.2">
      <c r="D832" s="148"/>
    </row>
    <row r="833" spans="4:4" x14ac:dyDescent="0.2">
      <c r="D833" s="148"/>
    </row>
    <row r="834" spans="4:4" x14ac:dyDescent="0.2">
      <c r="D834" s="148"/>
    </row>
    <row r="835" spans="4:4" x14ac:dyDescent="0.2">
      <c r="D835" s="148"/>
    </row>
    <row r="836" spans="4:4" x14ac:dyDescent="0.2">
      <c r="D836" s="148"/>
    </row>
    <row r="837" spans="4:4" x14ac:dyDescent="0.2">
      <c r="D837" s="148"/>
    </row>
    <row r="838" spans="4:4" x14ac:dyDescent="0.2">
      <c r="D838" s="148"/>
    </row>
    <row r="839" spans="4:4" x14ac:dyDescent="0.2">
      <c r="D839" s="148"/>
    </row>
    <row r="840" spans="4:4" x14ac:dyDescent="0.2">
      <c r="D840" s="148"/>
    </row>
    <row r="841" spans="4:4" x14ac:dyDescent="0.2">
      <c r="D841" s="148"/>
    </row>
    <row r="842" spans="4:4" x14ac:dyDescent="0.2">
      <c r="D842" s="148"/>
    </row>
    <row r="843" spans="4:4" x14ac:dyDescent="0.2">
      <c r="D843" s="148"/>
    </row>
    <row r="844" spans="4:4" x14ac:dyDescent="0.2">
      <c r="D844" s="148"/>
    </row>
    <row r="845" spans="4:4" x14ac:dyDescent="0.2">
      <c r="D845" s="148"/>
    </row>
    <row r="846" spans="4:4" x14ac:dyDescent="0.2">
      <c r="D846" s="148"/>
    </row>
    <row r="847" spans="4:4" x14ac:dyDescent="0.2">
      <c r="D847" s="148"/>
    </row>
    <row r="848" spans="4:4" x14ac:dyDescent="0.2">
      <c r="D848" s="148"/>
    </row>
    <row r="849" spans="4:4" x14ac:dyDescent="0.2">
      <c r="D849" s="148"/>
    </row>
    <row r="850" spans="4:4" x14ac:dyDescent="0.2">
      <c r="D850" s="148"/>
    </row>
    <row r="851" spans="4:4" x14ac:dyDescent="0.2">
      <c r="D851" s="148"/>
    </row>
    <row r="852" spans="4:4" x14ac:dyDescent="0.2">
      <c r="D852" s="148"/>
    </row>
    <row r="853" spans="4:4" x14ac:dyDescent="0.2">
      <c r="D853" s="148"/>
    </row>
    <row r="854" spans="4:4" x14ac:dyDescent="0.2">
      <c r="D854" s="148"/>
    </row>
    <row r="855" spans="4:4" x14ac:dyDescent="0.2">
      <c r="D855" s="148"/>
    </row>
    <row r="856" spans="4:4" x14ac:dyDescent="0.2">
      <c r="D856" s="148"/>
    </row>
    <row r="857" spans="4:4" x14ac:dyDescent="0.2">
      <c r="D857" s="148"/>
    </row>
    <row r="858" spans="4:4" x14ac:dyDescent="0.2">
      <c r="D858" s="148"/>
    </row>
    <row r="859" spans="4:4" x14ac:dyDescent="0.2">
      <c r="D859" s="148"/>
    </row>
    <row r="860" spans="4:4" x14ac:dyDescent="0.2">
      <c r="D860" s="148"/>
    </row>
    <row r="861" spans="4:4" x14ac:dyDescent="0.2">
      <c r="D861" s="148"/>
    </row>
    <row r="862" spans="4:4" x14ac:dyDescent="0.2">
      <c r="D862" s="148"/>
    </row>
    <row r="863" spans="4:4" x14ac:dyDescent="0.2">
      <c r="D863" s="148"/>
    </row>
    <row r="864" spans="4:4" x14ac:dyDescent="0.2">
      <c r="D864" s="148"/>
    </row>
    <row r="865" spans="4:4" x14ac:dyDescent="0.2">
      <c r="D865" s="148"/>
    </row>
    <row r="866" spans="4:4" x14ac:dyDescent="0.2">
      <c r="D866" s="148"/>
    </row>
    <row r="867" spans="4:4" x14ac:dyDescent="0.2">
      <c r="D867" s="148"/>
    </row>
    <row r="868" spans="4:4" x14ac:dyDescent="0.2">
      <c r="D868" s="148"/>
    </row>
    <row r="869" spans="4:4" x14ac:dyDescent="0.2">
      <c r="D869" s="148"/>
    </row>
    <row r="870" spans="4:4" x14ac:dyDescent="0.2">
      <c r="D870" s="148"/>
    </row>
    <row r="871" spans="4:4" x14ac:dyDescent="0.2">
      <c r="D871" s="148"/>
    </row>
    <row r="872" spans="4:4" x14ac:dyDescent="0.2">
      <c r="D872" s="148"/>
    </row>
    <row r="873" spans="4:4" x14ac:dyDescent="0.2">
      <c r="D873" s="148"/>
    </row>
    <row r="874" spans="4:4" x14ac:dyDescent="0.2">
      <c r="D874" s="148"/>
    </row>
    <row r="875" spans="4:4" x14ac:dyDescent="0.2">
      <c r="D875" s="148"/>
    </row>
    <row r="876" spans="4:4" x14ac:dyDescent="0.2">
      <c r="D876" s="148"/>
    </row>
    <row r="877" spans="4:4" x14ac:dyDescent="0.2">
      <c r="D877" s="148"/>
    </row>
    <row r="878" spans="4:4" x14ac:dyDescent="0.2">
      <c r="D878" s="148"/>
    </row>
    <row r="879" spans="4:4" x14ac:dyDescent="0.2">
      <c r="D879" s="148"/>
    </row>
    <row r="880" spans="4:4" x14ac:dyDescent="0.2">
      <c r="D880" s="148"/>
    </row>
    <row r="881" spans="4:4" x14ac:dyDescent="0.2">
      <c r="D881" s="148"/>
    </row>
    <row r="882" spans="4:4" x14ac:dyDescent="0.2">
      <c r="D882" s="148"/>
    </row>
    <row r="883" spans="4:4" x14ac:dyDescent="0.2">
      <c r="D883" s="148"/>
    </row>
    <row r="884" spans="4:4" x14ac:dyDescent="0.2">
      <c r="D884" s="148"/>
    </row>
    <row r="885" spans="4:4" x14ac:dyDescent="0.2">
      <c r="D885" s="148"/>
    </row>
    <row r="886" spans="4:4" x14ac:dyDescent="0.2">
      <c r="D886" s="148"/>
    </row>
    <row r="887" spans="4:4" x14ac:dyDescent="0.2">
      <c r="D887" s="148"/>
    </row>
    <row r="888" spans="4:4" x14ac:dyDescent="0.2">
      <c r="D888" s="148"/>
    </row>
    <row r="889" spans="4:4" x14ac:dyDescent="0.2">
      <c r="D889" s="148"/>
    </row>
    <row r="890" spans="4:4" x14ac:dyDescent="0.2">
      <c r="D890" s="148"/>
    </row>
    <row r="891" spans="4:4" x14ac:dyDescent="0.2">
      <c r="D891" s="148"/>
    </row>
    <row r="892" spans="4:4" x14ac:dyDescent="0.2">
      <c r="D892" s="148"/>
    </row>
    <row r="893" spans="4:4" x14ac:dyDescent="0.2">
      <c r="D893" s="148"/>
    </row>
    <row r="894" spans="4:4" x14ac:dyDescent="0.2">
      <c r="D894" s="148"/>
    </row>
    <row r="895" spans="4:4" x14ac:dyDescent="0.2">
      <c r="D895" s="148"/>
    </row>
    <row r="896" spans="4:4" x14ac:dyDescent="0.2">
      <c r="D896" s="148"/>
    </row>
    <row r="897" spans="4:4" x14ac:dyDescent="0.2">
      <c r="D897" s="148"/>
    </row>
    <row r="898" spans="4:4" x14ac:dyDescent="0.2">
      <c r="D898" s="148"/>
    </row>
    <row r="899" spans="4:4" x14ac:dyDescent="0.2">
      <c r="D899" s="148"/>
    </row>
    <row r="900" spans="4:4" x14ac:dyDescent="0.2">
      <c r="D900" s="148"/>
    </row>
    <row r="901" spans="4:4" x14ac:dyDescent="0.2">
      <c r="D901" s="148"/>
    </row>
    <row r="902" spans="4:4" x14ac:dyDescent="0.2">
      <c r="D902" s="148"/>
    </row>
    <row r="903" spans="4:4" x14ac:dyDescent="0.2">
      <c r="D903" s="148"/>
    </row>
    <row r="904" spans="4:4" x14ac:dyDescent="0.2">
      <c r="D904" s="148"/>
    </row>
    <row r="905" spans="4:4" x14ac:dyDescent="0.2">
      <c r="D905" s="148"/>
    </row>
    <row r="906" spans="4:4" x14ac:dyDescent="0.2">
      <c r="D906" s="148"/>
    </row>
    <row r="907" spans="4:4" x14ac:dyDescent="0.2">
      <c r="D907" s="148"/>
    </row>
    <row r="908" spans="4:4" x14ac:dyDescent="0.2">
      <c r="D908" s="148"/>
    </row>
    <row r="909" spans="4:4" x14ac:dyDescent="0.2">
      <c r="D909" s="148"/>
    </row>
    <row r="910" spans="4:4" x14ac:dyDescent="0.2">
      <c r="D910" s="148"/>
    </row>
    <row r="911" spans="4:4" x14ac:dyDescent="0.2">
      <c r="D911" s="148"/>
    </row>
    <row r="912" spans="4:4" x14ac:dyDescent="0.2">
      <c r="D912" s="148"/>
    </row>
    <row r="913" spans="4:4" x14ac:dyDescent="0.2">
      <c r="D913" s="148"/>
    </row>
    <row r="914" spans="4:4" x14ac:dyDescent="0.2">
      <c r="D914" s="148"/>
    </row>
    <row r="915" spans="4:4" x14ac:dyDescent="0.2">
      <c r="D915" s="148"/>
    </row>
    <row r="916" spans="4:4" x14ac:dyDescent="0.2">
      <c r="D916" s="148"/>
    </row>
    <row r="917" spans="4:4" x14ac:dyDescent="0.2">
      <c r="D917" s="148"/>
    </row>
    <row r="918" spans="4:4" x14ac:dyDescent="0.2">
      <c r="D918" s="148"/>
    </row>
    <row r="919" spans="4:4" x14ac:dyDescent="0.2">
      <c r="D919" s="148"/>
    </row>
    <row r="920" spans="4:4" x14ac:dyDescent="0.2">
      <c r="D920" s="148"/>
    </row>
    <row r="921" spans="4:4" x14ac:dyDescent="0.2">
      <c r="D921" s="148"/>
    </row>
    <row r="922" spans="4:4" x14ac:dyDescent="0.2">
      <c r="D922" s="148"/>
    </row>
    <row r="923" spans="4:4" x14ac:dyDescent="0.2">
      <c r="D923" s="148"/>
    </row>
    <row r="924" spans="4:4" x14ac:dyDescent="0.2">
      <c r="D924" s="148"/>
    </row>
    <row r="925" spans="4:4" x14ac:dyDescent="0.2">
      <c r="D925" s="148"/>
    </row>
    <row r="926" spans="4:4" x14ac:dyDescent="0.2">
      <c r="D926" s="148"/>
    </row>
    <row r="927" spans="4:4" x14ac:dyDescent="0.2">
      <c r="D927" s="148"/>
    </row>
    <row r="928" spans="4:4" x14ac:dyDescent="0.2">
      <c r="D928" s="148"/>
    </row>
    <row r="929" spans="4:4" x14ac:dyDescent="0.2">
      <c r="D929" s="148"/>
    </row>
    <row r="930" spans="4:4" x14ac:dyDescent="0.2">
      <c r="D930" s="148"/>
    </row>
    <row r="931" spans="4:4" x14ac:dyDescent="0.2">
      <c r="D931" s="148"/>
    </row>
    <row r="932" spans="4:4" x14ac:dyDescent="0.2">
      <c r="D932" s="148"/>
    </row>
    <row r="933" spans="4:4" x14ac:dyDescent="0.2">
      <c r="D933" s="148"/>
    </row>
    <row r="934" spans="4:4" x14ac:dyDescent="0.2">
      <c r="D934" s="148"/>
    </row>
    <row r="935" spans="4:4" x14ac:dyDescent="0.2">
      <c r="D935" s="148"/>
    </row>
    <row r="936" spans="4:4" x14ac:dyDescent="0.2">
      <c r="D936" s="148"/>
    </row>
    <row r="937" spans="4:4" x14ac:dyDescent="0.2">
      <c r="D937" s="148"/>
    </row>
    <row r="938" spans="4:4" x14ac:dyDescent="0.2">
      <c r="D938" s="148"/>
    </row>
    <row r="939" spans="4:4" x14ac:dyDescent="0.2">
      <c r="D939" s="148"/>
    </row>
    <row r="940" spans="4:4" x14ac:dyDescent="0.2">
      <c r="D940" s="148"/>
    </row>
    <row r="941" spans="4:4" x14ac:dyDescent="0.2">
      <c r="D941" s="148"/>
    </row>
    <row r="942" spans="4:4" x14ac:dyDescent="0.2">
      <c r="D942" s="148"/>
    </row>
    <row r="943" spans="4:4" x14ac:dyDescent="0.2">
      <c r="D943" s="148"/>
    </row>
    <row r="944" spans="4:4" x14ac:dyDescent="0.2">
      <c r="D944" s="148"/>
    </row>
    <row r="945" spans="4:4" x14ac:dyDescent="0.2">
      <c r="D945" s="148"/>
    </row>
    <row r="946" spans="4:4" x14ac:dyDescent="0.2">
      <c r="D946" s="148"/>
    </row>
    <row r="947" spans="4:4" x14ac:dyDescent="0.2">
      <c r="D947" s="148"/>
    </row>
    <row r="948" spans="4:4" x14ac:dyDescent="0.2">
      <c r="D948" s="148"/>
    </row>
    <row r="949" spans="4:4" x14ac:dyDescent="0.2">
      <c r="D949" s="148"/>
    </row>
    <row r="950" spans="4:4" x14ac:dyDescent="0.2">
      <c r="D950" s="148"/>
    </row>
    <row r="951" spans="4:4" x14ac:dyDescent="0.2">
      <c r="D951" s="148"/>
    </row>
    <row r="952" spans="4:4" x14ac:dyDescent="0.2">
      <c r="D952" s="148"/>
    </row>
    <row r="953" spans="4:4" x14ac:dyDescent="0.2">
      <c r="D953" s="148"/>
    </row>
    <row r="954" spans="4:4" x14ac:dyDescent="0.2">
      <c r="D954" s="148"/>
    </row>
    <row r="955" spans="4:4" x14ac:dyDescent="0.2">
      <c r="D955" s="148"/>
    </row>
    <row r="956" spans="4:4" x14ac:dyDescent="0.2">
      <c r="D956" s="148"/>
    </row>
    <row r="957" spans="4:4" x14ac:dyDescent="0.2">
      <c r="D957" s="148"/>
    </row>
    <row r="958" spans="4:4" x14ac:dyDescent="0.2">
      <c r="D958" s="148"/>
    </row>
    <row r="959" spans="4:4" x14ac:dyDescent="0.2">
      <c r="D959" s="148"/>
    </row>
    <row r="960" spans="4:4" x14ac:dyDescent="0.2">
      <c r="D960" s="148"/>
    </row>
    <row r="961" spans="4:4" x14ac:dyDescent="0.2">
      <c r="D961" s="148"/>
    </row>
    <row r="962" spans="4:4" x14ac:dyDescent="0.2">
      <c r="D962" s="148"/>
    </row>
    <row r="963" spans="4:4" x14ac:dyDescent="0.2">
      <c r="D963" s="148"/>
    </row>
    <row r="964" spans="4:4" x14ac:dyDescent="0.2">
      <c r="D964" s="148"/>
    </row>
    <row r="965" spans="4:4" x14ac:dyDescent="0.2">
      <c r="D965" s="148"/>
    </row>
    <row r="966" spans="4:4" x14ac:dyDescent="0.2">
      <c r="D966" s="148"/>
    </row>
    <row r="967" spans="4:4" x14ac:dyDescent="0.2">
      <c r="D967" s="148"/>
    </row>
    <row r="968" spans="4:4" x14ac:dyDescent="0.2">
      <c r="D968" s="148"/>
    </row>
    <row r="969" spans="4:4" x14ac:dyDescent="0.2">
      <c r="D969" s="148"/>
    </row>
    <row r="970" spans="4:4" x14ac:dyDescent="0.2">
      <c r="D970" s="148"/>
    </row>
    <row r="971" spans="4:4" x14ac:dyDescent="0.2">
      <c r="D971" s="148"/>
    </row>
    <row r="972" spans="4:4" x14ac:dyDescent="0.2">
      <c r="D972" s="148"/>
    </row>
    <row r="973" spans="4:4" x14ac:dyDescent="0.2">
      <c r="D973" s="148"/>
    </row>
    <row r="974" spans="4:4" x14ac:dyDescent="0.2">
      <c r="D974" s="148"/>
    </row>
    <row r="975" spans="4:4" x14ac:dyDescent="0.2">
      <c r="D975" s="148"/>
    </row>
    <row r="976" spans="4:4" x14ac:dyDescent="0.2">
      <c r="D976" s="148"/>
    </row>
    <row r="977" spans="4:4" x14ac:dyDescent="0.2">
      <c r="D977" s="148"/>
    </row>
    <row r="978" spans="4:4" x14ac:dyDescent="0.2">
      <c r="D978" s="148"/>
    </row>
    <row r="979" spans="4:4" x14ac:dyDescent="0.2">
      <c r="D979" s="148"/>
    </row>
    <row r="980" spans="4:4" x14ac:dyDescent="0.2">
      <c r="D980" s="148"/>
    </row>
    <row r="981" spans="4:4" x14ac:dyDescent="0.2">
      <c r="D981" s="148"/>
    </row>
    <row r="982" spans="4:4" x14ac:dyDescent="0.2">
      <c r="D982" s="148"/>
    </row>
    <row r="983" spans="4:4" x14ac:dyDescent="0.2">
      <c r="D983" s="148"/>
    </row>
    <row r="984" spans="4:4" x14ac:dyDescent="0.2">
      <c r="D984" s="148"/>
    </row>
    <row r="985" spans="4:4" x14ac:dyDescent="0.2">
      <c r="D985" s="148"/>
    </row>
    <row r="986" spans="4:4" x14ac:dyDescent="0.2">
      <c r="D986" s="148"/>
    </row>
    <row r="987" spans="4:4" x14ac:dyDescent="0.2">
      <c r="D987" s="148"/>
    </row>
    <row r="988" spans="4:4" x14ac:dyDescent="0.2">
      <c r="D988" s="148"/>
    </row>
    <row r="989" spans="4:4" x14ac:dyDescent="0.2">
      <c r="D989" s="148"/>
    </row>
    <row r="990" spans="4:4" x14ac:dyDescent="0.2">
      <c r="D990" s="148"/>
    </row>
    <row r="991" spans="4:4" x14ac:dyDescent="0.2">
      <c r="D991" s="148"/>
    </row>
    <row r="992" spans="4:4" x14ac:dyDescent="0.2">
      <c r="D992" s="148"/>
    </row>
    <row r="993" spans="4:4" x14ac:dyDescent="0.2">
      <c r="D993" s="148"/>
    </row>
    <row r="994" spans="4:4" x14ac:dyDescent="0.2">
      <c r="D994" s="148"/>
    </row>
    <row r="995" spans="4:4" x14ac:dyDescent="0.2">
      <c r="D995" s="148"/>
    </row>
    <row r="996" spans="4:4" x14ac:dyDescent="0.2">
      <c r="D996" s="148"/>
    </row>
    <row r="997" spans="4:4" x14ac:dyDescent="0.2">
      <c r="D997" s="148"/>
    </row>
    <row r="998" spans="4:4" x14ac:dyDescent="0.2">
      <c r="D998" s="148"/>
    </row>
    <row r="999" spans="4:4" x14ac:dyDescent="0.2">
      <c r="D999" s="148"/>
    </row>
    <row r="1000" spans="4:4" x14ac:dyDescent="0.2">
      <c r="D1000" s="148"/>
    </row>
    <row r="1001" spans="4:4" x14ac:dyDescent="0.2">
      <c r="D1001" s="148"/>
    </row>
    <row r="1002" spans="4:4" x14ac:dyDescent="0.2">
      <c r="D1002" s="148"/>
    </row>
    <row r="1003" spans="4:4" x14ac:dyDescent="0.2">
      <c r="D1003" s="148"/>
    </row>
    <row r="1004" spans="4:4" x14ac:dyDescent="0.2">
      <c r="D1004" s="148"/>
    </row>
    <row r="1005" spans="4:4" x14ac:dyDescent="0.2">
      <c r="D1005" s="148"/>
    </row>
    <row r="1006" spans="4:4" x14ac:dyDescent="0.2">
      <c r="D1006" s="148"/>
    </row>
    <row r="1007" spans="4:4" x14ac:dyDescent="0.2">
      <c r="D1007" s="148"/>
    </row>
    <row r="1008" spans="4:4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fAdf3lqPgAHT00b02CDC4nEp8Cr5VIfQxstFdG15c1z/l2BgyPkhnq9cwGRQvIqkT3deaGpJ3hU8QSs2GWzWBA==" saltValue="+1iTlJDpLt7b+dxUcMeICA==" spinCount="100000" sheet="1"/>
  <mergeCells count="92">
    <mergeCell ref="A1:G1"/>
    <mergeCell ref="C2:G2"/>
    <mergeCell ref="C3:G3"/>
    <mergeCell ref="C4:G4"/>
    <mergeCell ref="A197:B197"/>
    <mergeCell ref="C10:G10"/>
    <mergeCell ref="C12:G12"/>
    <mergeCell ref="C14:G14"/>
    <mergeCell ref="C16:G16"/>
    <mergeCell ref="C18:G18"/>
    <mergeCell ref="C42:G42"/>
    <mergeCell ref="C20:G20"/>
    <mergeCell ref="C22:G22"/>
    <mergeCell ref="C24:G24"/>
    <mergeCell ref="C26:G26"/>
    <mergeCell ref="C28:G28"/>
    <mergeCell ref="C30:G30"/>
    <mergeCell ref="C32:G32"/>
    <mergeCell ref="C34:G34"/>
    <mergeCell ref="C36:G36"/>
    <mergeCell ref="C38:G38"/>
    <mergeCell ref="C40:G40"/>
    <mergeCell ref="C67:G67"/>
    <mergeCell ref="C44:G44"/>
    <mergeCell ref="C46:G46"/>
    <mergeCell ref="C48:G48"/>
    <mergeCell ref="C50:G50"/>
    <mergeCell ref="C52:G52"/>
    <mergeCell ref="C54:G54"/>
    <mergeCell ref="C57:G57"/>
    <mergeCell ref="C59:G59"/>
    <mergeCell ref="C61:G61"/>
    <mergeCell ref="C63:G63"/>
    <mergeCell ref="C65:G65"/>
    <mergeCell ref="C93:G93"/>
    <mergeCell ref="C69:G69"/>
    <mergeCell ref="C71:G71"/>
    <mergeCell ref="C73:G73"/>
    <mergeCell ref="C75:G75"/>
    <mergeCell ref="C77:G77"/>
    <mergeCell ref="C79:G79"/>
    <mergeCell ref="C83:G83"/>
    <mergeCell ref="C85:G85"/>
    <mergeCell ref="C87:G87"/>
    <mergeCell ref="C89:G89"/>
    <mergeCell ref="C91:G91"/>
    <mergeCell ref="C117:G117"/>
    <mergeCell ref="C95:G95"/>
    <mergeCell ref="C97:G97"/>
    <mergeCell ref="C99:G99"/>
    <mergeCell ref="C101:G101"/>
    <mergeCell ref="C103:G103"/>
    <mergeCell ref="C105:G105"/>
    <mergeCell ref="C107:G107"/>
    <mergeCell ref="C109:G109"/>
    <mergeCell ref="C111:G111"/>
    <mergeCell ref="C113:G113"/>
    <mergeCell ref="C115:G115"/>
    <mergeCell ref="C149:G149"/>
    <mergeCell ref="C119:G119"/>
    <mergeCell ref="C121:G121"/>
    <mergeCell ref="C123:G123"/>
    <mergeCell ref="C126:G126"/>
    <mergeCell ref="C128:G128"/>
    <mergeCell ref="C130:G130"/>
    <mergeCell ref="C132:G132"/>
    <mergeCell ref="C134:G134"/>
    <mergeCell ref="C136:G136"/>
    <mergeCell ref="C138:G138"/>
    <mergeCell ref="C140:G140"/>
    <mergeCell ref="C173:G173"/>
    <mergeCell ref="C151:G151"/>
    <mergeCell ref="C153:G153"/>
    <mergeCell ref="C155:G155"/>
    <mergeCell ref="C157:G157"/>
    <mergeCell ref="C159:G159"/>
    <mergeCell ref="C161:G161"/>
    <mergeCell ref="C163:G163"/>
    <mergeCell ref="C165:G165"/>
    <mergeCell ref="C167:G167"/>
    <mergeCell ref="C169:G169"/>
    <mergeCell ref="C171:G171"/>
    <mergeCell ref="C187:G187"/>
    <mergeCell ref="C189:G189"/>
    <mergeCell ref="C191:G191"/>
    <mergeCell ref="C193:G193"/>
    <mergeCell ref="C175:G175"/>
    <mergeCell ref="C177:G177"/>
    <mergeCell ref="C179:G179"/>
    <mergeCell ref="C181:G181"/>
    <mergeCell ref="C183:G183"/>
    <mergeCell ref="C185:G18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77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61</v>
      </c>
      <c r="C3" s="262" t="s">
        <v>62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70</v>
      </c>
      <c r="C4" s="265" t="s">
        <v>71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70</v>
      </c>
      <c r="C8" s="194" t="s">
        <v>199</v>
      </c>
      <c r="D8" s="174"/>
      <c r="E8" s="175"/>
      <c r="F8" s="176"/>
      <c r="G8" s="176">
        <f>SUMIF(AG9:AG27,"&lt;&gt;NOR",G9:G27)</f>
        <v>0</v>
      </c>
      <c r="H8" s="176"/>
      <c r="I8" s="176">
        <f>SUM(I9:I27)</f>
        <v>0</v>
      </c>
      <c r="J8" s="176"/>
      <c r="K8" s="176">
        <f>SUM(K9:K27)</f>
        <v>0</v>
      </c>
      <c r="L8" s="176"/>
      <c r="M8" s="176">
        <f>SUM(M9:M27)</f>
        <v>0</v>
      </c>
      <c r="N8" s="176"/>
      <c r="O8" s="176">
        <f>SUM(O9:O27)</f>
        <v>0</v>
      </c>
      <c r="P8" s="176"/>
      <c r="Q8" s="176">
        <f>SUM(Q9:Q27)</f>
        <v>0</v>
      </c>
      <c r="R8" s="176"/>
      <c r="S8" s="176"/>
      <c r="T8" s="177"/>
      <c r="U8" s="171"/>
      <c r="V8" s="171">
        <f>SUM(V9:V27)</f>
        <v>0</v>
      </c>
      <c r="W8" s="171"/>
      <c r="AG8" t="s">
        <v>243</v>
      </c>
    </row>
    <row r="9" spans="1:60" outlineLevel="1" x14ac:dyDescent="0.2">
      <c r="A9" s="185">
        <v>1</v>
      </c>
      <c r="B9" s="186" t="s">
        <v>2418</v>
      </c>
      <c r="C9" s="195" t="s">
        <v>2419</v>
      </c>
      <c r="D9" s="187" t="s">
        <v>246</v>
      </c>
      <c r="E9" s="188">
        <v>1</v>
      </c>
      <c r="F9" s="189"/>
      <c r="G9" s="190">
        <f t="shared" ref="G9:G15" si="0">ROUND(E9*F9,2)</f>
        <v>0</v>
      </c>
      <c r="H9" s="189"/>
      <c r="I9" s="190">
        <f t="shared" ref="I9:I15" si="1">ROUND(E9*H9,2)</f>
        <v>0</v>
      </c>
      <c r="J9" s="189"/>
      <c r="K9" s="190">
        <f t="shared" ref="K9:K15" si="2">ROUND(E9*J9,2)</f>
        <v>0</v>
      </c>
      <c r="L9" s="190">
        <v>21</v>
      </c>
      <c r="M9" s="190">
        <f t="shared" ref="M9:M15" si="3">G9*(1+L9/100)</f>
        <v>0</v>
      </c>
      <c r="N9" s="190">
        <v>0</v>
      </c>
      <c r="O9" s="190">
        <f t="shared" ref="O9:O15" si="4">ROUND(E9*N9,2)</f>
        <v>0</v>
      </c>
      <c r="P9" s="190">
        <v>0</v>
      </c>
      <c r="Q9" s="190">
        <f t="shared" ref="Q9:Q15" si="5">ROUND(E9*P9,2)</f>
        <v>0</v>
      </c>
      <c r="R9" s="190"/>
      <c r="S9" s="190" t="s">
        <v>247</v>
      </c>
      <c r="T9" s="191" t="s">
        <v>248</v>
      </c>
      <c r="U9" s="167">
        <v>0</v>
      </c>
      <c r="V9" s="167">
        <f t="shared" ref="V9:V15" si="6">ROUND(E9*U9,2)</f>
        <v>0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664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outlineLevel="1" x14ac:dyDescent="0.2">
      <c r="A10" s="185">
        <v>2</v>
      </c>
      <c r="B10" s="186" t="s">
        <v>2227</v>
      </c>
      <c r="C10" s="195" t="s">
        <v>2420</v>
      </c>
      <c r="D10" s="187" t="s">
        <v>246</v>
      </c>
      <c r="E10" s="188">
        <v>1</v>
      </c>
      <c r="F10" s="189"/>
      <c r="G10" s="190">
        <f t="shared" si="0"/>
        <v>0</v>
      </c>
      <c r="H10" s="189"/>
      <c r="I10" s="190">
        <f t="shared" si="1"/>
        <v>0</v>
      </c>
      <c r="J10" s="189"/>
      <c r="K10" s="190">
        <f t="shared" si="2"/>
        <v>0</v>
      </c>
      <c r="L10" s="190">
        <v>21</v>
      </c>
      <c r="M10" s="190">
        <f t="shared" si="3"/>
        <v>0</v>
      </c>
      <c r="N10" s="190">
        <v>0</v>
      </c>
      <c r="O10" s="190">
        <f t="shared" si="4"/>
        <v>0</v>
      </c>
      <c r="P10" s="190">
        <v>0</v>
      </c>
      <c r="Q10" s="190">
        <f t="shared" si="5"/>
        <v>0</v>
      </c>
      <c r="R10" s="190"/>
      <c r="S10" s="190" t="s">
        <v>247</v>
      </c>
      <c r="T10" s="191" t="s">
        <v>248</v>
      </c>
      <c r="U10" s="167">
        <v>0</v>
      </c>
      <c r="V10" s="167">
        <f t="shared" si="6"/>
        <v>0</v>
      </c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439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</row>
    <row r="11" spans="1:60" outlineLevel="1" x14ac:dyDescent="0.2">
      <c r="A11" s="185">
        <v>3</v>
      </c>
      <c r="B11" s="186" t="s">
        <v>2229</v>
      </c>
      <c r="C11" s="195" t="s">
        <v>2421</v>
      </c>
      <c r="D11" s="187" t="s">
        <v>246</v>
      </c>
      <c r="E11" s="188">
        <v>1</v>
      </c>
      <c r="F11" s="189"/>
      <c r="G11" s="190">
        <f t="shared" si="0"/>
        <v>0</v>
      </c>
      <c r="H11" s="189"/>
      <c r="I11" s="190">
        <f t="shared" si="1"/>
        <v>0</v>
      </c>
      <c r="J11" s="189"/>
      <c r="K11" s="190">
        <f t="shared" si="2"/>
        <v>0</v>
      </c>
      <c r="L11" s="190">
        <v>21</v>
      </c>
      <c r="M11" s="190">
        <f t="shared" si="3"/>
        <v>0</v>
      </c>
      <c r="N11" s="190">
        <v>0</v>
      </c>
      <c r="O11" s="190">
        <f t="shared" si="4"/>
        <v>0</v>
      </c>
      <c r="P11" s="190">
        <v>0</v>
      </c>
      <c r="Q11" s="190">
        <f t="shared" si="5"/>
        <v>0</v>
      </c>
      <c r="R11" s="190"/>
      <c r="S11" s="190" t="s">
        <v>247</v>
      </c>
      <c r="T11" s="191" t="s">
        <v>248</v>
      </c>
      <c r="U11" s="167">
        <v>0</v>
      </c>
      <c r="V11" s="167">
        <f t="shared" si="6"/>
        <v>0</v>
      </c>
      <c r="W11" s="167"/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s">
        <v>664</v>
      </c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</row>
    <row r="12" spans="1:60" outlineLevel="1" x14ac:dyDescent="0.2">
      <c r="A12" s="185">
        <v>4</v>
      </c>
      <c r="B12" s="186" t="s">
        <v>2231</v>
      </c>
      <c r="C12" s="195" t="s">
        <v>2422</v>
      </c>
      <c r="D12" s="187" t="s">
        <v>246</v>
      </c>
      <c r="E12" s="188">
        <v>1</v>
      </c>
      <c r="F12" s="189"/>
      <c r="G12" s="190">
        <f t="shared" si="0"/>
        <v>0</v>
      </c>
      <c r="H12" s="189"/>
      <c r="I12" s="190">
        <f t="shared" si="1"/>
        <v>0</v>
      </c>
      <c r="J12" s="189"/>
      <c r="K12" s="190">
        <f t="shared" si="2"/>
        <v>0</v>
      </c>
      <c r="L12" s="190">
        <v>21</v>
      </c>
      <c r="M12" s="190">
        <f t="shared" si="3"/>
        <v>0</v>
      </c>
      <c r="N12" s="190">
        <v>0</v>
      </c>
      <c r="O12" s="190">
        <f t="shared" si="4"/>
        <v>0</v>
      </c>
      <c r="P12" s="190">
        <v>0</v>
      </c>
      <c r="Q12" s="190">
        <f t="shared" si="5"/>
        <v>0</v>
      </c>
      <c r="R12" s="190"/>
      <c r="S12" s="190" t="s">
        <v>247</v>
      </c>
      <c r="T12" s="191" t="s">
        <v>248</v>
      </c>
      <c r="U12" s="167">
        <v>0</v>
      </c>
      <c r="V12" s="167">
        <f t="shared" si="6"/>
        <v>0</v>
      </c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439</v>
      </c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outlineLevel="1" x14ac:dyDescent="0.2">
      <c r="A13" s="185">
        <v>5</v>
      </c>
      <c r="B13" s="186" t="s">
        <v>2233</v>
      </c>
      <c r="C13" s="195" t="s">
        <v>2423</v>
      </c>
      <c r="D13" s="187" t="s">
        <v>474</v>
      </c>
      <c r="E13" s="188">
        <v>1</v>
      </c>
      <c r="F13" s="189"/>
      <c r="G13" s="190">
        <f t="shared" si="0"/>
        <v>0</v>
      </c>
      <c r="H13" s="189"/>
      <c r="I13" s="190">
        <f t="shared" si="1"/>
        <v>0</v>
      </c>
      <c r="J13" s="189"/>
      <c r="K13" s="190">
        <f t="shared" si="2"/>
        <v>0</v>
      </c>
      <c r="L13" s="190">
        <v>21</v>
      </c>
      <c r="M13" s="190">
        <f t="shared" si="3"/>
        <v>0</v>
      </c>
      <c r="N13" s="190">
        <v>0</v>
      </c>
      <c r="O13" s="190">
        <f t="shared" si="4"/>
        <v>0</v>
      </c>
      <c r="P13" s="190">
        <v>0</v>
      </c>
      <c r="Q13" s="190">
        <f t="shared" si="5"/>
        <v>0</v>
      </c>
      <c r="R13" s="190"/>
      <c r="S13" s="190" t="s">
        <v>247</v>
      </c>
      <c r="T13" s="191" t="s">
        <v>248</v>
      </c>
      <c r="U13" s="167">
        <v>0</v>
      </c>
      <c r="V13" s="167">
        <f t="shared" si="6"/>
        <v>0</v>
      </c>
      <c r="W13" s="167"/>
      <c r="X13" s="157"/>
      <c r="Y13" s="157"/>
      <c r="Z13" s="157"/>
      <c r="AA13" s="157"/>
      <c r="AB13" s="157"/>
      <c r="AC13" s="157"/>
      <c r="AD13" s="157"/>
      <c r="AE13" s="157"/>
      <c r="AF13" s="157"/>
      <c r="AG13" s="157" t="s">
        <v>664</v>
      </c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</row>
    <row r="14" spans="1:60" outlineLevel="1" x14ac:dyDescent="0.2">
      <c r="A14" s="185">
        <v>6</v>
      </c>
      <c r="B14" s="186" t="s">
        <v>2235</v>
      </c>
      <c r="C14" s="195" t="s">
        <v>2424</v>
      </c>
      <c r="D14" s="187" t="s">
        <v>246</v>
      </c>
      <c r="E14" s="188">
        <v>1</v>
      </c>
      <c r="F14" s="189"/>
      <c r="G14" s="190">
        <f t="shared" si="0"/>
        <v>0</v>
      </c>
      <c r="H14" s="189"/>
      <c r="I14" s="190">
        <f t="shared" si="1"/>
        <v>0</v>
      </c>
      <c r="J14" s="189"/>
      <c r="K14" s="190">
        <f t="shared" si="2"/>
        <v>0</v>
      </c>
      <c r="L14" s="190">
        <v>21</v>
      </c>
      <c r="M14" s="190">
        <f t="shared" si="3"/>
        <v>0</v>
      </c>
      <c r="N14" s="190">
        <v>0</v>
      </c>
      <c r="O14" s="190">
        <f t="shared" si="4"/>
        <v>0</v>
      </c>
      <c r="P14" s="190">
        <v>0</v>
      </c>
      <c r="Q14" s="190">
        <f t="shared" si="5"/>
        <v>0</v>
      </c>
      <c r="R14" s="190"/>
      <c r="S14" s="190" t="s">
        <v>247</v>
      </c>
      <c r="T14" s="191" t="s">
        <v>248</v>
      </c>
      <c r="U14" s="167">
        <v>0</v>
      </c>
      <c r="V14" s="167">
        <f t="shared" si="6"/>
        <v>0</v>
      </c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439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</row>
    <row r="15" spans="1:60" ht="33.75" outlineLevel="1" x14ac:dyDescent="0.2">
      <c r="A15" s="178">
        <v>7</v>
      </c>
      <c r="B15" s="179" t="s">
        <v>2425</v>
      </c>
      <c r="C15" s="196" t="s">
        <v>2426</v>
      </c>
      <c r="D15" s="180" t="s">
        <v>246</v>
      </c>
      <c r="E15" s="181">
        <v>1</v>
      </c>
      <c r="F15" s="182"/>
      <c r="G15" s="183">
        <f t="shared" si="0"/>
        <v>0</v>
      </c>
      <c r="H15" s="182"/>
      <c r="I15" s="183">
        <f t="shared" si="1"/>
        <v>0</v>
      </c>
      <c r="J15" s="182"/>
      <c r="K15" s="183">
        <f t="shared" si="2"/>
        <v>0</v>
      </c>
      <c r="L15" s="183">
        <v>21</v>
      </c>
      <c r="M15" s="183">
        <f t="shared" si="3"/>
        <v>0</v>
      </c>
      <c r="N15" s="183">
        <v>0</v>
      </c>
      <c r="O15" s="183">
        <f t="shared" si="4"/>
        <v>0</v>
      </c>
      <c r="P15" s="183">
        <v>0</v>
      </c>
      <c r="Q15" s="183">
        <f t="shared" si="5"/>
        <v>0</v>
      </c>
      <c r="R15" s="183"/>
      <c r="S15" s="183" t="s">
        <v>247</v>
      </c>
      <c r="T15" s="184" t="s">
        <v>248</v>
      </c>
      <c r="U15" s="167">
        <v>0</v>
      </c>
      <c r="V15" s="167">
        <f t="shared" si="6"/>
        <v>0</v>
      </c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664</v>
      </c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outlineLevel="1" x14ac:dyDescent="0.2">
      <c r="A16" s="164"/>
      <c r="B16" s="165"/>
      <c r="C16" s="259" t="s">
        <v>2427</v>
      </c>
      <c r="D16" s="260"/>
      <c r="E16" s="260"/>
      <c r="F16" s="260"/>
      <c r="G16" s="260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413</v>
      </c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60" outlineLevel="1" x14ac:dyDescent="0.2">
      <c r="A17" s="185">
        <v>8</v>
      </c>
      <c r="B17" s="186" t="s">
        <v>2249</v>
      </c>
      <c r="C17" s="195" t="s">
        <v>2428</v>
      </c>
      <c r="D17" s="187" t="s">
        <v>246</v>
      </c>
      <c r="E17" s="188">
        <v>1</v>
      </c>
      <c r="F17" s="189"/>
      <c r="G17" s="190">
        <f t="shared" ref="G17:G27" si="7">ROUND(E17*F17,2)</f>
        <v>0</v>
      </c>
      <c r="H17" s="189"/>
      <c r="I17" s="190">
        <f t="shared" ref="I17:I27" si="8">ROUND(E17*H17,2)</f>
        <v>0</v>
      </c>
      <c r="J17" s="189"/>
      <c r="K17" s="190">
        <f t="shared" ref="K17:K27" si="9">ROUND(E17*J17,2)</f>
        <v>0</v>
      </c>
      <c r="L17" s="190">
        <v>21</v>
      </c>
      <c r="M17" s="190">
        <f t="shared" ref="M17:M27" si="10">G17*(1+L17/100)</f>
        <v>0</v>
      </c>
      <c r="N17" s="190">
        <v>0</v>
      </c>
      <c r="O17" s="190">
        <f t="shared" ref="O17:O27" si="11">ROUND(E17*N17,2)</f>
        <v>0</v>
      </c>
      <c r="P17" s="190">
        <v>0</v>
      </c>
      <c r="Q17" s="190">
        <f t="shared" ref="Q17:Q27" si="12">ROUND(E17*P17,2)</f>
        <v>0</v>
      </c>
      <c r="R17" s="190"/>
      <c r="S17" s="190" t="s">
        <v>247</v>
      </c>
      <c r="T17" s="191" t="s">
        <v>248</v>
      </c>
      <c r="U17" s="167">
        <v>0</v>
      </c>
      <c r="V17" s="167">
        <f t="shared" ref="V17:V27" si="13">ROUND(E17*U17,2)</f>
        <v>0</v>
      </c>
      <c r="W17" s="167"/>
      <c r="X17" s="157"/>
      <c r="Y17" s="157"/>
      <c r="Z17" s="157"/>
      <c r="AA17" s="157"/>
      <c r="AB17" s="157"/>
      <c r="AC17" s="157"/>
      <c r="AD17" s="157"/>
      <c r="AE17" s="157"/>
      <c r="AF17" s="157"/>
      <c r="AG17" s="157" t="s">
        <v>439</v>
      </c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157"/>
      <c r="BH17" s="157"/>
    </row>
    <row r="18" spans="1:60" outlineLevel="1" x14ac:dyDescent="0.2">
      <c r="A18" s="185">
        <v>9</v>
      </c>
      <c r="B18" s="186" t="s">
        <v>2429</v>
      </c>
      <c r="C18" s="195" t="s">
        <v>2430</v>
      </c>
      <c r="D18" s="187" t="s">
        <v>246</v>
      </c>
      <c r="E18" s="188">
        <v>4</v>
      </c>
      <c r="F18" s="189"/>
      <c r="G18" s="190">
        <f t="shared" si="7"/>
        <v>0</v>
      </c>
      <c r="H18" s="189"/>
      <c r="I18" s="190">
        <f t="shared" si="8"/>
        <v>0</v>
      </c>
      <c r="J18" s="189"/>
      <c r="K18" s="190">
        <f t="shared" si="9"/>
        <v>0</v>
      </c>
      <c r="L18" s="190">
        <v>21</v>
      </c>
      <c r="M18" s="190">
        <f t="shared" si="10"/>
        <v>0</v>
      </c>
      <c r="N18" s="190">
        <v>0</v>
      </c>
      <c r="O18" s="190">
        <f t="shared" si="11"/>
        <v>0</v>
      </c>
      <c r="P18" s="190">
        <v>0</v>
      </c>
      <c r="Q18" s="190">
        <f t="shared" si="12"/>
        <v>0</v>
      </c>
      <c r="R18" s="190"/>
      <c r="S18" s="190" t="s">
        <v>247</v>
      </c>
      <c r="T18" s="191" t="s">
        <v>248</v>
      </c>
      <c r="U18" s="167">
        <v>0</v>
      </c>
      <c r="V18" s="167">
        <f t="shared" si="13"/>
        <v>0</v>
      </c>
      <c r="W18" s="167"/>
      <c r="X18" s="157"/>
      <c r="Y18" s="157"/>
      <c r="Z18" s="157"/>
      <c r="AA18" s="157"/>
      <c r="AB18" s="157"/>
      <c r="AC18" s="157"/>
      <c r="AD18" s="157"/>
      <c r="AE18" s="157"/>
      <c r="AF18" s="157"/>
      <c r="AG18" s="157" t="s">
        <v>664</v>
      </c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</row>
    <row r="19" spans="1:60" outlineLevel="1" x14ac:dyDescent="0.2">
      <c r="A19" s="185">
        <v>10</v>
      </c>
      <c r="B19" s="186" t="s">
        <v>2253</v>
      </c>
      <c r="C19" s="195" t="s">
        <v>2431</v>
      </c>
      <c r="D19" s="187" t="s">
        <v>246</v>
      </c>
      <c r="E19" s="188">
        <v>4</v>
      </c>
      <c r="F19" s="189"/>
      <c r="G19" s="190">
        <f t="shared" si="7"/>
        <v>0</v>
      </c>
      <c r="H19" s="189"/>
      <c r="I19" s="190">
        <f t="shared" si="8"/>
        <v>0</v>
      </c>
      <c r="J19" s="189"/>
      <c r="K19" s="190">
        <f t="shared" si="9"/>
        <v>0</v>
      </c>
      <c r="L19" s="190">
        <v>21</v>
      </c>
      <c r="M19" s="190">
        <f t="shared" si="10"/>
        <v>0</v>
      </c>
      <c r="N19" s="190">
        <v>0</v>
      </c>
      <c r="O19" s="190">
        <f t="shared" si="11"/>
        <v>0</v>
      </c>
      <c r="P19" s="190">
        <v>0</v>
      </c>
      <c r="Q19" s="190">
        <f t="shared" si="12"/>
        <v>0</v>
      </c>
      <c r="R19" s="190"/>
      <c r="S19" s="190" t="s">
        <v>247</v>
      </c>
      <c r="T19" s="191" t="s">
        <v>248</v>
      </c>
      <c r="U19" s="167">
        <v>0</v>
      </c>
      <c r="V19" s="167">
        <f t="shared" si="13"/>
        <v>0</v>
      </c>
      <c r="W19" s="167"/>
      <c r="X19" s="157"/>
      <c r="Y19" s="157"/>
      <c r="Z19" s="157"/>
      <c r="AA19" s="157"/>
      <c r="AB19" s="157"/>
      <c r="AC19" s="157"/>
      <c r="AD19" s="157"/>
      <c r="AE19" s="157"/>
      <c r="AF19" s="157"/>
      <c r="AG19" s="157" t="s">
        <v>439</v>
      </c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</row>
    <row r="20" spans="1:60" ht="22.5" outlineLevel="1" x14ac:dyDescent="0.2">
      <c r="A20" s="185">
        <v>11</v>
      </c>
      <c r="B20" s="186" t="s">
        <v>2432</v>
      </c>
      <c r="C20" s="195" t="s">
        <v>2433</v>
      </c>
      <c r="D20" s="187" t="s">
        <v>246</v>
      </c>
      <c r="E20" s="188">
        <v>2</v>
      </c>
      <c r="F20" s="189"/>
      <c r="G20" s="190">
        <f t="shared" si="7"/>
        <v>0</v>
      </c>
      <c r="H20" s="189"/>
      <c r="I20" s="190">
        <f t="shared" si="8"/>
        <v>0</v>
      </c>
      <c r="J20" s="189"/>
      <c r="K20" s="190">
        <f t="shared" si="9"/>
        <v>0</v>
      </c>
      <c r="L20" s="190">
        <v>21</v>
      </c>
      <c r="M20" s="190">
        <f t="shared" si="10"/>
        <v>0</v>
      </c>
      <c r="N20" s="190">
        <v>0</v>
      </c>
      <c r="O20" s="190">
        <f t="shared" si="11"/>
        <v>0</v>
      </c>
      <c r="P20" s="190">
        <v>0</v>
      </c>
      <c r="Q20" s="190">
        <f t="shared" si="12"/>
        <v>0</v>
      </c>
      <c r="R20" s="190"/>
      <c r="S20" s="190" t="s">
        <v>247</v>
      </c>
      <c r="T20" s="191" t="s">
        <v>248</v>
      </c>
      <c r="U20" s="167">
        <v>0</v>
      </c>
      <c r="V20" s="167">
        <f t="shared" si="13"/>
        <v>0</v>
      </c>
      <c r="W20" s="167"/>
      <c r="X20" s="157"/>
      <c r="Y20" s="157"/>
      <c r="Z20" s="157"/>
      <c r="AA20" s="157"/>
      <c r="AB20" s="157"/>
      <c r="AC20" s="157"/>
      <c r="AD20" s="157"/>
      <c r="AE20" s="157"/>
      <c r="AF20" s="157"/>
      <c r="AG20" s="157" t="s">
        <v>664</v>
      </c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</row>
    <row r="21" spans="1:60" outlineLevel="1" x14ac:dyDescent="0.2">
      <c r="A21" s="185">
        <v>12</v>
      </c>
      <c r="B21" s="186" t="s">
        <v>2257</v>
      </c>
      <c r="C21" s="195" t="s">
        <v>2434</v>
      </c>
      <c r="D21" s="187" t="s">
        <v>246</v>
      </c>
      <c r="E21" s="188">
        <v>2</v>
      </c>
      <c r="F21" s="189"/>
      <c r="G21" s="190">
        <f t="shared" si="7"/>
        <v>0</v>
      </c>
      <c r="H21" s="189"/>
      <c r="I21" s="190">
        <f t="shared" si="8"/>
        <v>0</v>
      </c>
      <c r="J21" s="189"/>
      <c r="K21" s="190">
        <f t="shared" si="9"/>
        <v>0</v>
      </c>
      <c r="L21" s="190">
        <v>21</v>
      </c>
      <c r="M21" s="190">
        <f t="shared" si="10"/>
        <v>0</v>
      </c>
      <c r="N21" s="190">
        <v>0</v>
      </c>
      <c r="O21" s="190">
        <f t="shared" si="11"/>
        <v>0</v>
      </c>
      <c r="P21" s="190">
        <v>0</v>
      </c>
      <c r="Q21" s="190">
        <f t="shared" si="12"/>
        <v>0</v>
      </c>
      <c r="R21" s="190"/>
      <c r="S21" s="190" t="s">
        <v>247</v>
      </c>
      <c r="T21" s="191" t="s">
        <v>248</v>
      </c>
      <c r="U21" s="167">
        <v>0</v>
      </c>
      <c r="V21" s="167">
        <f t="shared" si="13"/>
        <v>0</v>
      </c>
      <c r="W21" s="167"/>
      <c r="X21" s="157"/>
      <c r="Y21" s="157"/>
      <c r="Z21" s="157"/>
      <c r="AA21" s="157"/>
      <c r="AB21" s="157"/>
      <c r="AC21" s="157"/>
      <c r="AD21" s="157"/>
      <c r="AE21" s="157"/>
      <c r="AF21" s="157"/>
      <c r="AG21" s="157" t="s">
        <v>439</v>
      </c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outlineLevel="1" x14ac:dyDescent="0.2">
      <c r="A22" s="185">
        <v>13</v>
      </c>
      <c r="B22" s="186" t="s">
        <v>2259</v>
      </c>
      <c r="C22" s="195" t="s">
        <v>2435</v>
      </c>
      <c r="D22" s="187" t="s">
        <v>2436</v>
      </c>
      <c r="E22" s="188">
        <v>7</v>
      </c>
      <c r="F22" s="189"/>
      <c r="G22" s="190">
        <f t="shared" si="7"/>
        <v>0</v>
      </c>
      <c r="H22" s="189"/>
      <c r="I22" s="190">
        <f t="shared" si="8"/>
        <v>0</v>
      </c>
      <c r="J22" s="189"/>
      <c r="K22" s="190">
        <f t="shared" si="9"/>
        <v>0</v>
      </c>
      <c r="L22" s="190">
        <v>21</v>
      </c>
      <c r="M22" s="190">
        <f t="shared" si="10"/>
        <v>0</v>
      </c>
      <c r="N22" s="190">
        <v>0</v>
      </c>
      <c r="O22" s="190">
        <f t="shared" si="11"/>
        <v>0</v>
      </c>
      <c r="P22" s="190">
        <v>0</v>
      </c>
      <c r="Q22" s="190">
        <f t="shared" si="12"/>
        <v>0</v>
      </c>
      <c r="R22" s="190"/>
      <c r="S22" s="190" t="s">
        <v>247</v>
      </c>
      <c r="T22" s="191" t="s">
        <v>248</v>
      </c>
      <c r="U22" s="167">
        <v>0</v>
      </c>
      <c r="V22" s="167">
        <f t="shared" si="13"/>
        <v>0</v>
      </c>
      <c r="W22" s="167"/>
      <c r="X22" s="157"/>
      <c r="Y22" s="157"/>
      <c r="Z22" s="157"/>
      <c r="AA22" s="157"/>
      <c r="AB22" s="157"/>
      <c r="AC22" s="157"/>
      <c r="AD22" s="157"/>
      <c r="AE22" s="157"/>
      <c r="AF22" s="157"/>
      <c r="AG22" s="157" t="s">
        <v>664</v>
      </c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</row>
    <row r="23" spans="1:60" outlineLevel="1" x14ac:dyDescent="0.2">
      <c r="A23" s="185">
        <v>14</v>
      </c>
      <c r="B23" s="186" t="s">
        <v>2262</v>
      </c>
      <c r="C23" s="195" t="s">
        <v>2437</v>
      </c>
      <c r="D23" s="187" t="s">
        <v>2436</v>
      </c>
      <c r="E23" s="188">
        <v>7</v>
      </c>
      <c r="F23" s="189"/>
      <c r="G23" s="190">
        <f t="shared" si="7"/>
        <v>0</v>
      </c>
      <c r="H23" s="189"/>
      <c r="I23" s="190">
        <f t="shared" si="8"/>
        <v>0</v>
      </c>
      <c r="J23" s="189"/>
      <c r="K23" s="190">
        <f t="shared" si="9"/>
        <v>0</v>
      </c>
      <c r="L23" s="190">
        <v>21</v>
      </c>
      <c r="M23" s="190">
        <f t="shared" si="10"/>
        <v>0</v>
      </c>
      <c r="N23" s="190">
        <v>0</v>
      </c>
      <c r="O23" s="190">
        <f t="shared" si="11"/>
        <v>0</v>
      </c>
      <c r="P23" s="190">
        <v>0</v>
      </c>
      <c r="Q23" s="190">
        <f t="shared" si="12"/>
        <v>0</v>
      </c>
      <c r="R23" s="190"/>
      <c r="S23" s="190" t="s">
        <v>247</v>
      </c>
      <c r="T23" s="191" t="s">
        <v>248</v>
      </c>
      <c r="U23" s="167">
        <v>0</v>
      </c>
      <c r="V23" s="167">
        <f t="shared" si="13"/>
        <v>0</v>
      </c>
      <c r="W23" s="167"/>
      <c r="X23" s="157"/>
      <c r="Y23" s="157"/>
      <c r="Z23" s="157"/>
      <c r="AA23" s="157"/>
      <c r="AB23" s="157"/>
      <c r="AC23" s="157"/>
      <c r="AD23" s="157"/>
      <c r="AE23" s="157"/>
      <c r="AF23" s="157"/>
      <c r="AG23" s="157" t="s">
        <v>439</v>
      </c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</row>
    <row r="24" spans="1:60" outlineLevel="1" x14ac:dyDescent="0.2">
      <c r="A24" s="185">
        <v>15</v>
      </c>
      <c r="B24" s="186" t="s">
        <v>2264</v>
      </c>
      <c r="C24" s="195" t="s">
        <v>2438</v>
      </c>
      <c r="D24" s="187" t="s">
        <v>2436</v>
      </c>
      <c r="E24" s="188">
        <v>2.5</v>
      </c>
      <c r="F24" s="189"/>
      <c r="G24" s="190">
        <f t="shared" si="7"/>
        <v>0</v>
      </c>
      <c r="H24" s="189"/>
      <c r="I24" s="190">
        <f t="shared" si="8"/>
        <v>0</v>
      </c>
      <c r="J24" s="189"/>
      <c r="K24" s="190">
        <f t="shared" si="9"/>
        <v>0</v>
      </c>
      <c r="L24" s="190">
        <v>21</v>
      </c>
      <c r="M24" s="190">
        <f t="shared" si="10"/>
        <v>0</v>
      </c>
      <c r="N24" s="190">
        <v>0</v>
      </c>
      <c r="O24" s="190">
        <f t="shared" si="11"/>
        <v>0</v>
      </c>
      <c r="P24" s="190">
        <v>0</v>
      </c>
      <c r="Q24" s="190">
        <f t="shared" si="12"/>
        <v>0</v>
      </c>
      <c r="R24" s="190"/>
      <c r="S24" s="190" t="s">
        <v>247</v>
      </c>
      <c r="T24" s="191" t="s">
        <v>248</v>
      </c>
      <c r="U24" s="167">
        <v>0</v>
      </c>
      <c r="V24" s="167">
        <f t="shared" si="13"/>
        <v>0</v>
      </c>
      <c r="W24" s="167"/>
      <c r="X24" s="157"/>
      <c r="Y24" s="157"/>
      <c r="Z24" s="157"/>
      <c r="AA24" s="157"/>
      <c r="AB24" s="157"/>
      <c r="AC24" s="157"/>
      <c r="AD24" s="157"/>
      <c r="AE24" s="157"/>
      <c r="AF24" s="157"/>
      <c r="AG24" s="157" t="s">
        <v>664</v>
      </c>
      <c r="AH24" s="157"/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</row>
    <row r="25" spans="1:60" outlineLevel="1" x14ac:dyDescent="0.2">
      <c r="A25" s="185">
        <v>16</v>
      </c>
      <c r="B25" s="186" t="s">
        <v>2266</v>
      </c>
      <c r="C25" s="195" t="s">
        <v>2439</v>
      </c>
      <c r="D25" s="187" t="s">
        <v>2436</v>
      </c>
      <c r="E25" s="188">
        <v>2.5</v>
      </c>
      <c r="F25" s="189"/>
      <c r="G25" s="190">
        <f t="shared" si="7"/>
        <v>0</v>
      </c>
      <c r="H25" s="189"/>
      <c r="I25" s="190">
        <f t="shared" si="8"/>
        <v>0</v>
      </c>
      <c r="J25" s="189"/>
      <c r="K25" s="190">
        <f t="shared" si="9"/>
        <v>0</v>
      </c>
      <c r="L25" s="190">
        <v>21</v>
      </c>
      <c r="M25" s="190">
        <f t="shared" si="10"/>
        <v>0</v>
      </c>
      <c r="N25" s="190">
        <v>0</v>
      </c>
      <c r="O25" s="190">
        <f t="shared" si="11"/>
        <v>0</v>
      </c>
      <c r="P25" s="190">
        <v>0</v>
      </c>
      <c r="Q25" s="190">
        <f t="shared" si="12"/>
        <v>0</v>
      </c>
      <c r="R25" s="190"/>
      <c r="S25" s="190" t="s">
        <v>247</v>
      </c>
      <c r="T25" s="191" t="s">
        <v>248</v>
      </c>
      <c r="U25" s="167">
        <v>0</v>
      </c>
      <c r="V25" s="167">
        <f t="shared" si="13"/>
        <v>0</v>
      </c>
      <c r="W25" s="167"/>
      <c r="X25" s="157"/>
      <c r="Y25" s="157"/>
      <c r="Z25" s="157"/>
      <c r="AA25" s="157"/>
      <c r="AB25" s="157"/>
      <c r="AC25" s="157"/>
      <c r="AD25" s="157"/>
      <c r="AE25" s="157"/>
      <c r="AF25" s="157"/>
      <c r="AG25" s="157" t="s">
        <v>439</v>
      </c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</row>
    <row r="26" spans="1:60" outlineLevel="1" x14ac:dyDescent="0.2">
      <c r="A26" s="185">
        <v>17</v>
      </c>
      <c r="B26" s="186" t="s">
        <v>2268</v>
      </c>
      <c r="C26" s="195" t="s">
        <v>2440</v>
      </c>
      <c r="D26" s="187" t="s">
        <v>2436</v>
      </c>
      <c r="E26" s="188">
        <v>3</v>
      </c>
      <c r="F26" s="189"/>
      <c r="G26" s="190">
        <f t="shared" si="7"/>
        <v>0</v>
      </c>
      <c r="H26" s="189"/>
      <c r="I26" s="190">
        <f t="shared" si="8"/>
        <v>0</v>
      </c>
      <c r="J26" s="189"/>
      <c r="K26" s="190">
        <f t="shared" si="9"/>
        <v>0</v>
      </c>
      <c r="L26" s="190">
        <v>21</v>
      </c>
      <c r="M26" s="190">
        <f t="shared" si="10"/>
        <v>0</v>
      </c>
      <c r="N26" s="190">
        <v>0</v>
      </c>
      <c r="O26" s="190">
        <f t="shared" si="11"/>
        <v>0</v>
      </c>
      <c r="P26" s="190">
        <v>0</v>
      </c>
      <c r="Q26" s="190">
        <f t="shared" si="12"/>
        <v>0</v>
      </c>
      <c r="R26" s="190"/>
      <c r="S26" s="190" t="s">
        <v>247</v>
      </c>
      <c r="T26" s="191" t="s">
        <v>248</v>
      </c>
      <c r="U26" s="167">
        <v>0</v>
      </c>
      <c r="V26" s="167">
        <f t="shared" si="13"/>
        <v>0</v>
      </c>
      <c r="W26" s="167"/>
      <c r="X26" s="157"/>
      <c r="Y26" s="157"/>
      <c r="Z26" s="157"/>
      <c r="AA26" s="157"/>
      <c r="AB26" s="157"/>
      <c r="AC26" s="157"/>
      <c r="AD26" s="157"/>
      <c r="AE26" s="157"/>
      <c r="AF26" s="157"/>
      <c r="AG26" s="157" t="s">
        <v>664</v>
      </c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</row>
    <row r="27" spans="1:60" outlineLevel="1" x14ac:dyDescent="0.2">
      <c r="A27" s="185">
        <v>18</v>
      </c>
      <c r="B27" s="186" t="s">
        <v>2270</v>
      </c>
      <c r="C27" s="195" t="s">
        <v>2439</v>
      </c>
      <c r="D27" s="187" t="s">
        <v>2436</v>
      </c>
      <c r="E27" s="188">
        <v>3</v>
      </c>
      <c r="F27" s="189"/>
      <c r="G27" s="190">
        <f t="shared" si="7"/>
        <v>0</v>
      </c>
      <c r="H27" s="189"/>
      <c r="I27" s="190">
        <f t="shared" si="8"/>
        <v>0</v>
      </c>
      <c r="J27" s="189"/>
      <c r="K27" s="190">
        <f t="shared" si="9"/>
        <v>0</v>
      </c>
      <c r="L27" s="190">
        <v>21</v>
      </c>
      <c r="M27" s="190">
        <f t="shared" si="10"/>
        <v>0</v>
      </c>
      <c r="N27" s="190">
        <v>0</v>
      </c>
      <c r="O27" s="190">
        <f t="shared" si="11"/>
        <v>0</v>
      </c>
      <c r="P27" s="190">
        <v>0</v>
      </c>
      <c r="Q27" s="190">
        <f t="shared" si="12"/>
        <v>0</v>
      </c>
      <c r="R27" s="190"/>
      <c r="S27" s="190" t="s">
        <v>247</v>
      </c>
      <c r="T27" s="191" t="s">
        <v>248</v>
      </c>
      <c r="U27" s="167">
        <v>0</v>
      </c>
      <c r="V27" s="167">
        <f t="shared" si="13"/>
        <v>0</v>
      </c>
      <c r="W27" s="167"/>
      <c r="X27" s="157"/>
      <c r="Y27" s="157"/>
      <c r="Z27" s="157"/>
      <c r="AA27" s="157"/>
      <c r="AB27" s="157"/>
      <c r="AC27" s="157"/>
      <c r="AD27" s="157"/>
      <c r="AE27" s="157"/>
      <c r="AF27" s="157"/>
      <c r="AG27" s="157" t="s">
        <v>439</v>
      </c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</row>
    <row r="28" spans="1:60" x14ac:dyDescent="0.2">
      <c r="A28" s="172" t="s">
        <v>242</v>
      </c>
      <c r="B28" s="173" t="s">
        <v>200</v>
      </c>
      <c r="C28" s="194" t="s">
        <v>201</v>
      </c>
      <c r="D28" s="174"/>
      <c r="E28" s="175"/>
      <c r="F28" s="176"/>
      <c r="G28" s="176">
        <f>SUMIF(AG29:AG47,"&lt;&gt;NOR",G29:G47)</f>
        <v>0</v>
      </c>
      <c r="H28" s="176"/>
      <c r="I28" s="176">
        <f>SUM(I29:I47)</f>
        <v>0</v>
      </c>
      <c r="J28" s="176"/>
      <c r="K28" s="176">
        <f>SUM(K29:K47)</f>
        <v>0</v>
      </c>
      <c r="L28" s="176"/>
      <c r="M28" s="176">
        <f>SUM(M29:M47)</f>
        <v>0</v>
      </c>
      <c r="N28" s="176"/>
      <c r="O28" s="176">
        <f>SUM(O29:O47)</f>
        <v>0</v>
      </c>
      <c r="P28" s="176"/>
      <c r="Q28" s="176">
        <f>SUM(Q29:Q47)</f>
        <v>0</v>
      </c>
      <c r="R28" s="176"/>
      <c r="S28" s="176"/>
      <c r="T28" s="177"/>
      <c r="U28" s="171"/>
      <c r="V28" s="171">
        <f>SUM(V29:V47)</f>
        <v>0</v>
      </c>
      <c r="W28" s="171"/>
      <c r="AG28" t="s">
        <v>243</v>
      </c>
    </row>
    <row r="29" spans="1:60" outlineLevel="1" x14ac:dyDescent="0.2">
      <c r="A29" s="185">
        <v>19</v>
      </c>
      <c r="B29" s="186" t="s">
        <v>2441</v>
      </c>
      <c r="C29" s="195" t="s">
        <v>2419</v>
      </c>
      <c r="D29" s="187" t="s">
        <v>246</v>
      </c>
      <c r="E29" s="188">
        <v>1</v>
      </c>
      <c r="F29" s="189"/>
      <c r="G29" s="190">
        <f t="shared" ref="G29:G35" si="14">ROUND(E29*F29,2)</f>
        <v>0</v>
      </c>
      <c r="H29" s="189"/>
      <c r="I29" s="190">
        <f t="shared" ref="I29:I35" si="15">ROUND(E29*H29,2)</f>
        <v>0</v>
      </c>
      <c r="J29" s="189"/>
      <c r="K29" s="190">
        <f t="shared" ref="K29:K35" si="16">ROUND(E29*J29,2)</f>
        <v>0</v>
      </c>
      <c r="L29" s="190">
        <v>21</v>
      </c>
      <c r="M29" s="190">
        <f t="shared" ref="M29:M35" si="17">G29*(1+L29/100)</f>
        <v>0</v>
      </c>
      <c r="N29" s="190">
        <v>0</v>
      </c>
      <c r="O29" s="190">
        <f t="shared" ref="O29:O35" si="18">ROUND(E29*N29,2)</f>
        <v>0</v>
      </c>
      <c r="P29" s="190">
        <v>0</v>
      </c>
      <c r="Q29" s="190">
        <f t="shared" ref="Q29:Q35" si="19">ROUND(E29*P29,2)</f>
        <v>0</v>
      </c>
      <c r="R29" s="190"/>
      <c r="S29" s="190" t="s">
        <v>247</v>
      </c>
      <c r="T29" s="191" t="s">
        <v>248</v>
      </c>
      <c r="U29" s="167">
        <v>0</v>
      </c>
      <c r="V29" s="167">
        <f t="shared" ref="V29:V35" si="20">ROUND(E29*U29,2)</f>
        <v>0</v>
      </c>
      <c r="W29" s="167"/>
      <c r="X29" s="157"/>
      <c r="Y29" s="157"/>
      <c r="Z29" s="157"/>
      <c r="AA29" s="157"/>
      <c r="AB29" s="157"/>
      <c r="AC29" s="157"/>
      <c r="AD29" s="157"/>
      <c r="AE29" s="157"/>
      <c r="AF29" s="157"/>
      <c r="AG29" s="157" t="s">
        <v>664</v>
      </c>
      <c r="AH29" s="157"/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</row>
    <row r="30" spans="1:60" outlineLevel="1" x14ac:dyDescent="0.2">
      <c r="A30" s="185">
        <v>20</v>
      </c>
      <c r="B30" s="186" t="s">
        <v>2286</v>
      </c>
      <c r="C30" s="195" t="s">
        <v>2420</v>
      </c>
      <c r="D30" s="187" t="s">
        <v>246</v>
      </c>
      <c r="E30" s="188">
        <v>1</v>
      </c>
      <c r="F30" s="189"/>
      <c r="G30" s="190">
        <f t="shared" si="14"/>
        <v>0</v>
      </c>
      <c r="H30" s="189"/>
      <c r="I30" s="190">
        <f t="shared" si="15"/>
        <v>0</v>
      </c>
      <c r="J30" s="189"/>
      <c r="K30" s="190">
        <f t="shared" si="16"/>
        <v>0</v>
      </c>
      <c r="L30" s="190">
        <v>21</v>
      </c>
      <c r="M30" s="190">
        <f t="shared" si="17"/>
        <v>0</v>
      </c>
      <c r="N30" s="190">
        <v>0</v>
      </c>
      <c r="O30" s="190">
        <f t="shared" si="18"/>
        <v>0</v>
      </c>
      <c r="P30" s="190">
        <v>0</v>
      </c>
      <c r="Q30" s="190">
        <f t="shared" si="19"/>
        <v>0</v>
      </c>
      <c r="R30" s="190"/>
      <c r="S30" s="190" t="s">
        <v>247</v>
      </c>
      <c r="T30" s="191" t="s">
        <v>248</v>
      </c>
      <c r="U30" s="167">
        <v>0</v>
      </c>
      <c r="V30" s="167">
        <f t="shared" si="20"/>
        <v>0</v>
      </c>
      <c r="W30" s="167"/>
      <c r="X30" s="157"/>
      <c r="Y30" s="157"/>
      <c r="Z30" s="157"/>
      <c r="AA30" s="157"/>
      <c r="AB30" s="157"/>
      <c r="AC30" s="157"/>
      <c r="AD30" s="157"/>
      <c r="AE30" s="157"/>
      <c r="AF30" s="157"/>
      <c r="AG30" s="157" t="s">
        <v>439</v>
      </c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outlineLevel="1" x14ac:dyDescent="0.2">
      <c r="A31" s="185">
        <v>21</v>
      </c>
      <c r="B31" s="186" t="s">
        <v>2288</v>
      </c>
      <c r="C31" s="195" t="s">
        <v>2421</v>
      </c>
      <c r="D31" s="187" t="s">
        <v>246</v>
      </c>
      <c r="E31" s="188">
        <v>1</v>
      </c>
      <c r="F31" s="189"/>
      <c r="G31" s="190">
        <f t="shared" si="14"/>
        <v>0</v>
      </c>
      <c r="H31" s="189"/>
      <c r="I31" s="190">
        <f t="shared" si="15"/>
        <v>0</v>
      </c>
      <c r="J31" s="189"/>
      <c r="K31" s="190">
        <f t="shared" si="16"/>
        <v>0</v>
      </c>
      <c r="L31" s="190">
        <v>21</v>
      </c>
      <c r="M31" s="190">
        <f t="shared" si="17"/>
        <v>0</v>
      </c>
      <c r="N31" s="190">
        <v>0</v>
      </c>
      <c r="O31" s="190">
        <f t="shared" si="18"/>
        <v>0</v>
      </c>
      <c r="P31" s="190">
        <v>0</v>
      </c>
      <c r="Q31" s="190">
        <f t="shared" si="19"/>
        <v>0</v>
      </c>
      <c r="R31" s="190"/>
      <c r="S31" s="190" t="s">
        <v>247</v>
      </c>
      <c r="T31" s="191" t="s">
        <v>248</v>
      </c>
      <c r="U31" s="167">
        <v>0</v>
      </c>
      <c r="V31" s="167">
        <f t="shared" si="20"/>
        <v>0</v>
      </c>
      <c r="W31" s="167"/>
      <c r="X31" s="157"/>
      <c r="Y31" s="157"/>
      <c r="Z31" s="157"/>
      <c r="AA31" s="157"/>
      <c r="AB31" s="157"/>
      <c r="AC31" s="157"/>
      <c r="AD31" s="157"/>
      <c r="AE31" s="157"/>
      <c r="AF31" s="157"/>
      <c r="AG31" s="157" t="s">
        <v>664</v>
      </c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</row>
    <row r="32" spans="1:60" outlineLevel="1" x14ac:dyDescent="0.2">
      <c r="A32" s="185">
        <v>22</v>
      </c>
      <c r="B32" s="186" t="s">
        <v>2290</v>
      </c>
      <c r="C32" s="195" t="s">
        <v>2422</v>
      </c>
      <c r="D32" s="187" t="s">
        <v>246</v>
      </c>
      <c r="E32" s="188">
        <v>1</v>
      </c>
      <c r="F32" s="189"/>
      <c r="G32" s="190">
        <f t="shared" si="14"/>
        <v>0</v>
      </c>
      <c r="H32" s="189"/>
      <c r="I32" s="190">
        <f t="shared" si="15"/>
        <v>0</v>
      </c>
      <c r="J32" s="189"/>
      <c r="K32" s="190">
        <f t="shared" si="16"/>
        <v>0</v>
      </c>
      <c r="L32" s="190">
        <v>21</v>
      </c>
      <c r="M32" s="190">
        <f t="shared" si="17"/>
        <v>0</v>
      </c>
      <c r="N32" s="190">
        <v>0</v>
      </c>
      <c r="O32" s="190">
        <f t="shared" si="18"/>
        <v>0</v>
      </c>
      <c r="P32" s="190">
        <v>0</v>
      </c>
      <c r="Q32" s="190">
        <f t="shared" si="19"/>
        <v>0</v>
      </c>
      <c r="R32" s="190"/>
      <c r="S32" s="190" t="s">
        <v>247</v>
      </c>
      <c r="T32" s="191" t="s">
        <v>248</v>
      </c>
      <c r="U32" s="167">
        <v>0</v>
      </c>
      <c r="V32" s="167">
        <f t="shared" si="20"/>
        <v>0</v>
      </c>
      <c r="W32" s="167"/>
      <c r="X32" s="157"/>
      <c r="Y32" s="157"/>
      <c r="Z32" s="157"/>
      <c r="AA32" s="157"/>
      <c r="AB32" s="157"/>
      <c r="AC32" s="157"/>
      <c r="AD32" s="157"/>
      <c r="AE32" s="157"/>
      <c r="AF32" s="157"/>
      <c r="AG32" s="157" t="s">
        <v>439</v>
      </c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</row>
    <row r="33" spans="1:60" outlineLevel="1" x14ac:dyDescent="0.2">
      <c r="A33" s="185">
        <v>23</v>
      </c>
      <c r="B33" s="186" t="s">
        <v>2292</v>
      </c>
      <c r="C33" s="195" t="s">
        <v>2442</v>
      </c>
      <c r="D33" s="187" t="s">
        <v>246</v>
      </c>
      <c r="E33" s="188">
        <v>1</v>
      </c>
      <c r="F33" s="189"/>
      <c r="G33" s="190">
        <f t="shared" si="14"/>
        <v>0</v>
      </c>
      <c r="H33" s="189"/>
      <c r="I33" s="190">
        <f t="shared" si="15"/>
        <v>0</v>
      </c>
      <c r="J33" s="189"/>
      <c r="K33" s="190">
        <f t="shared" si="16"/>
        <v>0</v>
      </c>
      <c r="L33" s="190">
        <v>21</v>
      </c>
      <c r="M33" s="190">
        <f t="shared" si="17"/>
        <v>0</v>
      </c>
      <c r="N33" s="190">
        <v>0</v>
      </c>
      <c r="O33" s="190">
        <f t="shared" si="18"/>
        <v>0</v>
      </c>
      <c r="P33" s="190">
        <v>0</v>
      </c>
      <c r="Q33" s="190">
        <f t="shared" si="19"/>
        <v>0</v>
      </c>
      <c r="R33" s="190"/>
      <c r="S33" s="190" t="s">
        <v>247</v>
      </c>
      <c r="T33" s="191" t="s">
        <v>248</v>
      </c>
      <c r="U33" s="167">
        <v>0</v>
      </c>
      <c r="V33" s="167">
        <f t="shared" si="20"/>
        <v>0</v>
      </c>
      <c r="W33" s="167"/>
      <c r="X33" s="157"/>
      <c r="Y33" s="157"/>
      <c r="Z33" s="157"/>
      <c r="AA33" s="157"/>
      <c r="AB33" s="157"/>
      <c r="AC33" s="157"/>
      <c r="AD33" s="157"/>
      <c r="AE33" s="157"/>
      <c r="AF33" s="157"/>
      <c r="AG33" s="157" t="s">
        <v>664</v>
      </c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</row>
    <row r="34" spans="1:60" outlineLevel="1" x14ac:dyDescent="0.2">
      <c r="A34" s="185">
        <v>24</v>
      </c>
      <c r="B34" s="186" t="s">
        <v>2295</v>
      </c>
      <c r="C34" s="195" t="s">
        <v>2424</v>
      </c>
      <c r="D34" s="187" t="s">
        <v>246</v>
      </c>
      <c r="E34" s="188">
        <v>1</v>
      </c>
      <c r="F34" s="189"/>
      <c r="G34" s="190">
        <f t="shared" si="14"/>
        <v>0</v>
      </c>
      <c r="H34" s="189"/>
      <c r="I34" s="190">
        <f t="shared" si="15"/>
        <v>0</v>
      </c>
      <c r="J34" s="189"/>
      <c r="K34" s="190">
        <f t="shared" si="16"/>
        <v>0</v>
      </c>
      <c r="L34" s="190">
        <v>21</v>
      </c>
      <c r="M34" s="190">
        <f t="shared" si="17"/>
        <v>0</v>
      </c>
      <c r="N34" s="190">
        <v>0</v>
      </c>
      <c r="O34" s="190">
        <f t="shared" si="18"/>
        <v>0</v>
      </c>
      <c r="P34" s="190">
        <v>0</v>
      </c>
      <c r="Q34" s="190">
        <f t="shared" si="19"/>
        <v>0</v>
      </c>
      <c r="R34" s="190"/>
      <c r="S34" s="190" t="s">
        <v>247</v>
      </c>
      <c r="T34" s="191" t="s">
        <v>248</v>
      </c>
      <c r="U34" s="167">
        <v>0</v>
      </c>
      <c r="V34" s="167">
        <f t="shared" si="20"/>
        <v>0</v>
      </c>
      <c r="W34" s="167"/>
      <c r="X34" s="157"/>
      <c r="Y34" s="157"/>
      <c r="Z34" s="157"/>
      <c r="AA34" s="157"/>
      <c r="AB34" s="157"/>
      <c r="AC34" s="157"/>
      <c r="AD34" s="157"/>
      <c r="AE34" s="157"/>
      <c r="AF34" s="157"/>
      <c r="AG34" s="157" t="s">
        <v>439</v>
      </c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</row>
    <row r="35" spans="1:60" ht="33.75" outlineLevel="1" x14ac:dyDescent="0.2">
      <c r="A35" s="178">
        <v>25</v>
      </c>
      <c r="B35" s="179" t="s">
        <v>2443</v>
      </c>
      <c r="C35" s="196" t="s">
        <v>2426</v>
      </c>
      <c r="D35" s="180" t="s">
        <v>246</v>
      </c>
      <c r="E35" s="181">
        <v>1</v>
      </c>
      <c r="F35" s="182"/>
      <c r="G35" s="183">
        <f t="shared" si="14"/>
        <v>0</v>
      </c>
      <c r="H35" s="182"/>
      <c r="I35" s="183">
        <f t="shared" si="15"/>
        <v>0</v>
      </c>
      <c r="J35" s="182"/>
      <c r="K35" s="183">
        <f t="shared" si="16"/>
        <v>0</v>
      </c>
      <c r="L35" s="183">
        <v>21</v>
      </c>
      <c r="M35" s="183">
        <f t="shared" si="17"/>
        <v>0</v>
      </c>
      <c r="N35" s="183">
        <v>0</v>
      </c>
      <c r="O35" s="183">
        <f t="shared" si="18"/>
        <v>0</v>
      </c>
      <c r="P35" s="183">
        <v>0</v>
      </c>
      <c r="Q35" s="183">
        <f t="shared" si="19"/>
        <v>0</v>
      </c>
      <c r="R35" s="183"/>
      <c r="S35" s="183" t="s">
        <v>247</v>
      </c>
      <c r="T35" s="184" t="s">
        <v>248</v>
      </c>
      <c r="U35" s="167">
        <v>0</v>
      </c>
      <c r="V35" s="167">
        <f t="shared" si="20"/>
        <v>0</v>
      </c>
      <c r="W35" s="167"/>
      <c r="X35" s="157"/>
      <c r="Y35" s="157"/>
      <c r="Z35" s="157"/>
      <c r="AA35" s="157"/>
      <c r="AB35" s="157"/>
      <c r="AC35" s="157"/>
      <c r="AD35" s="157"/>
      <c r="AE35" s="157"/>
      <c r="AF35" s="157"/>
      <c r="AG35" s="157" t="s">
        <v>664</v>
      </c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  <c r="BE35" s="157"/>
      <c r="BF35" s="157"/>
      <c r="BG35" s="157"/>
      <c r="BH35" s="157"/>
    </row>
    <row r="36" spans="1:60" outlineLevel="1" x14ac:dyDescent="0.2">
      <c r="A36" s="164"/>
      <c r="B36" s="165"/>
      <c r="C36" s="259" t="s">
        <v>2427</v>
      </c>
      <c r="D36" s="260"/>
      <c r="E36" s="260"/>
      <c r="F36" s="260"/>
      <c r="G36" s="260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57"/>
      <c r="Y36" s="157"/>
      <c r="Z36" s="157"/>
      <c r="AA36" s="157"/>
      <c r="AB36" s="157"/>
      <c r="AC36" s="157"/>
      <c r="AD36" s="157"/>
      <c r="AE36" s="157"/>
      <c r="AF36" s="157"/>
      <c r="AG36" s="157" t="s">
        <v>413</v>
      </c>
      <c r="AH36" s="157"/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</row>
    <row r="37" spans="1:60" outlineLevel="1" x14ac:dyDescent="0.2">
      <c r="A37" s="185">
        <v>26</v>
      </c>
      <c r="B37" s="186" t="s">
        <v>2299</v>
      </c>
      <c r="C37" s="195" t="s">
        <v>2428</v>
      </c>
      <c r="D37" s="187" t="s">
        <v>246</v>
      </c>
      <c r="E37" s="188">
        <v>1</v>
      </c>
      <c r="F37" s="189"/>
      <c r="G37" s="190">
        <f t="shared" ref="G37:G47" si="21">ROUND(E37*F37,2)</f>
        <v>0</v>
      </c>
      <c r="H37" s="189"/>
      <c r="I37" s="190">
        <f t="shared" ref="I37:I47" si="22">ROUND(E37*H37,2)</f>
        <v>0</v>
      </c>
      <c r="J37" s="189"/>
      <c r="K37" s="190">
        <f t="shared" ref="K37:K47" si="23">ROUND(E37*J37,2)</f>
        <v>0</v>
      </c>
      <c r="L37" s="190">
        <v>21</v>
      </c>
      <c r="M37" s="190">
        <f t="shared" ref="M37:M47" si="24">G37*(1+L37/100)</f>
        <v>0</v>
      </c>
      <c r="N37" s="190">
        <v>0</v>
      </c>
      <c r="O37" s="190">
        <f t="shared" ref="O37:O47" si="25">ROUND(E37*N37,2)</f>
        <v>0</v>
      </c>
      <c r="P37" s="190">
        <v>0</v>
      </c>
      <c r="Q37" s="190">
        <f t="shared" ref="Q37:Q47" si="26">ROUND(E37*P37,2)</f>
        <v>0</v>
      </c>
      <c r="R37" s="190"/>
      <c r="S37" s="190" t="s">
        <v>247</v>
      </c>
      <c r="T37" s="191" t="s">
        <v>248</v>
      </c>
      <c r="U37" s="167">
        <v>0</v>
      </c>
      <c r="V37" s="167">
        <f t="shared" ref="V37:V47" si="27">ROUND(E37*U37,2)</f>
        <v>0</v>
      </c>
      <c r="W37" s="167"/>
      <c r="X37" s="157"/>
      <c r="Y37" s="157"/>
      <c r="Z37" s="157"/>
      <c r="AA37" s="157"/>
      <c r="AB37" s="157"/>
      <c r="AC37" s="157"/>
      <c r="AD37" s="157"/>
      <c r="AE37" s="157"/>
      <c r="AF37" s="157"/>
      <c r="AG37" s="157" t="s">
        <v>439</v>
      </c>
      <c r="AH37" s="157"/>
      <c r="AI37" s="157"/>
      <c r="AJ37" s="157"/>
      <c r="AK37" s="157"/>
      <c r="AL37" s="157"/>
      <c r="AM37" s="157"/>
      <c r="AN37" s="157"/>
      <c r="AO37" s="157"/>
      <c r="AP37" s="157"/>
      <c r="AQ37" s="157"/>
      <c r="AR37" s="157"/>
      <c r="AS37" s="157"/>
      <c r="AT37" s="157"/>
      <c r="AU37" s="157"/>
      <c r="AV37" s="157"/>
      <c r="AW37" s="157"/>
      <c r="AX37" s="157"/>
      <c r="AY37" s="157"/>
      <c r="AZ37" s="157"/>
      <c r="BA37" s="157"/>
      <c r="BB37" s="157"/>
      <c r="BC37" s="157"/>
      <c r="BD37" s="157"/>
      <c r="BE37" s="157"/>
      <c r="BF37" s="157"/>
      <c r="BG37" s="157"/>
      <c r="BH37" s="157"/>
    </row>
    <row r="38" spans="1:60" outlineLevel="1" x14ac:dyDescent="0.2">
      <c r="A38" s="185">
        <v>27</v>
      </c>
      <c r="B38" s="186" t="s">
        <v>2444</v>
      </c>
      <c r="C38" s="195" t="s">
        <v>2430</v>
      </c>
      <c r="D38" s="187" t="s">
        <v>246</v>
      </c>
      <c r="E38" s="188">
        <v>3</v>
      </c>
      <c r="F38" s="189"/>
      <c r="G38" s="190">
        <f t="shared" si="21"/>
        <v>0</v>
      </c>
      <c r="H38" s="189"/>
      <c r="I38" s="190">
        <f t="shared" si="22"/>
        <v>0</v>
      </c>
      <c r="J38" s="189"/>
      <c r="K38" s="190">
        <f t="shared" si="23"/>
        <v>0</v>
      </c>
      <c r="L38" s="190">
        <v>21</v>
      </c>
      <c r="M38" s="190">
        <f t="shared" si="24"/>
        <v>0</v>
      </c>
      <c r="N38" s="190">
        <v>0</v>
      </c>
      <c r="O38" s="190">
        <f t="shared" si="25"/>
        <v>0</v>
      </c>
      <c r="P38" s="190">
        <v>0</v>
      </c>
      <c r="Q38" s="190">
        <f t="shared" si="26"/>
        <v>0</v>
      </c>
      <c r="R38" s="190"/>
      <c r="S38" s="190" t="s">
        <v>247</v>
      </c>
      <c r="T38" s="191" t="s">
        <v>248</v>
      </c>
      <c r="U38" s="167">
        <v>0</v>
      </c>
      <c r="V38" s="167">
        <f t="shared" si="27"/>
        <v>0</v>
      </c>
      <c r="W38" s="167"/>
      <c r="X38" s="157"/>
      <c r="Y38" s="157"/>
      <c r="Z38" s="157"/>
      <c r="AA38" s="157"/>
      <c r="AB38" s="157"/>
      <c r="AC38" s="157"/>
      <c r="AD38" s="157"/>
      <c r="AE38" s="157"/>
      <c r="AF38" s="157"/>
      <c r="AG38" s="157" t="s">
        <v>664</v>
      </c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</row>
    <row r="39" spans="1:60" outlineLevel="1" x14ac:dyDescent="0.2">
      <c r="A39" s="185">
        <v>28</v>
      </c>
      <c r="B39" s="186" t="s">
        <v>2302</v>
      </c>
      <c r="C39" s="195" t="s">
        <v>2431</v>
      </c>
      <c r="D39" s="187" t="s">
        <v>246</v>
      </c>
      <c r="E39" s="188">
        <v>3</v>
      </c>
      <c r="F39" s="189"/>
      <c r="G39" s="190">
        <f t="shared" si="21"/>
        <v>0</v>
      </c>
      <c r="H39" s="189"/>
      <c r="I39" s="190">
        <f t="shared" si="22"/>
        <v>0</v>
      </c>
      <c r="J39" s="189"/>
      <c r="K39" s="190">
        <f t="shared" si="23"/>
        <v>0</v>
      </c>
      <c r="L39" s="190">
        <v>21</v>
      </c>
      <c r="M39" s="190">
        <f t="shared" si="24"/>
        <v>0</v>
      </c>
      <c r="N39" s="190">
        <v>0</v>
      </c>
      <c r="O39" s="190">
        <f t="shared" si="25"/>
        <v>0</v>
      </c>
      <c r="P39" s="190">
        <v>0</v>
      </c>
      <c r="Q39" s="190">
        <f t="shared" si="26"/>
        <v>0</v>
      </c>
      <c r="R39" s="190"/>
      <c r="S39" s="190" t="s">
        <v>247</v>
      </c>
      <c r="T39" s="191" t="s">
        <v>248</v>
      </c>
      <c r="U39" s="167">
        <v>0</v>
      </c>
      <c r="V39" s="167">
        <f t="shared" si="27"/>
        <v>0</v>
      </c>
      <c r="W39" s="167"/>
      <c r="X39" s="157"/>
      <c r="Y39" s="157"/>
      <c r="Z39" s="157"/>
      <c r="AA39" s="157"/>
      <c r="AB39" s="157"/>
      <c r="AC39" s="157"/>
      <c r="AD39" s="157"/>
      <c r="AE39" s="157"/>
      <c r="AF39" s="157"/>
      <c r="AG39" s="157" t="s">
        <v>439</v>
      </c>
      <c r="AH39" s="157"/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</row>
    <row r="40" spans="1:60" ht="22.5" outlineLevel="1" x14ac:dyDescent="0.2">
      <c r="A40" s="185">
        <v>29</v>
      </c>
      <c r="B40" s="186" t="s">
        <v>2445</v>
      </c>
      <c r="C40" s="195" t="s">
        <v>2433</v>
      </c>
      <c r="D40" s="187" t="s">
        <v>246</v>
      </c>
      <c r="E40" s="188">
        <v>2</v>
      </c>
      <c r="F40" s="189"/>
      <c r="G40" s="190">
        <f t="shared" si="21"/>
        <v>0</v>
      </c>
      <c r="H40" s="189"/>
      <c r="I40" s="190">
        <f t="shared" si="22"/>
        <v>0</v>
      </c>
      <c r="J40" s="189"/>
      <c r="K40" s="190">
        <f t="shared" si="23"/>
        <v>0</v>
      </c>
      <c r="L40" s="190">
        <v>21</v>
      </c>
      <c r="M40" s="190">
        <f t="shared" si="24"/>
        <v>0</v>
      </c>
      <c r="N40" s="190">
        <v>0</v>
      </c>
      <c r="O40" s="190">
        <f t="shared" si="25"/>
        <v>0</v>
      </c>
      <c r="P40" s="190">
        <v>0</v>
      </c>
      <c r="Q40" s="190">
        <f t="shared" si="26"/>
        <v>0</v>
      </c>
      <c r="R40" s="190"/>
      <c r="S40" s="190" t="s">
        <v>247</v>
      </c>
      <c r="T40" s="191" t="s">
        <v>248</v>
      </c>
      <c r="U40" s="167">
        <v>0</v>
      </c>
      <c r="V40" s="167">
        <f t="shared" si="27"/>
        <v>0</v>
      </c>
      <c r="W40" s="167"/>
      <c r="X40" s="157"/>
      <c r="Y40" s="157"/>
      <c r="Z40" s="157"/>
      <c r="AA40" s="157"/>
      <c r="AB40" s="157"/>
      <c r="AC40" s="157"/>
      <c r="AD40" s="157"/>
      <c r="AE40" s="157"/>
      <c r="AF40" s="157"/>
      <c r="AG40" s="157" t="s">
        <v>664</v>
      </c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</row>
    <row r="41" spans="1:60" outlineLevel="1" x14ac:dyDescent="0.2">
      <c r="A41" s="185">
        <v>30</v>
      </c>
      <c r="B41" s="186" t="s">
        <v>2306</v>
      </c>
      <c r="C41" s="195" t="s">
        <v>2434</v>
      </c>
      <c r="D41" s="187" t="s">
        <v>246</v>
      </c>
      <c r="E41" s="188">
        <v>2</v>
      </c>
      <c r="F41" s="189"/>
      <c r="G41" s="190">
        <f t="shared" si="21"/>
        <v>0</v>
      </c>
      <c r="H41" s="189"/>
      <c r="I41" s="190">
        <f t="shared" si="22"/>
        <v>0</v>
      </c>
      <c r="J41" s="189"/>
      <c r="K41" s="190">
        <f t="shared" si="23"/>
        <v>0</v>
      </c>
      <c r="L41" s="190">
        <v>21</v>
      </c>
      <c r="M41" s="190">
        <f t="shared" si="24"/>
        <v>0</v>
      </c>
      <c r="N41" s="190">
        <v>0</v>
      </c>
      <c r="O41" s="190">
        <f t="shared" si="25"/>
        <v>0</v>
      </c>
      <c r="P41" s="190">
        <v>0</v>
      </c>
      <c r="Q41" s="190">
        <f t="shared" si="26"/>
        <v>0</v>
      </c>
      <c r="R41" s="190"/>
      <c r="S41" s="190" t="s">
        <v>247</v>
      </c>
      <c r="T41" s="191" t="s">
        <v>248</v>
      </c>
      <c r="U41" s="167">
        <v>0</v>
      </c>
      <c r="V41" s="167">
        <f t="shared" si="27"/>
        <v>0</v>
      </c>
      <c r="W41" s="167"/>
      <c r="X41" s="157"/>
      <c r="Y41" s="157"/>
      <c r="Z41" s="157"/>
      <c r="AA41" s="157"/>
      <c r="AB41" s="157"/>
      <c r="AC41" s="157"/>
      <c r="AD41" s="157"/>
      <c r="AE41" s="157"/>
      <c r="AF41" s="157"/>
      <c r="AG41" s="157" t="s">
        <v>439</v>
      </c>
      <c r="AH41" s="157"/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  <c r="BE41" s="157"/>
      <c r="BF41" s="157"/>
      <c r="BG41" s="157"/>
      <c r="BH41" s="157"/>
    </row>
    <row r="42" spans="1:60" outlineLevel="1" x14ac:dyDescent="0.2">
      <c r="A42" s="185">
        <v>31</v>
      </c>
      <c r="B42" s="186" t="s">
        <v>2309</v>
      </c>
      <c r="C42" s="195" t="s">
        <v>2435</v>
      </c>
      <c r="D42" s="187" t="s">
        <v>2436</v>
      </c>
      <c r="E42" s="188">
        <v>3</v>
      </c>
      <c r="F42" s="189"/>
      <c r="G42" s="190">
        <f t="shared" si="21"/>
        <v>0</v>
      </c>
      <c r="H42" s="189"/>
      <c r="I42" s="190">
        <f t="shared" si="22"/>
        <v>0</v>
      </c>
      <c r="J42" s="189"/>
      <c r="K42" s="190">
        <f t="shared" si="23"/>
        <v>0</v>
      </c>
      <c r="L42" s="190">
        <v>21</v>
      </c>
      <c r="M42" s="190">
        <f t="shared" si="24"/>
        <v>0</v>
      </c>
      <c r="N42" s="190">
        <v>0</v>
      </c>
      <c r="O42" s="190">
        <f t="shared" si="25"/>
        <v>0</v>
      </c>
      <c r="P42" s="190">
        <v>0</v>
      </c>
      <c r="Q42" s="190">
        <f t="shared" si="26"/>
        <v>0</v>
      </c>
      <c r="R42" s="190"/>
      <c r="S42" s="190" t="s">
        <v>247</v>
      </c>
      <c r="T42" s="191" t="s">
        <v>248</v>
      </c>
      <c r="U42" s="167">
        <v>0</v>
      </c>
      <c r="V42" s="167">
        <f t="shared" si="27"/>
        <v>0</v>
      </c>
      <c r="W42" s="167"/>
      <c r="X42" s="157"/>
      <c r="Y42" s="157"/>
      <c r="Z42" s="157"/>
      <c r="AA42" s="157"/>
      <c r="AB42" s="157"/>
      <c r="AC42" s="157"/>
      <c r="AD42" s="157"/>
      <c r="AE42" s="157"/>
      <c r="AF42" s="157"/>
      <c r="AG42" s="157" t="s">
        <v>664</v>
      </c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</row>
    <row r="43" spans="1:60" outlineLevel="1" x14ac:dyDescent="0.2">
      <c r="A43" s="185">
        <v>32</v>
      </c>
      <c r="B43" s="186" t="s">
        <v>2446</v>
      </c>
      <c r="C43" s="195" t="s">
        <v>2437</v>
      </c>
      <c r="D43" s="187" t="s">
        <v>2436</v>
      </c>
      <c r="E43" s="188">
        <v>3</v>
      </c>
      <c r="F43" s="189"/>
      <c r="G43" s="190">
        <f t="shared" si="21"/>
        <v>0</v>
      </c>
      <c r="H43" s="189"/>
      <c r="I43" s="190">
        <f t="shared" si="22"/>
        <v>0</v>
      </c>
      <c r="J43" s="189"/>
      <c r="K43" s="190">
        <f t="shared" si="23"/>
        <v>0</v>
      </c>
      <c r="L43" s="190">
        <v>21</v>
      </c>
      <c r="M43" s="190">
        <f t="shared" si="24"/>
        <v>0</v>
      </c>
      <c r="N43" s="190">
        <v>0</v>
      </c>
      <c r="O43" s="190">
        <f t="shared" si="25"/>
        <v>0</v>
      </c>
      <c r="P43" s="190">
        <v>0</v>
      </c>
      <c r="Q43" s="190">
        <f t="shared" si="26"/>
        <v>0</v>
      </c>
      <c r="R43" s="190"/>
      <c r="S43" s="190" t="s">
        <v>247</v>
      </c>
      <c r="T43" s="191" t="s">
        <v>248</v>
      </c>
      <c r="U43" s="167">
        <v>0</v>
      </c>
      <c r="V43" s="167">
        <f t="shared" si="27"/>
        <v>0</v>
      </c>
      <c r="W43" s="167"/>
      <c r="X43" s="157"/>
      <c r="Y43" s="157"/>
      <c r="Z43" s="157"/>
      <c r="AA43" s="157"/>
      <c r="AB43" s="157"/>
      <c r="AC43" s="157"/>
      <c r="AD43" s="157"/>
      <c r="AE43" s="157"/>
      <c r="AF43" s="157"/>
      <c r="AG43" s="157" t="s">
        <v>439</v>
      </c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</row>
    <row r="44" spans="1:60" outlineLevel="1" x14ac:dyDescent="0.2">
      <c r="A44" s="185">
        <v>33</v>
      </c>
      <c r="B44" s="186" t="s">
        <v>2447</v>
      </c>
      <c r="C44" s="195" t="s">
        <v>2438</v>
      </c>
      <c r="D44" s="187" t="s">
        <v>2436</v>
      </c>
      <c r="E44" s="188">
        <v>2.5</v>
      </c>
      <c r="F44" s="189"/>
      <c r="G44" s="190">
        <f t="shared" si="21"/>
        <v>0</v>
      </c>
      <c r="H44" s="189"/>
      <c r="I44" s="190">
        <f t="shared" si="22"/>
        <v>0</v>
      </c>
      <c r="J44" s="189"/>
      <c r="K44" s="190">
        <f t="shared" si="23"/>
        <v>0</v>
      </c>
      <c r="L44" s="190">
        <v>21</v>
      </c>
      <c r="M44" s="190">
        <f t="shared" si="24"/>
        <v>0</v>
      </c>
      <c r="N44" s="190">
        <v>0</v>
      </c>
      <c r="O44" s="190">
        <f t="shared" si="25"/>
        <v>0</v>
      </c>
      <c r="P44" s="190">
        <v>0</v>
      </c>
      <c r="Q44" s="190">
        <f t="shared" si="26"/>
        <v>0</v>
      </c>
      <c r="R44" s="190"/>
      <c r="S44" s="190" t="s">
        <v>247</v>
      </c>
      <c r="T44" s="191" t="s">
        <v>248</v>
      </c>
      <c r="U44" s="167">
        <v>0</v>
      </c>
      <c r="V44" s="167">
        <f t="shared" si="27"/>
        <v>0</v>
      </c>
      <c r="W44" s="167"/>
      <c r="X44" s="157"/>
      <c r="Y44" s="157"/>
      <c r="Z44" s="157"/>
      <c r="AA44" s="157"/>
      <c r="AB44" s="157"/>
      <c r="AC44" s="157"/>
      <c r="AD44" s="157"/>
      <c r="AE44" s="157"/>
      <c r="AF44" s="157"/>
      <c r="AG44" s="157" t="s">
        <v>664</v>
      </c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</row>
    <row r="45" spans="1:60" outlineLevel="1" x14ac:dyDescent="0.2">
      <c r="A45" s="185">
        <v>34</v>
      </c>
      <c r="B45" s="186" t="s">
        <v>2448</v>
      </c>
      <c r="C45" s="195" t="s">
        <v>2439</v>
      </c>
      <c r="D45" s="187" t="s">
        <v>2436</v>
      </c>
      <c r="E45" s="188">
        <v>2.5</v>
      </c>
      <c r="F45" s="189"/>
      <c r="G45" s="190">
        <f t="shared" si="21"/>
        <v>0</v>
      </c>
      <c r="H45" s="189"/>
      <c r="I45" s="190">
        <f t="shared" si="22"/>
        <v>0</v>
      </c>
      <c r="J45" s="189"/>
      <c r="K45" s="190">
        <f t="shared" si="23"/>
        <v>0</v>
      </c>
      <c r="L45" s="190">
        <v>21</v>
      </c>
      <c r="M45" s="190">
        <f t="shared" si="24"/>
        <v>0</v>
      </c>
      <c r="N45" s="190">
        <v>0</v>
      </c>
      <c r="O45" s="190">
        <f t="shared" si="25"/>
        <v>0</v>
      </c>
      <c r="P45" s="190">
        <v>0</v>
      </c>
      <c r="Q45" s="190">
        <f t="shared" si="26"/>
        <v>0</v>
      </c>
      <c r="R45" s="190"/>
      <c r="S45" s="190" t="s">
        <v>247</v>
      </c>
      <c r="T45" s="191" t="s">
        <v>248</v>
      </c>
      <c r="U45" s="167">
        <v>0</v>
      </c>
      <c r="V45" s="167">
        <f t="shared" si="27"/>
        <v>0</v>
      </c>
      <c r="W45" s="167"/>
      <c r="X45" s="157"/>
      <c r="Y45" s="157"/>
      <c r="Z45" s="157"/>
      <c r="AA45" s="157"/>
      <c r="AB45" s="157"/>
      <c r="AC45" s="157"/>
      <c r="AD45" s="157"/>
      <c r="AE45" s="157"/>
      <c r="AF45" s="157"/>
      <c r="AG45" s="157" t="s">
        <v>439</v>
      </c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</row>
    <row r="46" spans="1:60" outlineLevel="1" x14ac:dyDescent="0.2">
      <c r="A46" s="185">
        <v>35</v>
      </c>
      <c r="B46" s="186" t="s">
        <v>2449</v>
      </c>
      <c r="C46" s="195" t="s">
        <v>2440</v>
      </c>
      <c r="D46" s="187" t="s">
        <v>2436</v>
      </c>
      <c r="E46" s="188">
        <v>3</v>
      </c>
      <c r="F46" s="189"/>
      <c r="G46" s="190">
        <f t="shared" si="21"/>
        <v>0</v>
      </c>
      <c r="H46" s="189"/>
      <c r="I46" s="190">
        <f t="shared" si="22"/>
        <v>0</v>
      </c>
      <c r="J46" s="189"/>
      <c r="K46" s="190">
        <f t="shared" si="23"/>
        <v>0</v>
      </c>
      <c r="L46" s="190">
        <v>21</v>
      </c>
      <c r="M46" s="190">
        <f t="shared" si="24"/>
        <v>0</v>
      </c>
      <c r="N46" s="190">
        <v>0</v>
      </c>
      <c r="O46" s="190">
        <f t="shared" si="25"/>
        <v>0</v>
      </c>
      <c r="P46" s="190">
        <v>0</v>
      </c>
      <c r="Q46" s="190">
        <f t="shared" si="26"/>
        <v>0</v>
      </c>
      <c r="R46" s="190"/>
      <c r="S46" s="190" t="s">
        <v>247</v>
      </c>
      <c r="T46" s="191" t="s">
        <v>248</v>
      </c>
      <c r="U46" s="167">
        <v>0</v>
      </c>
      <c r="V46" s="167">
        <f t="shared" si="27"/>
        <v>0</v>
      </c>
      <c r="W46" s="167"/>
      <c r="X46" s="157"/>
      <c r="Y46" s="157"/>
      <c r="Z46" s="157"/>
      <c r="AA46" s="157"/>
      <c r="AB46" s="157"/>
      <c r="AC46" s="157"/>
      <c r="AD46" s="157"/>
      <c r="AE46" s="157"/>
      <c r="AF46" s="157"/>
      <c r="AG46" s="157" t="s">
        <v>664</v>
      </c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</row>
    <row r="47" spans="1:60" outlineLevel="1" x14ac:dyDescent="0.2">
      <c r="A47" s="185">
        <v>36</v>
      </c>
      <c r="B47" s="186" t="s">
        <v>2450</v>
      </c>
      <c r="C47" s="195" t="s">
        <v>2439</v>
      </c>
      <c r="D47" s="187" t="s">
        <v>2436</v>
      </c>
      <c r="E47" s="188">
        <v>3</v>
      </c>
      <c r="F47" s="189"/>
      <c r="G47" s="190">
        <f t="shared" si="21"/>
        <v>0</v>
      </c>
      <c r="H47" s="189"/>
      <c r="I47" s="190">
        <f t="shared" si="22"/>
        <v>0</v>
      </c>
      <c r="J47" s="189"/>
      <c r="K47" s="190">
        <f t="shared" si="23"/>
        <v>0</v>
      </c>
      <c r="L47" s="190">
        <v>21</v>
      </c>
      <c r="M47" s="190">
        <f t="shared" si="24"/>
        <v>0</v>
      </c>
      <c r="N47" s="190">
        <v>0</v>
      </c>
      <c r="O47" s="190">
        <f t="shared" si="25"/>
        <v>0</v>
      </c>
      <c r="P47" s="190">
        <v>0</v>
      </c>
      <c r="Q47" s="190">
        <f t="shared" si="26"/>
        <v>0</v>
      </c>
      <c r="R47" s="190"/>
      <c r="S47" s="190" t="s">
        <v>247</v>
      </c>
      <c r="T47" s="191" t="s">
        <v>248</v>
      </c>
      <c r="U47" s="167">
        <v>0</v>
      </c>
      <c r="V47" s="167">
        <f t="shared" si="27"/>
        <v>0</v>
      </c>
      <c r="W47" s="167"/>
      <c r="X47" s="157"/>
      <c r="Y47" s="157"/>
      <c r="Z47" s="157"/>
      <c r="AA47" s="157"/>
      <c r="AB47" s="157"/>
      <c r="AC47" s="157"/>
      <c r="AD47" s="157"/>
      <c r="AE47" s="157"/>
      <c r="AF47" s="157"/>
      <c r="AG47" s="157" t="s">
        <v>439</v>
      </c>
      <c r="AH47" s="157"/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</row>
    <row r="48" spans="1:60" x14ac:dyDescent="0.2">
      <c r="A48" s="172" t="s">
        <v>242</v>
      </c>
      <c r="B48" s="173" t="s">
        <v>202</v>
      </c>
      <c r="C48" s="194" t="s">
        <v>203</v>
      </c>
      <c r="D48" s="174"/>
      <c r="E48" s="175"/>
      <c r="F48" s="176"/>
      <c r="G48" s="176">
        <f>SUMIF(AG49:AG67,"&lt;&gt;NOR",G49:G67)</f>
        <v>0</v>
      </c>
      <c r="H48" s="176"/>
      <c r="I48" s="176">
        <f>SUM(I49:I67)</f>
        <v>0</v>
      </c>
      <c r="J48" s="176"/>
      <c r="K48" s="176">
        <f>SUM(K49:K67)</f>
        <v>0</v>
      </c>
      <c r="L48" s="176"/>
      <c r="M48" s="176">
        <f>SUM(M49:M67)</f>
        <v>0</v>
      </c>
      <c r="N48" s="176"/>
      <c r="O48" s="176">
        <f>SUM(O49:O67)</f>
        <v>0</v>
      </c>
      <c r="P48" s="176"/>
      <c r="Q48" s="176">
        <f>SUM(Q49:Q67)</f>
        <v>0</v>
      </c>
      <c r="R48" s="176"/>
      <c r="S48" s="176"/>
      <c r="T48" s="177"/>
      <c r="U48" s="171"/>
      <c r="V48" s="171">
        <f>SUM(V49:V67)</f>
        <v>0</v>
      </c>
      <c r="W48" s="171"/>
      <c r="AG48" t="s">
        <v>243</v>
      </c>
    </row>
    <row r="49" spans="1:60" outlineLevel="1" x14ac:dyDescent="0.2">
      <c r="A49" s="185">
        <v>37</v>
      </c>
      <c r="B49" s="186" t="s">
        <v>2451</v>
      </c>
      <c r="C49" s="195" t="s">
        <v>2452</v>
      </c>
      <c r="D49" s="187" t="s">
        <v>246</v>
      </c>
      <c r="E49" s="188">
        <v>1</v>
      </c>
      <c r="F49" s="189"/>
      <c r="G49" s="190">
        <f t="shared" ref="G49:G61" si="28">ROUND(E49*F49,2)</f>
        <v>0</v>
      </c>
      <c r="H49" s="189"/>
      <c r="I49" s="190">
        <f t="shared" ref="I49:I61" si="29">ROUND(E49*H49,2)</f>
        <v>0</v>
      </c>
      <c r="J49" s="189"/>
      <c r="K49" s="190">
        <f t="shared" ref="K49:K61" si="30">ROUND(E49*J49,2)</f>
        <v>0</v>
      </c>
      <c r="L49" s="190">
        <v>21</v>
      </c>
      <c r="M49" s="190">
        <f t="shared" ref="M49:M61" si="31">G49*(1+L49/100)</f>
        <v>0</v>
      </c>
      <c r="N49" s="190">
        <v>0</v>
      </c>
      <c r="O49" s="190">
        <f t="shared" ref="O49:O61" si="32">ROUND(E49*N49,2)</f>
        <v>0</v>
      </c>
      <c r="P49" s="190">
        <v>0</v>
      </c>
      <c r="Q49" s="190">
        <f t="shared" ref="Q49:Q61" si="33">ROUND(E49*P49,2)</f>
        <v>0</v>
      </c>
      <c r="R49" s="190"/>
      <c r="S49" s="190" t="s">
        <v>247</v>
      </c>
      <c r="T49" s="191" t="s">
        <v>248</v>
      </c>
      <c r="U49" s="167">
        <v>0</v>
      </c>
      <c r="V49" s="167">
        <f t="shared" ref="V49:V61" si="34">ROUND(E49*U49,2)</f>
        <v>0</v>
      </c>
      <c r="W49" s="167"/>
      <c r="X49" s="157"/>
      <c r="Y49" s="157"/>
      <c r="Z49" s="157"/>
      <c r="AA49" s="157"/>
      <c r="AB49" s="157"/>
      <c r="AC49" s="157"/>
      <c r="AD49" s="157"/>
      <c r="AE49" s="157"/>
      <c r="AF49" s="157"/>
      <c r="AG49" s="157" t="s">
        <v>664</v>
      </c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</row>
    <row r="50" spans="1:60" outlineLevel="1" x14ac:dyDescent="0.2">
      <c r="A50" s="185">
        <v>38</v>
      </c>
      <c r="B50" s="186" t="s">
        <v>2313</v>
      </c>
      <c r="C50" s="195" t="s">
        <v>2420</v>
      </c>
      <c r="D50" s="187" t="s">
        <v>246</v>
      </c>
      <c r="E50" s="188">
        <v>1</v>
      </c>
      <c r="F50" s="189"/>
      <c r="G50" s="190">
        <f t="shared" si="28"/>
        <v>0</v>
      </c>
      <c r="H50" s="189"/>
      <c r="I50" s="190">
        <f t="shared" si="29"/>
        <v>0</v>
      </c>
      <c r="J50" s="189"/>
      <c r="K50" s="190">
        <f t="shared" si="30"/>
        <v>0</v>
      </c>
      <c r="L50" s="190">
        <v>21</v>
      </c>
      <c r="M50" s="190">
        <f t="shared" si="31"/>
        <v>0</v>
      </c>
      <c r="N50" s="190">
        <v>0</v>
      </c>
      <c r="O50" s="190">
        <f t="shared" si="32"/>
        <v>0</v>
      </c>
      <c r="P50" s="190">
        <v>0</v>
      </c>
      <c r="Q50" s="190">
        <f t="shared" si="33"/>
        <v>0</v>
      </c>
      <c r="R50" s="190"/>
      <c r="S50" s="190" t="s">
        <v>247</v>
      </c>
      <c r="T50" s="191" t="s">
        <v>248</v>
      </c>
      <c r="U50" s="167">
        <v>0</v>
      </c>
      <c r="V50" s="167">
        <f t="shared" si="34"/>
        <v>0</v>
      </c>
      <c r="W50" s="167"/>
      <c r="X50" s="157"/>
      <c r="Y50" s="157"/>
      <c r="Z50" s="157"/>
      <c r="AA50" s="157"/>
      <c r="AB50" s="157"/>
      <c r="AC50" s="157"/>
      <c r="AD50" s="157"/>
      <c r="AE50" s="157"/>
      <c r="AF50" s="157"/>
      <c r="AG50" s="157" t="s">
        <v>439</v>
      </c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</row>
    <row r="51" spans="1:60" outlineLevel="1" x14ac:dyDescent="0.2">
      <c r="A51" s="185">
        <v>39</v>
      </c>
      <c r="B51" s="186" t="s">
        <v>2315</v>
      </c>
      <c r="C51" s="195" t="s">
        <v>2453</v>
      </c>
      <c r="D51" s="187" t="s">
        <v>246</v>
      </c>
      <c r="E51" s="188">
        <v>1</v>
      </c>
      <c r="F51" s="189"/>
      <c r="G51" s="190">
        <f t="shared" si="28"/>
        <v>0</v>
      </c>
      <c r="H51" s="189"/>
      <c r="I51" s="190">
        <f t="shared" si="29"/>
        <v>0</v>
      </c>
      <c r="J51" s="189"/>
      <c r="K51" s="190">
        <f t="shared" si="30"/>
        <v>0</v>
      </c>
      <c r="L51" s="190">
        <v>21</v>
      </c>
      <c r="M51" s="190">
        <f t="shared" si="31"/>
        <v>0</v>
      </c>
      <c r="N51" s="190">
        <v>0</v>
      </c>
      <c r="O51" s="190">
        <f t="shared" si="32"/>
        <v>0</v>
      </c>
      <c r="P51" s="190">
        <v>0</v>
      </c>
      <c r="Q51" s="190">
        <f t="shared" si="33"/>
        <v>0</v>
      </c>
      <c r="R51" s="190"/>
      <c r="S51" s="190" t="s">
        <v>247</v>
      </c>
      <c r="T51" s="191" t="s">
        <v>248</v>
      </c>
      <c r="U51" s="167">
        <v>0</v>
      </c>
      <c r="V51" s="167">
        <f t="shared" si="34"/>
        <v>0</v>
      </c>
      <c r="W51" s="167"/>
      <c r="X51" s="157"/>
      <c r="Y51" s="157"/>
      <c r="Z51" s="157"/>
      <c r="AA51" s="157"/>
      <c r="AB51" s="157"/>
      <c r="AC51" s="157"/>
      <c r="AD51" s="157"/>
      <c r="AE51" s="157"/>
      <c r="AF51" s="157"/>
      <c r="AG51" s="157" t="s">
        <v>664</v>
      </c>
      <c r="AH51" s="157"/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7"/>
      <c r="AY51" s="157"/>
      <c r="AZ51" s="157"/>
      <c r="BA51" s="157"/>
      <c r="BB51" s="157"/>
      <c r="BC51" s="157"/>
      <c r="BD51" s="157"/>
      <c r="BE51" s="157"/>
      <c r="BF51" s="157"/>
      <c r="BG51" s="157"/>
      <c r="BH51" s="157"/>
    </row>
    <row r="52" spans="1:60" outlineLevel="1" x14ac:dyDescent="0.2">
      <c r="A52" s="185">
        <v>40</v>
      </c>
      <c r="B52" s="186" t="s">
        <v>2317</v>
      </c>
      <c r="C52" s="195" t="s">
        <v>2422</v>
      </c>
      <c r="D52" s="187" t="s">
        <v>246</v>
      </c>
      <c r="E52" s="188">
        <v>1</v>
      </c>
      <c r="F52" s="189"/>
      <c r="G52" s="190">
        <f t="shared" si="28"/>
        <v>0</v>
      </c>
      <c r="H52" s="189"/>
      <c r="I52" s="190">
        <f t="shared" si="29"/>
        <v>0</v>
      </c>
      <c r="J52" s="189"/>
      <c r="K52" s="190">
        <f t="shared" si="30"/>
        <v>0</v>
      </c>
      <c r="L52" s="190">
        <v>21</v>
      </c>
      <c r="M52" s="190">
        <f t="shared" si="31"/>
        <v>0</v>
      </c>
      <c r="N52" s="190">
        <v>0</v>
      </c>
      <c r="O52" s="190">
        <f t="shared" si="32"/>
        <v>0</v>
      </c>
      <c r="P52" s="190">
        <v>0</v>
      </c>
      <c r="Q52" s="190">
        <f t="shared" si="33"/>
        <v>0</v>
      </c>
      <c r="R52" s="190"/>
      <c r="S52" s="190" t="s">
        <v>247</v>
      </c>
      <c r="T52" s="191" t="s">
        <v>248</v>
      </c>
      <c r="U52" s="167">
        <v>0</v>
      </c>
      <c r="V52" s="167">
        <f t="shared" si="34"/>
        <v>0</v>
      </c>
      <c r="W52" s="167"/>
      <c r="X52" s="157"/>
      <c r="Y52" s="157"/>
      <c r="Z52" s="157"/>
      <c r="AA52" s="157"/>
      <c r="AB52" s="157"/>
      <c r="AC52" s="157"/>
      <c r="AD52" s="157"/>
      <c r="AE52" s="157"/>
      <c r="AF52" s="157"/>
      <c r="AG52" s="157" t="s">
        <v>439</v>
      </c>
      <c r="AH52" s="157"/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7"/>
      <c r="AY52" s="157"/>
      <c r="AZ52" s="157"/>
      <c r="BA52" s="157"/>
      <c r="BB52" s="157"/>
      <c r="BC52" s="157"/>
      <c r="BD52" s="157"/>
      <c r="BE52" s="157"/>
      <c r="BF52" s="157"/>
      <c r="BG52" s="157"/>
      <c r="BH52" s="157"/>
    </row>
    <row r="53" spans="1:60" outlineLevel="1" x14ac:dyDescent="0.2">
      <c r="A53" s="185">
        <v>41</v>
      </c>
      <c r="B53" s="186" t="s">
        <v>2319</v>
      </c>
      <c r="C53" s="195" t="s">
        <v>2454</v>
      </c>
      <c r="D53" s="187" t="s">
        <v>246</v>
      </c>
      <c r="E53" s="188">
        <v>3</v>
      </c>
      <c r="F53" s="189"/>
      <c r="G53" s="190">
        <f t="shared" si="28"/>
        <v>0</v>
      </c>
      <c r="H53" s="189"/>
      <c r="I53" s="190">
        <f t="shared" si="29"/>
        <v>0</v>
      </c>
      <c r="J53" s="189"/>
      <c r="K53" s="190">
        <f t="shared" si="30"/>
        <v>0</v>
      </c>
      <c r="L53" s="190">
        <v>21</v>
      </c>
      <c r="M53" s="190">
        <f t="shared" si="31"/>
        <v>0</v>
      </c>
      <c r="N53" s="190">
        <v>0</v>
      </c>
      <c r="O53" s="190">
        <f t="shared" si="32"/>
        <v>0</v>
      </c>
      <c r="P53" s="190">
        <v>0</v>
      </c>
      <c r="Q53" s="190">
        <f t="shared" si="33"/>
        <v>0</v>
      </c>
      <c r="R53" s="190"/>
      <c r="S53" s="190" t="s">
        <v>247</v>
      </c>
      <c r="T53" s="191" t="s">
        <v>248</v>
      </c>
      <c r="U53" s="167">
        <v>0</v>
      </c>
      <c r="V53" s="167">
        <f t="shared" si="34"/>
        <v>0</v>
      </c>
      <c r="W53" s="167"/>
      <c r="X53" s="157"/>
      <c r="Y53" s="157"/>
      <c r="Z53" s="157"/>
      <c r="AA53" s="157"/>
      <c r="AB53" s="157"/>
      <c r="AC53" s="157"/>
      <c r="AD53" s="157"/>
      <c r="AE53" s="157"/>
      <c r="AF53" s="157"/>
      <c r="AG53" s="157" t="s">
        <v>664</v>
      </c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7"/>
      <c r="AY53" s="157"/>
      <c r="AZ53" s="157"/>
      <c r="BA53" s="157"/>
      <c r="BB53" s="157"/>
      <c r="BC53" s="157"/>
      <c r="BD53" s="157"/>
      <c r="BE53" s="157"/>
      <c r="BF53" s="157"/>
      <c r="BG53" s="157"/>
      <c r="BH53" s="157"/>
    </row>
    <row r="54" spans="1:60" outlineLevel="1" x14ac:dyDescent="0.2">
      <c r="A54" s="185">
        <v>42</v>
      </c>
      <c r="B54" s="186" t="s">
        <v>2321</v>
      </c>
      <c r="C54" s="195" t="s">
        <v>2455</v>
      </c>
      <c r="D54" s="187" t="s">
        <v>246</v>
      </c>
      <c r="E54" s="188">
        <v>3</v>
      </c>
      <c r="F54" s="189"/>
      <c r="G54" s="190">
        <f t="shared" si="28"/>
        <v>0</v>
      </c>
      <c r="H54" s="189"/>
      <c r="I54" s="190">
        <f t="shared" si="29"/>
        <v>0</v>
      </c>
      <c r="J54" s="189"/>
      <c r="K54" s="190">
        <f t="shared" si="30"/>
        <v>0</v>
      </c>
      <c r="L54" s="190">
        <v>21</v>
      </c>
      <c r="M54" s="190">
        <f t="shared" si="31"/>
        <v>0</v>
      </c>
      <c r="N54" s="190">
        <v>0</v>
      </c>
      <c r="O54" s="190">
        <f t="shared" si="32"/>
        <v>0</v>
      </c>
      <c r="P54" s="190">
        <v>0</v>
      </c>
      <c r="Q54" s="190">
        <f t="shared" si="33"/>
        <v>0</v>
      </c>
      <c r="R54" s="190"/>
      <c r="S54" s="190" t="s">
        <v>247</v>
      </c>
      <c r="T54" s="191" t="s">
        <v>248</v>
      </c>
      <c r="U54" s="167">
        <v>0</v>
      </c>
      <c r="V54" s="167">
        <f t="shared" si="34"/>
        <v>0</v>
      </c>
      <c r="W54" s="167"/>
      <c r="X54" s="157"/>
      <c r="Y54" s="157"/>
      <c r="Z54" s="157"/>
      <c r="AA54" s="157"/>
      <c r="AB54" s="157"/>
      <c r="AC54" s="157"/>
      <c r="AD54" s="157"/>
      <c r="AE54" s="157"/>
      <c r="AF54" s="157"/>
      <c r="AG54" s="157" t="s">
        <v>439</v>
      </c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57"/>
      <c r="AZ54" s="157"/>
      <c r="BA54" s="157"/>
      <c r="BB54" s="157"/>
      <c r="BC54" s="157"/>
      <c r="BD54" s="157"/>
      <c r="BE54" s="157"/>
      <c r="BF54" s="157"/>
      <c r="BG54" s="157"/>
      <c r="BH54" s="157"/>
    </row>
    <row r="55" spans="1:60" outlineLevel="1" x14ac:dyDescent="0.2">
      <c r="A55" s="185">
        <v>43</v>
      </c>
      <c r="B55" s="186" t="s">
        <v>2323</v>
      </c>
      <c r="C55" s="195" t="s">
        <v>2423</v>
      </c>
      <c r="D55" s="187" t="s">
        <v>474</v>
      </c>
      <c r="E55" s="188">
        <v>1</v>
      </c>
      <c r="F55" s="189"/>
      <c r="G55" s="190">
        <f t="shared" si="28"/>
        <v>0</v>
      </c>
      <c r="H55" s="189"/>
      <c r="I55" s="190">
        <f t="shared" si="29"/>
        <v>0</v>
      </c>
      <c r="J55" s="189"/>
      <c r="K55" s="190">
        <f t="shared" si="30"/>
        <v>0</v>
      </c>
      <c r="L55" s="190">
        <v>21</v>
      </c>
      <c r="M55" s="190">
        <f t="shared" si="31"/>
        <v>0</v>
      </c>
      <c r="N55" s="190">
        <v>0</v>
      </c>
      <c r="O55" s="190">
        <f t="shared" si="32"/>
        <v>0</v>
      </c>
      <c r="P55" s="190">
        <v>0</v>
      </c>
      <c r="Q55" s="190">
        <f t="shared" si="33"/>
        <v>0</v>
      </c>
      <c r="R55" s="190"/>
      <c r="S55" s="190" t="s">
        <v>247</v>
      </c>
      <c r="T55" s="191" t="s">
        <v>248</v>
      </c>
      <c r="U55" s="167">
        <v>0</v>
      </c>
      <c r="V55" s="167">
        <f t="shared" si="34"/>
        <v>0</v>
      </c>
      <c r="W55" s="167"/>
      <c r="X55" s="157"/>
      <c r="Y55" s="157"/>
      <c r="Z55" s="157"/>
      <c r="AA55" s="157"/>
      <c r="AB55" s="157"/>
      <c r="AC55" s="157"/>
      <c r="AD55" s="157"/>
      <c r="AE55" s="157"/>
      <c r="AF55" s="157"/>
      <c r="AG55" s="157" t="s">
        <v>664</v>
      </c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57"/>
      <c r="BE55" s="157"/>
      <c r="BF55" s="157"/>
      <c r="BG55" s="157"/>
      <c r="BH55" s="157"/>
    </row>
    <row r="56" spans="1:60" outlineLevel="1" x14ac:dyDescent="0.2">
      <c r="A56" s="185">
        <v>44</v>
      </c>
      <c r="B56" s="186" t="s">
        <v>2325</v>
      </c>
      <c r="C56" s="195" t="s">
        <v>2424</v>
      </c>
      <c r="D56" s="187" t="s">
        <v>246</v>
      </c>
      <c r="E56" s="188">
        <v>1</v>
      </c>
      <c r="F56" s="189"/>
      <c r="G56" s="190">
        <f t="shared" si="28"/>
        <v>0</v>
      </c>
      <c r="H56" s="189"/>
      <c r="I56" s="190">
        <f t="shared" si="29"/>
        <v>0</v>
      </c>
      <c r="J56" s="189"/>
      <c r="K56" s="190">
        <f t="shared" si="30"/>
        <v>0</v>
      </c>
      <c r="L56" s="190">
        <v>21</v>
      </c>
      <c r="M56" s="190">
        <f t="shared" si="31"/>
        <v>0</v>
      </c>
      <c r="N56" s="190">
        <v>0</v>
      </c>
      <c r="O56" s="190">
        <f t="shared" si="32"/>
        <v>0</v>
      </c>
      <c r="P56" s="190">
        <v>0</v>
      </c>
      <c r="Q56" s="190">
        <f t="shared" si="33"/>
        <v>0</v>
      </c>
      <c r="R56" s="190"/>
      <c r="S56" s="190" t="s">
        <v>247</v>
      </c>
      <c r="T56" s="191" t="s">
        <v>248</v>
      </c>
      <c r="U56" s="167">
        <v>0</v>
      </c>
      <c r="V56" s="167">
        <f t="shared" si="34"/>
        <v>0</v>
      </c>
      <c r="W56" s="167"/>
      <c r="X56" s="157"/>
      <c r="Y56" s="157"/>
      <c r="Z56" s="157"/>
      <c r="AA56" s="157"/>
      <c r="AB56" s="157"/>
      <c r="AC56" s="157"/>
      <c r="AD56" s="157"/>
      <c r="AE56" s="157"/>
      <c r="AF56" s="157"/>
      <c r="AG56" s="157" t="s">
        <v>439</v>
      </c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</row>
    <row r="57" spans="1:60" ht="22.5" outlineLevel="1" x14ac:dyDescent="0.2">
      <c r="A57" s="185">
        <v>45</v>
      </c>
      <c r="B57" s="186" t="s">
        <v>2456</v>
      </c>
      <c r="C57" s="195" t="s">
        <v>2457</v>
      </c>
      <c r="D57" s="187" t="s">
        <v>246</v>
      </c>
      <c r="E57" s="188">
        <v>1</v>
      </c>
      <c r="F57" s="189"/>
      <c r="G57" s="190">
        <f t="shared" si="28"/>
        <v>0</v>
      </c>
      <c r="H57" s="189"/>
      <c r="I57" s="190">
        <f t="shared" si="29"/>
        <v>0</v>
      </c>
      <c r="J57" s="189"/>
      <c r="K57" s="190">
        <f t="shared" si="30"/>
        <v>0</v>
      </c>
      <c r="L57" s="190">
        <v>21</v>
      </c>
      <c r="M57" s="190">
        <f t="shared" si="31"/>
        <v>0</v>
      </c>
      <c r="N57" s="190">
        <v>0</v>
      </c>
      <c r="O57" s="190">
        <f t="shared" si="32"/>
        <v>0</v>
      </c>
      <c r="P57" s="190">
        <v>0</v>
      </c>
      <c r="Q57" s="190">
        <f t="shared" si="33"/>
        <v>0</v>
      </c>
      <c r="R57" s="190"/>
      <c r="S57" s="190" t="s">
        <v>247</v>
      </c>
      <c r="T57" s="191" t="s">
        <v>248</v>
      </c>
      <c r="U57" s="167">
        <v>0</v>
      </c>
      <c r="V57" s="167">
        <f t="shared" si="34"/>
        <v>0</v>
      </c>
      <c r="W57" s="167"/>
      <c r="X57" s="157"/>
      <c r="Y57" s="157"/>
      <c r="Z57" s="157"/>
      <c r="AA57" s="157"/>
      <c r="AB57" s="157"/>
      <c r="AC57" s="157"/>
      <c r="AD57" s="157"/>
      <c r="AE57" s="157"/>
      <c r="AF57" s="157"/>
      <c r="AG57" s="157" t="s">
        <v>664</v>
      </c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57"/>
      <c r="BG57" s="157"/>
      <c r="BH57" s="157"/>
    </row>
    <row r="58" spans="1:60" outlineLevel="1" x14ac:dyDescent="0.2">
      <c r="A58" s="185">
        <v>46</v>
      </c>
      <c r="B58" s="186" t="s">
        <v>2330</v>
      </c>
      <c r="C58" s="195" t="s">
        <v>2458</v>
      </c>
      <c r="D58" s="187" t="s">
        <v>246</v>
      </c>
      <c r="E58" s="188">
        <v>1</v>
      </c>
      <c r="F58" s="189"/>
      <c r="G58" s="190">
        <f t="shared" si="28"/>
        <v>0</v>
      </c>
      <c r="H58" s="189"/>
      <c r="I58" s="190">
        <f t="shared" si="29"/>
        <v>0</v>
      </c>
      <c r="J58" s="189"/>
      <c r="K58" s="190">
        <f t="shared" si="30"/>
        <v>0</v>
      </c>
      <c r="L58" s="190">
        <v>21</v>
      </c>
      <c r="M58" s="190">
        <f t="shared" si="31"/>
        <v>0</v>
      </c>
      <c r="N58" s="190">
        <v>0</v>
      </c>
      <c r="O58" s="190">
        <f t="shared" si="32"/>
        <v>0</v>
      </c>
      <c r="P58" s="190">
        <v>0</v>
      </c>
      <c r="Q58" s="190">
        <f t="shared" si="33"/>
        <v>0</v>
      </c>
      <c r="R58" s="190"/>
      <c r="S58" s="190" t="s">
        <v>247</v>
      </c>
      <c r="T58" s="191" t="s">
        <v>248</v>
      </c>
      <c r="U58" s="167">
        <v>0</v>
      </c>
      <c r="V58" s="167">
        <f t="shared" si="34"/>
        <v>0</v>
      </c>
      <c r="W58" s="167"/>
      <c r="X58" s="157"/>
      <c r="Y58" s="157"/>
      <c r="Z58" s="157"/>
      <c r="AA58" s="157"/>
      <c r="AB58" s="157"/>
      <c r="AC58" s="157"/>
      <c r="AD58" s="157"/>
      <c r="AE58" s="157"/>
      <c r="AF58" s="157"/>
      <c r="AG58" s="157" t="s">
        <v>439</v>
      </c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7"/>
      <c r="AY58" s="157"/>
      <c r="AZ58" s="157"/>
      <c r="BA58" s="157"/>
      <c r="BB58" s="157"/>
      <c r="BC58" s="157"/>
      <c r="BD58" s="157"/>
      <c r="BE58" s="157"/>
      <c r="BF58" s="157"/>
      <c r="BG58" s="157"/>
      <c r="BH58" s="157"/>
    </row>
    <row r="59" spans="1:60" outlineLevel="1" x14ac:dyDescent="0.2">
      <c r="A59" s="185">
        <v>47</v>
      </c>
      <c r="B59" s="186" t="s">
        <v>2459</v>
      </c>
      <c r="C59" s="195" t="s">
        <v>2460</v>
      </c>
      <c r="D59" s="187" t="s">
        <v>246</v>
      </c>
      <c r="E59" s="188">
        <v>2</v>
      </c>
      <c r="F59" s="189"/>
      <c r="G59" s="190">
        <f t="shared" si="28"/>
        <v>0</v>
      </c>
      <c r="H59" s="189"/>
      <c r="I59" s="190">
        <f t="shared" si="29"/>
        <v>0</v>
      </c>
      <c r="J59" s="189"/>
      <c r="K59" s="190">
        <f t="shared" si="30"/>
        <v>0</v>
      </c>
      <c r="L59" s="190">
        <v>21</v>
      </c>
      <c r="M59" s="190">
        <f t="shared" si="31"/>
        <v>0</v>
      </c>
      <c r="N59" s="190">
        <v>0</v>
      </c>
      <c r="O59" s="190">
        <f t="shared" si="32"/>
        <v>0</v>
      </c>
      <c r="P59" s="190">
        <v>0</v>
      </c>
      <c r="Q59" s="190">
        <f t="shared" si="33"/>
        <v>0</v>
      </c>
      <c r="R59" s="190"/>
      <c r="S59" s="190" t="s">
        <v>247</v>
      </c>
      <c r="T59" s="191" t="s">
        <v>248</v>
      </c>
      <c r="U59" s="167">
        <v>0</v>
      </c>
      <c r="V59" s="167">
        <f t="shared" si="34"/>
        <v>0</v>
      </c>
      <c r="W59" s="167"/>
      <c r="X59" s="157"/>
      <c r="Y59" s="157"/>
      <c r="Z59" s="157"/>
      <c r="AA59" s="157"/>
      <c r="AB59" s="157"/>
      <c r="AC59" s="157"/>
      <c r="AD59" s="157"/>
      <c r="AE59" s="157"/>
      <c r="AF59" s="157"/>
      <c r="AG59" s="157" t="s">
        <v>664</v>
      </c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7"/>
      <c r="AY59" s="157"/>
      <c r="AZ59" s="157"/>
      <c r="BA59" s="157"/>
      <c r="BB59" s="157"/>
      <c r="BC59" s="157"/>
      <c r="BD59" s="157"/>
      <c r="BE59" s="157"/>
      <c r="BF59" s="157"/>
      <c r="BG59" s="157"/>
      <c r="BH59" s="157"/>
    </row>
    <row r="60" spans="1:60" outlineLevel="1" x14ac:dyDescent="0.2">
      <c r="A60" s="185">
        <v>48</v>
      </c>
      <c r="B60" s="186" t="s">
        <v>2336</v>
      </c>
      <c r="C60" s="195" t="s">
        <v>2431</v>
      </c>
      <c r="D60" s="187" t="s">
        <v>246</v>
      </c>
      <c r="E60" s="188">
        <v>2</v>
      </c>
      <c r="F60" s="189"/>
      <c r="G60" s="190">
        <f t="shared" si="28"/>
        <v>0</v>
      </c>
      <c r="H60" s="189"/>
      <c r="I60" s="190">
        <f t="shared" si="29"/>
        <v>0</v>
      </c>
      <c r="J60" s="189"/>
      <c r="K60" s="190">
        <f t="shared" si="30"/>
        <v>0</v>
      </c>
      <c r="L60" s="190">
        <v>21</v>
      </c>
      <c r="M60" s="190">
        <f t="shared" si="31"/>
        <v>0</v>
      </c>
      <c r="N60" s="190">
        <v>0</v>
      </c>
      <c r="O60" s="190">
        <f t="shared" si="32"/>
        <v>0</v>
      </c>
      <c r="P60" s="190">
        <v>0</v>
      </c>
      <c r="Q60" s="190">
        <f t="shared" si="33"/>
        <v>0</v>
      </c>
      <c r="R60" s="190"/>
      <c r="S60" s="190" t="s">
        <v>247</v>
      </c>
      <c r="T60" s="191" t="s">
        <v>248</v>
      </c>
      <c r="U60" s="167">
        <v>0</v>
      </c>
      <c r="V60" s="167">
        <f t="shared" si="34"/>
        <v>0</v>
      </c>
      <c r="W60" s="167"/>
      <c r="X60" s="157"/>
      <c r="Y60" s="157"/>
      <c r="Z60" s="157"/>
      <c r="AA60" s="157"/>
      <c r="AB60" s="157"/>
      <c r="AC60" s="157"/>
      <c r="AD60" s="157"/>
      <c r="AE60" s="157"/>
      <c r="AF60" s="157"/>
      <c r="AG60" s="157" t="s">
        <v>439</v>
      </c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</row>
    <row r="61" spans="1:60" ht="33.75" outlineLevel="1" x14ac:dyDescent="0.2">
      <c r="A61" s="178">
        <v>49</v>
      </c>
      <c r="B61" s="179" t="s">
        <v>2461</v>
      </c>
      <c r="C61" s="196" t="s">
        <v>2426</v>
      </c>
      <c r="D61" s="180" t="s">
        <v>246</v>
      </c>
      <c r="E61" s="181">
        <v>3</v>
      </c>
      <c r="F61" s="182"/>
      <c r="G61" s="183">
        <f t="shared" si="28"/>
        <v>0</v>
      </c>
      <c r="H61" s="182"/>
      <c r="I61" s="183">
        <f t="shared" si="29"/>
        <v>0</v>
      </c>
      <c r="J61" s="182"/>
      <c r="K61" s="183">
        <f t="shared" si="30"/>
        <v>0</v>
      </c>
      <c r="L61" s="183">
        <v>21</v>
      </c>
      <c r="M61" s="183">
        <f t="shared" si="31"/>
        <v>0</v>
      </c>
      <c r="N61" s="183">
        <v>0</v>
      </c>
      <c r="O61" s="183">
        <f t="shared" si="32"/>
        <v>0</v>
      </c>
      <c r="P61" s="183">
        <v>0</v>
      </c>
      <c r="Q61" s="183">
        <f t="shared" si="33"/>
        <v>0</v>
      </c>
      <c r="R61" s="183"/>
      <c r="S61" s="183" t="s">
        <v>247</v>
      </c>
      <c r="T61" s="184" t="s">
        <v>248</v>
      </c>
      <c r="U61" s="167">
        <v>0</v>
      </c>
      <c r="V61" s="167">
        <f t="shared" si="34"/>
        <v>0</v>
      </c>
      <c r="W61" s="167"/>
      <c r="X61" s="157"/>
      <c r="Y61" s="157"/>
      <c r="Z61" s="157"/>
      <c r="AA61" s="157"/>
      <c r="AB61" s="157"/>
      <c r="AC61" s="157"/>
      <c r="AD61" s="157"/>
      <c r="AE61" s="157"/>
      <c r="AF61" s="157"/>
      <c r="AG61" s="157" t="s">
        <v>664</v>
      </c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</row>
    <row r="62" spans="1:60" outlineLevel="1" x14ac:dyDescent="0.2">
      <c r="A62" s="164"/>
      <c r="B62" s="165"/>
      <c r="C62" s="259" t="s">
        <v>2427</v>
      </c>
      <c r="D62" s="260"/>
      <c r="E62" s="260"/>
      <c r="F62" s="260"/>
      <c r="G62" s="260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57"/>
      <c r="Y62" s="157"/>
      <c r="Z62" s="157"/>
      <c r="AA62" s="157"/>
      <c r="AB62" s="157"/>
      <c r="AC62" s="157"/>
      <c r="AD62" s="157"/>
      <c r="AE62" s="157"/>
      <c r="AF62" s="157"/>
      <c r="AG62" s="157" t="s">
        <v>413</v>
      </c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</row>
    <row r="63" spans="1:60" outlineLevel="1" x14ac:dyDescent="0.2">
      <c r="A63" s="185">
        <v>50</v>
      </c>
      <c r="B63" s="186" t="s">
        <v>2340</v>
      </c>
      <c r="C63" s="195" t="s">
        <v>2428</v>
      </c>
      <c r="D63" s="187" t="s">
        <v>246</v>
      </c>
      <c r="E63" s="188">
        <v>3</v>
      </c>
      <c r="F63" s="189"/>
      <c r="G63" s="190">
        <f>ROUND(E63*F63,2)</f>
        <v>0</v>
      </c>
      <c r="H63" s="189"/>
      <c r="I63" s="190">
        <f>ROUND(E63*H63,2)</f>
        <v>0</v>
      </c>
      <c r="J63" s="189"/>
      <c r="K63" s="190">
        <f>ROUND(E63*J63,2)</f>
        <v>0</v>
      </c>
      <c r="L63" s="190">
        <v>21</v>
      </c>
      <c r="M63" s="190">
        <f>G63*(1+L63/100)</f>
        <v>0</v>
      </c>
      <c r="N63" s="190">
        <v>0</v>
      </c>
      <c r="O63" s="190">
        <f>ROUND(E63*N63,2)</f>
        <v>0</v>
      </c>
      <c r="P63" s="190">
        <v>0</v>
      </c>
      <c r="Q63" s="190">
        <f>ROUND(E63*P63,2)</f>
        <v>0</v>
      </c>
      <c r="R63" s="190"/>
      <c r="S63" s="190" t="s">
        <v>247</v>
      </c>
      <c r="T63" s="191" t="s">
        <v>248</v>
      </c>
      <c r="U63" s="167">
        <v>0</v>
      </c>
      <c r="V63" s="167">
        <f>ROUND(E63*U63,2)</f>
        <v>0</v>
      </c>
      <c r="W63" s="167"/>
      <c r="X63" s="157"/>
      <c r="Y63" s="157"/>
      <c r="Z63" s="157"/>
      <c r="AA63" s="157"/>
      <c r="AB63" s="157"/>
      <c r="AC63" s="157"/>
      <c r="AD63" s="157"/>
      <c r="AE63" s="157"/>
      <c r="AF63" s="157"/>
      <c r="AG63" s="157" t="s">
        <v>439</v>
      </c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</row>
    <row r="64" spans="1:60" ht="22.5" outlineLevel="1" x14ac:dyDescent="0.2">
      <c r="A64" s="185">
        <v>51</v>
      </c>
      <c r="B64" s="186" t="s">
        <v>2462</v>
      </c>
      <c r="C64" s="195" t="s">
        <v>2463</v>
      </c>
      <c r="D64" s="187" t="s">
        <v>246</v>
      </c>
      <c r="E64" s="188">
        <v>2</v>
      </c>
      <c r="F64" s="189"/>
      <c r="G64" s="190">
        <f>ROUND(E64*F64,2)</f>
        <v>0</v>
      </c>
      <c r="H64" s="189"/>
      <c r="I64" s="190">
        <f>ROUND(E64*H64,2)</f>
        <v>0</v>
      </c>
      <c r="J64" s="189"/>
      <c r="K64" s="190">
        <f>ROUND(E64*J64,2)</f>
        <v>0</v>
      </c>
      <c r="L64" s="190">
        <v>21</v>
      </c>
      <c r="M64" s="190">
        <f>G64*(1+L64/100)</f>
        <v>0</v>
      </c>
      <c r="N64" s="190">
        <v>0</v>
      </c>
      <c r="O64" s="190">
        <f>ROUND(E64*N64,2)</f>
        <v>0</v>
      </c>
      <c r="P64" s="190">
        <v>0</v>
      </c>
      <c r="Q64" s="190">
        <f>ROUND(E64*P64,2)</f>
        <v>0</v>
      </c>
      <c r="R64" s="190"/>
      <c r="S64" s="190" t="s">
        <v>247</v>
      </c>
      <c r="T64" s="191" t="s">
        <v>248</v>
      </c>
      <c r="U64" s="167">
        <v>0</v>
      </c>
      <c r="V64" s="167">
        <f>ROUND(E64*U64,2)</f>
        <v>0</v>
      </c>
      <c r="W64" s="167"/>
      <c r="X64" s="157"/>
      <c r="Y64" s="157"/>
      <c r="Z64" s="157"/>
      <c r="AA64" s="157"/>
      <c r="AB64" s="157"/>
      <c r="AC64" s="157"/>
      <c r="AD64" s="157"/>
      <c r="AE64" s="157"/>
      <c r="AF64" s="157"/>
      <c r="AG64" s="157" t="s">
        <v>664</v>
      </c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</row>
    <row r="65" spans="1:60" outlineLevel="1" x14ac:dyDescent="0.2">
      <c r="A65" s="185">
        <v>52</v>
      </c>
      <c r="B65" s="186" t="s">
        <v>2343</v>
      </c>
      <c r="C65" s="195" t="s">
        <v>2434</v>
      </c>
      <c r="D65" s="187" t="s">
        <v>246</v>
      </c>
      <c r="E65" s="188">
        <v>2</v>
      </c>
      <c r="F65" s="189"/>
      <c r="G65" s="190">
        <f>ROUND(E65*F65,2)</f>
        <v>0</v>
      </c>
      <c r="H65" s="189"/>
      <c r="I65" s="190">
        <f>ROUND(E65*H65,2)</f>
        <v>0</v>
      </c>
      <c r="J65" s="189"/>
      <c r="K65" s="190">
        <f>ROUND(E65*J65,2)</f>
        <v>0</v>
      </c>
      <c r="L65" s="190">
        <v>21</v>
      </c>
      <c r="M65" s="190">
        <f>G65*(1+L65/100)</f>
        <v>0</v>
      </c>
      <c r="N65" s="190">
        <v>0</v>
      </c>
      <c r="O65" s="190">
        <f>ROUND(E65*N65,2)</f>
        <v>0</v>
      </c>
      <c r="P65" s="190">
        <v>0</v>
      </c>
      <c r="Q65" s="190">
        <f>ROUND(E65*P65,2)</f>
        <v>0</v>
      </c>
      <c r="R65" s="190"/>
      <c r="S65" s="190" t="s">
        <v>247</v>
      </c>
      <c r="T65" s="191" t="s">
        <v>248</v>
      </c>
      <c r="U65" s="167">
        <v>0</v>
      </c>
      <c r="V65" s="167">
        <f>ROUND(E65*U65,2)</f>
        <v>0</v>
      </c>
      <c r="W65" s="167"/>
      <c r="X65" s="157"/>
      <c r="Y65" s="157"/>
      <c r="Z65" s="157"/>
      <c r="AA65" s="157"/>
      <c r="AB65" s="157"/>
      <c r="AC65" s="157"/>
      <c r="AD65" s="157"/>
      <c r="AE65" s="157"/>
      <c r="AF65" s="157"/>
      <c r="AG65" s="157" t="s">
        <v>439</v>
      </c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</row>
    <row r="66" spans="1:60" outlineLevel="1" x14ac:dyDescent="0.2">
      <c r="A66" s="185">
        <v>53</v>
      </c>
      <c r="B66" s="186" t="s">
        <v>2345</v>
      </c>
      <c r="C66" s="195" t="s">
        <v>2464</v>
      </c>
      <c r="D66" s="187" t="s">
        <v>2436</v>
      </c>
      <c r="E66" s="188">
        <v>4</v>
      </c>
      <c r="F66" s="189"/>
      <c r="G66" s="190">
        <f>ROUND(E66*F66,2)</f>
        <v>0</v>
      </c>
      <c r="H66" s="189"/>
      <c r="I66" s="190">
        <f>ROUND(E66*H66,2)</f>
        <v>0</v>
      </c>
      <c r="J66" s="189"/>
      <c r="K66" s="190">
        <f>ROUND(E66*J66,2)</f>
        <v>0</v>
      </c>
      <c r="L66" s="190">
        <v>21</v>
      </c>
      <c r="M66" s="190">
        <f>G66*(1+L66/100)</f>
        <v>0</v>
      </c>
      <c r="N66" s="190">
        <v>0</v>
      </c>
      <c r="O66" s="190">
        <f>ROUND(E66*N66,2)</f>
        <v>0</v>
      </c>
      <c r="P66" s="190">
        <v>0</v>
      </c>
      <c r="Q66" s="190">
        <f>ROUND(E66*P66,2)</f>
        <v>0</v>
      </c>
      <c r="R66" s="190"/>
      <c r="S66" s="190" t="s">
        <v>247</v>
      </c>
      <c r="T66" s="191" t="s">
        <v>248</v>
      </c>
      <c r="U66" s="167">
        <v>0</v>
      </c>
      <c r="V66" s="167">
        <f>ROUND(E66*U66,2)</f>
        <v>0</v>
      </c>
      <c r="W66" s="167"/>
      <c r="X66" s="157"/>
      <c r="Y66" s="157"/>
      <c r="Z66" s="157"/>
      <c r="AA66" s="157"/>
      <c r="AB66" s="157"/>
      <c r="AC66" s="157"/>
      <c r="AD66" s="157"/>
      <c r="AE66" s="157"/>
      <c r="AF66" s="157"/>
      <c r="AG66" s="157" t="s">
        <v>664</v>
      </c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</row>
    <row r="67" spans="1:60" outlineLevel="1" x14ac:dyDescent="0.2">
      <c r="A67" s="185">
        <v>54</v>
      </c>
      <c r="B67" s="186" t="s">
        <v>2347</v>
      </c>
      <c r="C67" s="195" t="s">
        <v>2465</v>
      </c>
      <c r="D67" s="187" t="s">
        <v>2436</v>
      </c>
      <c r="E67" s="188">
        <v>4</v>
      </c>
      <c r="F67" s="189"/>
      <c r="G67" s="190">
        <f>ROUND(E67*F67,2)</f>
        <v>0</v>
      </c>
      <c r="H67" s="189"/>
      <c r="I67" s="190">
        <f>ROUND(E67*H67,2)</f>
        <v>0</v>
      </c>
      <c r="J67" s="189"/>
      <c r="K67" s="190">
        <f>ROUND(E67*J67,2)</f>
        <v>0</v>
      </c>
      <c r="L67" s="190">
        <v>21</v>
      </c>
      <c r="M67" s="190">
        <f>G67*(1+L67/100)</f>
        <v>0</v>
      </c>
      <c r="N67" s="190">
        <v>0</v>
      </c>
      <c r="O67" s="190">
        <f>ROUND(E67*N67,2)</f>
        <v>0</v>
      </c>
      <c r="P67" s="190">
        <v>0</v>
      </c>
      <c r="Q67" s="190">
        <f>ROUND(E67*P67,2)</f>
        <v>0</v>
      </c>
      <c r="R67" s="190"/>
      <c r="S67" s="190" t="s">
        <v>247</v>
      </c>
      <c r="T67" s="191" t="s">
        <v>248</v>
      </c>
      <c r="U67" s="167">
        <v>0</v>
      </c>
      <c r="V67" s="167">
        <f>ROUND(E67*U67,2)</f>
        <v>0</v>
      </c>
      <c r="W67" s="167"/>
      <c r="X67" s="157"/>
      <c r="Y67" s="157"/>
      <c r="Z67" s="157"/>
      <c r="AA67" s="157"/>
      <c r="AB67" s="157"/>
      <c r="AC67" s="157"/>
      <c r="AD67" s="157"/>
      <c r="AE67" s="157"/>
      <c r="AF67" s="157"/>
      <c r="AG67" s="157" t="s">
        <v>439</v>
      </c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</row>
    <row r="68" spans="1:60" ht="25.5" x14ac:dyDescent="0.2">
      <c r="A68" s="172" t="s">
        <v>242</v>
      </c>
      <c r="B68" s="173" t="s">
        <v>204</v>
      </c>
      <c r="C68" s="194" t="s">
        <v>205</v>
      </c>
      <c r="D68" s="174"/>
      <c r="E68" s="175"/>
      <c r="F68" s="176"/>
      <c r="G68" s="176">
        <f>SUMIF(AG69:AG84,"&lt;&gt;NOR",G69:G84)</f>
        <v>0</v>
      </c>
      <c r="H68" s="176"/>
      <c r="I68" s="176">
        <f>SUM(I69:I84)</f>
        <v>0</v>
      </c>
      <c r="J68" s="176"/>
      <c r="K68" s="176">
        <f>SUM(K69:K84)</f>
        <v>0</v>
      </c>
      <c r="L68" s="176"/>
      <c r="M68" s="176">
        <f>SUM(M69:M84)</f>
        <v>0</v>
      </c>
      <c r="N68" s="176"/>
      <c r="O68" s="176">
        <f>SUM(O69:O84)</f>
        <v>0</v>
      </c>
      <c r="P68" s="176"/>
      <c r="Q68" s="176">
        <f>SUM(Q69:Q84)</f>
        <v>0</v>
      </c>
      <c r="R68" s="176"/>
      <c r="S68" s="176"/>
      <c r="T68" s="177"/>
      <c r="U68" s="171"/>
      <c r="V68" s="171">
        <f>SUM(V69:V84)</f>
        <v>0</v>
      </c>
      <c r="W68" s="171"/>
      <c r="AG68" t="s">
        <v>243</v>
      </c>
    </row>
    <row r="69" spans="1:60" outlineLevel="1" x14ac:dyDescent="0.2">
      <c r="A69" s="185">
        <v>55</v>
      </c>
      <c r="B69" s="186" t="s">
        <v>2466</v>
      </c>
      <c r="C69" s="195" t="s">
        <v>2452</v>
      </c>
      <c r="D69" s="187" t="s">
        <v>246</v>
      </c>
      <c r="E69" s="188">
        <v>1</v>
      </c>
      <c r="F69" s="189"/>
      <c r="G69" s="190">
        <f t="shared" ref="G69:G84" si="35">ROUND(E69*F69,2)</f>
        <v>0</v>
      </c>
      <c r="H69" s="189"/>
      <c r="I69" s="190">
        <f t="shared" ref="I69:I84" si="36">ROUND(E69*H69,2)</f>
        <v>0</v>
      </c>
      <c r="J69" s="189"/>
      <c r="K69" s="190">
        <f t="shared" ref="K69:K84" si="37">ROUND(E69*J69,2)</f>
        <v>0</v>
      </c>
      <c r="L69" s="190">
        <v>21</v>
      </c>
      <c r="M69" s="190">
        <f t="shared" ref="M69:M84" si="38">G69*(1+L69/100)</f>
        <v>0</v>
      </c>
      <c r="N69" s="190">
        <v>0</v>
      </c>
      <c r="O69" s="190">
        <f t="shared" ref="O69:O84" si="39">ROUND(E69*N69,2)</f>
        <v>0</v>
      </c>
      <c r="P69" s="190">
        <v>0</v>
      </c>
      <c r="Q69" s="190">
        <f t="shared" ref="Q69:Q84" si="40">ROUND(E69*P69,2)</f>
        <v>0</v>
      </c>
      <c r="R69" s="190"/>
      <c r="S69" s="190" t="s">
        <v>247</v>
      </c>
      <c r="T69" s="191" t="s">
        <v>248</v>
      </c>
      <c r="U69" s="167">
        <v>0</v>
      </c>
      <c r="V69" s="167">
        <f t="shared" ref="V69:V84" si="41">ROUND(E69*U69,2)</f>
        <v>0</v>
      </c>
      <c r="W69" s="167"/>
      <c r="X69" s="157"/>
      <c r="Y69" s="157"/>
      <c r="Z69" s="157"/>
      <c r="AA69" s="157"/>
      <c r="AB69" s="157"/>
      <c r="AC69" s="157"/>
      <c r="AD69" s="157"/>
      <c r="AE69" s="157"/>
      <c r="AF69" s="157"/>
      <c r="AG69" s="157" t="s">
        <v>664</v>
      </c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</row>
    <row r="70" spans="1:60" outlineLevel="1" x14ac:dyDescent="0.2">
      <c r="A70" s="185">
        <v>56</v>
      </c>
      <c r="B70" s="186" t="s">
        <v>2356</v>
      </c>
      <c r="C70" s="195" t="s">
        <v>2420</v>
      </c>
      <c r="D70" s="187" t="s">
        <v>246</v>
      </c>
      <c r="E70" s="188">
        <v>1</v>
      </c>
      <c r="F70" s="189"/>
      <c r="G70" s="190">
        <f t="shared" si="35"/>
        <v>0</v>
      </c>
      <c r="H70" s="189"/>
      <c r="I70" s="190">
        <f t="shared" si="36"/>
        <v>0</v>
      </c>
      <c r="J70" s="189"/>
      <c r="K70" s="190">
        <f t="shared" si="37"/>
        <v>0</v>
      </c>
      <c r="L70" s="190">
        <v>21</v>
      </c>
      <c r="M70" s="190">
        <f t="shared" si="38"/>
        <v>0</v>
      </c>
      <c r="N70" s="190">
        <v>0</v>
      </c>
      <c r="O70" s="190">
        <f t="shared" si="39"/>
        <v>0</v>
      </c>
      <c r="P70" s="190">
        <v>0</v>
      </c>
      <c r="Q70" s="190">
        <f t="shared" si="40"/>
        <v>0</v>
      </c>
      <c r="R70" s="190"/>
      <c r="S70" s="190" t="s">
        <v>247</v>
      </c>
      <c r="T70" s="191" t="s">
        <v>248</v>
      </c>
      <c r="U70" s="167">
        <v>0</v>
      </c>
      <c r="V70" s="167">
        <f t="shared" si="41"/>
        <v>0</v>
      </c>
      <c r="W70" s="167"/>
      <c r="X70" s="157"/>
      <c r="Y70" s="157"/>
      <c r="Z70" s="157"/>
      <c r="AA70" s="157"/>
      <c r="AB70" s="157"/>
      <c r="AC70" s="157"/>
      <c r="AD70" s="157"/>
      <c r="AE70" s="157"/>
      <c r="AF70" s="157"/>
      <c r="AG70" s="157" t="s">
        <v>439</v>
      </c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</row>
    <row r="71" spans="1:60" outlineLevel="1" x14ac:dyDescent="0.2">
      <c r="A71" s="185">
        <v>57</v>
      </c>
      <c r="B71" s="186" t="s">
        <v>2358</v>
      </c>
      <c r="C71" s="195" t="s">
        <v>2453</v>
      </c>
      <c r="D71" s="187" t="s">
        <v>246</v>
      </c>
      <c r="E71" s="188">
        <v>1</v>
      </c>
      <c r="F71" s="189"/>
      <c r="G71" s="190">
        <f t="shared" si="35"/>
        <v>0</v>
      </c>
      <c r="H71" s="189"/>
      <c r="I71" s="190">
        <f t="shared" si="36"/>
        <v>0</v>
      </c>
      <c r="J71" s="189"/>
      <c r="K71" s="190">
        <f t="shared" si="37"/>
        <v>0</v>
      </c>
      <c r="L71" s="190">
        <v>21</v>
      </c>
      <c r="M71" s="190">
        <f t="shared" si="38"/>
        <v>0</v>
      </c>
      <c r="N71" s="190">
        <v>0</v>
      </c>
      <c r="O71" s="190">
        <f t="shared" si="39"/>
        <v>0</v>
      </c>
      <c r="P71" s="190">
        <v>0</v>
      </c>
      <c r="Q71" s="190">
        <f t="shared" si="40"/>
        <v>0</v>
      </c>
      <c r="R71" s="190"/>
      <c r="S71" s="190" t="s">
        <v>247</v>
      </c>
      <c r="T71" s="191" t="s">
        <v>248</v>
      </c>
      <c r="U71" s="167">
        <v>0</v>
      </c>
      <c r="V71" s="167">
        <f t="shared" si="41"/>
        <v>0</v>
      </c>
      <c r="W71" s="167"/>
      <c r="X71" s="157"/>
      <c r="Y71" s="157"/>
      <c r="Z71" s="157"/>
      <c r="AA71" s="157"/>
      <c r="AB71" s="157"/>
      <c r="AC71" s="157"/>
      <c r="AD71" s="157"/>
      <c r="AE71" s="157"/>
      <c r="AF71" s="157"/>
      <c r="AG71" s="157" t="s">
        <v>664</v>
      </c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</row>
    <row r="72" spans="1:60" outlineLevel="1" x14ac:dyDescent="0.2">
      <c r="A72" s="185">
        <v>58</v>
      </c>
      <c r="B72" s="186" t="s">
        <v>2359</v>
      </c>
      <c r="C72" s="195" t="s">
        <v>2422</v>
      </c>
      <c r="D72" s="187" t="s">
        <v>246</v>
      </c>
      <c r="E72" s="188">
        <v>1</v>
      </c>
      <c r="F72" s="189"/>
      <c r="G72" s="190">
        <f t="shared" si="35"/>
        <v>0</v>
      </c>
      <c r="H72" s="189"/>
      <c r="I72" s="190">
        <f t="shared" si="36"/>
        <v>0</v>
      </c>
      <c r="J72" s="189"/>
      <c r="K72" s="190">
        <f t="shared" si="37"/>
        <v>0</v>
      </c>
      <c r="L72" s="190">
        <v>21</v>
      </c>
      <c r="M72" s="190">
        <f t="shared" si="38"/>
        <v>0</v>
      </c>
      <c r="N72" s="190">
        <v>0</v>
      </c>
      <c r="O72" s="190">
        <f t="shared" si="39"/>
        <v>0</v>
      </c>
      <c r="P72" s="190">
        <v>0</v>
      </c>
      <c r="Q72" s="190">
        <f t="shared" si="40"/>
        <v>0</v>
      </c>
      <c r="R72" s="190"/>
      <c r="S72" s="190" t="s">
        <v>247</v>
      </c>
      <c r="T72" s="191" t="s">
        <v>248</v>
      </c>
      <c r="U72" s="167">
        <v>0</v>
      </c>
      <c r="V72" s="167">
        <f t="shared" si="41"/>
        <v>0</v>
      </c>
      <c r="W72" s="167"/>
      <c r="X72" s="157"/>
      <c r="Y72" s="157"/>
      <c r="Z72" s="157"/>
      <c r="AA72" s="157"/>
      <c r="AB72" s="157"/>
      <c r="AC72" s="157"/>
      <c r="AD72" s="157"/>
      <c r="AE72" s="157"/>
      <c r="AF72" s="157"/>
      <c r="AG72" s="157" t="s">
        <v>439</v>
      </c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</row>
    <row r="73" spans="1:60" outlineLevel="1" x14ac:dyDescent="0.2">
      <c r="A73" s="185">
        <v>59</v>
      </c>
      <c r="B73" s="186" t="s">
        <v>2360</v>
      </c>
      <c r="C73" s="195" t="s">
        <v>2454</v>
      </c>
      <c r="D73" s="187" t="s">
        <v>246</v>
      </c>
      <c r="E73" s="188">
        <v>3</v>
      </c>
      <c r="F73" s="189"/>
      <c r="G73" s="190">
        <f t="shared" si="35"/>
        <v>0</v>
      </c>
      <c r="H73" s="189"/>
      <c r="I73" s="190">
        <f t="shared" si="36"/>
        <v>0</v>
      </c>
      <c r="J73" s="189"/>
      <c r="K73" s="190">
        <f t="shared" si="37"/>
        <v>0</v>
      </c>
      <c r="L73" s="190">
        <v>21</v>
      </c>
      <c r="M73" s="190">
        <f t="shared" si="38"/>
        <v>0</v>
      </c>
      <c r="N73" s="190">
        <v>0</v>
      </c>
      <c r="O73" s="190">
        <f t="shared" si="39"/>
        <v>0</v>
      </c>
      <c r="P73" s="190">
        <v>0</v>
      </c>
      <c r="Q73" s="190">
        <f t="shared" si="40"/>
        <v>0</v>
      </c>
      <c r="R73" s="190"/>
      <c r="S73" s="190" t="s">
        <v>247</v>
      </c>
      <c r="T73" s="191" t="s">
        <v>248</v>
      </c>
      <c r="U73" s="167">
        <v>0</v>
      </c>
      <c r="V73" s="167">
        <f t="shared" si="41"/>
        <v>0</v>
      </c>
      <c r="W73" s="167"/>
      <c r="X73" s="157"/>
      <c r="Y73" s="157"/>
      <c r="Z73" s="157"/>
      <c r="AA73" s="157"/>
      <c r="AB73" s="157"/>
      <c r="AC73" s="157"/>
      <c r="AD73" s="157"/>
      <c r="AE73" s="157"/>
      <c r="AF73" s="157"/>
      <c r="AG73" s="157" t="s">
        <v>664</v>
      </c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</row>
    <row r="74" spans="1:60" outlineLevel="1" x14ac:dyDescent="0.2">
      <c r="A74" s="185">
        <v>60</v>
      </c>
      <c r="B74" s="186" t="s">
        <v>2361</v>
      </c>
      <c r="C74" s="195" t="s">
        <v>2455</v>
      </c>
      <c r="D74" s="187" t="s">
        <v>246</v>
      </c>
      <c r="E74" s="188">
        <v>3</v>
      </c>
      <c r="F74" s="189"/>
      <c r="G74" s="190">
        <f t="shared" si="35"/>
        <v>0</v>
      </c>
      <c r="H74" s="189"/>
      <c r="I74" s="190">
        <f t="shared" si="36"/>
        <v>0</v>
      </c>
      <c r="J74" s="189"/>
      <c r="K74" s="190">
        <f t="shared" si="37"/>
        <v>0</v>
      </c>
      <c r="L74" s="190">
        <v>21</v>
      </c>
      <c r="M74" s="190">
        <f t="shared" si="38"/>
        <v>0</v>
      </c>
      <c r="N74" s="190">
        <v>0</v>
      </c>
      <c r="O74" s="190">
        <f t="shared" si="39"/>
        <v>0</v>
      </c>
      <c r="P74" s="190">
        <v>0</v>
      </c>
      <c r="Q74" s="190">
        <f t="shared" si="40"/>
        <v>0</v>
      </c>
      <c r="R74" s="190"/>
      <c r="S74" s="190" t="s">
        <v>247</v>
      </c>
      <c r="T74" s="191" t="s">
        <v>248</v>
      </c>
      <c r="U74" s="167">
        <v>0</v>
      </c>
      <c r="V74" s="167">
        <f t="shared" si="41"/>
        <v>0</v>
      </c>
      <c r="W74" s="167"/>
      <c r="X74" s="157"/>
      <c r="Y74" s="157"/>
      <c r="Z74" s="157"/>
      <c r="AA74" s="157"/>
      <c r="AB74" s="157"/>
      <c r="AC74" s="157"/>
      <c r="AD74" s="157"/>
      <c r="AE74" s="157"/>
      <c r="AF74" s="157"/>
      <c r="AG74" s="157" t="s">
        <v>439</v>
      </c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</row>
    <row r="75" spans="1:60" outlineLevel="1" x14ac:dyDescent="0.2">
      <c r="A75" s="185">
        <v>61</v>
      </c>
      <c r="B75" s="186" t="s">
        <v>2362</v>
      </c>
      <c r="C75" s="195" t="s">
        <v>2423</v>
      </c>
      <c r="D75" s="187" t="s">
        <v>474</v>
      </c>
      <c r="E75" s="188">
        <v>1</v>
      </c>
      <c r="F75" s="189"/>
      <c r="G75" s="190">
        <f t="shared" si="35"/>
        <v>0</v>
      </c>
      <c r="H75" s="189"/>
      <c r="I75" s="190">
        <f t="shared" si="36"/>
        <v>0</v>
      </c>
      <c r="J75" s="189"/>
      <c r="K75" s="190">
        <f t="shared" si="37"/>
        <v>0</v>
      </c>
      <c r="L75" s="190">
        <v>21</v>
      </c>
      <c r="M75" s="190">
        <f t="shared" si="38"/>
        <v>0</v>
      </c>
      <c r="N75" s="190">
        <v>0</v>
      </c>
      <c r="O75" s="190">
        <f t="shared" si="39"/>
        <v>0</v>
      </c>
      <c r="P75" s="190">
        <v>0</v>
      </c>
      <c r="Q75" s="190">
        <f t="shared" si="40"/>
        <v>0</v>
      </c>
      <c r="R75" s="190"/>
      <c r="S75" s="190" t="s">
        <v>247</v>
      </c>
      <c r="T75" s="191" t="s">
        <v>248</v>
      </c>
      <c r="U75" s="167">
        <v>0</v>
      </c>
      <c r="V75" s="167">
        <f t="shared" si="41"/>
        <v>0</v>
      </c>
      <c r="W75" s="167"/>
      <c r="X75" s="157"/>
      <c r="Y75" s="157"/>
      <c r="Z75" s="157"/>
      <c r="AA75" s="157"/>
      <c r="AB75" s="157"/>
      <c r="AC75" s="157"/>
      <c r="AD75" s="157"/>
      <c r="AE75" s="157"/>
      <c r="AF75" s="157"/>
      <c r="AG75" s="157" t="s">
        <v>664</v>
      </c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</row>
    <row r="76" spans="1:60" outlineLevel="1" x14ac:dyDescent="0.2">
      <c r="A76" s="185">
        <v>62</v>
      </c>
      <c r="B76" s="186" t="s">
        <v>2364</v>
      </c>
      <c r="C76" s="195" t="s">
        <v>2424</v>
      </c>
      <c r="D76" s="187" t="s">
        <v>246</v>
      </c>
      <c r="E76" s="188">
        <v>1</v>
      </c>
      <c r="F76" s="189"/>
      <c r="G76" s="190">
        <f t="shared" si="35"/>
        <v>0</v>
      </c>
      <c r="H76" s="189"/>
      <c r="I76" s="190">
        <f t="shared" si="36"/>
        <v>0</v>
      </c>
      <c r="J76" s="189"/>
      <c r="K76" s="190">
        <f t="shared" si="37"/>
        <v>0</v>
      </c>
      <c r="L76" s="190">
        <v>21</v>
      </c>
      <c r="M76" s="190">
        <f t="shared" si="38"/>
        <v>0</v>
      </c>
      <c r="N76" s="190">
        <v>0</v>
      </c>
      <c r="O76" s="190">
        <f t="shared" si="39"/>
        <v>0</v>
      </c>
      <c r="P76" s="190">
        <v>0</v>
      </c>
      <c r="Q76" s="190">
        <f t="shared" si="40"/>
        <v>0</v>
      </c>
      <c r="R76" s="190"/>
      <c r="S76" s="190" t="s">
        <v>247</v>
      </c>
      <c r="T76" s="191" t="s">
        <v>248</v>
      </c>
      <c r="U76" s="167">
        <v>0</v>
      </c>
      <c r="V76" s="167">
        <f t="shared" si="41"/>
        <v>0</v>
      </c>
      <c r="W76" s="167"/>
      <c r="X76" s="157"/>
      <c r="Y76" s="157"/>
      <c r="Z76" s="157"/>
      <c r="AA76" s="157"/>
      <c r="AB76" s="157"/>
      <c r="AC76" s="157"/>
      <c r="AD76" s="157"/>
      <c r="AE76" s="157"/>
      <c r="AF76" s="157"/>
      <c r="AG76" s="157" t="s">
        <v>439</v>
      </c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</row>
    <row r="77" spans="1:60" ht="22.5" outlineLevel="1" x14ac:dyDescent="0.2">
      <c r="A77" s="185">
        <v>63</v>
      </c>
      <c r="B77" s="186" t="s">
        <v>2467</v>
      </c>
      <c r="C77" s="195" t="s">
        <v>2457</v>
      </c>
      <c r="D77" s="187" t="s">
        <v>246</v>
      </c>
      <c r="E77" s="188">
        <v>1</v>
      </c>
      <c r="F77" s="189"/>
      <c r="G77" s="190">
        <f t="shared" si="35"/>
        <v>0</v>
      </c>
      <c r="H77" s="189"/>
      <c r="I77" s="190">
        <f t="shared" si="36"/>
        <v>0</v>
      </c>
      <c r="J77" s="189"/>
      <c r="K77" s="190">
        <f t="shared" si="37"/>
        <v>0</v>
      </c>
      <c r="L77" s="190">
        <v>21</v>
      </c>
      <c r="M77" s="190">
        <f t="shared" si="38"/>
        <v>0</v>
      </c>
      <c r="N77" s="190">
        <v>0</v>
      </c>
      <c r="O77" s="190">
        <f t="shared" si="39"/>
        <v>0</v>
      </c>
      <c r="P77" s="190">
        <v>0</v>
      </c>
      <c r="Q77" s="190">
        <f t="shared" si="40"/>
        <v>0</v>
      </c>
      <c r="R77" s="190"/>
      <c r="S77" s="190" t="s">
        <v>247</v>
      </c>
      <c r="T77" s="191" t="s">
        <v>248</v>
      </c>
      <c r="U77" s="167">
        <v>0</v>
      </c>
      <c r="V77" s="167">
        <f t="shared" si="41"/>
        <v>0</v>
      </c>
      <c r="W77" s="167"/>
      <c r="X77" s="157"/>
      <c r="Y77" s="157"/>
      <c r="Z77" s="157"/>
      <c r="AA77" s="157"/>
      <c r="AB77" s="157"/>
      <c r="AC77" s="157"/>
      <c r="AD77" s="157"/>
      <c r="AE77" s="157"/>
      <c r="AF77" s="157"/>
      <c r="AG77" s="157" t="s">
        <v>664</v>
      </c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</row>
    <row r="78" spans="1:60" outlineLevel="1" x14ac:dyDescent="0.2">
      <c r="A78" s="185">
        <v>64</v>
      </c>
      <c r="B78" s="186" t="s">
        <v>2468</v>
      </c>
      <c r="C78" s="195" t="s">
        <v>2458</v>
      </c>
      <c r="D78" s="187" t="s">
        <v>246</v>
      </c>
      <c r="E78" s="188">
        <v>1</v>
      </c>
      <c r="F78" s="189"/>
      <c r="G78" s="190">
        <f t="shared" si="35"/>
        <v>0</v>
      </c>
      <c r="H78" s="189"/>
      <c r="I78" s="190">
        <f t="shared" si="36"/>
        <v>0</v>
      </c>
      <c r="J78" s="189"/>
      <c r="K78" s="190">
        <f t="shared" si="37"/>
        <v>0</v>
      </c>
      <c r="L78" s="190">
        <v>21</v>
      </c>
      <c r="M78" s="190">
        <f t="shared" si="38"/>
        <v>0</v>
      </c>
      <c r="N78" s="190">
        <v>0</v>
      </c>
      <c r="O78" s="190">
        <f t="shared" si="39"/>
        <v>0</v>
      </c>
      <c r="P78" s="190">
        <v>0</v>
      </c>
      <c r="Q78" s="190">
        <f t="shared" si="40"/>
        <v>0</v>
      </c>
      <c r="R78" s="190"/>
      <c r="S78" s="190" t="s">
        <v>247</v>
      </c>
      <c r="T78" s="191" t="s">
        <v>248</v>
      </c>
      <c r="U78" s="167">
        <v>0</v>
      </c>
      <c r="V78" s="167">
        <f t="shared" si="41"/>
        <v>0</v>
      </c>
      <c r="W78" s="167"/>
      <c r="X78" s="157"/>
      <c r="Y78" s="157"/>
      <c r="Z78" s="157"/>
      <c r="AA78" s="157"/>
      <c r="AB78" s="157"/>
      <c r="AC78" s="157"/>
      <c r="AD78" s="157"/>
      <c r="AE78" s="157"/>
      <c r="AF78" s="157"/>
      <c r="AG78" s="157" t="s">
        <v>439</v>
      </c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</row>
    <row r="79" spans="1:60" outlineLevel="1" x14ac:dyDescent="0.2">
      <c r="A79" s="185">
        <v>65</v>
      </c>
      <c r="B79" s="186" t="s">
        <v>2469</v>
      </c>
      <c r="C79" s="195" t="s">
        <v>2430</v>
      </c>
      <c r="D79" s="187" t="s">
        <v>246</v>
      </c>
      <c r="E79" s="188">
        <v>3</v>
      </c>
      <c r="F79" s="189"/>
      <c r="G79" s="190">
        <f t="shared" si="35"/>
        <v>0</v>
      </c>
      <c r="H79" s="189"/>
      <c r="I79" s="190">
        <f t="shared" si="36"/>
        <v>0</v>
      </c>
      <c r="J79" s="189"/>
      <c r="K79" s="190">
        <f t="shared" si="37"/>
        <v>0</v>
      </c>
      <c r="L79" s="190">
        <v>21</v>
      </c>
      <c r="M79" s="190">
        <f t="shared" si="38"/>
        <v>0</v>
      </c>
      <c r="N79" s="190">
        <v>0</v>
      </c>
      <c r="O79" s="190">
        <f t="shared" si="39"/>
        <v>0</v>
      </c>
      <c r="P79" s="190">
        <v>0</v>
      </c>
      <c r="Q79" s="190">
        <f t="shared" si="40"/>
        <v>0</v>
      </c>
      <c r="R79" s="190"/>
      <c r="S79" s="190" t="s">
        <v>247</v>
      </c>
      <c r="T79" s="191" t="s">
        <v>248</v>
      </c>
      <c r="U79" s="167">
        <v>0</v>
      </c>
      <c r="V79" s="167">
        <f t="shared" si="41"/>
        <v>0</v>
      </c>
      <c r="W79" s="167"/>
      <c r="X79" s="157"/>
      <c r="Y79" s="157"/>
      <c r="Z79" s="157"/>
      <c r="AA79" s="157"/>
      <c r="AB79" s="157"/>
      <c r="AC79" s="157"/>
      <c r="AD79" s="157"/>
      <c r="AE79" s="157"/>
      <c r="AF79" s="157"/>
      <c r="AG79" s="157" t="s">
        <v>664</v>
      </c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</row>
    <row r="80" spans="1:60" outlineLevel="1" x14ac:dyDescent="0.2">
      <c r="A80" s="185">
        <v>66</v>
      </c>
      <c r="B80" s="186" t="s">
        <v>2470</v>
      </c>
      <c r="C80" s="195" t="s">
        <v>2431</v>
      </c>
      <c r="D80" s="187" t="s">
        <v>246</v>
      </c>
      <c r="E80" s="188">
        <v>3</v>
      </c>
      <c r="F80" s="189"/>
      <c r="G80" s="190">
        <f t="shared" si="35"/>
        <v>0</v>
      </c>
      <c r="H80" s="189"/>
      <c r="I80" s="190">
        <f t="shared" si="36"/>
        <v>0</v>
      </c>
      <c r="J80" s="189"/>
      <c r="K80" s="190">
        <f t="shared" si="37"/>
        <v>0</v>
      </c>
      <c r="L80" s="190">
        <v>21</v>
      </c>
      <c r="M80" s="190">
        <f t="shared" si="38"/>
        <v>0</v>
      </c>
      <c r="N80" s="190">
        <v>0</v>
      </c>
      <c r="O80" s="190">
        <f t="shared" si="39"/>
        <v>0</v>
      </c>
      <c r="P80" s="190">
        <v>0</v>
      </c>
      <c r="Q80" s="190">
        <f t="shared" si="40"/>
        <v>0</v>
      </c>
      <c r="R80" s="190"/>
      <c r="S80" s="190" t="s">
        <v>247</v>
      </c>
      <c r="T80" s="191" t="s">
        <v>248</v>
      </c>
      <c r="U80" s="167">
        <v>0</v>
      </c>
      <c r="V80" s="167">
        <f t="shared" si="41"/>
        <v>0</v>
      </c>
      <c r="W80" s="167"/>
      <c r="X80" s="157"/>
      <c r="Y80" s="157"/>
      <c r="Z80" s="157"/>
      <c r="AA80" s="157"/>
      <c r="AB80" s="157"/>
      <c r="AC80" s="157"/>
      <c r="AD80" s="157"/>
      <c r="AE80" s="157"/>
      <c r="AF80" s="157"/>
      <c r="AG80" s="157" t="s">
        <v>439</v>
      </c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</row>
    <row r="81" spans="1:60" ht="22.5" outlineLevel="1" x14ac:dyDescent="0.2">
      <c r="A81" s="185">
        <v>67</v>
      </c>
      <c r="B81" s="186" t="s">
        <v>2471</v>
      </c>
      <c r="C81" s="195" t="s">
        <v>2472</v>
      </c>
      <c r="D81" s="187" t="s">
        <v>246</v>
      </c>
      <c r="E81" s="188">
        <v>5</v>
      </c>
      <c r="F81" s="189"/>
      <c r="G81" s="190">
        <f t="shared" si="35"/>
        <v>0</v>
      </c>
      <c r="H81" s="189"/>
      <c r="I81" s="190">
        <f t="shared" si="36"/>
        <v>0</v>
      </c>
      <c r="J81" s="189"/>
      <c r="K81" s="190">
        <f t="shared" si="37"/>
        <v>0</v>
      </c>
      <c r="L81" s="190">
        <v>21</v>
      </c>
      <c r="M81" s="190">
        <f t="shared" si="38"/>
        <v>0</v>
      </c>
      <c r="N81" s="190">
        <v>0</v>
      </c>
      <c r="O81" s="190">
        <f t="shared" si="39"/>
        <v>0</v>
      </c>
      <c r="P81" s="190">
        <v>0</v>
      </c>
      <c r="Q81" s="190">
        <f t="shared" si="40"/>
        <v>0</v>
      </c>
      <c r="R81" s="190"/>
      <c r="S81" s="190" t="s">
        <v>247</v>
      </c>
      <c r="T81" s="191" t="s">
        <v>248</v>
      </c>
      <c r="U81" s="167">
        <v>0</v>
      </c>
      <c r="V81" s="167">
        <f t="shared" si="41"/>
        <v>0</v>
      </c>
      <c r="W81" s="167"/>
      <c r="X81" s="157"/>
      <c r="Y81" s="157"/>
      <c r="Z81" s="157"/>
      <c r="AA81" s="157"/>
      <c r="AB81" s="157"/>
      <c r="AC81" s="157"/>
      <c r="AD81" s="157"/>
      <c r="AE81" s="157"/>
      <c r="AF81" s="157"/>
      <c r="AG81" s="157" t="s">
        <v>664</v>
      </c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</row>
    <row r="82" spans="1:60" outlineLevel="1" x14ac:dyDescent="0.2">
      <c r="A82" s="185">
        <v>68</v>
      </c>
      <c r="B82" s="186" t="s">
        <v>2473</v>
      </c>
      <c r="C82" s="195" t="s">
        <v>2434</v>
      </c>
      <c r="D82" s="187" t="s">
        <v>246</v>
      </c>
      <c r="E82" s="188">
        <v>5</v>
      </c>
      <c r="F82" s="189"/>
      <c r="G82" s="190">
        <f t="shared" si="35"/>
        <v>0</v>
      </c>
      <c r="H82" s="189"/>
      <c r="I82" s="190">
        <f t="shared" si="36"/>
        <v>0</v>
      </c>
      <c r="J82" s="189"/>
      <c r="K82" s="190">
        <f t="shared" si="37"/>
        <v>0</v>
      </c>
      <c r="L82" s="190">
        <v>21</v>
      </c>
      <c r="M82" s="190">
        <f t="shared" si="38"/>
        <v>0</v>
      </c>
      <c r="N82" s="190">
        <v>0</v>
      </c>
      <c r="O82" s="190">
        <f t="shared" si="39"/>
        <v>0</v>
      </c>
      <c r="P82" s="190">
        <v>0</v>
      </c>
      <c r="Q82" s="190">
        <f t="shared" si="40"/>
        <v>0</v>
      </c>
      <c r="R82" s="190"/>
      <c r="S82" s="190" t="s">
        <v>247</v>
      </c>
      <c r="T82" s="191" t="s">
        <v>248</v>
      </c>
      <c r="U82" s="167">
        <v>0</v>
      </c>
      <c r="V82" s="167">
        <f t="shared" si="41"/>
        <v>0</v>
      </c>
      <c r="W82" s="167"/>
      <c r="X82" s="157"/>
      <c r="Y82" s="157"/>
      <c r="Z82" s="157"/>
      <c r="AA82" s="157"/>
      <c r="AB82" s="157"/>
      <c r="AC82" s="157"/>
      <c r="AD82" s="157"/>
      <c r="AE82" s="157"/>
      <c r="AF82" s="157"/>
      <c r="AG82" s="157" t="s">
        <v>439</v>
      </c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</row>
    <row r="83" spans="1:60" outlineLevel="1" x14ac:dyDescent="0.2">
      <c r="A83" s="185">
        <v>69</v>
      </c>
      <c r="B83" s="186" t="s">
        <v>2474</v>
      </c>
      <c r="C83" s="195" t="s">
        <v>2464</v>
      </c>
      <c r="D83" s="187" t="s">
        <v>2436</v>
      </c>
      <c r="E83" s="188">
        <v>3</v>
      </c>
      <c r="F83" s="189"/>
      <c r="G83" s="190">
        <f t="shared" si="35"/>
        <v>0</v>
      </c>
      <c r="H83" s="189"/>
      <c r="I83" s="190">
        <f t="shared" si="36"/>
        <v>0</v>
      </c>
      <c r="J83" s="189"/>
      <c r="K83" s="190">
        <f t="shared" si="37"/>
        <v>0</v>
      </c>
      <c r="L83" s="190">
        <v>21</v>
      </c>
      <c r="M83" s="190">
        <f t="shared" si="38"/>
        <v>0</v>
      </c>
      <c r="N83" s="190">
        <v>0</v>
      </c>
      <c r="O83" s="190">
        <f t="shared" si="39"/>
        <v>0</v>
      </c>
      <c r="P83" s="190">
        <v>0</v>
      </c>
      <c r="Q83" s="190">
        <f t="shared" si="40"/>
        <v>0</v>
      </c>
      <c r="R83" s="190"/>
      <c r="S83" s="190" t="s">
        <v>247</v>
      </c>
      <c r="T83" s="191" t="s">
        <v>248</v>
      </c>
      <c r="U83" s="167">
        <v>0</v>
      </c>
      <c r="V83" s="167">
        <f t="shared" si="41"/>
        <v>0</v>
      </c>
      <c r="W83" s="167"/>
      <c r="X83" s="157"/>
      <c r="Y83" s="157"/>
      <c r="Z83" s="157"/>
      <c r="AA83" s="157"/>
      <c r="AB83" s="157"/>
      <c r="AC83" s="157"/>
      <c r="AD83" s="157"/>
      <c r="AE83" s="157"/>
      <c r="AF83" s="157"/>
      <c r="AG83" s="157" t="s">
        <v>664</v>
      </c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</row>
    <row r="84" spans="1:60" outlineLevel="1" x14ac:dyDescent="0.2">
      <c r="A84" s="185">
        <v>70</v>
      </c>
      <c r="B84" s="186" t="s">
        <v>2475</v>
      </c>
      <c r="C84" s="195" t="s">
        <v>2465</v>
      </c>
      <c r="D84" s="187" t="s">
        <v>2436</v>
      </c>
      <c r="E84" s="188">
        <v>3</v>
      </c>
      <c r="F84" s="189"/>
      <c r="G84" s="190">
        <f t="shared" si="35"/>
        <v>0</v>
      </c>
      <c r="H84" s="189"/>
      <c r="I84" s="190">
        <f t="shared" si="36"/>
        <v>0</v>
      </c>
      <c r="J84" s="189"/>
      <c r="K84" s="190">
        <f t="shared" si="37"/>
        <v>0</v>
      </c>
      <c r="L84" s="190">
        <v>21</v>
      </c>
      <c r="M84" s="190">
        <f t="shared" si="38"/>
        <v>0</v>
      </c>
      <c r="N84" s="190">
        <v>0</v>
      </c>
      <c r="O84" s="190">
        <f t="shared" si="39"/>
        <v>0</v>
      </c>
      <c r="P84" s="190">
        <v>0</v>
      </c>
      <c r="Q84" s="190">
        <f t="shared" si="40"/>
        <v>0</v>
      </c>
      <c r="R84" s="190"/>
      <c r="S84" s="190" t="s">
        <v>247</v>
      </c>
      <c r="T84" s="191" t="s">
        <v>248</v>
      </c>
      <c r="U84" s="167">
        <v>0</v>
      </c>
      <c r="V84" s="167">
        <f t="shared" si="41"/>
        <v>0</v>
      </c>
      <c r="W84" s="167"/>
      <c r="X84" s="157"/>
      <c r="Y84" s="157"/>
      <c r="Z84" s="157"/>
      <c r="AA84" s="157"/>
      <c r="AB84" s="157"/>
      <c r="AC84" s="157"/>
      <c r="AD84" s="157"/>
      <c r="AE84" s="157"/>
      <c r="AF84" s="157"/>
      <c r="AG84" s="157" t="s">
        <v>439</v>
      </c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</row>
    <row r="85" spans="1:60" x14ac:dyDescent="0.2">
      <c r="A85" s="172" t="s">
        <v>242</v>
      </c>
      <c r="B85" s="173" t="s">
        <v>206</v>
      </c>
      <c r="C85" s="194" t="s">
        <v>207</v>
      </c>
      <c r="D85" s="174"/>
      <c r="E85" s="175"/>
      <c r="F85" s="176"/>
      <c r="G85" s="176">
        <f>SUMIF(AG86:AG90,"&lt;&gt;NOR",G86:G90)</f>
        <v>0</v>
      </c>
      <c r="H85" s="176"/>
      <c r="I85" s="176">
        <f>SUM(I86:I90)</f>
        <v>0</v>
      </c>
      <c r="J85" s="176"/>
      <c r="K85" s="176">
        <f>SUM(K86:K90)</f>
        <v>0</v>
      </c>
      <c r="L85" s="176"/>
      <c r="M85" s="176">
        <f>SUM(M86:M90)</f>
        <v>0</v>
      </c>
      <c r="N85" s="176"/>
      <c r="O85" s="176">
        <f>SUM(O86:O90)</f>
        <v>0</v>
      </c>
      <c r="P85" s="176"/>
      <c r="Q85" s="176">
        <f>SUM(Q86:Q90)</f>
        <v>0</v>
      </c>
      <c r="R85" s="176"/>
      <c r="S85" s="176"/>
      <c r="T85" s="177"/>
      <c r="U85" s="171"/>
      <c r="V85" s="171">
        <f>SUM(V86:V90)</f>
        <v>0</v>
      </c>
      <c r="W85" s="171"/>
      <c r="AG85" t="s">
        <v>243</v>
      </c>
    </row>
    <row r="86" spans="1:60" ht="33.75" outlineLevel="1" x14ac:dyDescent="0.2">
      <c r="A86" s="178">
        <v>71</v>
      </c>
      <c r="B86" s="179" t="s">
        <v>2368</v>
      </c>
      <c r="C86" s="196" t="s">
        <v>2476</v>
      </c>
      <c r="D86" s="180" t="s">
        <v>343</v>
      </c>
      <c r="E86" s="181">
        <v>5</v>
      </c>
      <c r="F86" s="182"/>
      <c r="G86" s="183">
        <f>ROUND(E86*F86,2)</f>
        <v>0</v>
      </c>
      <c r="H86" s="182"/>
      <c r="I86" s="183">
        <f>ROUND(E86*H86,2)</f>
        <v>0</v>
      </c>
      <c r="J86" s="182"/>
      <c r="K86" s="183">
        <f>ROUND(E86*J86,2)</f>
        <v>0</v>
      </c>
      <c r="L86" s="183">
        <v>21</v>
      </c>
      <c r="M86" s="183">
        <f>G86*(1+L86/100)</f>
        <v>0</v>
      </c>
      <c r="N86" s="183">
        <v>0</v>
      </c>
      <c r="O86" s="183">
        <f>ROUND(E86*N86,2)</f>
        <v>0</v>
      </c>
      <c r="P86" s="183">
        <v>0</v>
      </c>
      <c r="Q86" s="183">
        <f>ROUND(E86*P86,2)</f>
        <v>0</v>
      </c>
      <c r="R86" s="183"/>
      <c r="S86" s="183" t="s">
        <v>247</v>
      </c>
      <c r="T86" s="184" t="s">
        <v>248</v>
      </c>
      <c r="U86" s="167">
        <v>0</v>
      </c>
      <c r="V86" s="167">
        <f>ROUND(E86*U86,2)</f>
        <v>0</v>
      </c>
      <c r="W86" s="167"/>
      <c r="X86" s="157"/>
      <c r="Y86" s="157"/>
      <c r="Z86" s="157"/>
      <c r="AA86" s="157"/>
      <c r="AB86" s="157"/>
      <c r="AC86" s="157"/>
      <c r="AD86" s="157"/>
      <c r="AE86" s="157"/>
      <c r="AF86" s="157"/>
      <c r="AG86" s="157" t="s">
        <v>249</v>
      </c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</row>
    <row r="87" spans="1:60" outlineLevel="1" x14ac:dyDescent="0.2">
      <c r="A87" s="164"/>
      <c r="B87" s="165"/>
      <c r="C87" s="259" t="s">
        <v>2477</v>
      </c>
      <c r="D87" s="260"/>
      <c r="E87" s="260"/>
      <c r="F87" s="260"/>
      <c r="G87" s="260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57"/>
      <c r="Y87" s="157"/>
      <c r="Z87" s="157"/>
      <c r="AA87" s="157"/>
      <c r="AB87" s="157"/>
      <c r="AC87" s="157"/>
      <c r="AD87" s="157"/>
      <c r="AE87" s="157"/>
      <c r="AF87" s="157"/>
      <c r="AG87" s="157" t="s">
        <v>413</v>
      </c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</row>
    <row r="88" spans="1:60" outlineLevel="1" x14ac:dyDescent="0.2">
      <c r="A88" s="185">
        <v>72</v>
      </c>
      <c r="B88" s="186" t="s">
        <v>2370</v>
      </c>
      <c r="C88" s="195" t="s">
        <v>2478</v>
      </c>
      <c r="D88" s="187" t="s">
        <v>453</v>
      </c>
      <c r="E88" s="188">
        <v>6</v>
      </c>
      <c r="F88" s="189"/>
      <c r="G88" s="190">
        <f>ROUND(E88*F88,2)</f>
        <v>0</v>
      </c>
      <c r="H88" s="189"/>
      <c r="I88" s="190">
        <f>ROUND(E88*H88,2)</f>
        <v>0</v>
      </c>
      <c r="J88" s="189"/>
      <c r="K88" s="190">
        <f>ROUND(E88*J88,2)</f>
        <v>0</v>
      </c>
      <c r="L88" s="190">
        <v>21</v>
      </c>
      <c r="M88" s="190">
        <f>G88*(1+L88/100)</f>
        <v>0</v>
      </c>
      <c r="N88" s="190">
        <v>0</v>
      </c>
      <c r="O88" s="190">
        <f>ROUND(E88*N88,2)</f>
        <v>0</v>
      </c>
      <c r="P88" s="190">
        <v>0</v>
      </c>
      <c r="Q88" s="190">
        <f>ROUND(E88*P88,2)</f>
        <v>0</v>
      </c>
      <c r="R88" s="190"/>
      <c r="S88" s="190" t="s">
        <v>247</v>
      </c>
      <c r="T88" s="191" t="s">
        <v>248</v>
      </c>
      <c r="U88" s="167">
        <v>0</v>
      </c>
      <c r="V88" s="167">
        <f>ROUND(E88*U88,2)</f>
        <v>0</v>
      </c>
      <c r="W88" s="167"/>
      <c r="X88" s="157"/>
      <c r="Y88" s="157"/>
      <c r="Z88" s="157"/>
      <c r="AA88" s="157"/>
      <c r="AB88" s="157"/>
      <c r="AC88" s="157"/>
      <c r="AD88" s="157"/>
      <c r="AE88" s="157"/>
      <c r="AF88" s="157"/>
      <c r="AG88" s="157" t="s">
        <v>439</v>
      </c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</row>
    <row r="89" spans="1:60" outlineLevel="1" x14ac:dyDescent="0.2">
      <c r="A89" s="185">
        <v>73</v>
      </c>
      <c r="B89" s="186" t="s">
        <v>2371</v>
      </c>
      <c r="C89" s="195" t="s">
        <v>2479</v>
      </c>
      <c r="D89" s="187" t="s">
        <v>453</v>
      </c>
      <c r="E89" s="188">
        <v>6</v>
      </c>
      <c r="F89" s="189"/>
      <c r="G89" s="190">
        <f>ROUND(E89*F89,2)</f>
        <v>0</v>
      </c>
      <c r="H89" s="189"/>
      <c r="I89" s="190">
        <f>ROUND(E89*H89,2)</f>
        <v>0</v>
      </c>
      <c r="J89" s="189"/>
      <c r="K89" s="190">
        <f>ROUND(E89*J89,2)</f>
        <v>0</v>
      </c>
      <c r="L89" s="190">
        <v>21</v>
      </c>
      <c r="M89" s="190">
        <f>G89*(1+L89/100)</f>
        <v>0</v>
      </c>
      <c r="N89" s="190">
        <v>0</v>
      </c>
      <c r="O89" s="190">
        <f>ROUND(E89*N89,2)</f>
        <v>0</v>
      </c>
      <c r="P89" s="190">
        <v>0</v>
      </c>
      <c r="Q89" s="190">
        <f>ROUND(E89*P89,2)</f>
        <v>0</v>
      </c>
      <c r="R89" s="190"/>
      <c r="S89" s="190" t="s">
        <v>247</v>
      </c>
      <c r="T89" s="191" t="s">
        <v>248</v>
      </c>
      <c r="U89" s="167">
        <v>0</v>
      </c>
      <c r="V89" s="167">
        <f>ROUND(E89*U89,2)</f>
        <v>0</v>
      </c>
      <c r="W89" s="167"/>
      <c r="X89" s="157"/>
      <c r="Y89" s="157"/>
      <c r="Z89" s="157"/>
      <c r="AA89" s="157"/>
      <c r="AB89" s="157"/>
      <c r="AC89" s="157"/>
      <c r="AD89" s="157"/>
      <c r="AE89" s="157"/>
      <c r="AF89" s="157"/>
      <c r="AG89" s="157" t="s">
        <v>439</v>
      </c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</row>
    <row r="90" spans="1:60" ht="22.5" outlineLevel="1" x14ac:dyDescent="0.2">
      <c r="A90" s="178">
        <v>74</v>
      </c>
      <c r="B90" s="179" t="s">
        <v>2372</v>
      </c>
      <c r="C90" s="196" t="s">
        <v>2480</v>
      </c>
      <c r="D90" s="180" t="s">
        <v>453</v>
      </c>
      <c r="E90" s="181">
        <v>8</v>
      </c>
      <c r="F90" s="182"/>
      <c r="G90" s="183">
        <f>ROUND(E90*F90,2)</f>
        <v>0</v>
      </c>
      <c r="H90" s="182"/>
      <c r="I90" s="183">
        <f>ROUND(E90*H90,2)</f>
        <v>0</v>
      </c>
      <c r="J90" s="182"/>
      <c r="K90" s="183">
        <f>ROUND(E90*J90,2)</f>
        <v>0</v>
      </c>
      <c r="L90" s="183">
        <v>21</v>
      </c>
      <c r="M90" s="183">
        <f>G90*(1+L90/100)</f>
        <v>0</v>
      </c>
      <c r="N90" s="183">
        <v>0</v>
      </c>
      <c r="O90" s="183">
        <f>ROUND(E90*N90,2)</f>
        <v>0</v>
      </c>
      <c r="P90" s="183">
        <v>0</v>
      </c>
      <c r="Q90" s="183">
        <f>ROUND(E90*P90,2)</f>
        <v>0</v>
      </c>
      <c r="R90" s="183"/>
      <c r="S90" s="183" t="s">
        <v>247</v>
      </c>
      <c r="T90" s="184" t="s">
        <v>248</v>
      </c>
      <c r="U90" s="167">
        <v>0</v>
      </c>
      <c r="V90" s="167">
        <f>ROUND(E90*U90,2)</f>
        <v>0</v>
      </c>
      <c r="W90" s="167"/>
      <c r="X90" s="157"/>
      <c r="Y90" s="157"/>
      <c r="Z90" s="157"/>
      <c r="AA90" s="157"/>
      <c r="AB90" s="157"/>
      <c r="AC90" s="157"/>
      <c r="AD90" s="157"/>
      <c r="AE90" s="157"/>
      <c r="AF90" s="157"/>
      <c r="AG90" s="157" t="s">
        <v>439</v>
      </c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</row>
    <row r="91" spans="1:60" x14ac:dyDescent="0.2">
      <c r="A91" s="5"/>
      <c r="B91" s="6"/>
      <c r="C91" s="198"/>
      <c r="D91" s="8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AE91">
        <v>15</v>
      </c>
      <c r="AF91">
        <v>21</v>
      </c>
    </row>
    <row r="92" spans="1:60" x14ac:dyDescent="0.2">
      <c r="A92" s="160"/>
      <c r="B92" s="161" t="s">
        <v>29</v>
      </c>
      <c r="C92" s="199"/>
      <c r="D92" s="162"/>
      <c r="E92" s="163"/>
      <c r="F92" s="163"/>
      <c r="G92" s="193">
        <f>G8+G28+G48+G68+G85</f>
        <v>0</v>
      </c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AE92">
        <f>SUMIF(L7:L90,AE91,G7:G90)</f>
        <v>0</v>
      </c>
      <c r="AF92">
        <f>SUMIF(L7:L90,AF91,G7:G90)</f>
        <v>0</v>
      </c>
      <c r="AG92" t="s">
        <v>426</v>
      </c>
    </row>
    <row r="93" spans="1:60" x14ac:dyDescent="0.2">
      <c r="A93" s="268" t="s">
        <v>427</v>
      </c>
      <c r="B93" s="268"/>
      <c r="C93" s="198"/>
      <c r="D93" s="8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60" x14ac:dyDescent="0.2">
      <c r="A94" s="5"/>
      <c r="B94" s="6" t="s">
        <v>1792</v>
      </c>
      <c r="C94" s="198" t="s">
        <v>1793</v>
      </c>
      <c r="D94" s="8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AG94" t="s">
        <v>430</v>
      </c>
    </row>
    <row r="95" spans="1:60" x14ac:dyDescent="0.2">
      <c r="A95" s="5"/>
      <c r="B95" s="6" t="s">
        <v>1794</v>
      </c>
      <c r="C95" s="198" t="s">
        <v>1795</v>
      </c>
      <c r="D95" s="8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AG95" t="s">
        <v>433</v>
      </c>
    </row>
    <row r="96" spans="1:60" x14ac:dyDescent="0.2">
      <c r="A96" s="5"/>
      <c r="B96" s="6"/>
      <c r="C96" s="198" t="s">
        <v>434</v>
      </c>
      <c r="D96" s="8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AG96" t="s">
        <v>435</v>
      </c>
    </row>
    <row r="97" spans="1:33" x14ac:dyDescent="0.2">
      <c r="A97" s="5"/>
      <c r="B97" s="6"/>
      <c r="C97" s="198"/>
      <c r="D97" s="8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33" x14ac:dyDescent="0.2">
      <c r="C98" s="200"/>
      <c r="D98" s="148"/>
      <c r="AG98" t="s">
        <v>436</v>
      </c>
    </row>
    <row r="99" spans="1:33" x14ac:dyDescent="0.2">
      <c r="D99" s="148"/>
    </row>
    <row r="100" spans="1:33" x14ac:dyDescent="0.2">
      <c r="D100" s="148"/>
    </row>
    <row r="101" spans="1:33" x14ac:dyDescent="0.2">
      <c r="D101" s="148"/>
    </row>
    <row r="102" spans="1:33" x14ac:dyDescent="0.2">
      <c r="D102" s="148"/>
    </row>
    <row r="103" spans="1:33" x14ac:dyDescent="0.2">
      <c r="D103" s="148"/>
    </row>
    <row r="104" spans="1:33" x14ac:dyDescent="0.2">
      <c r="D104" s="148"/>
    </row>
    <row r="105" spans="1:33" x14ac:dyDescent="0.2">
      <c r="D105" s="148"/>
    </row>
    <row r="106" spans="1:33" x14ac:dyDescent="0.2">
      <c r="D106" s="148"/>
    </row>
    <row r="107" spans="1:33" x14ac:dyDescent="0.2">
      <c r="D107" s="148"/>
    </row>
    <row r="108" spans="1:33" x14ac:dyDescent="0.2">
      <c r="D108" s="148"/>
    </row>
    <row r="109" spans="1:33" x14ac:dyDescent="0.2">
      <c r="D109" s="148"/>
    </row>
    <row r="110" spans="1:33" x14ac:dyDescent="0.2">
      <c r="D110" s="148"/>
    </row>
    <row r="111" spans="1:33" x14ac:dyDescent="0.2">
      <c r="D111" s="148"/>
    </row>
    <row r="112" spans="1:33" x14ac:dyDescent="0.2">
      <c r="D112" s="148"/>
    </row>
    <row r="113" spans="4:4" x14ac:dyDescent="0.2">
      <c r="D113" s="148"/>
    </row>
    <row r="114" spans="4:4" x14ac:dyDescent="0.2">
      <c r="D114" s="148"/>
    </row>
    <row r="115" spans="4:4" x14ac:dyDescent="0.2">
      <c r="D115" s="148"/>
    </row>
    <row r="116" spans="4:4" x14ac:dyDescent="0.2">
      <c r="D116" s="148"/>
    </row>
    <row r="117" spans="4:4" x14ac:dyDescent="0.2">
      <c r="D117" s="148"/>
    </row>
    <row r="118" spans="4:4" x14ac:dyDescent="0.2">
      <c r="D118" s="148"/>
    </row>
    <row r="119" spans="4:4" x14ac:dyDescent="0.2">
      <c r="D119" s="148"/>
    </row>
    <row r="120" spans="4:4" x14ac:dyDescent="0.2">
      <c r="D120" s="148"/>
    </row>
    <row r="121" spans="4:4" x14ac:dyDescent="0.2">
      <c r="D121" s="148"/>
    </row>
    <row r="122" spans="4:4" x14ac:dyDescent="0.2">
      <c r="D122" s="148"/>
    </row>
    <row r="123" spans="4:4" x14ac:dyDescent="0.2">
      <c r="D123" s="148"/>
    </row>
    <row r="124" spans="4:4" x14ac:dyDescent="0.2">
      <c r="D124" s="148"/>
    </row>
    <row r="125" spans="4:4" x14ac:dyDescent="0.2">
      <c r="D125" s="148"/>
    </row>
    <row r="126" spans="4:4" x14ac:dyDescent="0.2">
      <c r="D126" s="148"/>
    </row>
    <row r="127" spans="4:4" x14ac:dyDescent="0.2">
      <c r="D127" s="148"/>
    </row>
    <row r="128" spans="4:4" x14ac:dyDescent="0.2">
      <c r="D128" s="148"/>
    </row>
    <row r="129" spans="4:4" x14ac:dyDescent="0.2">
      <c r="D129" s="148"/>
    </row>
    <row r="130" spans="4:4" x14ac:dyDescent="0.2">
      <c r="D130" s="148"/>
    </row>
    <row r="131" spans="4:4" x14ac:dyDescent="0.2">
      <c r="D131" s="148"/>
    </row>
    <row r="132" spans="4:4" x14ac:dyDescent="0.2">
      <c r="D132" s="148"/>
    </row>
    <row r="133" spans="4:4" x14ac:dyDescent="0.2">
      <c r="D133" s="148"/>
    </row>
    <row r="134" spans="4:4" x14ac:dyDescent="0.2">
      <c r="D134" s="148"/>
    </row>
    <row r="135" spans="4:4" x14ac:dyDescent="0.2">
      <c r="D135" s="148"/>
    </row>
    <row r="136" spans="4:4" x14ac:dyDescent="0.2">
      <c r="D136" s="148"/>
    </row>
    <row r="137" spans="4:4" x14ac:dyDescent="0.2">
      <c r="D137" s="148"/>
    </row>
    <row r="138" spans="4:4" x14ac:dyDescent="0.2">
      <c r="D138" s="148"/>
    </row>
    <row r="139" spans="4:4" x14ac:dyDescent="0.2">
      <c r="D139" s="148"/>
    </row>
    <row r="140" spans="4:4" x14ac:dyDescent="0.2">
      <c r="D140" s="148"/>
    </row>
    <row r="141" spans="4:4" x14ac:dyDescent="0.2">
      <c r="D141" s="148"/>
    </row>
    <row r="142" spans="4:4" x14ac:dyDescent="0.2">
      <c r="D142" s="148"/>
    </row>
    <row r="143" spans="4:4" x14ac:dyDescent="0.2">
      <c r="D143" s="148"/>
    </row>
    <row r="144" spans="4:4" x14ac:dyDescent="0.2">
      <c r="D144" s="148"/>
    </row>
    <row r="145" spans="4:4" x14ac:dyDescent="0.2">
      <c r="D145" s="148"/>
    </row>
    <row r="146" spans="4:4" x14ac:dyDescent="0.2">
      <c r="D146" s="148"/>
    </row>
    <row r="147" spans="4:4" x14ac:dyDescent="0.2">
      <c r="D147" s="148"/>
    </row>
    <row r="148" spans="4:4" x14ac:dyDescent="0.2">
      <c r="D148" s="148"/>
    </row>
    <row r="149" spans="4:4" x14ac:dyDescent="0.2">
      <c r="D149" s="148"/>
    </row>
    <row r="150" spans="4:4" x14ac:dyDescent="0.2">
      <c r="D150" s="148"/>
    </row>
    <row r="151" spans="4:4" x14ac:dyDescent="0.2">
      <c r="D151" s="148"/>
    </row>
    <row r="152" spans="4:4" x14ac:dyDescent="0.2">
      <c r="D152" s="148"/>
    </row>
    <row r="153" spans="4:4" x14ac:dyDescent="0.2">
      <c r="D153" s="148"/>
    </row>
    <row r="154" spans="4:4" x14ac:dyDescent="0.2">
      <c r="D154" s="148"/>
    </row>
    <row r="155" spans="4:4" x14ac:dyDescent="0.2">
      <c r="D155" s="148"/>
    </row>
    <row r="156" spans="4:4" x14ac:dyDescent="0.2">
      <c r="D156" s="148"/>
    </row>
    <row r="157" spans="4:4" x14ac:dyDescent="0.2">
      <c r="D157" s="148"/>
    </row>
    <row r="158" spans="4:4" x14ac:dyDescent="0.2">
      <c r="D158" s="148"/>
    </row>
    <row r="159" spans="4:4" x14ac:dyDescent="0.2">
      <c r="D159" s="148"/>
    </row>
    <row r="160" spans="4:4" x14ac:dyDescent="0.2">
      <c r="D160" s="148"/>
    </row>
    <row r="161" spans="4:4" x14ac:dyDescent="0.2">
      <c r="D161" s="148"/>
    </row>
    <row r="162" spans="4:4" x14ac:dyDescent="0.2">
      <c r="D162" s="148"/>
    </row>
    <row r="163" spans="4:4" x14ac:dyDescent="0.2">
      <c r="D163" s="148"/>
    </row>
    <row r="164" spans="4:4" x14ac:dyDescent="0.2">
      <c r="D164" s="148"/>
    </row>
    <row r="165" spans="4:4" x14ac:dyDescent="0.2">
      <c r="D165" s="148"/>
    </row>
    <row r="166" spans="4:4" x14ac:dyDescent="0.2">
      <c r="D166" s="148"/>
    </row>
    <row r="167" spans="4:4" x14ac:dyDescent="0.2">
      <c r="D167" s="148"/>
    </row>
    <row r="168" spans="4:4" x14ac:dyDescent="0.2">
      <c r="D168" s="148"/>
    </row>
    <row r="169" spans="4:4" x14ac:dyDescent="0.2">
      <c r="D169" s="148"/>
    </row>
    <row r="170" spans="4:4" x14ac:dyDescent="0.2">
      <c r="D170" s="148"/>
    </row>
    <row r="171" spans="4:4" x14ac:dyDescent="0.2">
      <c r="D171" s="148"/>
    </row>
    <row r="172" spans="4:4" x14ac:dyDescent="0.2">
      <c r="D172" s="148"/>
    </row>
    <row r="173" spans="4:4" x14ac:dyDescent="0.2">
      <c r="D173" s="148"/>
    </row>
    <row r="174" spans="4:4" x14ac:dyDescent="0.2">
      <c r="D174" s="148"/>
    </row>
    <row r="175" spans="4:4" x14ac:dyDescent="0.2">
      <c r="D175" s="148"/>
    </row>
    <row r="176" spans="4:4" x14ac:dyDescent="0.2">
      <c r="D176" s="148"/>
    </row>
    <row r="177" spans="4:4" x14ac:dyDescent="0.2">
      <c r="D177" s="148"/>
    </row>
    <row r="178" spans="4:4" x14ac:dyDescent="0.2">
      <c r="D178" s="148"/>
    </row>
    <row r="179" spans="4:4" x14ac:dyDescent="0.2">
      <c r="D179" s="148"/>
    </row>
    <row r="180" spans="4:4" x14ac:dyDescent="0.2">
      <c r="D180" s="148"/>
    </row>
    <row r="181" spans="4:4" x14ac:dyDescent="0.2">
      <c r="D181" s="148"/>
    </row>
    <row r="182" spans="4:4" x14ac:dyDescent="0.2">
      <c r="D182" s="148"/>
    </row>
    <row r="183" spans="4:4" x14ac:dyDescent="0.2">
      <c r="D183" s="148"/>
    </row>
    <row r="184" spans="4:4" x14ac:dyDescent="0.2">
      <c r="D184" s="148"/>
    </row>
    <row r="185" spans="4:4" x14ac:dyDescent="0.2">
      <c r="D185" s="148"/>
    </row>
    <row r="186" spans="4:4" x14ac:dyDescent="0.2">
      <c r="D186" s="148"/>
    </row>
    <row r="187" spans="4:4" x14ac:dyDescent="0.2">
      <c r="D187" s="148"/>
    </row>
    <row r="188" spans="4:4" x14ac:dyDescent="0.2">
      <c r="D188" s="148"/>
    </row>
    <row r="189" spans="4:4" x14ac:dyDescent="0.2">
      <c r="D189" s="148"/>
    </row>
    <row r="190" spans="4:4" x14ac:dyDescent="0.2">
      <c r="D190" s="148"/>
    </row>
    <row r="191" spans="4:4" x14ac:dyDescent="0.2">
      <c r="D191" s="148"/>
    </row>
    <row r="192" spans="4:4" x14ac:dyDescent="0.2">
      <c r="D192" s="148"/>
    </row>
    <row r="193" spans="4:4" x14ac:dyDescent="0.2">
      <c r="D193" s="148"/>
    </row>
    <row r="194" spans="4:4" x14ac:dyDescent="0.2">
      <c r="D194" s="148"/>
    </row>
    <row r="195" spans="4:4" x14ac:dyDescent="0.2">
      <c r="D195" s="148"/>
    </row>
    <row r="196" spans="4:4" x14ac:dyDescent="0.2">
      <c r="D196" s="148"/>
    </row>
    <row r="197" spans="4:4" x14ac:dyDescent="0.2">
      <c r="D197" s="148"/>
    </row>
    <row r="198" spans="4:4" x14ac:dyDescent="0.2">
      <c r="D198" s="148"/>
    </row>
    <row r="199" spans="4:4" x14ac:dyDescent="0.2">
      <c r="D199" s="148"/>
    </row>
    <row r="200" spans="4:4" x14ac:dyDescent="0.2">
      <c r="D200" s="148"/>
    </row>
    <row r="201" spans="4:4" x14ac:dyDescent="0.2">
      <c r="D201" s="148"/>
    </row>
    <row r="202" spans="4:4" x14ac:dyDescent="0.2">
      <c r="D202" s="148"/>
    </row>
    <row r="203" spans="4:4" x14ac:dyDescent="0.2">
      <c r="D203" s="148"/>
    </row>
    <row r="204" spans="4:4" x14ac:dyDescent="0.2">
      <c r="D204" s="148"/>
    </row>
    <row r="205" spans="4:4" x14ac:dyDescent="0.2">
      <c r="D205" s="148"/>
    </row>
    <row r="206" spans="4:4" x14ac:dyDescent="0.2">
      <c r="D206" s="148"/>
    </row>
    <row r="207" spans="4:4" x14ac:dyDescent="0.2">
      <c r="D207" s="148"/>
    </row>
    <row r="208" spans="4:4" x14ac:dyDescent="0.2">
      <c r="D208" s="148"/>
    </row>
    <row r="209" spans="4:4" x14ac:dyDescent="0.2">
      <c r="D209" s="148"/>
    </row>
    <row r="210" spans="4:4" x14ac:dyDescent="0.2">
      <c r="D210" s="148"/>
    </row>
    <row r="211" spans="4:4" x14ac:dyDescent="0.2">
      <c r="D211" s="148"/>
    </row>
    <row r="212" spans="4:4" x14ac:dyDescent="0.2">
      <c r="D212" s="148"/>
    </row>
    <row r="213" spans="4:4" x14ac:dyDescent="0.2">
      <c r="D213" s="148"/>
    </row>
    <row r="214" spans="4:4" x14ac:dyDescent="0.2">
      <c r="D214" s="148"/>
    </row>
    <row r="215" spans="4:4" x14ac:dyDescent="0.2">
      <c r="D215" s="148"/>
    </row>
    <row r="216" spans="4:4" x14ac:dyDescent="0.2">
      <c r="D216" s="148"/>
    </row>
    <row r="217" spans="4:4" x14ac:dyDescent="0.2">
      <c r="D217" s="148"/>
    </row>
    <row r="218" spans="4:4" x14ac:dyDescent="0.2">
      <c r="D218" s="148"/>
    </row>
    <row r="219" spans="4:4" x14ac:dyDescent="0.2">
      <c r="D219" s="148"/>
    </row>
    <row r="220" spans="4:4" x14ac:dyDescent="0.2">
      <c r="D220" s="148"/>
    </row>
    <row r="221" spans="4:4" x14ac:dyDescent="0.2">
      <c r="D221" s="148"/>
    </row>
    <row r="222" spans="4:4" x14ac:dyDescent="0.2">
      <c r="D222" s="148"/>
    </row>
    <row r="223" spans="4:4" x14ac:dyDescent="0.2">
      <c r="D223" s="148"/>
    </row>
    <row r="224" spans="4:4" x14ac:dyDescent="0.2">
      <c r="D224" s="148"/>
    </row>
    <row r="225" spans="4:4" x14ac:dyDescent="0.2">
      <c r="D225" s="148"/>
    </row>
    <row r="226" spans="4:4" x14ac:dyDescent="0.2">
      <c r="D226" s="148"/>
    </row>
    <row r="227" spans="4:4" x14ac:dyDescent="0.2">
      <c r="D227" s="148"/>
    </row>
    <row r="228" spans="4:4" x14ac:dyDescent="0.2">
      <c r="D228" s="148"/>
    </row>
    <row r="229" spans="4:4" x14ac:dyDescent="0.2">
      <c r="D229" s="148"/>
    </row>
    <row r="230" spans="4:4" x14ac:dyDescent="0.2">
      <c r="D230" s="148"/>
    </row>
    <row r="231" spans="4:4" x14ac:dyDescent="0.2">
      <c r="D231" s="148"/>
    </row>
    <row r="232" spans="4:4" x14ac:dyDescent="0.2">
      <c r="D232" s="148"/>
    </row>
    <row r="233" spans="4:4" x14ac:dyDescent="0.2">
      <c r="D233" s="148"/>
    </row>
    <row r="234" spans="4:4" x14ac:dyDescent="0.2">
      <c r="D234" s="148"/>
    </row>
    <row r="235" spans="4:4" x14ac:dyDescent="0.2">
      <c r="D235" s="148"/>
    </row>
    <row r="236" spans="4:4" x14ac:dyDescent="0.2">
      <c r="D236" s="148"/>
    </row>
    <row r="237" spans="4:4" x14ac:dyDescent="0.2">
      <c r="D237" s="148"/>
    </row>
    <row r="238" spans="4:4" x14ac:dyDescent="0.2">
      <c r="D238" s="148"/>
    </row>
    <row r="239" spans="4:4" x14ac:dyDescent="0.2">
      <c r="D239" s="148"/>
    </row>
    <row r="240" spans="4:4" x14ac:dyDescent="0.2">
      <c r="D240" s="148"/>
    </row>
    <row r="241" spans="4:4" x14ac:dyDescent="0.2">
      <c r="D241" s="148"/>
    </row>
    <row r="242" spans="4:4" x14ac:dyDescent="0.2">
      <c r="D242" s="148"/>
    </row>
    <row r="243" spans="4:4" x14ac:dyDescent="0.2">
      <c r="D243" s="148"/>
    </row>
    <row r="244" spans="4:4" x14ac:dyDescent="0.2">
      <c r="D244" s="148"/>
    </row>
    <row r="245" spans="4:4" x14ac:dyDescent="0.2">
      <c r="D245" s="148"/>
    </row>
    <row r="246" spans="4:4" x14ac:dyDescent="0.2">
      <c r="D246" s="148"/>
    </row>
    <row r="247" spans="4:4" x14ac:dyDescent="0.2">
      <c r="D247" s="148"/>
    </row>
    <row r="248" spans="4:4" x14ac:dyDescent="0.2">
      <c r="D248" s="148"/>
    </row>
    <row r="249" spans="4:4" x14ac:dyDescent="0.2">
      <c r="D249" s="148"/>
    </row>
    <row r="250" spans="4:4" x14ac:dyDescent="0.2">
      <c r="D250" s="148"/>
    </row>
    <row r="251" spans="4:4" x14ac:dyDescent="0.2">
      <c r="D251" s="148"/>
    </row>
    <row r="252" spans="4:4" x14ac:dyDescent="0.2">
      <c r="D252" s="148"/>
    </row>
    <row r="253" spans="4:4" x14ac:dyDescent="0.2">
      <c r="D253" s="148"/>
    </row>
    <row r="254" spans="4:4" x14ac:dyDescent="0.2">
      <c r="D254" s="148"/>
    </row>
    <row r="255" spans="4:4" x14ac:dyDescent="0.2">
      <c r="D255" s="148"/>
    </row>
    <row r="256" spans="4:4" x14ac:dyDescent="0.2">
      <c r="D256" s="148"/>
    </row>
    <row r="257" spans="4:4" x14ac:dyDescent="0.2">
      <c r="D257" s="148"/>
    </row>
    <row r="258" spans="4:4" x14ac:dyDescent="0.2">
      <c r="D258" s="148"/>
    </row>
    <row r="259" spans="4:4" x14ac:dyDescent="0.2">
      <c r="D259" s="148"/>
    </row>
    <row r="260" spans="4:4" x14ac:dyDescent="0.2">
      <c r="D260" s="148"/>
    </row>
    <row r="261" spans="4:4" x14ac:dyDescent="0.2">
      <c r="D261" s="148"/>
    </row>
    <row r="262" spans="4:4" x14ac:dyDescent="0.2">
      <c r="D262" s="148"/>
    </row>
    <row r="263" spans="4:4" x14ac:dyDescent="0.2">
      <c r="D263" s="148"/>
    </row>
    <row r="264" spans="4:4" x14ac:dyDescent="0.2">
      <c r="D264" s="148"/>
    </row>
    <row r="265" spans="4:4" x14ac:dyDescent="0.2">
      <c r="D265" s="148"/>
    </row>
    <row r="266" spans="4:4" x14ac:dyDescent="0.2">
      <c r="D266" s="148"/>
    </row>
    <row r="267" spans="4:4" x14ac:dyDescent="0.2">
      <c r="D267" s="148"/>
    </row>
    <row r="268" spans="4:4" x14ac:dyDescent="0.2">
      <c r="D268" s="148"/>
    </row>
    <row r="269" spans="4:4" x14ac:dyDescent="0.2">
      <c r="D269" s="148"/>
    </row>
    <row r="270" spans="4:4" x14ac:dyDescent="0.2">
      <c r="D270" s="148"/>
    </row>
    <row r="271" spans="4:4" x14ac:dyDescent="0.2">
      <c r="D271" s="148"/>
    </row>
    <row r="272" spans="4:4" x14ac:dyDescent="0.2">
      <c r="D272" s="148"/>
    </row>
    <row r="273" spans="4:4" x14ac:dyDescent="0.2">
      <c r="D273" s="148"/>
    </row>
    <row r="274" spans="4:4" x14ac:dyDescent="0.2">
      <c r="D274" s="148"/>
    </row>
    <row r="275" spans="4:4" x14ac:dyDescent="0.2">
      <c r="D275" s="148"/>
    </row>
    <row r="276" spans="4:4" x14ac:dyDescent="0.2">
      <c r="D276" s="148"/>
    </row>
    <row r="277" spans="4:4" x14ac:dyDescent="0.2">
      <c r="D277" s="148"/>
    </row>
    <row r="278" spans="4:4" x14ac:dyDescent="0.2">
      <c r="D278" s="148"/>
    </row>
    <row r="279" spans="4:4" x14ac:dyDescent="0.2">
      <c r="D279" s="148"/>
    </row>
    <row r="280" spans="4:4" x14ac:dyDescent="0.2">
      <c r="D280" s="148"/>
    </row>
    <row r="281" spans="4:4" x14ac:dyDescent="0.2">
      <c r="D281" s="148"/>
    </row>
    <row r="282" spans="4:4" x14ac:dyDescent="0.2">
      <c r="D282" s="148"/>
    </row>
    <row r="283" spans="4:4" x14ac:dyDescent="0.2">
      <c r="D283" s="148"/>
    </row>
    <row r="284" spans="4:4" x14ac:dyDescent="0.2">
      <c r="D284" s="148"/>
    </row>
    <row r="285" spans="4:4" x14ac:dyDescent="0.2">
      <c r="D285" s="148"/>
    </row>
    <row r="286" spans="4:4" x14ac:dyDescent="0.2">
      <c r="D286" s="148"/>
    </row>
    <row r="287" spans="4:4" x14ac:dyDescent="0.2">
      <c r="D287" s="148"/>
    </row>
    <row r="288" spans="4:4" x14ac:dyDescent="0.2">
      <c r="D288" s="148"/>
    </row>
    <row r="289" spans="4:4" x14ac:dyDescent="0.2">
      <c r="D289" s="148"/>
    </row>
    <row r="290" spans="4:4" x14ac:dyDescent="0.2">
      <c r="D290" s="148"/>
    </row>
    <row r="291" spans="4:4" x14ac:dyDescent="0.2">
      <c r="D291" s="148"/>
    </row>
    <row r="292" spans="4:4" x14ac:dyDescent="0.2">
      <c r="D292" s="148"/>
    </row>
    <row r="293" spans="4:4" x14ac:dyDescent="0.2">
      <c r="D293" s="148"/>
    </row>
    <row r="294" spans="4:4" x14ac:dyDescent="0.2">
      <c r="D294" s="148"/>
    </row>
    <row r="295" spans="4:4" x14ac:dyDescent="0.2">
      <c r="D295" s="148"/>
    </row>
    <row r="296" spans="4:4" x14ac:dyDescent="0.2">
      <c r="D296" s="148"/>
    </row>
    <row r="297" spans="4:4" x14ac:dyDescent="0.2">
      <c r="D297" s="148"/>
    </row>
    <row r="298" spans="4:4" x14ac:dyDescent="0.2">
      <c r="D298" s="148"/>
    </row>
    <row r="299" spans="4:4" x14ac:dyDescent="0.2">
      <c r="D299" s="148"/>
    </row>
    <row r="300" spans="4:4" x14ac:dyDescent="0.2">
      <c r="D300" s="148"/>
    </row>
    <row r="301" spans="4:4" x14ac:dyDescent="0.2">
      <c r="D301" s="148"/>
    </row>
    <row r="302" spans="4:4" x14ac:dyDescent="0.2">
      <c r="D302" s="148"/>
    </row>
    <row r="303" spans="4:4" x14ac:dyDescent="0.2">
      <c r="D303" s="148"/>
    </row>
    <row r="304" spans="4:4" x14ac:dyDescent="0.2">
      <c r="D304" s="148"/>
    </row>
    <row r="305" spans="4:4" x14ac:dyDescent="0.2">
      <c r="D305" s="148"/>
    </row>
    <row r="306" spans="4:4" x14ac:dyDescent="0.2">
      <c r="D306" s="148"/>
    </row>
    <row r="307" spans="4:4" x14ac:dyDescent="0.2">
      <c r="D307" s="148"/>
    </row>
    <row r="308" spans="4:4" x14ac:dyDescent="0.2">
      <c r="D308" s="148"/>
    </row>
    <row r="309" spans="4:4" x14ac:dyDescent="0.2">
      <c r="D309" s="148"/>
    </row>
    <row r="310" spans="4:4" x14ac:dyDescent="0.2">
      <c r="D310" s="148"/>
    </row>
    <row r="311" spans="4:4" x14ac:dyDescent="0.2">
      <c r="D311" s="148"/>
    </row>
    <row r="312" spans="4:4" x14ac:dyDescent="0.2">
      <c r="D312" s="148"/>
    </row>
    <row r="313" spans="4:4" x14ac:dyDescent="0.2">
      <c r="D313" s="148"/>
    </row>
    <row r="314" spans="4:4" x14ac:dyDescent="0.2">
      <c r="D314" s="148"/>
    </row>
    <row r="315" spans="4:4" x14ac:dyDescent="0.2">
      <c r="D315" s="148"/>
    </row>
    <row r="316" spans="4:4" x14ac:dyDescent="0.2">
      <c r="D316" s="148"/>
    </row>
    <row r="317" spans="4:4" x14ac:dyDescent="0.2">
      <c r="D317" s="148"/>
    </row>
    <row r="318" spans="4:4" x14ac:dyDescent="0.2">
      <c r="D318" s="148"/>
    </row>
    <row r="319" spans="4:4" x14ac:dyDescent="0.2">
      <c r="D319" s="148"/>
    </row>
    <row r="320" spans="4:4" x14ac:dyDescent="0.2">
      <c r="D320" s="148"/>
    </row>
    <row r="321" spans="4:4" x14ac:dyDescent="0.2">
      <c r="D321" s="148"/>
    </row>
    <row r="322" spans="4:4" x14ac:dyDescent="0.2">
      <c r="D322" s="148"/>
    </row>
    <row r="323" spans="4:4" x14ac:dyDescent="0.2">
      <c r="D323" s="148"/>
    </row>
    <row r="324" spans="4:4" x14ac:dyDescent="0.2">
      <c r="D324" s="148"/>
    </row>
    <row r="325" spans="4:4" x14ac:dyDescent="0.2">
      <c r="D325" s="148"/>
    </row>
    <row r="326" spans="4:4" x14ac:dyDescent="0.2">
      <c r="D326" s="148"/>
    </row>
    <row r="327" spans="4:4" x14ac:dyDescent="0.2">
      <c r="D327" s="148"/>
    </row>
    <row r="328" spans="4:4" x14ac:dyDescent="0.2">
      <c r="D328" s="148"/>
    </row>
    <row r="329" spans="4:4" x14ac:dyDescent="0.2">
      <c r="D329" s="148"/>
    </row>
    <row r="330" spans="4:4" x14ac:dyDescent="0.2">
      <c r="D330" s="148"/>
    </row>
    <row r="331" spans="4:4" x14ac:dyDescent="0.2">
      <c r="D331" s="148"/>
    </row>
    <row r="332" spans="4:4" x14ac:dyDescent="0.2">
      <c r="D332" s="148"/>
    </row>
    <row r="333" spans="4:4" x14ac:dyDescent="0.2">
      <c r="D333" s="148"/>
    </row>
    <row r="334" spans="4:4" x14ac:dyDescent="0.2">
      <c r="D334" s="148"/>
    </row>
    <row r="335" spans="4:4" x14ac:dyDescent="0.2">
      <c r="D335" s="148"/>
    </row>
    <row r="336" spans="4:4" x14ac:dyDescent="0.2">
      <c r="D336" s="148"/>
    </row>
    <row r="337" spans="4:4" x14ac:dyDescent="0.2">
      <c r="D337" s="148"/>
    </row>
    <row r="338" spans="4:4" x14ac:dyDescent="0.2">
      <c r="D338" s="148"/>
    </row>
    <row r="339" spans="4:4" x14ac:dyDescent="0.2">
      <c r="D339" s="148"/>
    </row>
    <row r="340" spans="4:4" x14ac:dyDescent="0.2">
      <c r="D340" s="148"/>
    </row>
    <row r="341" spans="4:4" x14ac:dyDescent="0.2">
      <c r="D341" s="148"/>
    </row>
    <row r="342" spans="4:4" x14ac:dyDescent="0.2">
      <c r="D342" s="148"/>
    </row>
    <row r="343" spans="4:4" x14ac:dyDescent="0.2">
      <c r="D343" s="148"/>
    </row>
    <row r="344" spans="4:4" x14ac:dyDescent="0.2">
      <c r="D344" s="148"/>
    </row>
    <row r="345" spans="4:4" x14ac:dyDescent="0.2">
      <c r="D345" s="148"/>
    </row>
    <row r="346" spans="4:4" x14ac:dyDescent="0.2">
      <c r="D346" s="148"/>
    </row>
    <row r="347" spans="4:4" x14ac:dyDescent="0.2">
      <c r="D347" s="148"/>
    </row>
    <row r="348" spans="4:4" x14ac:dyDescent="0.2">
      <c r="D348" s="148"/>
    </row>
    <row r="349" spans="4:4" x14ac:dyDescent="0.2">
      <c r="D349" s="148"/>
    </row>
    <row r="350" spans="4:4" x14ac:dyDescent="0.2">
      <c r="D350" s="148"/>
    </row>
    <row r="351" spans="4:4" x14ac:dyDescent="0.2">
      <c r="D351" s="148"/>
    </row>
    <row r="352" spans="4:4" x14ac:dyDescent="0.2">
      <c r="D352" s="148"/>
    </row>
    <row r="353" spans="4:4" x14ac:dyDescent="0.2">
      <c r="D353" s="148"/>
    </row>
    <row r="354" spans="4:4" x14ac:dyDescent="0.2">
      <c r="D354" s="148"/>
    </row>
    <row r="355" spans="4:4" x14ac:dyDescent="0.2">
      <c r="D355" s="148"/>
    </row>
    <row r="356" spans="4:4" x14ac:dyDescent="0.2">
      <c r="D356" s="148"/>
    </row>
    <row r="357" spans="4:4" x14ac:dyDescent="0.2">
      <c r="D357" s="148"/>
    </row>
    <row r="358" spans="4:4" x14ac:dyDescent="0.2">
      <c r="D358" s="148"/>
    </row>
    <row r="359" spans="4:4" x14ac:dyDescent="0.2">
      <c r="D359" s="148"/>
    </row>
    <row r="360" spans="4:4" x14ac:dyDescent="0.2">
      <c r="D360" s="148"/>
    </row>
    <row r="361" spans="4:4" x14ac:dyDescent="0.2">
      <c r="D361" s="148"/>
    </row>
    <row r="362" spans="4:4" x14ac:dyDescent="0.2">
      <c r="D362" s="148"/>
    </row>
    <row r="363" spans="4:4" x14ac:dyDescent="0.2">
      <c r="D363" s="148"/>
    </row>
    <row r="364" spans="4:4" x14ac:dyDescent="0.2">
      <c r="D364" s="148"/>
    </row>
    <row r="365" spans="4:4" x14ac:dyDescent="0.2">
      <c r="D365" s="148"/>
    </row>
    <row r="366" spans="4:4" x14ac:dyDescent="0.2">
      <c r="D366" s="148"/>
    </row>
    <row r="367" spans="4:4" x14ac:dyDescent="0.2">
      <c r="D367" s="148"/>
    </row>
    <row r="368" spans="4:4" x14ac:dyDescent="0.2">
      <c r="D368" s="148"/>
    </row>
    <row r="369" spans="4:4" x14ac:dyDescent="0.2">
      <c r="D369" s="148"/>
    </row>
    <row r="370" spans="4:4" x14ac:dyDescent="0.2">
      <c r="D370" s="148"/>
    </row>
    <row r="371" spans="4:4" x14ac:dyDescent="0.2">
      <c r="D371" s="148"/>
    </row>
    <row r="372" spans="4:4" x14ac:dyDescent="0.2">
      <c r="D372" s="148"/>
    </row>
    <row r="373" spans="4:4" x14ac:dyDescent="0.2">
      <c r="D373" s="148"/>
    </row>
    <row r="374" spans="4:4" x14ac:dyDescent="0.2">
      <c r="D374" s="148"/>
    </row>
    <row r="375" spans="4:4" x14ac:dyDescent="0.2">
      <c r="D375" s="148"/>
    </row>
    <row r="376" spans="4:4" x14ac:dyDescent="0.2">
      <c r="D376" s="148"/>
    </row>
    <row r="377" spans="4:4" x14ac:dyDescent="0.2">
      <c r="D377" s="148"/>
    </row>
    <row r="378" spans="4:4" x14ac:dyDescent="0.2">
      <c r="D378" s="148"/>
    </row>
    <row r="379" spans="4:4" x14ac:dyDescent="0.2">
      <c r="D379" s="148"/>
    </row>
    <row r="380" spans="4:4" x14ac:dyDescent="0.2">
      <c r="D380" s="148"/>
    </row>
    <row r="381" spans="4:4" x14ac:dyDescent="0.2">
      <c r="D381" s="148"/>
    </row>
    <row r="382" spans="4:4" x14ac:dyDescent="0.2">
      <c r="D382" s="148"/>
    </row>
    <row r="383" spans="4:4" x14ac:dyDescent="0.2">
      <c r="D383" s="148"/>
    </row>
    <row r="384" spans="4:4" x14ac:dyDescent="0.2">
      <c r="D384" s="148"/>
    </row>
    <row r="385" spans="4:4" x14ac:dyDescent="0.2">
      <c r="D385" s="148"/>
    </row>
    <row r="386" spans="4:4" x14ac:dyDescent="0.2">
      <c r="D386" s="148"/>
    </row>
    <row r="387" spans="4:4" x14ac:dyDescent="0.2">
      <c r="D387" s="148"/>
    </row>
    <row r="388" spans="4:4" x14ac:dyDescent="0.2">
      <c r="D388" s="148"/>
    </row>
    <row r="389" spans="4:4" x14ac:dyDescent="0.2">
      <c r="D389" s="148"/>
    </row>
    <row r="390" spans="4:4" x14ac:dyDescent="0.2">
      <c r="D390" s="148"/>
    </row>
    <row r="391" spans="4:4" x14ac:dyDescent="0.2">
      <c r="D391" s="148"/>
    </row>
    <row r="392" spans="4:4" x14ac:dyDescent="0.2">
      <c r="D392" s="148"/>
    </row>
    <row r="393" spans="4:4" x14ac:dyDescent="0.2">
      <c r="D393" s="148"/>
    </row>
    <row r="394" spans="4:4" x14ac:dyDescent="0.2">
      <c r="D394" s="148"/>
    </row>
    <row r="395" spans="4:4" x14ac:dyDescent="0.2">
      <c r="D395" s="148"/>
    </row>
    <row r="396" spans="4:4" x14ac:dyDescent="0.2">
      <c r="D396" s="148"/>
    </row>
    <row r="397" spans="4:4" x14ac:dyDescent="0.2">
      <c r="D397" s="148"/>
    </row>
    <row r="398" spans="4:4" x14ac:dyDescent="0.2">
      <c r="D398" s="148"/>
    </row>
    <row r="399" spans="4:4" x14ac:dyDescent="0.2">
      <c r="D399" s="148"/>
    </row>
    <row r="400" spans="4:4" x14ac:dyDescent="0.2">
      <c r="D400" s="148"/>
    </row>
    <row r="401" spans="4:4" x14ac:dyDescent="0.2">
      <c r="D401" s="148"/>
    </row>
    <row r="402" spans="4:4" x14ac:dyDescent="0.2">
      <c r="D402" s="148"/>
    </row>
    <row r="403" spans="4:4" x14ac:dyDescent="0.2">
      <c r="D403" s="148"/>
    </row>
    <row r="404" spans="4:4" x14ac:dyDescent="0.2">
      <c r="D404" s="148"/>
    </row>
    <row r="405" spans="4:4" x14ac:dyDescent="0.2">
      <c r="D405" s="148"/>
    </row>
    <row r="406" spans="4:4" x14ac:dyDescent="0.2">
      <c r="D406" s="148"/>
    </row>
    <row r="407" spans="4:4" x14ac:dyDescent="0.2">
      <c r="D407" s="148"/>
    </row>
    <row r="408" spans="4:4" x14ac:dyDescent="0.2">
      <c r="D408" s="148"/>
    </row>
    <row r="409" spans="4:4" x14ac:dyDescent="0.2">
      <c r="D409" s="148"/>
    </row>
    <row r="410" spans="4:4" x14ac:dyDescent="0.2">
      <c r="D410" s="148"/>
    </row>
    <row r="411" spans="4:4" x14ac:dyDescent="0.2">
      <c r="D411" s="148"/>
    </row>
    <row r="412" spans="4:4" x14ac:dyDescent="0.2">
      <c r="D412" s="148"/>
    </row>
    <row r="413" spans="4:4" x14ac:dyDescent="0.2">
      <c r="D413" s="148"/>
    </row>
    <row r="414" spans="4:4" x14ac:dyDescent="0.2">
      <c r="D414" s="148"/>
    </row>
    <row r="415" spans="4:4" x14ac:dyDescent="0.2">
      <c r="D415" s="148"/>
    </row>
    <row r="416" spans="4:4" x14ac:dyDescent="0.2">
      <c r="D416" s="148"/>
    </row>
    <row r="417" spans="4:4" x14ac:dyDescent="0.2">
      <c r="D417" s="148"/>
    </row>
    <row r="418" spans="4:4" x14ac:dyDescent="0.2">
      <c r="D418" s="148"/>
    </row>
    <row r="419" spans="4:4" x14ac:dyDescent="0.2">
      <c r="D419" s="148"/>
    </row>
    <row r="420" spans="4:4" x14ac:dyDescent="0.2">
      <c r="D420" s="148"/>
    </row>
    <row r="421" spans="4:4" x14ac:dyDescent="0.2">
      <c r="D421" s="148"/>
    </row>
    <row r="422" spans="4:4" x14ac:dyDescent="0.2">
      <c r="D422" s="148"/>
    </row>
    <row r="423" spans="4:4" x14ac:dyDescent="0.2">
      <c r="D423" s="148"/>
    </row>
    <row r="424" spans="4:4" x14ac:dyDescent="0.2">
      <c r="D424" s="148"/>
    </row>
    <row r="425" spans="4:4" x14ac:dyDescent="0.2">
      <c r="D425" s="148"/>
    </row>
    <row r="426" spans="4:4" x14ac:dyDescent="0.2">
      <c r="D426" s="148"/>
    </row>
    <row r="427" spans="4:4" x14ac:dyDescent="0.2">
      <c r="D427" s="148"/>
    </row>
    <row r="428" spans="4:4" x14ac:dyDescent="0.2">
      <c r="D428" s="148"/>
    </row>
    <row r="429" spans="4:4" x14ac:dyDescent="0.2">
      <c r="D429" s="148"/>
    </row>
    <row r="430" spans="4:4" x14ac:dyDescent="0.2">
      <c r="D430" s="148"/>
    </row>
    <row r="431" spans="4:4" x14ac:dyDescent="0.2">
      <c r="D431" s="148"/>
    </row>
    <row r="432" spans="4:4" x14ac:dyDescent="0.2">
      <c r="D432" s="148"/>
    </row>
    <row r="433" spans="4:4" x14ac:dyDescent="0.2">
      <c r="D433" s="148"/>
    </row>
    <row r="434" spans="4:4" x14ac:dyDescent="0.2">
      <c r="D434" s="148"/>
    </row>
    <row r="435" spans="4:4" x14ac:dyDescent="0.2">
      <c r="D435" s="148"/>
    </row>
    <row r="436" spans="4:4" x14ac:dyDescent="0.2">
      <c r="D436" s="148"/>
    </row>
    <row r="437" spans="4:4" x14ac:dyDescent="0.2">
      <c r="D437" s="148"/>
    </row>
    <row r="438" spans="4:4" x14ac:dyDescent="0.2">
      <c r="D438" s="148"/>
    </row>
    <row r="439" spans="4:4" x14ac:dyDescent="0.2">
      <c r="D439" s="148"/>
    </row>
    <row r="440" spans="4:4" x14ac:dyDescent="0.2">
      <c r="D440" s="148"/>
    </row>
    <row r="441" spans="4:4" x14ac:dyDescent="0.2">
      <c r="D441" s="148"/>
    </row>
    <row r="442" spans="4:4" x14ac:dyDescent="0.2">
      <c r="D442" s="148"/>
    </row>
    <row r="443" spans="4:4" x14ac:dyDescent="0.2">
      <c r="D443" s="148"/>
    </row>
    <row r="444" spans="4:4" x14ac:dyDescent="0.2">
      <c r="D444" s="148"/>
    </row>
    <row r="445" spans="4:4" x14ac:dyDescent="0.2">
      <c r="D445" s="148"/>
    </row>
    <row r="446" spans="4:4" x14ac:dyDescent="0.2">
      <c r="D446" s="148"/>
    </row>
    <row r="447" spans="4:4" x14ac:dyDescent="0.2">
      <c r="D447" s="148"/>
    </row>
    <row r="448" spans="4:4" x14ac:dyDescent="0.2">
      <c r="D448" s="148"/>
    </row>
    <row r="449" spans="4:4" x14ac:dyDescent="0.2">
      <c r="D449" s="148"/>
    </row>
    <row r="450" spans="4:4" x14ac:dyDescent="0.2">
      <c r="D450" s="148"/>
    </row>
    <row r="451" spans="4:4" x14ac:dyDescent="0.2">
      <c r="D451" s="148"/>
    </row>
    <row r="452" spans="4:4" x14ac:dyDescent="0.2">
      <c r="D452" s="148"/>
    </row>
    <row r="453" spans="4:4" x14ac:dyDescent="0.2">
      <c r="D453" s="148"/>
    </row>
    <row r="454" spans="4:4" x14ac:dyDescent="0.2">
      <c r="D454" s="148"/>
    </row>
    <row r="455" spans="4:4" x14ac:dyDescent="0.2">
      <c r="D455" s="148"/>
    </row>
    <row r="456" spans="4:4" x14ac:dyDescent="0.2">
      <c r="D456" s="148"/>
    </row>
    <row r="457" spans="4:4" x14ac:dyDescent="0.2">
      <c r="D457" s="148"/>
    </row>
    <row r="458" spans="4:4" x14ac:dyDescent="0.2">
      <c r="D458" s="148"/>
    </row>
    <row r="459" spans="4:4" x14ac:dyDescent="0.2">
      <c r="D459" s="148"/>
    </row>
    <row r="460" spans="4:4" x14ac:dyDescent="0.2">
      <c r="D460" s="148"/>
    </row>
    <row r="461" spans="4:4" x14ac:dyDescent="0.2">
      <c r="D461" s="148"/>
    </row>
    <row r="462" spans="4:4" x14ac:dyDescent="0.2">
      <c r="D462" s="148"/>
    </row>
    <row r="463" spans="4:4" x14ac:dyDescent="0.2">
      <c r="D463" s="148"/>
    </row>
    <row r="464" spans="4:4" x14ac:dyDescent="0.2">
      <c r="D464" s="148"/>
    </row>
    <row r="465" spans="4:4" x14ac:dyDescent="0.2">
      <c r="D465" s="148"/>
    </row>
    <row r="466" spans="4:4" x14ac:dyDescent="0.2">
      <c r="D466" s="148"/>
    </row>
    <row r="467" spans="4:4" x14ac:dyDescent="0.2">
      <c r="D467" s="148"/>
    </row>
    <row r="468" spans="4:4" x14ac:dyDescent="0.2">
      <c r="D468" s="148"/>
    </row>
    <row r="469" spans="4:4" x14ac:dyDescent="0.2">
      <c r="D469" s="148"/>
    </row>
    <row r="470" spans="4:4" x14ac:dyDescent="0.2">
      <c r="D470" s="148"/>
    </row>
    <row r="471" spans="4:4" x14ac:dyDescent="0.2">
      <c r="D471" s="148"/>
    </row>
    <row r="472" spans="4:4" x14ac:dyDescent="0.2">
      <c r="D472" s="148"/>
    </row>
    <row r="473" spans="4:4" x14ac:dyDescent="0.2">
      <c r="D473" s="148"/>
    </row>
    <row r="474" spans="4:4" x14ac:dyDescent="0.2">
      <c r="D474" s="148"/>
    </row>
    <row r="475" spans="4:4" x14ac:dyDescent="0.2">
      <c r="D475" s="148"/>
    </row>
    <row r="476" spans="4:4" x14ac:dyDescent="0.2">
      <c r="D476" s="148"/>
    </row>
    <row r="477" spans="4:4" x14ac:dyDescent="0.2">
      <c r="D477" s="148"/>
    </row>
    <row r="478" spans="4:4" x14ac:dyDescent="0.2">
      <c r="D478" s="148"/>
    </row>
    <row r="479" spans="4:4" x14ac:dyDescent="0.2">
      <c r="D479" s="148"/>
    </row>
    <row r="480" spans="4:4" x14ac:dyDescent="0.2">
      <c r="D480" s="148"/>
    </row>
    <row r="481" spans="4:4" x14ac:dyDescent="0.2">
      <c r="D481" s="148"/>
    </row>
    <row r="482" spans="4:4" x14ac:dyDescent="0.2">
      <c r="D482" s="148"/>
    </row>
    <row r="483" spans="4:4" x14ac:dyDescent="0.2">
      <c r="D483" s="148"/>
    </row>
    <row r="484" spans="4:4" x14ac:dyDescent="0.2">
      <c r="D484" s="148"/>
    </row>
    <row r="485" spans="4:4" x14ac:dyDescent="0.2">
      <c r="D485" s="148"/>
    </row>
    <row r="486" spans="4:4" x14ac:dyDescent="0.2">
      <c r="D486" s="148"/>
    </row>
    <row r="487" spans="4:4" x14ac:dyDescent="0.2">
      <c r="D487" s="148"/>
    </row>
    <row r="488" spans="4:4" x14ac:dyDescent="0.2">
      <c r="D488" s="148"/>
    </row>
    <row r="489" spans="4:4" x14ac:dyDescent="0.2">
      <c r="D489" s="148"/>
    </row>
    <row r="490" spans="4:4" x14ac:dyDescent="0.2">
      <c r="D490" s="148"/>
    </row>
    <row r="491" spans="4:4" x14ac:dyDescent="0.2">
      <c r="D491" s="148"/>
    </row>
    <row r="492" spans="4:4" x14ac:dyDescent="0.2">
      <c r="D492" s="148"/>
    </row>
    <row r="493" spans="4:4" x14ac:dyDescent="0.2">
      <c r="D493" s="148"/>
    </row>
    <row r="494" spans="4:4" x14ac:dyDescent="0.2">
      <c r="D494" s="148"/>
    </row>
    <row r="495" spans="4:4" x14ac:dyDescent="0.2">
      <c r="D495" s="148"/>
    </row>
    <row r="496" spans="4:4" x14ac:dyDescent="0.2">
      <c r="D496" s="148"/>
    </row>
    <row r="497" spans="4:4" x14ac:dyDescent="0.2">
      <c r="D497" s="148"/>
    </row>
    <row r="498" spans="4:4" x14ac:dyDescent="0.2">
      <c r="D498" s="148"/>
    </row>
    <row r="499" spans="4:4" x14ac:dyDescent="0.2">
      <c r="D499" s="148"/>
    </row>
    <row r="500" spans="4:4" x14ac:dyDescent="0.2">
      <c r="D500" s="148"/>
    </row>
    <row r="501" spans="4:4" x14ac:dyDescent="0.2">
      <c r="D501" s="148"/>
    </row>
    <row r="502" spans="4:4" x14ac:dyDescent="0.2">
      <c r="D502" s="148"/>
    </row>
    <row r="503" spans="4:4" x14ac:dyDescent="0.2">
      <c r="D503" s="148"/>
    </row>
    <row r="504" spans="4:4" x14ac:dyDescent="0.2">
      <c r="D504" s="148"/>
    </row>
    <row r="505" spans="4:4" x14ac:dyDescent="0.2">
      <c r="D505" s="148"/>
    </row>
    <row r="506" spans="4:4" x14ac:dyDescent="0.2">
      <c r="D506" s="148"/>
    </row>
    <row r="507" spans="4:4" x14ac:dyDescent="0.2">
      <c r="D507" s="148"/>
    </row>
    <row r="508" spans="4:4" x14ac:dyDescent="0.2">
      <c r="D508" s="148"/>
    </row>
    <row r="509" spans="4:4" x14ac:dyDescent="0.2">
      <c r="D509" s="148"/>
    </row>
    <row r="510" spans="4:4" x14ac:dyDescent="0.2">
      <c r="D510" s="148"/>
    </row>
    <row r="511" spans="4:4" x14ac:dyDescent="0.2">
      <c r="D511" s="148"/>
    </row>
    <row r="512" spans="4:4" x14ac:dyDescent="0.2">
      <c r="D512" s="148"/>
    </row>
    <row r="513" spans="4:4" x14ac:dyDescent="0.2">
      <c r="D513" s="148"/>
    </row>
    <row r="514" spans="4:4" x14ac:dyDescent="0.2">
      <c r="D514" s="148"/>
    </row>
    <row r="515" spans="4:4" x14ac:dyDescent="0.2">
      <c r="D515" s="148"/>
    </row>
    <row r="516" spans="4:4" x14ac:dyDescent="0.2">
      <c r="D516" s="148"/>
    </row>
    <row r="517" spans="4:4" x14ac:dyDescent="0.2">
      <c r="D517" s="148"/>
    </row>
    <row r="518" spans="4:4" x14ac:dyDescent="0.2">
      <c r="D518" s="148"/>
    </row>
    <row r="519" spans="4:4" x14ac:dyDescent="0.2">
      <c r="D519" s="148"/>
    </row>
    <row r="520" spans="4:4" x14ac:dyDescent="0.2">
      <c r="D520" s="148"/>
    </row>
    <row r="521" spans="4:4" x14ac:dyDescent="0.2">
      <c r="D521" s="148"/>
    </row>
    <row r="522" spans="4:4" x14ac:dyDescent="0.2">
      <c r="D522" s="148"/>
    </row>
    <row r="523" spans="4:4" x14ac:dyDescent="0.2">
      <c r="D523" s="148"/>
    </row>
    <row r="524" spans="4:4" x14ac:dyDescent="0.2">
      <c r="D524" s="148"/>
    </row>
    <row r="525" spans="4:4" x14ac:dyDescent="0.2">
      <c r="D525" s="148"/>
    </row>
    <row r="526" spans="4:4" x14ac:dyDescent="0.2">
      <c r="D526" s="148"/>
    </row>
    <row r="527" spans="4:4" x14ac:dyDescent="0.2">
      <c r="D527" s="148"/>
    </row>
    <row r="528" spans="4:4" x14ac:dyDescent="0.2">
      <c r="D528" s="148"/>
    </row>
    <row r="529" spans="4:4" x14ac:dyDescent="0.2">
      <c r="D529" s="148"/>
    </row>
    <row r="530" spans="4:4" x14ac:dyDescent="0.2">
      <c r="D530" s="148"/>
    </row>
    <row r="531" spans="4:4" x14ac:dyDescent="0.2">
      <c r="D531" s="148"/>
    </row>
    <row r="532" spans="4:4" x14ac:dyDescent="0.2">
      <c r="D532" s="148"/>
    </row>
    <row r="533" spans="4:4" x14ac:dyDescent="0.2">
      <c r="D533" s="148"/>
    </row>
    <row r="534" spans="4:4" x14ac:dyDescent="0.2">
      <c r="D534" s="148"/>
    </row>
    <row r="535" spans="4:4" x14ac:dyDescent="0.2">
      <c r="D535" s="148"/>
    </row>
    <row r="536" spans="4:4" x14ac:dyDescent="0.2">
      <c r="D536" s="148"/>
    </row>
    <row r="537" spans="4:4" x14ac:dyDescent="0.2">
      <c r="D537" s="148"/>
    </row>
    <row r="538" spans="4:4" x14ac:dyDescent="0.2">
      <c r="D538" s="148"/>
    </row>
    <row r="539" spans="4:4" x14ac:dyDescent="0.2">
      <c r="D539" s="148"/>
    </row>
    <row r="540" spans="4:4" x14ac:dyDescent="0.2">
      <c r="D540" s="148"/>
    </row>
    <row r="541" spans="4:4" x14ac:dyDescent="0.2">
      <c r="D541" s="148"/>
    </row>
    <row r="542" spans="4:4" x14ac:dyDescent="0.2">
      <c r="D542" s="148"/>
    </row>
    <row r="543" spans="4:4" x14ac:dyDescent="0.2">
      <c r="D543" s="148"/>
    </row>
    <row r="544" spans="4:4" x14ac:dyDescent="0.2">
      <c r="D544" s="148"/>
    </row>
    <row r="545" spans="4:4" x14ac:dyDescent="0.2">
      <c r="D545" s="148"/>
    </row>
    <row r="546" spans="4:4" x14ac:dyDescent="0.2">
      <c r="D546" s="148"/>
    </row>
    <row r="547" spans="4:4" x14ac:dyDescent="0.2">
      <c r="D547" s="148"/>
    </row>
    <row r="548" spans="4:4" x14ac:dyDescent="0.2">
      <c r="D548" s="148"/>
    </row>
    <row r="549" spans="4:4" x14ac:dyDescent="0.2">
      <c r="D549" s="148"/>
    </row>
    <row r="550" spans="4:4" x14ac:dyDescent="0.2">
      <c r="D550" s="148"/>
    </row>
    <row r="551" spans="4:4" x14ac:dyDescent="0.2">
      <c r="D551" s="148"/>
    </row>
    <row r="552" spans="4:4" x14ac:dyDescent="0.2">
      <c r="D552" s="148"/>
    </row>
    <row r="553" spans="4:4" x14ac:dyDescent="0.2">
      <c r="D553" s="148"/>
    </row>
    <row r="554" spans="4:4" x14ac:dyDescent="0.2">
      <c r="D554" s="148"/>
    </row>
    <row r="555" spans="4:4" x14ac:dyDescent="0.2">
      <c r="D555" s="148"/>
    </row>
    <row r="556" spans="4:4" x14ac:dyDescent="0.2">
      <c r="D556" s="148"/>
    </row>
    <row r="557" spans="4:4" x14ac:dyDescent="0.2">
      <c r="D557" s="148"/>
    </row>
    <row r="558" spans="4:4" x14ac:dyDescent="0.2">
      <c r="D558" s="148"/>
    </row>
    <row r="559" spans="4:4" x14ac:dyDescent="0.2">
      <c r="D559" s="148"/>
    </row>
    <row r="560" spans="4:4" x14ac:dyDescent="0.2">
      <c r="D560" s="148"/>
    </row>
    <row r="561" spans="4:4" x14ac:dyDescent="0.2">
      <c r="D561" s="148"/>
    </row>
    <row r="562" spans="4:4" x14ac:dyDescent="0.2">
      <c r="D562" s="148"/>
    </row>
    <row r="563" spans="4:4" x14ac:dyDescent="0.2">
      <c r="D563" s="148"/>
    </row>
    <row r="564" spans="4:4" x14ac:dyDescent="0.2">
      <c r="D564" s="148"/>
    </row>
    <row r="565" spans="4:4" x14ac:dyDescent="0.2">
      <c r="D565" s="148"/>
    </row>
    <row r="566" spans="4:4" x14ac:dyDescent="0.2">
      <c r="D566" s="148"/>
    </row>
    <row r="567" spans="4:4" x14ac:dyDescent="0.2">
      <c r="D567" s="148"/>
    </row>
    <row r="568" spans="4:4" x14ac:dyDescent="0.2">
      <c r="D568" s="148"/>
    </row>
    <row r="569" spans="4:4" x14ac:dyDescent="0.2">
      <c r="D569" s="148"/>
    </row>
    <row r="570" spans="4:4" x14ac:dyDescent="0.2">
      <c r="D570" s="148"/>
    </row>
    <row r="571" spans="4:4" x14ac:dyDescent="0.2">
      <c r="D571" s="148"/>
    </row>
    <row r="572" spans="4:4" x14ac:dyDescent="0.2">
      <c r="D572" s="148"/>
    </row>
    <row r="573" spans="4:4" x14ac:dyDescent="0.2">
      <c r="D573" s="148"/>
    </row>
    <row r="574" spans="4:4" x14ac:dyDescent="0.2">
      <c r="D574" s="148"/>
    </row>
    <row r="575" spans="4:4" x14ac:dyDescent="0.2">
      <c r="D575" s="148"/>
    </row>
    <row r="576" spans="4:4" x14ac:dyDescent="0.2">
      <c r="D576" s="148"/>
    </row>
    <row r="577" spans="4:4" x14ac:dyDescent="0.2">
      <c r="D577" s="148"/>
    </row>
    <row r="578" spans="4:4" x14ac:dyDescent="0.2">
      <c r="D578" s="148"/>
    </row>
    <row r="579" spans="4:4" x14ac:dyDescent="0.2">
      <c r="D579" s="148"/>
    </row>
    <row r="580" spans="4:4" x14ac:dyDescent="0.2">
      <c r="D580" s="148"/>
    </row>
    <row r="581" spans="4:4" x14ac:dyDescent="0.2">
      <c r="D581" s="148"/>
    </row>
    <row r="582" spans="4:4" x14ac:dyDescent="0.2">
      <c r="D582" s="148"/>
    </row>
    <row r="583" spans="4:4" x14ac:dyDescent="0.2">
      <c r="D583" s="148"/>
    </row>
    <row r="584" spans="4:4" x14ac:dyDescent="0.2">
      <c r="D584" s="148"/>
    </row>
    <row r="585" spans="4:4" x14ac:dyDescent="0.2">
      <c r="D585" s="148"/>
    </row>
    <row r="586" spans="4:4" x14ac:dyDescent="0.2">
      <c r="D586" s="148"/>
    </row>
    <row r="587" spans="4:4" x14ac:dyDescent="0.2">
      <c r="D587" s="148"/>
    </row>
    <row r="588" spans="4:4" x14ac:dyDescent="0.2">
      <c r="D588" s="148"/>
    </row>
    <row r="589" spans="4:4" x14ac:dyDescent="0.2">
      <c r="D589" s="148"/>
    </row>
    <row r="590" spans="4:4" x14ac:dyDescent="0.2">
      <c r="D590" s="148"/>
    </row>
    <row r="591" spans="4:4" x14ac:dyDescent="0.2">
      <c r="D591" s="148"/>
    </row>
    <row r="592" spans="4:4" x14ac:dyDescent="0.2">
      <c r="D592" s="148"/>
    </row>
    <row r="593" spans="4:4" x14ac:dyDescent="0.2">
      <c r="D593" s="148"/>
    </row>
    <row r="594" spans="4:4" x14ac:dyDescent="0.2">
      <c r="D594" s="148"/>
    </row>
    <row r="595" spans="4:4" x14ac:dyDescent="0.2">
      <c r="D595" s="148"/>
    </row>
    <row r="596" spans="4:4" x14ac:dyDescent="0.2">
      <c r="D596" s="148"/>
    </row>
    <row r="597" spans="4:4" x14ac:dyDescent="0.2">
      <c r="D597" s="148"/>
    </row>
    <row r="598" spans="4:4" x14ac:dyDescent="0.2">
      <c r="D598" s="148"/>
    </row>
    <row r="599" spans="4:4" x14ac:dyDescent="0.2">
      <c r="D599" s="148"/>
    </row>
    <row r="600" spans="4:4" x14ac:dyDescent="0.2">
      <c r="D600" s="148"/>
    </row>
    <row r="601" spans="4:4" x14ac:dyDescent="0.2">
      <c r="D601" s="148"/>
    </row>
    <row r="602" spans="4:4" x14ac:dyDescent="0.2">
      <c r="D602" s="148"/>
    </row>
    <row r="603" spans="4:4" x14ac:dyDescent="0.2">
      <c r="D603" s="148"/>
    </row>
    <row r="604" spans="4:4" x14ac:dyDescent="0.2">
      <c r="D604" s="148"/>
    </row>
    <row r="605" spans="4:4" x14ac:dyDescent="0.2">
      <c r="D605" s="148"/>
    </row>
    <row r="606" spans="4:4" x14ac:dyDescent="0.2">
      <c r="D606" s="148"/>
    </row>
    <row r="607" spans="4:4" x14ac:dyDescent="0.2">
      <c r="D607" s="148"/>
    </row>
    <row r="608" spans="4:4" x14ac:dyDescent="0.2">
      <c r="D608" s="148"/>
    </row>
    <row r="609" spans="4:4" x14ac:dyDescent="0.2">
      <c r="D609" s="148"/>
    </row>
    <row r="610" spans="4:4" x14ac:dyDescent="0.2">
      <c r="D610" s="148"/>
    </row>
    <row r="611" spans="4:4" x14ac:dyDescent="0.2">
      <c r="D611" s="148"/>
    </row>
    <row r="612" spans="4:4" x14ac:dyDescent="0.2">
      <c r="D612" s="148"/>
    </row>
    <row r="613" spans="4:4" x14ac:dyDescent="0.2">
      <c r="D613" s="148"/>
    </row>
    <row r="614" spans="4:4" x14ac:dyDescent="0.2">
      <c r="D614" s="148"/>
    </row>
    <row r="615" spans="4:4" x14ac:dyDescent="0.2">
      <c r="D615" s="148"/>
    </row>
    <row r="616" spans="4:4" x14ac:dyDescent="0.2">
      <c r="D616" s="148"/>
    </row>
    <row r="617" spans="4:4" x14ac:dyDescent="0.2">
      <c r="D617" s="148"/>
    </row>
    <row r="618" spans="4:4" x14ac:dyDescent="0.2">
      <c r="D618" s="148"/>
    </row>
    <row r="619" spans="4:4" x14ac:dyDescent="0.2">
      <c r="D619" s="148"/>
    </row>
    <row r="620" spans="4:4" x14ac:dyDescent="0.2">
      <c r="D620" s="148"/>
    </row>
    <row r="621" spans="4:4" x14ac:dyDescent="0.2">
      <c r="D621" s="148"/>
    </row>
    <row r="622" spans="4:4" x14ac:dyDescent="0.2">
      <c r="D622" s="148"/>
    </row>
    <row r="623" spans="4:4" x14ac:dyDescent="0.2">
      <c r="D623" s="148"/>
    </row>
    <row r="624" spans="4:4" x14ac:dyDescent="0.2">
      <c r="D624" s="148"/>
    </row>
    <row r="625" spans="4:4" x14ac:dyDescent="0.2">
      <c r="D625" s="148"/>
    </row>
    <row r="626" spans="4:4" x14ac:dyDescent="0.2">
      <c r="D626" s="148"/>
    </row>
    <row r="627" spans="4:4" x14ac:dyDescent="0.2">
      <c r="D627" s="148"/>
    </row>
    <row r="628" spans="4:4" x14ac:dyDescent="0.2">
      <c r="D628" s="148"/>
    </row>
    <row r="629" spans="4:4" x14ac:dyDescent="0.2">
      <c r="D629" s="148"/>
    </row>
    <row r="630" spans="4:4" x14ac:dyDescent="0.2">
      <c r="D630" s="148"/>
    </row>
    <row r="631" spans="4:4" x14ac:dyDescent="0.2">
      <c r="D631" s="148"/>
    </row>
    <row r="632" spans="4:4" x14ac:dyDescent="0.2">
      <c r="D632" s="148"/>
    </row>
    <row r="633" spans="4:4" x14ac:dyDescent="0.2">
      <c r="D633" s="148"/>
    </row>
    <row r="634" spans="4:4" x14ac:dyDescent="0.2">
      <c r="D634" s="148"/>
    </row>
    <row r="635" spans="4:4" x14ac:dyDescent="0.2">
      <c r="D635" s="148"/>
    </row>
    <row r="636" spans="4:4" x14ac:dyDescent="0.2">
      <c r="D636" s="148"/>
    </row>
    <row r="637" spans="4:4" x14ac:dyDescent="0.2">
      <c r="D637" s="148"/>
    </row>
    <row r="638" spans="4:4" x14ac:dyDescent="0.2">
      <c r="D638" s="148"/>
    </row>
    <row r="639" spans="4:4" x14ac:dyDescent="0.2">
      <c r="D639" s="148"/>
    </row>
    <row r="640" spans="4:4" x14ac:dyDescent="0.2">
      <c r="D640" s="148"/>
    </row>
    <row r="641" spans="4:4" x14ac:dyDescent="0.2">
      <c r="D641" s="148"/>
    </row>
    <row r="642" spans="4:4" x14ac:dyDescent="0.2">
      <c r="D642" s="148"/>
    </row>
    <row r="643" spans="4:4" x14ac:dyDescent="0.2">
      <c r="D643" s="148"/>
    </row>
    <row r="644" spans="4:4" x14ac:dyDescent="0.2">
      <c r="D644" s="148"/>
    </row>
    <row r="645" spans="4:4" x14ac:dyDescent="0.2">
      <c r="D645" s="148"/>
    </row>
    <row r="646" spans="4:4" x14ac:dyDescent="0.2">
      <c r="D646" s="148"/>
    </row>
    <row r="647" spans="4:4" x14ac:dyDescent="0.2">
      <c r="D647" s="148"/>
    </row>
    <row r="648" spans="4:4" x14ac:dyDescent="0.2">
      <c r="D648" s="148"/>
    </row>
    <row r="649" spans="4:4" x14ac:dyDescent="0.2">
      <c r="D649" s="148"/>
    </row>
    <row r="650" spans="4:4" x14ac:dyDescent="0.2">
      <c r="D650" s="148"/>
    </row>
    <row r="651" spans="4:4" x14ac:dyDescent="0.2">
      <c r="D651" s="148"/>
    </row>
    <row r="652" spans="4:4" x14ac:dyDescent="0.2">
      <c r="D652" s="148"/>
    </row>
    <row r="653" spans="4:4" x14ac:dyDescent="0.2">
      <c r="D653" s="148"/>
    </row>
    <row r="654" spans="4:4" x14ac:dyDescent="0.2">
      <c r="D654" s="148"/>
    </row>
    <row r="655" spans="4:4" x14ac:dyDescent="0.2">
      <c r="D655" s="148"/>
    </row>
    <row r="656" spans="4:4" x14ac:dyDescent="0.2">
      <c r="D656" s="148"/>
    </row>
    <row r="657" spans="4:4" x14ac:dyDescent="0.2">
      <c r="D657" s="148"/>
    </row>
    <row r="658" spans="4:4" x14ac:dyDescent="0.2">
      <c r="D658" s="148"/>
    </row>
    <row r="659" spans="4:4" x14ac:dyDescent="0.2">
      <c r="D659" s="148"/>
    </row>
    <row r="660" spans="4:4" x14ac:dyDescent="0.2">
      <c r="D660" s="148"/>
    </row>
    <row r="661" spans="4:4" x14ac:dyDescent="0.2">
      <c r="D661" s="148"/>
    </row>
    <row r="662" spans="4:4" x14ac:dyDescent="0.2">
      <c r="D662" s="148"/>
    </row>
    <row r="663" spans="4:4" x14ac:dyDescent="0.2">
      <c r="D663" s="148"/>
    </row>
    <row r="664" spans="4:4" x14ac:dyDescent="0.2">
      <c r="D664" s="148"/>
    </row>
    <row r="665" spans="4:4" x14ac:dyDescent="0.2">
      <c r="D665" s="148"/>
    </row>
    <row r="666" spans="4:4" x14ac:dyDescent="0.2">
      <c r="D666" s="148"/>
    </row>
    <row r="667" spans="4:4" x14ac:dyDescent="0.2">
      <c r="D667" s="148"/>
    </row>
    <row r="668" spans="4:4" x14ac:dyDescent="0.2">
      <c r="D668" s="148"/>
    </row>
    <row r="669" spans="4:4" x14ac:dyDescent="0.2">
      <c r="D669" s="148"/>
    </row>
    <row r="670" spans="4:4" x14ac:dyDescent="0.2">
      <c r="D670" s="148"/>
    </row>
    <row r="671" spans="4:4" x14ac:dyDescent="0.2">
      <c r="D671" s="148"/>
    </row>
    <row r="672" spans="4:4" x14ac:dyDescent="0.2">
      <c r="D672" s="148"/>
    </row>
    <row r="673" spans="4:4" x14ac:dyDescent="0.2">
      <c r="D673" s="148"/>
    </row>
    <row r="674" spans="4:4" x14ac:dyDescent="0.2">
      <c r="D674" s="148"/>
    </row>
    <row r="675" spans="4:4" x14ac:dyDescent="0.2">
      <c r="D675" s="148"/>
    </row>
    <row r="676" spans="4:4" x14ac:dyDescent="0.2">
      <c r="D676" s="148"/>
    </row>
    <row r="677" spans="4:4" x14ac:dyDescent="0.2">
      <c r="D677" s="148"/>
    </row>
    <row r="678" spans="4:4" x14ac:dyDescent="0.2">
      <c r="D678" s="148"/>
    </row>
    <row r="679" spans="4:4" x14ac:dyDescent="0.2">
      <c r="D679" s="148"/>
    </row>
    <row r="680" spans="4:4" x14ac:dyDescent="0.2">
      <c r="D680" s="148"/>
    </row>
    <row r="681" spans="4:4" x14ac:dyDescent="0.2">
      <c r="D681" s="148"/>
    </row>
    <row r="682" spans="4:4" x14ac:dyDescent="0.2">
      <c r="D682" s="148"/>
    </row>
    <row r="683" spans="4:4" x14ac:dyDescent="0.2">
      <c r="D683" s="148"/>
    </row>
    <row r="684" spans="4:4" x14ac:dyDescent="0.2">
      <c r="D684" s="148"/>
    </row>
    <row r="685" spans="4:4" x14ac:dyDescent="0.2">
      <c r="D685" s="148"/>
    </row>
    <row r="686" spans="4:4" x14ac:dyDescent="0.2">
      <c r="D686" s="148"/>
    </row>
    <row r="687" spans="4:4" x14ac:dyDescent="0.2">
      <c r="D687" s="148"/>
    </row>
    <row r="688" spans="4:4" x14ac:dyDescent="0.2">
      <c r="D688" s="148"/>
    </row>
    <row r="689" spans="4:4" x14ac:dyDescent="0.2">
      <c r="D689" s="148"/>
    </row>
    <row r="690" spans="4:4" x14ac:dyDescent="0.2">
      <c r="D690" s="148"/>
    </row>
    <row r="691" spans="4:4" x14ac:dyDescent="0.2">
      <c r="D691" s="148"/>
    </row>
    <row r="692" spans="4:4" x14ac:dyDescent="0.2">
      <c r="D692" s="148"/>
    </row>
    <row r="693" spans="4:4" x14ac:dyDescent="0.2">
      <c r="D693" s="148"/>
    </row>
    <row r="694" spans="4:4" x14ac:dyDescent="0.2">
      <c r="D694" s="148"/>
    </row>
    <row r="695" spans="4:4" x14ac:dyDescent="0.2">
      <c r="D695" s="148"/>
    </row>
    <row r="696" spans="4:4" x14ac:dyDescent="0.2">
      <c r="D696" s="148"/>
    </row>
    <row r="697" spans="4:4" x14ac:dyDescent="0.2">
      <c r="D697" s="148"/>
    </row>
    <row r="698" spans="4:4" x14ac:dyDescent="0.2">
      <c r="D698" s="148"/>
    </row>
    <row r="699" spans="4:4" x14ac:dyDescent="0.2">
      <c r="D699" s="148"/>
    </row>
    <row r="700" spans="4:4" x14ac:dyDescent="0.2">
      <c r="D700" s="148"/>
    </row>
    <row r="701" spans="4:4" x14ac:dyDescent="0.2">
      <c r="D701" s="148"/>
    </row>
    <row r="702" spans="4:4" x14ac:dyDescent="0.2">
      <c r="D702" s="148"/>
    </row>
    <row r="703" spans="4:4" x14ac:dyDescent="0.2">
      <c r="D703" s="148"/>
    </row>
    <row r="704" spans="4:4" x14ac:dyDescent="0.2">
      <c r="D704" s="148"/>
    </row>
    <row r="705" spans="4:4" x14ac:dyDescent="0.2">
      <c r="D705" s="148"/>
    </row>
    <row r="706" spans="4:4" x14ac:dyDescent="0.2">
      <c r="D706" s="148"/>
    </row>
    <row r="707" spans="4:4" x14ac:dyDescent="0.2">
      <c r="D707" s="148"/>
    </row>
    <row r="708" spans="4:4" x14ac:dyDescent="0.2">
      <c r="D708" s="148"/>
    </row>
    <row r="709" spans="4:4" x14ac:dyDescent="0.2">
      <c r="D709" s="148"/>
    </row>
    <row r="710" spans="4:4" x14ac:dyDescent="0.2">
      <c r="D710" s="148"/>
    </row>
    <row r="711" spans="4:4" x14ac:dyDescent="0.2">
      <c r="D711" s="148"/>
    </row>
    <row r="712" spans="4:4" x14ac:dyDescent="0.2">
      <c r="D712" s="148"/>
    </row>
    <row r="713" spans="4:4" x14ac:dyDescent="0.2">
      <c r="D713" s="148"/>
    </row>
    <row r="714" spans="4:4" x14ac:dyDescent="0.2">
      <c r="D714" s="148"/>
    </row>
    <row r="715" spans="4:4" x14ac:dyDescent="0.2">
      <c r="D715" s="148"/>
    </row>
    <row r="716" spans="4:4" x14ac:dyDescent="0.2">
      <c r="D716" s="148"/>
    </row>
    <row r="717" spans="4:4" x14ac:dyDescent="0.2">
      <c r="D717" s="148"/>
    </row>
    <row r="718" spans="4:4" x14ac:dyDescent="0.2">
      <c r="D718" s="148"/>
    </row>
    <row r="719" spans="4:4" x14ac:dyDescent="0.2">
      <c r="D719" s="148"/>
    </row>
    <row r="720" spans="4:4" x14ac:dyDescent="0.2">
      <c r="D720" s="148"/>
    </row>
    <row r="721" spans="4:4" x14ac:dyDescent="0.2">
      <c r="D721" s="148"/>
    </row>
    <row r="722" spans="4:4" x14ac:dyDescent="0.2">
      <c r="D722" s="148"/>
    </row>
    <row r="723" spans="4:4" x14ac:dyDescent="0.2">
      <c r="D723" s="148"/>
    </row>
    <row r="724" spans="4:4" x14ac:dyDescent="0.2">
      <c r="D724" s="148"/>
    </row>
    <row r="725" spans="4:4" x14ac:dyDescent="0.2">
      <c r="D725" s="148"/>
    </row>
    <row r="726" spans="4:4" x14ac:dyDescent="0.2">
      <c r="D726" s="148"/>
    </row>
    <row r="727" spans="4:4" x14ac:dyDescent="0.2">
      <c r="D727" s="148"/>
    </row>
    <row r="728" spans="4:4" x14ac:dyDescent="0.2">
      <c r="D728" s="148"/>
    </row>
    <row r="729" spans="4:4" x14ac:dyDescent="0.2">
      <c r="D729" s="148"/>
    </row>
    <row r="730" spans="4:4" x14ac:dyDescent="0.2">
      <c r="D730" s="148"/>
    </row>
    <row r="731" spans="4:4" x14ac:dyDescent="0.2">
      <c r="D731" s="148"/>
    </row>
    <row r="732" spans="4:4" x14ac:dyDescent="0.2">
      <c r="D732" s="148"/>
    </row>
    <row r="733" spans="4:4" x14ac:dyDescent="0.2">
      <c r="D733" s="148"/>
    </row>
    <row r="734" spans="4:4" x14ac:dyDescent="0.2">
      <c r="D734" s="148"/>
    </row>
    <row r="735" spans="4:4" x14ac:dyDescent="0.2">
      <c r="D735" s="148"/>
    </row>
    <row r="736" spans="4:4" x14ac:dyDescent="0.2">
      <c r="D736" s="148"/>
    </row>
    <row r="737" spans="4:4" x14ac:dyDescent="0.2">
      <c r="D737" s="148"/>
    </row>
    <row r="738" spans="4:4" x14ac:dyDescent="0.2">
      <c r="D738" s="148"/>
    </row>
    <row r="739" spans="4:4" x14ac:dyDescent="0.2">
      <c r="D739" s="148"/>
    </row>
    <row r="740" spans="4:4" x14ac:dyDescent="0.2">
      <c r="D740" s="148"/>
    </row>
    <row r="741" spans="4:4" x14ac:dyDescent="0.2">
      <c r="D741" s="148"/>
    </row>
    <row r="742" spans="4:4" x14ac:dyDescent="0.2">
      <c r="D742" s="148"/>
    </row>
    <row r="743" spans="4:4" x14ac:dyDescent="0.2">
      <c r="D743" s="148"/>
    </row>
    <row r="744" spans="4:4" x14ac:dyDescent="0.2">
      <c r="D744" s="148"/>
    </row>
    <row r="745" spans="4:4" x14ac:dyDescent="0.2">
      <c r="D745" s="148"/>
    </row>
    <row r="746" spans="4:4" x14ac:dyDescent="0.2">
      <c r="D746" s="148"/>
    </row>
    <row r="747" spans="4:4" x14ac:dyDescent="0.2">
      <c r="D747" s="148"/>
    </row>
    <row r="748" spans="4:4" x14ac:dyDescent="0.2">
      <c r="D748" s="148"/>
    </row>
    <row r="749" spans="4:4" x14ac:dyDescent="0.2">
      <c r="D749" s="148"/>
    </row>
    <row r="750" spans="4:4" x14ac:dyDescent="0.2">
      <c r="D750" s="148"/>
    </row>
    <row r="751" spans="4:4" x14ac:dyDescent="0.2">
      <c r="D751" s="148"/>
    </row>
    <row r="752" spans="4:4" x14ac:dyDescent="0.2">
      <c r="D752" s="148"/>
    </row>
    <row r="753" spans="4:4" x14ac:dyDescent="0.2">
      <c r="D753" s="148"/>
    </row>
    <row r="754" spans="4:4" x14ac:dyDescent="0.2">
      <c r="D754" s="148"/>
    </row>
    <row r="755" spans="4:4" x14ac:dyDescent="0.2">
      <c r="D755" s="148"/>
    </row>
    <row r="756" spans="4:4" x14ac:dyDescent="0.2">
      <c r="D756" s="148"/>
    </row>
    <row r="757" spans="4:4" x14ac:dyDescent="0.2">
      <c r="D757" s="148"/>
    </row>
    <row r="758" spans="4:4" x14ac:dyDescent="0.2">
      <c r="D758" s="148"/>
    </row>
    <row r="759" spans="4:4" x14ac:dyDescent="0.2">
      <c r="D759" s="148"/>
    </row>
    <row r="760" spans="4:4" x14ac:dyDescent="0.2">
      <c r="D760" s="148"/>
    </row>
    <row r="761" spans="4:4" x14ac:dyDescent="0.2">
      <c r="D761" s="148"/>
    </row>
    <row r="762" spans="4:4" x14ac:dyDescent="0.2">
      <c r="D762" s="148"/>
    </row>
    <row r="763" spans="4:4" x14ac:dyDescent="0.2">
      <c r="D763" s="148"/>
    </row>
    <row r="764" spans="4:4" x14ac:dyDescent="0.2">
      <c r="D764" s="148"/>
    </row>
    <row r="765" spans="4:4" x14ac:dyDescent="0.2">
      <c r="D765" s="148"/>
    </row>
    <row r="766" spans="4:4" x14ac:dyDescent="0.2">
      <c r="D766" s="148"/>
    </row>
    <row r="767" spans="4:4" x14ac:dyDescent="0.2">
      <c r="D767" s="148"/>
    </row>
    <row r="768" spans="4:4" x14ac:dyDescent="0.2">
      <c r="D768" s="148"/>
    </row>
    <row r="769" spans="4:4" x14ac:dyDescent="0.2">
      <c r="D769" s="148"/>
    </row>
    <row r="770" spans="4:4" x14ac:dyDescent="0.2">
      <c r="D770" s="148"/>
    </row>
    <row r="771" spans="4:4" x14ac:dyDescent="0.2">
      <c r="D771" s="148"/>
    </row>
    <row r="772" spans="4:4" x14ac:dyDescent="0.2">
      <c r="D772" s="148"/>
    </row>
    <row r="773" spans="4:4" x14ac:dyDescent="0.2">
      <c r="D773" s="148"/>
    </row>
    <row r="774" spans="4:4" x14ac:dyDescent="0.2">
      <c r="D774" s="148"/>
    </row>
    <row r="775" spans="4:4" x14ac:dyDescent="0.2">
      <c r="D775" s="148"/>
    </row>
    <row r="776" spans="4:4" x14ac:dyDescent="0.2">
      <c r="D776" s="148"/>
    </row>
    <row r="777" spans="4:4" x14ac:dyDescent="0.2">
      <c r="D777" s="148"/>
    </row>
    <row r="778" spans="4:4" x14ac:dyDescent="0.2">
      <c r="D778" s="148"/>
    </row>
    <row r="779" spans="4:4" x14ac:dyDescent="0.2">
      <c r="D779" s="148"/>
    </row>
    <row r="780" spans="4:4" x14ac:dyDescent="0.2">
      <c r="D780" s="148"/>
    </row>
    <row r="781" spans="4:4" x14ac:dyDescent="0.2">
      <c r="D781" s="148"/>
    </row>
    <row r="782" spans="4:4" x14ac:dyDescent="0.2">
      <c r="D782" s="148"/>
    </row>
    <row r="783" spans="4:4" x14ac:dyDescent="0.2">
      <c r="D783" s="148"/>
    </row>
    <row r="784" spans="4:4" x14ac:dyDescent="0.2">
      <c r="D784" s="148"/>
    </row>
    <row r="785" spans="4:4" x14ac:dyDescent="0.2">
      <c r="D785" s="148"/>
    </row>
    <row r="786" spans="4:4" x14ac:dyDescent="0.2">
      <c r="D786" s="148"/>
    </row>
    <row r="787" spans="4:4" x14ac:dyDescent="0.2">
      <c r="D787" s="148"/>
    </row>
    <row r="788" spans="4:4" x14ac:dyDescent="0.2">
      <c r="D788" s="148"/>
    </row>
    <row r="789" spans="4:4" x14ac:dyDescent="0.2">
      <c r="D789" s="148"/>
    </row>
    <row r="790" spans="4:4" x14ac:dyDescent="0.2">
      <c r="D790" s="148"/>
    </row>
    <row r="791" spans="4:4" x14ac:dyDescent="0.2">
      <c r="D791" s="148"/>
    </row>
    <row r="792" spans="4:4" x14ac:dyDescent="0.2">
      <c r="D792" s="148"/>
    </row>
    <row r="793" spans="4:4" x14ac:dyDescent="0.2">
      <c r="D793" s="148"/>
    </row>
    <row r="794" spans="4:4" x14ac:dyDescent="0.2">
      <c r="D794" s="148"/>
    </row>
    <row r="795" spans="4:4" x14ac:dyDescent="0.2">
      <c r="D795" s="148"/>
    </row>
    <row r="796" spans="4:4" x14ac:dyDescent="0.2">
      <c r="D796" s="148"/>
    </row>
    <row r="797" spans="4:4" x14ac:dyDescent="0.2">
      <c r="D797" s="148"/>
    </row>
    <row r="798" spans="4:4" x14ac:dyDescent="0.2">
      <c r="D798" s="148"/>
    </row>
    <row r="799" spans="4:4" x14ac:dyDescent="0.2">
      <c r="D799" s="148"/>
    </row>
    <row r="800" spans="4:4" x14ac:dyDescent="0.2">
      <c r="D800" s="148"/>
    </row>
    <row r="801" spans="4:4" x14ac:dyDescent="0.2">
      <c r="D801" s="148"/>
    </row>
    <row r="802" spans="4:4" x14ac:dyDescent="0.2">
      <c r="D802" s="148"/>
    </row>
    <row r="803" spans="4:4" x14ac:dyDescent="0.2">
      <c r="D803" s="148"/>
    </row>
    <row r="804" spans="4:4" x14ac:dyDescent="0.2">
      <c r="D804" s="148"/>
    </row>
    <row r="805" spans="4:4" x14ac:dyDescent="0.2">
      <c r="D805" s="148"/>
    </row>
    <row r="806" spans="4:4" x14ac:dyDescent="0.2">
      <c r="D806" s="148"/>
    </row>
    <row r="807" spans="4:4" x14ac:dyDescent="0.2">
      <c r="D807" s="148"/>
    </row>
    <row r="808" spans="4:4" x14ac:dyDescent="0.2">
      <c r="D808" s="148"/>
    </row>
    <row r="809" spans="4:4" x14ac:dyDescent="0.2">
      <c r="D809" s="148"/>
    </row>
    <row r="810" spans="4:4" x14ac:dyDescent="0.2">
      <c r="D810" s="148"/>
    </row>
    <row r="811" spans="4:4" x14ac:dyDescent="0.2">
      <c r="D811" s="148"/>
    </row>
    <row r="812" spans="4:4" x14ac:dyDescent="0.2">
      <c r="D812" s="148"/>
    </row>
    <row r="813" spans="4:4" x14ac:dyDescent="0.2">
      <c r="D813" s="148"/>
    </row>
    <row r="814" spans="4:4" x14ac:dyDescent="0.2">
      <c r="D814" s="148"/>
    </row>
    <row r="815" spans="4:4" x14ac:dyDescent="0.2">
      <c r="D815" s="148"/>
    </row>
    <row r="816" spans="4:4" x14ac:dyDescent="0.2">
      <c r="D816" s="148"/>
    </row>
    <row r="817" spans="4:4" x14ac:dyDescent="0.2">
      <c r="D817" s="148"/>
    </row>
    <row r="818" spans="4:4" x14ac:dyDescent="0.2">
      <c r="D818" s="148"/>
    </row>
    <row r="819" spans="4:4" x14ac:dyDescent="0.2">
      <c r="D819" s="148"/>
    </row>
    <row r="820" spans="4:4" x14ac:dyDescent="0.2">
      <c r="D820" s="148"/>
    </row>
    <row r="821" spans="4:4" x14ac:dyDescent="0.2">
      <c r="D821" s="148"/>
    </row>
    <row r="822" spans="4:4" x14ac:dyDescent="0.2">
      <c r="D822" s="148"/>
    </row>
    <row r="823" spans="4:4" x14ac:dyDescent="0.2">
      <c r="D823" s="148"/>
    </row>
    <row r="824" spans="4:4" x14ac:dyDescent="0.2">
      <c r="D824" s="148"/>
    </row>
    <row r="825" spans="4:4" x14ac:dyDescent="0.2">
      <c r="D825" s="148"/>
    </row>
    <row r="826" spans="4:4" x14ac:dyDescent="0.2">
      <c r="D826" s="148"/>
    </row>
    <row r="827" spans="4:4" x14ac:dyDescent="0.2">
      <c r="D827" s="148"/>
    </row>
    <row r="828" spans="4:4" x14ac:dyDescent="0.2">
      <c r="D828" s="148"/>
    </row>
    <row r="829" spans="4:4" x14ac:dyDescent="0.2">
      <c r="D829" s="148"/>
    </row>
    <row r="830" spans="4:4" x14ac:dyDescent="0.2">
      <c r="D830" s="148"/>
    </row>
    <row r="831" spans="4:4" x14ac:dyDescent="0.2">
      <c r="D831" s="148"/>
    </row>
    <row r="832" spans="4:4" x14ac:dyDescent="0.2">
      <c r="D832" s="148"/>
    </row>
    <row r="833" spans="4:4" x14ac:dyDescent="0.2">
      <c r="D833" s="148"/>
    </row>
    <row r="834" spans="4:4" x14ac:dyDescent="0.2">
      <c r="D834" s="148"/>
    </row>
    <row r="835" spans="4:4" x14ac:dyDescent="0.2">
      <c r="D835" s="148"/>
    </row>
    <row r="836" spans="4:4" x14ac:dyDescent="0.2">
      <c r="D836" s="148"/>
    </row>
    <row r="837" spans="4:4" x14ac:dyDescent="0.2">
      <c r="D837" s="148"/>
    </row>
    <row r="838" spans="4:4" x14ac:dyDescent="0.2">
      <c r="D838" s="148"/>
    </row>
    <row r="839" spans="4:4" x14ac:dyDescent="0.2">
      <c r="D839" s="148"/>
    </row>
    <row r="840" spans="4:4" x14ac:dyDescent="0.2">
      <c r="D840" s="148"/>
    </row>
    <row r="841" spans="4:4" x14ac:dyDescent="0.2">
      <c r="D841" s="148"/>
    </row>
    <row r="842" spans="4:4" x14ac:dyDescent="0.2">
      <c r="D842" s="148"/>
    </row>
    <row r="843" spans="4:4" x14ac:dyDescent="0.2">
      <c r="D843" s="148"/>
    </row>
    <row r="844" spans="4:4" x14ac:dyDescent="0.2">
      <c r="D844" s="148"/>
    </row>
    <row r="845" spans="4:4" x14ac:dyDescent="0.2">
      <c r="D845" s="148"/>
    </row>
    <row r="846" spans="4:4" x14ac:dyDescent="0.2">
      <c r="D846" s="148"/>
    </row>
    <row r="847" spans="4:4" x14ac:dyDescent="0.2">
      <c r="D847" s="148"/>
    </row>
    <row r="848" spans="4:4" x14ac:dyDescent="0.2">
      <c r="D848" s="148"/>
    </row>
    <row r="849" spans="4:4" x14ac:dyDescent="0.2">
      <c r="D849" s="148"/>
    </row>
    <row r="850" spans="4:4" x14ac:dyDescent="0.2">
      <c r="D850" s="148"/>
    </row>
    <row r="851" spans="4:4" x14ac:dyDescent="0.2">
      <c r="D851" s="148"/>
    </row>
    <row r="852" spans="4:4" x14ac:dyDescent="0.2">
      <c r="D852" s="148"/>
    </row>
    <row r="853" spans="4:4" x14ac:dyDescent="0.2">
      <c r="D853" s="148"/>
    </row>
    <row r="854" spans="4:4" x14ac:dyDescent="0.2">
      <c r="D854" s="148"/>
    </row>
    <row r="855" spans="4:4" x14ac:dyDescent="0.2">
      <c r="D855" s="148"/>
    </row>
    <row r="856" spans="4:4" x14ac:dyDescent="0.2">
      <c r="D856" s="148"/>
    </row>
    <row r="857" spans="4:4" x14ac:dyDescent="0.2">
      <c r="D857" s="148"/>
    </row>
    <row r="858" spans="4:4" x14ac:dyDescent="0.2">
      <c r="D858" s="148"/>
    </row>
    <row r="859" spans="4:4" x14ac:dyDescent="0.2">
      <c r="D859" s="148"/>
    </row>
    <row r="860" spans="4:4" x14ac:dyDescent="0.2">
      <c r="D860" s="148"/>
    </row>
    <row r="861" spans="4:4" x14ac:dyDescent="0.2">
      <c r="D861" s="148"/>
    </row>
    <row r="862" spans="4:4" x14ac:dyDescent="0.2">
      <c r="D862" s="148"/>
    </row>
    <row r="863" spans="4:4" x14ac:dyDescent="0.2">
      <c r="D863" s="148"/>
    </row>
    <row r="864" spans="4:4" x14ac:dyDescent="0.2">
      <c r="D864" s="148"/>
    </row>
    <row r="865" spans="4:4" x14ac:dyDescent="0.2">
      <c r="D865" s="148"/>
    </row>
    <row r="866" spans="4:4" x14ac:dyDescent="0.2">
      <c r="D866" s="148"/>
    </row>
    <row r="867" spans="4:4" x14ac:dyDescent="0.2">
      <c r="D867" s="148"/>
    </row>
    <row r="868" spans="4:4" x14ac:dyDescent="0.2">
      <c r="D868" s="148"/>
    </row>
    <row r="869" spans="4:4" x14ac:dyDescent="0.2">
      <c r="D869" s="148"/>
    </row>
    <row r="870" spans="4:4" x14ac:dyDescent="0.2">
      <c r="D870" s="148"/>
    </row>
    <row r="871" spans="4:4" x14ac:dyDescent="0.2">
      <c r="D871" s="148"/>
    </row>
    <row r="872" spans="4:4" x14ac:dyDescent="0.2">
      <c r="D872" s="148"/>
    </row>
    <row r="873" spans="4:4" x14ac:dyDescent="0.2">
      <c r="D873" s="148"/>
    </row>
    <row r="874" spans="4:4" x14ac:dyDescent="0.2">
      <c r="D874" s="148"/>
    </row>
    <row r="875" spans="4:4" x14ac:dyDescent="0.2">
      <c r="D875" s="148"/>
    </row>
    <row r="876" spans="4:4" x14ac:dyDescent="0.2">
      <c r="D876" s="148"/>
    </row>
    <row r="877" spans="4:4" x14ac:dyDescent="0.2">
      <c r="D877" s="148"/>
    </row>
    <row r="878" spans="4:4" x14ac:dyDescent="0.2">
      <c r="D878" s="148"/>
    </row>
    <row r="879" spans="4:4" x14ac:dyDescent="0.2">
      <c r="D879" s="148"/>
    </row>
    <row r="880" spans="4:4" x14ac:dyDescent="0.2">
      <c r="D880" s="148"/>
    </row>
    <row r="881" spans="4:4" x14ac:dyDescent="0.2">
      <c r="D881" s="148"/>
    </row>
    <row r="882" spans="4:4" x14ac:dyDescent="0.2">
      <c r="D882" s="148"/>
    </row>
    <row r="883" spans="4:4" x14ac:dyDescent="0.2">
      <c r="D883" s="148"/>
    </row>
    <row r="884" spans="4:4" x14ac:dyDescent="0.2">
      <c r="D884" s="148"/>
    </row>
    <row r="885" spans="4:4" x14ac:dyDescent="0.2">
      <c r="D885" s="148"/>
    </row>
    <row r="886" spans="4:4" x14ac:dyDescent="0.2">
      <c r="D886" s="148"/>
    </row>
    <row r="887" spans="4:4" x14ac:dyDescent="0.2">
      <c r="D887" s="148"/>
    </row>
    <row r="888" spans="4:4" x14ac:dyDescent="0.2">
      <c r="D888" s="148"/>
    </row>
    <row r="889" spans="4:4" x14ac:dyDescent="0.2">
      <c r="D889" s="148"/>
    </row>
    <row r="890" spans="4:4" x14ac:dyDescent="0.2">
      <c r="D890" s="148"/>
    </row>
    <row r="891" spans="4:4" x14ac:dyDescent="0.2">
      <c r="D891" s="148"/>
    </row>
    <row r="892" spans="4:4" x14ac:dyDescent="0.2">
      <c r="D892" s="148"/>
    </row>
    <row r="893" spans="4:4" x14ac:dyDescent="0.2">
      <c r="D893" s="148"/>
    </row>
    <row r="894" spans="4:4" x14ac:dyDescent="0.2">
      <c r="D894" s="148"/>
    </row>
    <row r="895" spans="4:4" x14ac:dyDescent="0.2">
      <c r="D895" s="148"/>
    </row>
    <row r="896" spans="4:4" x14ac:dyDescent="0.2">
      <c r="D896" s="148"/>
    </row>
    <row r="897" spans="4:4" x14ac:dyDescent="0.2">
      <c r="D897" s="148"/>
    </row>
    <row r="898" spans="4:4" x14ac:dyDescent="0.2">
      <c r="D898" s="148"/>
    </row>
    <row r="899" spans="4:4" x14ac:dyDescent="0.2">
      <c r="D899" s="148"/>
    </row>
    <row r="900" spans="4:4" x14ac:dyDescent="0.2">
      <c r="D900" s="148"/>
    </row>
    <row r="901" spans="4:4" x14ac:dyDescent="0.2">
      <c r="D901" s="148"/>
    </row>
    <row r="902" spans="4:4" x14ac:dyDescent="0.2">
      <c r="D902" s="148"/>
    </row>
    <row r="903" spans="4:4" x14ac:dyDescent="0.2">
      <c r="D903" s="148"/>
    </row>
    <row r="904" spans="4:4" x14ac:dyDescent="0.2">
      <c r="D904" s="148"/>
    </row>
    <row r="905" spans="4:4" x14ac:dyDescent="0.2">
      <c r="D905" s="148"/>
    </row>
    <row r="906" spans="4:4" x14ac:dyDescent="0.2">
      <c r="D906" s="148"/>
    </row>
    <row r="907" spans="4:4" x14ac:dyDescent="0.2">
      <c r="D907" s="148"/>
    </row>
    <row r="908" spans="4:4" x14ac:dyDescent="0.2">
      <c r="D908" s="148"/>
    </row>
    <row r="909" spans="4:4" x14ac:dyDescent="0.2">
      <c r="D909" s="148"/>
    </row>
    <row r="910" spans="4:4" x14ac:dyDescent="0.2">
      <c r="D910" s="148"/>
    </row>
    <row r="911" spans="4:4" x14ac:dyDescent="0.2">
      <c r="D911" s="148"/>
    </row>
    <row r="912" spans="4:4" x14ac:dyDescent="0.2">
      <c r="D912" s="148"/>
    </row>
    <row r="913" spans="4:4" x14ac:dyDescent="0.2">
      <c r="D913" s="148"/>
    </row>
    <row r="914" spans="4:4" x14ac:dyDescent="0.2">
      <c r="D914" s="148"/>
    </row>
    <row r="915" spans="4:4" x14ac:dyDescent="0.2">
      <c r="D915" s="148"/>
    </row>
    <row r="916" spans="4:4" x14ac:dyDescent="0.2">
      <c r="D916" s="148"/>
    </row>
    <row r="917" spans="4:4" x14ac:dyDescent="0.2">
      <c r="D917" s="148"/>
    </row>
    <row r="918" spans="4:4" x14ac:dyDescent="0.2">
      <c r="D918" s="148"/>
    </row>
    <row r="919" spans="4:4" x14ac:dyDescent="0.2">
      <c r="D919" s="148"/>
    </row>
    <row r="920" spans="4:4" x14ac:dyDescent="0.2">
      <c r="D920" s="148"/>
    </row>
    <row r="921" spans="4:4" x14ac:dyDescent="0.2">
      <c r="D921" s="148"/>
    </row>
    <row r="922" spans="4:4" x14ac:dyDescent="0.2">
      <c r="D922" s="148"/>
    </row>
    <row r="923" spans="4:4" x14ac:dyDescent="0.2">
      <c r="D923" s="148"/>
    </row>
    <row r="924" spans="4:4" x14ac:dyDescent="0.2">
      <c r="D924" s="148"/>
    </row>
    <row r="925" spans="4:4" x14ac:dyDescent="0.2">
      <c r="D925" s="148"/>
    </row>
    <row r="926" spans="4:4" x14ac:dyDescent="0.2">
      <c r="D926" s="148"/>
    </row>
    <row r="927" spans="4:4" x14ac:dyDescent="0.2">
      <c r="D927" s="148"/>
    </row>
    <row r="928" spans="4:4" x14ac:dyDescent="0.2">
      <c r="D928" s="148"/>
    </row>
    <row r="929" spans="4:4" x14ac:dyDescent="0.2">
      <c r="D929" s="148"/>
    </row>
    <row r="930" spans="4:4" x14ac:dyDescent="0.2">
      <c r="D930" s="148"/>
    </row>
    <row r="931" spans="4:4" x14ac:dyDescent="0.2">
      <c r="D931" s="148"/>
    </row>
    <row r="932" spans="4:4" x14ac:dyDescent="0.2">
      <c r="D932" s="148"/>
    </row>
    <row r="933" spans="4:4" x14ac:dyDescent="0.2">
      <c r="D933" s="148"/>
    </row>
    <row r="934" spans="4:4" x14ac:dyDescent="0.2">
      <c r="D934" s="148"/>
    </row>
    <row r="935" spans="4:4" x14ac:dyDescent="0.2">
      <c r="D935" s="148"/>
    </row>
    <row r="936" spans="4:4" x14ac:dyDescent="0.2">
      <c r="D936" s="148"/>
    </row>
    <row r="937" spans="4:4" x14ac:dyDescent="0.2">
      <c r="D937" s="148"/>
    </row>
    <row r="938" spans="4:4" x14ac:dyDescent="0.2">
      <c r="D938" s="148"/>
    </row>
    <row r="939" spans="4:4" x14ac:dyDescent="0.2">
      <c r="D939" s="148"/>
    </row>
    <row r="940" spans="4:4" x14ac:dyDescent="0.2">
      <c r="D940" s="148"/>
    </row>
    <row r="941" spans="4:4" x14ac:dyDescent="0.2">
      <c r="D941" s="148"/>
    </row>
    <row r="942" spans="4:4" x14ac:dyDescent="0.2">
      <c r="D942" s="148"/>
    </row>
    <row r="943" spans="4:4" x14ac:dyDescent="0.2">
      <c r="D943" s="148"/>
    </row>
    <row r="944" spans="4:4" x14ac:dyDescent="0.2">
      <c r="D944" s="148"/>
    </row>
    <row r="945" spans="4:4" x14ac:dyDescent="0.2">
      <c r="D945" s="148"/>
    </row>
    <row r="946" spans="4:4" x14ac:dyDescent="0.2">
      <c r="D946" s="148"/>
    </row>
    <row r="947" spans="4:4" x14ac:dyDescent="0.2">
      <c r="D947" s="148"/>
    </row>
    <row r="948" spans="4:4" x14ac:dyDescent="0.2">
      <c r="D948" s="148"/>
    </row>
    <row r="949" spans="4:4" x14ac:dyDescent="0.2">
      <c r="D949" s="148"/>
    </row>
    <row r="950" spans="4:4" x14ac:dyDescent="0.2">
      <c r="D950" s="148"/>
    </row>
    <row r="951" spans="4:4" x14ac:dyDescent="0.2">
      <c r="D951" s="148"/>
    </row>
    <row r="952" spans="4:4" x14ac:dyDescent="0.2">
      <c r="D952" s="148"/>
    </row>
    <row r="953" spans="4:4" x14ac:dyDescent="0.2">
      <c r="D953" s="148"/>
    </row>
    <row r="954" spans="4:4" x14ac:dyDescent="0.2">
      <c r="D954" s="148"/>
    </row>
    <row r="955" spans="4:4" x14ac:dyDescent="0.2">
      <c r="D955" s="148"/>
    </row>
    <row r="956" spans="4:4" x14ac:dyDescent="0.2">
      <c r="D956" s="148"/>
    </row>
    <row r="957" spans="4:4" x14ac:dyDescent="0.2">
      <c r="D957" s="148"/>
    </row>
    <row r="958" spans="4:4" x14ac:dyDescent="0.2">
      <c r="D958" s="148"/>
    </row>
    <row r="959" spans="4:4" x14ac:dyDescent="0.2">
      <c r="D959" s="148"/>
    </row>
    <row r="960" spans="4:4" x14ac:dyDescent="0.2">
      <c r="D960" s="148"/>
    </row>
    <row r="961" spans="4:4" x14ac:dyDescent="0.2">
      <c r="D961" s="148"/>
    </row>
    <row r="962" spans="4:4" x14ac:dyDescent="0.2">
      <c r="D962" s="148"/>
    </row>
    <row r="963" spans="4:4" x14ac:dyDescent="0.2">
      <c r="D963" s="148"/>
    </row>
    <row r="964" spans="4:4" x14ac:dyDescent="0.2">
      <c r="D964" s="148"/>
    </row>
    <row r="965" spans="4:4" x14ac:dyDescent="0.2">
      <c r="D965" s="148"/>
    </row>
    <row r="966" spans="4:4" x14ac:dyDescent="0.2">
      <c r="D966" s="148"/>
    </row>
    <row r="967" spans="4:4" x14ac:dyDescent="0.2">
      <c r="D967" s="148"/>
    </row>
    <row r="968" spans="4:4" x14ac:dyDescent="0.2">
      <c r="D968" s="148"/>
    </row>
    <row r="969" spans="4:4" x14ac:dyDescent="0.2">
      <c r="D969" s="148"/>
    </row>
    <row r="970" spans="4:4" x14ac:dyDescent="0.2">
      <c r="D970" s="148"/>
    </row>
    <row r="971" spans="4:4" x14ac:dyDescent="0.2">
      <c r="D971" s="148"/>
    </row>
    <row r="972" spans="4:4" x14ac:dyDescent="0.2">
      <c r="D972" s="148"/>
    </row>
    <row r="973" spans="4:4" x14ac:dyDescent="0.2">
      <c r="D973" s="148"/>
    </row>
    <row r="974" spans="4:4" x14ac:dyDescent="0.2">
      <c r="D974" s="148"/>
    </row>
    <row r="975" spans="4:4" x14ac:dyDescent="0.2">
      <c r="D975" s="148"/>
    </row>
    <row r="976" spans="4:4" x14ac:dyDescent="0.2">
      <c r="D976" s="148"/>
    </row>
    <row r="977" spans="4:4" x14ac:dyDescent="0.2">
      <c r="D977" s="148"/>
    </row>
    <row r="978" spans="4:4" x14ac:dyDescent="0.2">
      <c r="D978" s="148"/>
    </row>
    <row r="979" spans="4:4" x14ac:dyDescent="0.2">
      <c r="D979" s="148"/>
    </row>
    <row r="980" spans="4:4" x14ac:dyDescent="0.2">
      <c r="D980" s="148"/>
    </row>
    <row r="981" spans="4:4" x14ac:dyDescent="0.2">
      <c r="D981" s="148"/>
    </row>
    <row r="982" spans="4:4" x14ac:dyDescent="0.2">
      <c r="D982" s="148"/>
    </row>
    <row r="983" spans="4:4" x14ac:dyDescent="0.2">
      <c r="D983" s="148"/>
    </row>
    <row r="984" spans="4:4" x14ac:dyDescent="0.2">
      <c r="D984" s="148"/>
    </row>
    <row r="985" spans="4:4" x14ac:dyDescent="0.2">
      <c r="D985" s="148"/>
    </row>
    <row r="986" spans="4:4" x14ac:dyDescent="0.2">
      <c r="D986" s="148"/>
    </row>
    <row r="987" spans="4:4" x14ac:dyDescent="0.2">
      <c r="D987" s="148"/>
    </row>
    <row r="988" spans="4:4" x14ac:dyDescent="0.2">
      <c r="D988" s="148"/>
    </row>
    <row r="989" spans="4:4" x14ac:dyDescent="0.2">
      <c r="D989" s="148"/>
    </row>
    <row r="990" spans="4:4" x14ac:dyDescent="0.2">
      <c r="D990" s="148"/>
    </row>
    <row r="991" spans="4:4" x14ac:dyDescent="0.2">
      <c r="D991" s="148"/>
    </row>
    <row r="992" spans="4:4" x14ac:dyDescent="0.2">
      <c r="D992" s="148"/>
    </row>
    <row r="993" spans="4:4" x14ac:dyDescent="0.2">
      <c r="D993" s="148"/>
    </row>
    <row r="994" spans="4:4" x14ac:dyDescent="0.2">
      <c r="D994" s="148"/>
    </row>
    <row r="995" spans="4:4" x14ac:dyDescent="0.2">
      <c r="D995" s="148"/>
    </row>
    <row r="996" spans="4:4" x14ac:dyDescent="0.2">
      <c r="D996" s="148"/>
    </row>
    <row r="997" spans="4:4" x14ac:dyDescent="0.2">
      <c r="D997" s="148"/>
    </row>
    <row r="998" spans="4:4" x14ac:dyDescent="0.2">
      <c r="D998" s="148"/>
    </row>
    <row r="999" spans="4:4" x14ac:dyDescent="0.2">
      <c r="D999" s="148"/>
    </row>
    <row r="1000" spans="4:4" x14ac:dyDescent="0.2">
      <c r="D1000" s="148"/>
    </row>
    <row r="1001" spans="4:4" x14ac:dyDescent="0.2">
      <c r="D1001" s="148"/>
    </row>
    <row r="1002" spans="4:4" x14ac:dyDescent="0.2">
      <c r="D1002" s="148"/>
    </row>
    <row r="1003" spans="4:4" x14ac:dyDescent="0.2">
      <c r="D1003" s="148"/>
    </row>
    <row r="1004" spans="4:4" x14ac:dyDescent="0.2">
      <c r="D1004" s="148"/>
    </row>
    <row r="1005" spans="4:4" x14ac:dyDescent="0.2">
      <c r="D1005" s="148"/>
    </row>
    <row r="1006" spans="4:4" x14ac:dyDescent="0.2">
      <c r="D1006" s="148"/>
    </row>
    <row r="1007" spans="4:4" x14ac:dyDescent="0.2">
      <c r="D1007" s="148"/>
    </row>
    <row r="1008" spans="4:4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nArX/0dFL0m50vAq60kBSI0L3X0OnDuHJNnyzWPYm4SK9S4r398HDgQs0nx0gl0+OQxVOBBS+M1rM5bdQS0RhA==" saltValue="oAd0DGytTnQrG0iezkCIpA==" spinCount="100000" sheet="1"/>
  <mergeCells count="9">
    <mergeCell ref="A1:G1"/>
    <mergeCell ref="C2:G2"/>
    <mergeCell ref="C3:G3"/>
    <mergeCell ref="C4:G4"/>
    <mergeCell ref="A93:B93"/>
    <mergeCell ref="C16:G16"/>
    <mergeCell ref="C36:G36"/>
    <mergeCell ref="C62:G62"/>
    <mergeCell ref="C87:G8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72</v>
      </c>
      <c r="C3" s="262" t="s">
        <v>73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74</v>
      </c>
      <c r="C4" s="265" t="s">
        <v>73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165</v>
      </c>
      <c r="C8" s="194" t="s">
        <v>166</v>
      </c>
      <c r="D8" s="174"/>
      <c r="E8" s="175"/>
      <c r="F8" s="176"/>
      <c r="G8" s="176">
        <f>SUMIF(AG9:AG16,"&lt;&gt;NOR",G9:G16)</f>
        <v>0</v>
      </c>
      <c r="H8" s="176"/>
      <c r="I8" s="176">
        <f>SUM(I9:I16)</f>
        <v>0</v>
      </c>
      <c r="J8" s="176"/>
      <c r="K8" s="176">
        <f>SUM(K9:K16)</f>
        <v>0</v>
      </c>
      <c r="L8" s="176"/>
      <c r="M8" s="176">
        <f>SUM(M9:M16)</f>
        <v>0</v>
      </c>
      <c r="N8" s="176"/>
      <c r="O8" s="176">
        <f>SUM(O9:O16)</f>
        <v>0</v>
      </c>
      <c r="P8" s="176"/>
      <c r="Q8" s="176">
        <f>SUM(Q9:Q16)</f>
        <v>0</v>
      </c>
      <c r="R8" s="176"/>
      <c r="S8" s="176"/>
      <c r="T8" s="177"/>
      <c r="U8" s="171"/>
      <c r="V8" s="171">
        <f>SUM(V9:V16)</f>
        <v>0</v>
      </c>
      <c r="W8" s="171"/>
      <c r="AG8" t="s">
        <v>243</v>
      </c>
    </row>
    <row r="9" spans="1:60" outlineLevel="1" x14ac:dyDescent="0.2">
      <c r="A9" s="178">
        <v>1</v>
      </c>
      <c r="B9" s="179" t="s">
        <v>2368</v>
      </c>
      <c r="C9" s="196" t="s">
        <v>2481</v>
      </c>
      <c r="D9" s="180" t="s">
        <v>444</v>
      </c>
      <c r="E9" s="181">
        <v>1</v>
      </c>
      <c r="F9" s="182"/>
      <c r="G9" s="183">
        <f>ROUND(E9*F9,2)</f>
        <v>0</v>
      </c>
      <c r="H9" s="182"/>
      <c r="I9" s="183">
        <f>ROUND(E9*H9,2)</f>
        <v>0</v>
      </c>
      <c r="J9" s="182"/>
      <c r="K9" s="183">
        <f>ROUND(E9*J9,2)</f>
        <v>0</v>
      </c>
      <c r="L9" s="183">
        <v>21</v>
      </c>
      <c r="M9" s="183">
        <f>G9*(1+L9/100)</f>
        <v>0</v>
      </c>
      <c r="N9" s="183">
        <v>0</v>
      </c>
      <c r="O9" s="183">
        <f>ROUND(E9*N9,2)</f>
        <v>0</v>
      </c>
      <c r="P9" s="183">
        <v>0</v>
      </c>
      <c r="Q9" s="183">
        <f>ROUND(E9*P9,2)</f>
        <v>0</v>
      </c>
      <c r="R9" s="183"/>
      <c r="S9" s="183" t="s">
        <v>247</v>
      </c>
      <c r="T9" s="184" t="s">
        <v>248</v>
      </c>
      <c r="U9" s="167">
        <v>0</v>
      </c>
      <c r="V9" s="167">
        <f>ROUND(E9*U9,2)</f>
        <v>0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249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outlineLevel="1" x14ac:dyDescent="0.2">
      <c r="A10" s="164"/>
      <c r="B10" s="165"/>
      <c r="C10" s="259" t="s">
        <v>2237</v>
      </c>
      <c r="D10" s="260"/>
      <c r="E10" s="260"/>
      <c r="F10" s="260"/>
      <c r="G10" s="260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413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</row>
    <row r="11" spans="1:60" outlineLevel="1" x14ac:dyDescent="0.2">
      <c r="A11" s="178">
        <v>2</v>
      </c>
      <c r="B11" s="179" t="s">
        <v>2370</v>
      </c>
      <c r="C11" s="196" t="s">
        <v>2482</v>
      </c>
      <c r="D11" s="180" t="s">
        <v>444</v>
      </c>
      <c r="E11" s="181">
        <v>1</v>
      </c>
      <c r="F11" s="182"/>
      <c r="G11" s="183">
        <f>ROUND(E11*F11,2)</f>
        <v>0</v>
      </c>
      <c r="H11" s="182"/>
      <c r="I11" s="183">
        <f>ROUND(E11*H11,2)</f>
        <v>0</v>
      </c>
      <c r="J11" s="182"/>
      <c r="K11" s="183">
        <f>ROUND(E11*J11,2)</f>
        <v>0</v>
      </c>
      <c r="L11" s="183">
        <v>21</v>
      </c>
      <c r="M11" s="183">
        <f>G11*(1+L11/100)</f>
        <v>0</v>
      </c>
      <c r="N11" s="183">
        <v>0</v>
      </c>
      <c r="O11" s="183">
        <f>ROUND(E11*N11,2)</f>
        <v>0</v>
      </c>
      <c r="P11" s="183">
        <v>0</v>
      </c>
      <c r="Q11" s="183">
        <f>ROUND(E11*P11,2)</f>
        <v>0</v>
      </c>
      <c r="R11" s="183"/>
      <c r="S11" s="183" t="s">
        <v>247</v>
      </c>
      <c r="T11" s="184" t="s">
        <v>248</v>
      </c>
      <c r="U11" s="167">
        <v>0</v>
      </c>
      <c r="V11" s="167">
        <f>ROUND(E11*U11,2)</f>
        <v>0</v>
      </c>
      <c r="W11" s="167"/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s">
        <v>249</v>
      </c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</row>
    <row r="12" spans="1:60" outlineLevel="1" x14ac:dyDescent="0.2">
      <c r="A12" s="164"/>
      <c r="B12" s="165"/>
      <c r="C12" s="259" t="s">
        <v>2237</v>
      </c>
      <c r="D12" s="260"/>
      <c r="E12" s="260"/>
      <c r="F12" s="260"/>
      <c r="G12" s="260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413</v>
      </c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outlineLevel="1" x14ac:dyDescent="0.2">
      <c r="A13" s="178">
        <v>3</v>
      </c>
      <c r="B13" s="179" t="s">
        <v>2371</v>
      </c>
      <c r="C13" s="196" t="s">
        <v>2483</v>
      </c>
      <c r="D13" s="180" t="s">
        <v>444</v>
      </c>
      <c r="E13" s="181">
        <v>1</v>
      </c>
      <c r="F13" s="182"/>
      <c r="G13" s="183">
        <f>ROUND(E13*F13,2)</f>
        <v>0</v>
      </c>
      <c r="H13" s="182"/>
      <c r="I13" s="183">
        <f>ROUND(E13*H13,2)</f>
        <v>0</v>
      </c>
      <c r="J13" s="182"/>
      <c r="K13" s="183">
        <f>ROUND(E13*J13,2)</f>
        <v>0</v>
      </c>
      <c r="L13" s="183">
        <v>21</v>
      </c>
      <c r="M13" s="183">
        <f>G13*(1+L13/100)</f>
        <v>0</v>
      </c>
      <c r="N13" s="183">
        <v>0</v>
      </c>
      <c r="O13" s="183">
        <f>ROUND(E13*N13,2)</f>
        <v>0</v>
      </c>
      <c r="P13" s="183">
        <v>0</v>
      </c>
      <c r="Q13" s="183">
        <f>ROUND(E13*P13,2)</f>
        <v>0</v>
      </c>
      <c r="R13" s="183"/>
      <c r="S13" s="183" t="s">
        <v>247</v>
      </c>
      <c r="T13" s="184" t="s">
        <v>248</v>
      </c>
      <c r="U13" s="167">
        <v>0</v>
      </c>
      <c r="V13" s="167">
        <f>ROUND(E13*U13,2)</f>
        <v>0</v>
      </c>
      <c r="W13" s="167"/>
      <c r="X13" s="157"/>
      <c r="Y13" s="157"/>
      <c r="Z13" s="157"/>
      <c r="AA13" s="157"/>
      <c r="AB13" s="157"/>
      <c r="AC13" s="157"/>
      <c r="AD13" s="157"/>
      <c r="AE13" s="157"/>
      <c r="AF13" s="157"/>
      <c r="AG13" s="157" t="s">
        <v>249</v>
      </c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</row>
    <row r="14" spans="1:60" outlineLevel="1" x14ac:dyDescent="0.2">
      <c r="A14" s="164"/>
      <c r="B14" s="165"/>
      <c r="C14" s="259" t="s">
        <v>2237</v>
      </c>
      <c r="D14" s="260"/>
      <c r="E14" s="260"/>
      <c r="F14" s="260"/>
      <c r="G14" s="260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413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</row>
    <row r="15" spans="1:60" outlineLevel="1" x14ac:dyDescent="0.2">
      <c r="A15" s="178">
        <v>4</v>
      </c>
      <c r="B15" s="179" t="s">
        <v>2372</v>
      </c>
      <c r="C15" s="196" t="s">
        <v>2484</v>
      </c>
      <c r="D15" s="180" t="s">
        <v>444</v>
      </c>
      <c r="E15" s="181">
        <v>1</v>
      </c>
      <c r="F15" s="182"/>
      <c r="G15" s="183">
        <f>ROUND(E15*F15,2)</f>
        <v>0</v>
      </c>
      <c r="H15" s="182"/>
      <c r="I15" s="183">
        <f>ROUND(E15*H15,2)</f>
        <v>0</v>
      </c>
      <c r="J15" s="182"/>
      <c r="K15" s="183">
        <f>ROUND(E15*J15,2)</f>
        <v>0</v>
      </c>
      <c r="L15" s="183">
        <v>21</v>
      </c>
      <c r="M15" s="183">
        <f>G15*(1+L15/100)</f>
        <v>0</v>
      </c>
      <c r="N15" s="183">
        <v>0</v>
      </c>
      <c r="O15" s="183">
        <f>ROUND(E15*N15,2)</f>
        <v>0</v>
      </c>
      <c r="P15" s="183">
        <v>0</v>
      </c>
      <c r="Q15" s="183">
        <f>ROUND(E15*P15,2)</f>
        <v>0</v>
      </c>
      <c r="R15" s="183"/>
      <c r="S15" s="183" t="s">
        <v>247</v>
      </c>
      <c r="T15" s="184" t="s">
        <v>248</v>
      </c>
      <c r="U15" s="167">
        <v>0</v>
      </c>
      <c r="V15" s="167">
        <f>ROUND(E15*U15,2)</f>
        <v>0</v>
      </c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259</v>
      </c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outlineLevel="1" x14ac:dyDescent="0.2">
      <c r="A16" s="164"/>
      <c r="B16" s="165"/>
      <c r="C16" s="259" t="s">
        <v>2237</v>
      </c>
      <c r="D16" s="260"/>
      <c r="E16" s="260"/>
      <c r="F16" s="260"/>
      <c r="G16" s="260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413</v>
      </c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33" x14ac:dyDescent="0.2">
      <c r="A17" s="5"/>
      <c r="B17" s="6"/>
      <c r="C17" s="198"/>
      <c r="D17" s="8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AE17">
        <v>15</v>
      </c>
      <c r="AF17">
        <v>21</v>
      </c>
    </row>
    <row r="18" spans="1:33" x14ac:dyDescent="0.2">
      <c r="A18" s="160"/>
      <c r="B18" s="161" t="s">
        <v>29</v>
      </c>
      <c r="C18" s="199"/>
      <c r="D18" s="162"/>
      <c r="E18" s="163"/>
      <c r="F18" s="163"/>
      <c r="G18" s="193">
        <f>G8</f>
        <v>0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AE18">
        <f>SUMIF(L7:L16,AE17,G7:G16)</f>
        <v>0</v>
      </c>
      <c r="AF18">
        <f>SUMIF(L7:L16,AF17,G7:G16)</f>
        <v>0</v>
      </c>
      <c r="AG18" t="s">
        <v>426</v>
      </c>
    </row>
    <row r="19" spans="1:33" x14ac:dyDescent="0.2">
      <c r="A19" s="268" t="s">
        <v>427</v>
      </c>
      <c r="B19" s="268"/>
      <c r="C19" s="198"/>
      <c r="D19" s="8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33" x14ac:dyDescent="0.2">
      <c r="A20" s="5"/>
      <c r="B20" s="6" t="s">
        <v>1792</v>
      </c>
      <c r="C20" s="198" t="s">
        <v>1793</v>
      </c>
      <c r="D20" s="8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AG20" t="s">
        <v>430</v>
      </c>
    </row>
    <row r="21" spans="1:33" x14ac:dyDescent="0.2">
      <c r="A21" s="5"/>
      <c r="B21" s="6" t="s">
        <v>1794</v>
      </c>
      <c r="C21" s="198" t="s">
        <v>1795</v>
      </c>
      <c r="D21" s="8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AG21" t="s">
        <v>433</v>
      </c>
    </row>
    <row r="22" spans="1:33" x14ac:dyDescent="0.2">
      <c r="A22" s="5"/>
      <c r="B22" s="6"/>
      <c r="C22" s="198" t="s">
        <v>434</v>
      </c>
      <c r="D22" s="8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AG22" t="s">
        <v>435</v>
      </c>
    </row>
    <row r="23" spans="1:33" x14ac:dyDescent="0.2">
      <c r="A23" s="5"/>
      <c r="B23" s="6"/>
      <c r="C23" s="198"/>
      <c r="D23" s="8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33" x14ac:dyDescent="0.2">
      <c r="C24" s="200"/>
      <c r="D24" s="148"/>
      <c r="AG24" t="s">
        <v>436</v>
      </c>
    </row>
    <row r="25" spans="1:33" x14ac:dyDescent="0.2">
      <c r="D25" s="148"/>
    </row>
    <row r="26" spans="1:33" x14ac:dyDescent="0.2">
      <c r="D26" s="148"/>
    </row>
    <row r="27" spans="1:33" x14ac:dyDescent="0.2">
      <c r="D27" s="148"/>
    </row>
    <row r="28" spans="1:33" x14ac:dyDescent="0.2">
      <c r="D28" s="148"/>
    </row>
    <row r="29" spans="1:33" x14ac:dyDescent="0.2">
      <c r="D29" s="148"/>
    </row>
    <row r="30" spans="1:33" x14ac:dyDescent="0.2">
      <c r="D30" s="148"/>
    </row>
    <row r="31" spans="1:33" x14ac:dyDescent="0.2">
      <c r="D31" s="148"/>
    </row>
    <row r="32" spans="1:33" x14ac:dyDescent="0.2">
      <c r="D32" s="148"/>
    </row>
    <row r="33" spans="4:4" x14ac:dyDescent="0.2">
      <c r="D33" s="148"/>
    </row>
    <row r="34" spans="4:4" x14ac:dyDescent="0.2">
      <c r="D34" s="148"/>
    </row>
    <row r="35" spans="4:4" x14ac:dyDescent="0.2">
      <c r="D35" s="148"/>
    </row>
    <row r="36" spans="4:4" x14ac:dyDescent="0.2">
      <c r="D36" s="148"/>
    </row>
    <row r="37" spans="4:4" x14ac:dyDescent="0.2">
      <c r="D37" s="148"/>
    </row>
    <row r="38" spans="4:4" x14ac:dyDescent="0.2">
      <c r="D38" s="148"/>
    </row>
    <row r="39" spans="4:4" x14ac:dyDescent="0.2">
      <c r="D39" s="148"/>
    </row>
    <row r="40" spans="4:4" x14ac:dyDescent="0.2">
      <c r="D40" s="148"/>
    </row>
    <row r="41" spans="4:4" x14ac:dyDescent="0.2">
      <c r="D41" s="148"/>
    </row>
    <row r="42" spans="4:4" x14ac:dyDescent="0.2">
      <c r="D42" s="148"/>
    </row>
    <row r="43" spans="4:4" x14ac:dyDescent="0.2">
      <c r="D43" s="148"/>
    </row>
    <row r="44" spans="4:4" x14ac:dyDescent="0.2">
      <c r="D44" s="148"/>
    </row>
    <row r="45" spans="4:4" x14ac:dyDescent="0.2">
      <c r="D45" s="148"/>
    </row>
    <row r="46" spans="4:4" x14ac:dyDescent="0.2">
      <c r="D46" s="148"/>
    </row>
    <row r="47" spans="4:4" x14ac:dyDescent="0.2">
      <c r="D47" s="148"/>
    </row>
    <row r="48" spans="4:4" x14ac:dyDescent="0.2">
      <c r="D48" s="148"/>
    </row>
    <row r="49" spans="4:4" x14ac:dyDescent="0.2">
      <c r="D49" s="148"/>
    </row>
    <row r="50" spans="4:4" x14ac:dyDescent="0.2">
      <c r="D50" s="148"/>
    </row>
    <row r="51" spans="4:4" x14ac:dyDescent="0.2">
      <c r="D51" s="148"/>
    </row>
    <row r="52" spans="4:4" x14ac:dyDescent="0.2">
      <c r="D52" s="148"/>
    </row>
    <row r="53" spans="4:4" x14ac:dyDescent="0.2">
      <c r="D53" s="148"/>
    </row>
    <row r="54" spans="4:4" x14ac:dyDescent="0.2">
      <c r="D54" s="148"/>
    </row>
    <row r="55" spans="4:4" x14ac:dyDescent="0.2">
      <c r="D55" s="148"/>
    </row>
    <row r="56" spans="4:4" x14ac:dyDescent="0.2">
      <c r="D56" s="148"/>
    </row>
    <row r="57" spans="4:4" x14ac:dyDescent="0.2">
      <c r="D57" s="148"/>
    </row>
    <row r="58" spans="4:4" x14ac:dyDescent="0.2">
      <c r="D58" s="148"/>
    </row>
    <row r="59" spans="4:4" x14ac:dyDescent="0.2">
      <c r="D59" s="148"/>
    </row>
    <row r="60" spans="4:4" x14ac:dyDescent="0.2">
      <c r="D60" s="148"/>
    </row>
    <row r="61" spans="4:4" x14ac:dyDescent="0.2">
      <c r="D61" s="148"/>
    </row>
    <row r="62" spans="4:4" x14ac:dyDescent="0.2">
      <c r="D62" s="148"/>
    </row>
    <row r="63" spans="4:4" x14ac:dyDescent="0.2">
      <c r="D63" s="148"/>
    </row>
    <row r="64" spans="4:4" x14ac:dyDescent="0.2">
      <c r="D64" s="148"/>
    </row>
    <row r="65" spans="4:4" x14ac:dyDescent="0.2">
      <c r="D65" s="148"/>
    </row>
    <row r="66" spans="4:4" x14ac:dyDescent="0.2">
      <c r="D66" s="148"/>
    </row>
    <row r="67" spans="4:4" x14ac:dyDescent="0.2">
      <c r="D67" s="148"/>
    </row>
    <row r="68" spans="4:4" x14ac:dyDescent="0.2">
      <c r="D68" s="148"/>
    </row>
    <row r="69" spans="4:4" x14ac:dyDescent="0.2">
      <c r="D69" s="148"/>
    </row>
    <row r="70" spans="4:4" x14ac:dyDescent="0.2">
      <c r="D70" s="148"/>
    </row>
    <row r="71" spans="4:4" x14ac:dyDescent="0.2">
      <c r="D71" s="148"/>
    </row>
    <row r="72" spans="4:4" x14ac:dyDescent="0.2">
      <c r="D72" s="148"/>
    </row>
    <row r="73" spans="4:4" x14ac:dyDescent="0.2">
      <c r="D73" s="148"/>
    </row>
    <row r="74" spans="4:4" x14ac:dyDescent="0.2">
      <c r="D74" s="148"/>
    </row>
    <row r="75" spans="4:4" x14ac:dyDescent="0.2">
      <c r="D75" s="148"/>
    </row>
    <row r="76" spans="4:4" x14ac:dyDescent="0.2">
      <c r="D76" s="148"/>
    </row>
    <row r="77" spans="4:4" x14ac:dyDescent="0.2">
      <c r="D77" s="148"/>
    </row>
    <row r="78" spans="4:4" x14ac:dyDescent="0.2">
      <c r="D78" s="148"/>
    </row>
    <row r="79" spans="4:4" x14ac:dyDescent="0.2">
      <c r="D79" s="148"/>
    </row>
    <row r="80" spans="4:4" x14ac:dyDescent="0.2">
      <c r="D80" s="148"/>
    </row>
    <row r="81" spans="4:4" x14ac:dyDescent="0.2">
      <c r="D81" s="148"/>
    </row>
    <row r="82" spans="4:4" x14ac:dyDescent="0.2">
      <c r="D82" s="148"/>
    </row>
    <row r="83" spans="4:4" x14ac:dyDescent="0.2">
      <c r="D83" s="148"/>
    </row>
    <row r="84" spans="4:4" x14ac:dyDescent="0.2">
      <c r="D84" s="148"/>
    </row>
    <row r="85" spans="4:4" x14ac:dyDescent="0.2">
      <c r="D85" s="148"/>
    </row>
    <row r="86" spans="4:4" x14ac:dyDescent="0.2">
      <c r="D86" s="148"/>
    </row>
    <row r="87" spans="4:4" x14ac:dyDescent="0.2">
      <c r="D87" s="148"/>
    </row>
    <row r="88" spans="4:4" x14ac:dyDescent="0.2">
      <c r="D88" s="148"/>
    </row>
    <row r="89" spans="4:4" x14ac:dyDescent="0.2">
      <c r="D89" s="148"/>
    </row>
    <row r="90" spans="4:4" x14ac:dyDescent="0.2">
      <c r="D90" s="148"/>
    </row>
    <row r="91" spans="4:4" x14ac:dyDescent="0.2">
      <c r="D91" s="148"/>
    </row>
    <row r="92" spans="4:4" x14ac:dyDescent="0.2">
      <c r="D92" s="148"/>
    </row>
    <row r="93" spans="4:4" x14ac:dyDescent="0.2">
      <c r="D93" s="148"/>
    </row>
    <row r="94" spans="4:4" x14ac:dyDescent="0.2">
      <c r="D94" s="148"/>
    </row>
    <row r="95" spans="4:4" x14ac:dyDescent="0.2">
      <c r="D95" s="148"/>
    </row>
    <row r="96" spans="4:4" x14ac:dyDescent="0.2">
      <c r="D96" s="148"/>
    </row>
    <row r="97" spans="4:4" x14ac:dyDescent="0.2">
      <c r="D97" s="148"/>
    </row>
    <row r="98" spans="4:4" x14ac:dyDescent="0.2">
      <c r="D98" s="148"/>
    </row>
    <row r="99" spans="4:4" x14ac:dyDescent="0.2">
      <c r="D99" s="148"/>
    </row>
    <row r="100" spans="4:4" x14ac:dyDescent="0.2">
      <c r="D100" s="148"/>
    </row>
    <row r="101" spans="4:4" x14ac:dyDescent="0.2">
      <c r="D101" s="148"/>
    </row>
    <row r="102" spans="4:4" x14ac:dyDescent="0.2">
      <c r="D102" s="148"/>
    </row>
    <row r="103" spans="4:4" x14ac:dyDescent="0.2">
      <c r="D103" s="148"/>
    </row>
    <row r="104" spans="4:4" x14ac:dyDescent="0.2">
      <c r="D104" s="148"/>
    </row>
    <row r="105" spans="4:4" x14ac:dyDescent="0.2">
      <c r="D105" s="148"/>
    </row>
    <row r="106" spans="4:4" x14ac:dyDescent="0.2">
      <c r="D106" s="148"/>
    </row>
    <row r="107" spans="4:4" x14ac:dyDescent="0.2">
      <c r="D107" s="148"/>
    </row>
    <row r="108" spans="4:4" x14ac:dyDescent="0.2">
      <c r="D108" s="148"/>
    </row>
    <row r="109" spans="4:4" x14ac:dyDescent="0.2">
      <c r="D109" s="148"/>
    </row>
    <row r="110" spans="4:4" x14ac:dyDescent="0.2">
      <c r="D110" s="148"/>
    </row>
    <row r="111" spans="4:4" x14ac:dyDescent="0.2">
      <c r="D111" s="148"/>
    </row>
    <row r="112" spans="4:4" x14ac:dyDescent="0.2">
      <c r="D112" s="148"/>
    </row>
    <row r="113" spans="4:4" x14ac:dyDescent="0.2">
      <c r="D113" s="148"/>
    </row>
    <row r="114" spans="4:4" x14ac:dyDescent="0.2">
      <c r="D114" s="148"/>
    </row>
    <row r="115" spans="4:4" x14ac:dyDescent="0.2">
      <c r="D115" s="148"/>
    </row>
    <row r="116" spans="4:4" x14ac:dyDescent="0.2">
      <c r="D116" s="148"/>
    </row>
    <row r="117" spans="4:4" x14ac:dyDescent="0.2">
      <c r="D117" s="148"/>
    </row>
    <row r="118" spans="4:4" x14ac:dyDescent="0.2">
      <c r="D118" s="148"/>
    </row>
    <row r="119" spans="4:4" x14ac:dyDescent="0.2">
      <c r="D119" s="148"/>
    </row>
    <row r="120" spans="4:4" x14ac:dyDescent="0.2">
      <c r="D120" s="148"/>
    </row>
    <row r="121" spans="4:4" x14ac:dyDescent="0.2">
      <c r="D121" s="148"/>
    </row>
    <row r="122" spans="4:4" x14ac:dyDescent="0.2">
      <c r="D122" s="148"/>
    </row>
    <row r="123" spans="4:4" x14ac:dyDescent="0.2">
      <c r="D123" s="148"/>
    </row>
    <row r="124" spans="4:4" x14ac:dyDescent="0.2">
      <c r="D124" s="148"/>
    </row>
    <row r="125" spans="4:4" x14ac:dyDescent="0.2">
      <c r="D125" s="148"/>
    </row>
    <row r="126" spans="4:4" x14ac:dyDescent="0.2">
      <c r="D126" s="148"/>
    </row>
    <row r="127" spans="4:4" x14ac:dyDescent="0.2">
      <c r="D127" s="148"/>
    </row>
    <row r="128" spans="4:4" x14ac:dyDescent="0.2">
      <c r="D128" s="148"/>
    </row>
    <row r="129" spans="4:4" x14ac:dyDescent="0.2">
      <c r="D129" s="148"/>
    </row>
    <row r="130" spans="4:4" x14ac:dyDescent="0.2">
      <c r="D130" s="148"/>
    </row>
    <row r="131" spans="4:4" x14ac:dyDescent="0.2">
      <c r="D131" s="148"/>
    </row>
    <row r="132" spans="4:4" x14ac:dyDescent="0.2">
      <c r="D132" s="148"/>
    </row>
    <row r="133" spans="4:4" x14ac:dyDescent="0.2">
      <c r="D133" s="148"/>
    </row>
    <row r="134" spans="4:4" x14ac:dyDescent="0.2">
      <c r="D134" s="148"/>
    </row>
    <row r="135" spans="4:4" x14ac:dyDescent="0.2">
      <c r="D135" s="148"/>
    </row>
    <row r="136" spans="4:4" x14ac:dyDescent="0.2">
      <c r="D136" s="148"/>
    </row>
    <row r="137" spans="4:4" x14ac:dyDescent="0.2">
      <c r="D137" s="148"/>
    </row>
    <row r="138" spans="4:4" x14ac:dyDescent="0.2">
      <c r="D138" s="148"/>
    </row>
    <row r="139" spans="4:4" x14ac:dyDescent="0.2">
      <c r="D139" s="148"/>
    </row>
    <row r="140" spans="4:4" x14ac:dyDescent="0.2">
      <c r="D140" s="148"/>
    </row>
    <row r="141" spans="4:4" x14ac:dyDescent="0.2">
      <c r="D141" s="148"/>
    </row>
    <row r="142" spans="4:4" x14ac:dyDescent="0.2">
      <c r="D142" s="148"/>
    </row>
    <row r="143" spans="4:4" x14ac:dyDescent="0.2">
      <c r="D143" s="148"/>
    </row>
    <row r="144" spans="4:4" x14ac:dyDescent="0.2">
      <c r="D144" s="148"/>
    </row>
    <row r="145" spans="4:4" x14ac:dyDescent="0.2">
      <c r="D145" s="148"/>
    </row>
    <row r="146" spans="4:4" x14ac:dyDescent="0.2">
      <c r="D146" s="148"/>
    </row>
    <row r="147" spans="4:4" x14ac:dyDescent="0.2">
      <c r="D147" s="148"/>
    </row>
    <row r="148" spans="4:4" x14ac:dyDescent="0.2">
      <c r="D148" s="148"/>
    </row>
    <row r="149" spans="4:4" x14ac:dyDescent="0.2">
      <c r="D149" s="148"/>
    </row>
    <row r="150" spans="4:4" x14ac:dyDescent="0.2">
      <c r="D150" s="148"/>
    </row>
    <row r="151" spans="4:4" x14ac:dyDescent="0.2">
      <c r="D151" s="148"/>
    </row>
    <row r="152" spans="4:4" x14ac:dyDescent="0.2">
      <c r="D152" s="148"/>
    </row>
    <row r="153" spans="4:4" x14ac:dyDescent="0.2">
      <c r="D153" s="148"/>
    </row>
    <row r="154" spans="4:4" x14ac:dyDescent="0.2">
      <c r="D154" s="148"/>
    </row>
    <row r="155" spans="4:4" x14ac:dyDescent="0.2">
      <c r="D155" s="148"/>
    </row>
    <row r="156" spans="4:4" x14ac:dyDescent="0.2">
      <c r="D156" s="148"/>
    </row>
    <row r="157" spans="4:4" x14ac:dyDescent="0.2">
      <c r="D157" s="148"/>
    </row>
    <row r="158" spans="4:4" x14ac:dyDescent="0.2">
      <c r="D158" s="148"/>
    </row>
    <row r="159" spans="4:4" x14ac:dyDescent="0.2">
      <c r="D159" s="148"/>
    </row>
    <row r="160" spans="4:4" x14ac:dyDescent="0.2">
      <c r="D160" s="148"/>
    </row>
    <row r="161" spans="4:4" x14ac:dyDescent="0.2">
      <c r="D161" s="148"/>
    </row>
    <row r="162" spans="4:4" x14ac:dyDescent="0.2">
      <c r="D162" s="148"/>
    </row>
    <row r="163" spans="4:4" x14ac:dyDescent="0.2">
      <c r="D163" s="148"/>
    </row>
    <row r="164" spans="4:4" x14ac:dyDescent="0.2">
      <c r="D164" s="148"/>
    </row>
    <row r="165" spans="4:4" x14ac:dyDescent="0.2">
      <c r="D165" s="148"/>
    </row>
    <row r="166" spans="4:4" x14ac:dyDescent="0.2">
      <c r="D166" s="148"/>
    </row>
    <row r="167" spans="4:4" x14ac:dyDescent="0.2">
      <c r="D167" s="148"/>
    </row>
    <row r="168" spans="4:4" x14ac:dyDescent="0.2">
      <c r="D168" s="148"/>
    </row>
    <row r="169" spans="4:4" x14ac:dyDescent="0.2">
      <c r="D169" s="148"/>
    </row>
    <row r="170" spans="4:4" x14ac:dyDescent="0.2">
      <c r="D170" s="148"/>
    </row>
    <row r="171" spans="4:4" x14ac:dyDescent="0.2">
      <c r="D171" s="148"/>
    </row>
    <row r="172" spans="4:4" x14ac:dyDescent="0.2">
      <c r="D172" s="148"/>
    </row>
    <row r="173" spans="4:4" x14ac:dyDescent="0.2">
      <c r="D173" s="148"/>
    </row>
    <row r="174" spans="4:4" x14ac:dyDescent="0.2">
      <c r="D174" s="148"/>
    </row>
    <row r="175" spans="4:4" x14ac:dyDescent="0.2">
      <c r="D175" s="148"/>
    </row>
    <row r="176" spans="4:4" x14ac:dyDescent="0.2">
      <c r="D176" s="148"/>
    </row>
    <row r="177" spans="4:4" x14ac:dyDescent="0.2">
      <c r="D177" s="148"/>
    </row>
    <row r="178" spans="4:4" x14ac:dyDescent="0.2">
      <c r="D178" s="148"/>
    </row>
    <row r="179" spans="4:4" x14ac:dyDescent="0.2">
      <c r="D179" s="148"/>
    </row>
    <row r="180" spans="4:4" x14ac:dyDescent="0.2">
      <c r="D180" s="148"/>
    </row>
    <row r="181" spans="4:4" x14ac:dyDescent="0.2">
      <c r="D181" s="148"/>
    </row>
    <row r="182" spans="4:4" x14ac:dyDescent="0.2">
      <c r="D182" s="148"/>
    </row>
    <row r="183" spans="4:4" x14ac:dyDescent="0.2">
      <c r="D183" s="148"/>
    </row>
    <row r="184" spans="4:4" x14ac:dyDescent="0.2">
      <c r="D184" s="148"/>
    </row>
    <row r="185" spans="4:4" x14ac:dyDescent="0.2">
      <c r="D185" s="148"/>
    </row>
    <row r="186" spans="4:4" x14ac:dyDescent="0.2">
      <c r="D186" s="148"/>
    </row>
    <row r="187" spans="4:4" x14ac:dyDescent="0.2">
      <c r="D187" s="148"/>
    </row>
    <row r="188" spans="4:4" x14ac:dyDescent="0.2">
      <c r="D188" s="148"/>
    </row>
    <row r="189" spans="4:4" x14ac:dyDescent="0.2">
      <c r="D189" s="148"/>
    </row>
    <row r="190" spans="4:4" x14ac:dyDescent="0.2">
      <c r="D190" s="148"/>
    </row>
    <row r="191" spans="4:4" x14ac:dyDescent="0.2">
      <c r="D191" s="148"/>
    </row>
    <row r="192" spans="4:4" x14ac:dyDescent="0.2">
      <c r="D192" s="148"/>
    </row>
    <row r="193" spans="4:4" x14ac:dyDescent="0.2">
      <c r="D193" s="148"/>
    </row>
    <row r="194" spans="4:4" x14ac:dyDescent="0.2">
      <c r="D194" s="148"/>
    </row>
    <row r="195" spans="4:4" x14ac:dyDescent="0.2">
      <c r="D195" s="148"/>
    </row>
    <row r="196" spans="4:4" x14ac:dyDescent="0.2">
      <c r="D196" s="148"/>
    </row>
    <row r="197" spans="4:4" x14ac:dyDescent="0.2">
      <c r="D197" s="148"/>
    </row>
    <row r="198" spans="4:4" x14ac:dyDescent="0.2">
      <c r="D198" s="148"/>
    </row>
    <row r="199" spans="4:4" x14ac:dyDescent="0.2">
      <c r="D199" s="148"/>
    </row>
    <row r="200" spans="4:4" x14ac:dyDescent="0.2">
      <c r="D200" s="148"/>
    </row>
    <row r="201" spans="4:4" x14ac:dyDescent="0.2">
      <c r="D201" s="148"/>
    </row>
    <row r="202" spans="4:4" x14ac:dyDescent="0.2">
      <c r="D202" s="148"/>
    </row>
    <row r="203" spans="4:4" x14ac:dyDescent="0.2">
      <c r="D203" s="148"/>
    </row>
    <row r="204" spans="4:4" x14ac:dyDescent="0.2">
      <c r="D204" s="148"/>
    </row>
    <row r="205" spans="4:4" x14ac:dyDescent="0.2">
      <c r="D205" s="148"/>
    </row>
    <row r="206" spans="4:4" x14ac:dyDescent="0.2">
      <c r="D206" s="148"/>
    </row>
    <row r="207" spans="4:4" x14ac:dyDescent="0.2">
      <c r="D207" s="148"/>
    </row>
    <row r="208" spans="4:4" x14ac:dyDescent="0.2">
      <c r="D208" s="148"/>
    </row>
    <row r="209" spans="4:4" x14ac:dyDescent="0.2">
      <c r="D209" s="148"/>
    </row>
    <row r="210" spans="4:4" x14ac:dyDescent="0.2">
      <c r="D210" s="148"/>
    </row>
    <row r="211" spans="4:4" x14ac:dyDescent="0.2">
      <c r="D211" s="148"/>
    </row>
    <row r="212" spans="4:4" x14ac:dyDescent="0.2">
      <c r="D212" s="148"/>
    </row>
    <row r="213" spans="4:4" x14ac:dyDescent="0.2">
      <c r="D213" s="148"/>
    </row>
    <row r="214" spans="4:4" x14ac:dyDescent="0.2">
      <c r="D214" s="148"/>
    </row>
    <row r="215" spans="4:4" x14ac:dyDescent="0.2">
      <c r="D215" s="148"/>
    </row>
    <row r="216" spans="4:4" x14ac:dyDescent="0.2">
      <c r="D216" s="148"/>
    </row>
    <row r="217" spans="4:4" x14ac:dyDescent="0.2">
      <c r="D217" s="148"/>
    </row>
    <row r="218" spans="4:4" x14ac:dyDescent="0.2">
      <c r="D218" s="148"/>
    </row>
    <row r="219" spans="4:4" x14ac:dyDescent="0.2">
      <c r="D219" s="148"/>
    </row>
    <row r="220" spans="4:4" x14ac:dyDescent="0.2">
      <c r="D220" s="148"/>
    </row>
    <row r="221" spans="4:4" x14ac:dyDescent="0.2">
      <c r="D221" s="148"/>
    </row>
    <row r="222" spans="4:4" x14ac:dyDescent="0.2">
      <c r="D222" s="148"/>
    </row>
    <row r="223" spans="4:4" x14ac:dyDescent="0.2">
      <c r="D223" s="148"/>
    </row>
    <row r="224" spans="4:4" x14ac:dyDescent="0.2">
      <c r="D224" s="148"/>
    </row>
    <row r="225" spans="4:4" x14ac:dyDescent="0.2">
      <c r="D225" s="148"/>
    </row>
    <row r="226" spans="4:4" x14ac:dyDescent="0.2">
      <c r="D226" s="148"/>
    </row>
    <row r="227" spans="4:4" x14ac:dyDescent="0.2">
      <c r="D227" s="148"/>
    </row>
    <row r="228" spans="4:4" x14ac:dyDescent="0.2">
      <c r="D228" s="148"/>
    </row>
    <row r="229" spans="4:4" x14ac:dyDescent="0.2">
      <c r="D229" s="148"/>
    </row>
    <row r="230" spans="4:4" x14ac:dyDescent="0.2">
      <c r="D230" s="148"/>
    </row>
    <row r="231" spans="4:4" x14ac:dyDescent="0.2">
      <c r="D231" s="148"/>
    </row>
    <row r="232" spans="4:4" x14ac:dyDescent="0.2">
      <c r="D232" s="148"/>
    </row>
    <row r="233" spans="4:4" x14ac:dyDescent="0.2">
      <c r="D233" s="148"/>
    </row>
    <row r="234" spans="4:4" x14ac:dyDescent="0.2">
      <c r="D234" s="148"/>
    </row>
    <row r="235" spans="4:4" x14ac:dyDescent="0.2">
      <c r="D235" s="148"/>
    </row>
    <row r="236" spans="4:4" x14ac:dyDescent="0.2">
      <c r="D236" s="148"/>
    </row>
    <row r="237" spans="4:4" x14ac:dyDescent="0.2">
      <c r="D237" s="148"/>
    </row>
    <row r="238" spans="4:4" x14ac:dyDescent="0.2">
      <c r="D238" s="148"/>
    </row>
    <row r="239" spans="4:4" x14ac:dyDescent="0.2">
      <c r="D239" s="148"/>
    </row>
    <row r="240" spans="4:4" x14ac:dyDescent="0.2">
      <c r="D240" s="148"/>
    </row>
    <row r="241" spans="4:4" x14ac:dyDescent="0.2">
      <c r="D241" s="148"/>
    </row>
    <row r="242" spans="4:4" x14ac:dyDescent="0.2">
      <c r="D242" s="148"/>
    </row>
    <row r="243" spans="4:4" x14ac:dyDescent="0.2">
      <c r="D243" s="148"/>
    </row>
    <row r="244" spans="4:4" x14ac:dyDescent="0.2">
      <c r="D244" s="148"/>
    </row>
    <row r="245" spans="4:4" x14ac:dyDescent="0.2">
      <c r="D245" s="148"/>
    </row>
    <row r="246" spans="4:4" x14ac:dyDescent="0.2">
      <c r="D246" s="148"/>
    </row>
    <row r="247" spans="4:4" x14ac:dyDescent="0.2">
      <c r="D247" s="148"/>
    </row>
    <row r="248" spans="4:4" x14ac:dyDescent="0.2">
      <c r="D248" s="148"/>
    </row>
    <row r="249" spans="4:4" x14ac:dyDescent="0.2">
      <c r="D249" s="148"/>
    </row>
    <row r="250" spans="4:4" x14ac:dyDescent="0.2">
      <c r="D250" s="148"/>
    </row>
    <row r="251" spans="4:4" x14ac:dyDescent="0.2">
      <c r="D251" s="148"/>
    </row>
    <row r="252" spans="4:4" x14ac:dyDescent="0.2">
      <c r="D252" s="148"/>
    </row>
    <row r="253" spans="4:4" x14ac:dyDescent="0.2">
      <c r="D253" s="148"/>
    </row>
    <row r="254" spans="4:4" x14ac:dyDescent="0.2">
      <c r="D254" s="148"/>
    </row>
    <row r="255" spans="4:4" x14ac:dyDescent="0.2">
      <c r="D255" s="148"/>
    </row>
    <row r="256" spans="4:4" x14ac:dyDescent="0.2">
      <c r="D256" s="148"/>
    </row>
    <row r="257" spans="4:4" x14ac:dyDescent="0.2">
      <c r="D257" s="148"/>
    </row>
    <row r="258" spans="4:4" x14ac:dyDescent="0.2">
      <c r="D258" s="148"/>
    </row>
    <row r="259" spans="4:4" x14ac:dyDescent="0.2">
      <c r="D259" s="148"/>
    </row>
    <row r="260" spans="4:4" x14ac:dyDescent="0.2">
      <c r="D260" s="148"/>
    </row>
    <row r="261" spans="4:4" x14ac:dyDescent="0.2">
      <c r="D261" s="148"/>
    </row>
    <row r="262" spans="4:4" x14ac:dyDescent="0.2">
      <c r="D262" s="148"/>
    </row>
    <row r="263" spans="4:4" x14ac:dyDescent="0.2">
      <c r="D263" s="148"/>
    </row>
    <row r="264" spans="4:4" x14ac:dyDescent="0.2">
      <c r="D264" s="148"/>
    </row>
    <row r="265" spans="4:4" x14ac:dyDescent="0.2">
      <c r="D265" s="148"/>
    </row>
    <row r="266" spans="4:4" x14ac:dyDescent="0.2">
      <c r="D266" s="148"/>
    </row>
    <row r="267" spans="4:4" x14ac:dyDescent="0.2">
      <c r="D267" s="148"/>
    </row>
    <row r="268" spans="4:4" x14ac:dyDescent="0.2">
      <c r="D268" s="148"/>
    </row>
    <row r="269" spans="4:4" x14ac:dyDescent="0.2">
      <c r="D269" s="148"/>
    </row>
    <row r="270" spans="4:4" x14ac:dyDescent="0.2">
      <c r="D270" s="148"/>
    </row>
    <row r="271" spans="4:4" x14ac:dyDescent="0.2">
      <c r="D271" s="148"/>
    </row>
    <row r="272" spans="4:4" x14ac:dyDescent="0.2">
      <c r="D272" s="148"/>
    </row>
    <row r="273" spans="4:4" x14ac:dyDescent="0.2">
      <c r="D273" s="148"/>
    </row>
    <row r="274" spans="4:4" x14ac:dyDescent="0.2">
      <c r="D274" s="148"/>
    </row>
    <row r="275" spans="4:4" x14ac:dyDescent="0.2">
      <c r="D275" s="148"/>
    </row>
    <row r="276" spans="4:4" x14ac:dyDescent="0.2">
      <c r="D276" s="148"/>
    </row>
    <row r="277" spans="4:4" x14ac:dyDescent="0.2">
      <c r="D277" s="148"/>
    </row>
    <row r="278" spans="4:4" x14ac:dyDescent="0.2">
      <c r="D278" s="148"/>
    </row>
    <row r="279" spans="4:4" x14ac:dyDescent="0.2">
      <c r="D279" s="148"/>
    </row>
    <row r="280" spans="4:4" x14ac:dyDescent="0.2">
      <c r="D280" s="148"/>
    </row>
    <row r="281" spans="4:4" x14ac:dyDescent="0.2">
      <c r="D281" s="148"/>
    </row>
    <row r="282" spans="4:4" x14ac:dyDescent="0.2">
      <c r="D282" s="148"/>
    </row>
    <row r="283" spans="4:4" x14ac:dyDescent="0.2">
      <c r="D283" s="148"/>
    </row>
    <row r="284" spans="4:4" x14ac:dyDescent="0.2">
      <c r="D284" s="148"/>
    </row>
    <row r="285" spans="4:4" x14ac:dyDescent="0.2">
      <c r="D285" s="148"/>
    </row>
    <row r="286" spans="4:4" x14ac:dyDescent="0.2">
      <c r="D286" s="148"/>
    </row>
    <row r="287" spans="4:4" x14ac:dyDescent="0.2">
      <c r="D287" s="148"/>
    </row>
    <row r="288" spans="4:4" x14ac:dyDescent="0.2">
      <c r="D288" s="148"/>
    </row>
    <row r="289" spans="4:4" x14ac:dyDescent="0.2">
      <c r="D289" s="148"/>
    </row>
    <row r="290" spans="4:4" x14ac:dyDescent="0.2">
      <c r="D290" s="148"/>
    </row>
    <row r="291" spans="4:4" x14ac:dyDescent="0.2">
      <c r="D291" s="148"/>
    </row>
    <row r="292" spans="4:4" x14ac:dyDescent="0.2">
      <c r="D292" s="148"/>
    </row>
    <row r="293" spans="4:4" x14ac:dyDescent="0.2">
      <c r="D293" s="148"/>
    </row>
    <row r="294" spans="4:4" x14ac:dyDescent="0.2">
      <c r="D294" s="148"/>
    </row>
    <row r="295" spans="4:4" x14ac:dyDescent="0.2">
      <c r="D295" s="148"/>
    </row>
    <row r="296" spans="4:4" x14ac:dyDescent="0.2">
      <c r="D296" s="148"/>
    </row>
    <row r="297" spans="4:4" x14ac:dyDescent="0.2">
      <c r="D297" s="148"/>
    </row>
    <row r="298" spans="4:4" x14ac:dyDescent="0.2">
      <c r="D298" s="148"/>
    </row>
    <row r="299" spans="4:4" x14ac:dyDescent="0.2">
      <c r="D299" s="148"/>
    </row>
    <row r="300" spans="4:4" x14ac:dyDescent="0.2">
      <c r="D300" s="148"/>
    </row>
    <row r="301" spans="4:4" x14ac:dyDescent="0.2">
      <c r="D301" s="148"/>
    </row>
    <row r="302" spans="4:4" x14ac:dyDescent="0.2">
      <c r="D302" s="148"/>
    </row>
    <row r="303" spans="4:4" x14ac:dyDescent="0.2">
      <c r="D303" s="148"/>
    </row>
    <row r="304" spans="4:4" x14ac:dyDescent="0.2">
      <c r="D304" s="148"/>
    </row>
    <row r="305" spans="4:4" x14ac:dyDescent="0.2">
      <c r="D305" s="148"/>
    </row>
    <row r="306" spans="4:4" x14ac:dyDescent="0.2">
      <c r="D306" s="148"/>
    </row>
    <row r="307" spans="4:4" x14ac:dyDescent="0.2">
      <c r="D307" s="148"/>
    </row>
    <row r="308" spans="4:4" x14ac:dyDescent="0.2">
      <c r="D308" s="148"/>
    </row>
    <row r="309" spans="4:4" x14ac:dyDescent="0.2">
      <c r="D309" s="148"/>
    </row>
    <row r="310" spans="4:4" x14ac:dyDescent="0.2">
      <c r="D310" s="148"/>
    </row>
    <row r="311" spans="4:4" x14ac:dyDescent="0.2">
      <c r="D311" s="148"/>
    </row>
    <row r="312" spans="4:4" x14ac:dyDescent="0.2">
      <c r="D312" s="148"/>
    </row>
    <row r="313" spans="4:4" x14ac:dyDescent="0.2">
      <c r="D313" s="148"/>
    </row>
    <row r="314" spans="4:4" x14ac:dyDescent="0.2">
      <c r="D314" s="148"/>
    </row>
    <row r="315" spans="4:4" x14ac:dyDescent="0.2">
      <c r="D315" s="148"/>
    </row>
    <row r="316" spans="4:4" x14ac:dyDescent="0.2">
      <c r="D316" s="148"/>
    </row>
    <row r="317" spans="4:4" x14ac:dyDescent="0.2">
      <c r="D317" s="148"/>
    </row>
    <row r="318" spans="4:4" x14ac:dyDescent="0.2">
      <c r="D318" s="148"/>
    </row>
    <row r="319" spans="4:4" x14ac:dyDescent="0.2">
      <c r="D319" s="148"/>
    </row>
    <row r="320" spans="4:4" x14ac:dyDescent="0.2">
      <c r="D320" s="148"/>
    </row>
    <row r="321" spans="4:4" x14ac:dyDescent="0.2">
      <c r="D321" s="148"/>
    </row>
    <row r="322" spans="4:4" x14ac:dyDescent="0.2">
      <c r="D322" s="148"/>
    </row>
    <row r="323" spans="4:4" x14ac:dyDescent="0.2">
      <c r="D323" s="148"/>
    </row>
    <row r="324" spans="4:4" x14ac:dyDescent="0.2">
      <c r="D324" s="148"/>
    </row>
    <row r="325" spans="4:4" x14ac:dyDescent="0.2">
      <c r="D325" s="148"/>
    </row>
    <row r="326" spans="4:4" x14ac:dyDescent="0.2">
      <c r="D326" s="148"/>
    </row>
    <row r="327" spans="4:4" x14ac:dyDescent="0.2">
      <c r="D327" s="148"/>
    </row>
    <row r="328" spans="4:4" x14ac:dyDescent="0.2">
      <c r="D328" s="148"/>
    </row>
    <row r="329" spans="4:4" x14ac:dyDescent="0.2">
      <c r="D329" s="148"/>
    </row>
    <row r="330" spans="4:4" x14ac:dyDescent="0.2">
      <c r="D330" s="148"/>
    </row>
    <row r="331" spans="4:4" x14ac:dyDescent="0.2">
      <c r="D331" s="148"/>
    </row>
    <row r="332" spans="4:4" x14ac:dyDescent="0.2">
      <c r="D332" s="148"/>
    </row>
    <row r="333" spans="4:4" x14ac:dyDescent="0.2">
      <c r="D333" s="148"/>
    </row>
    <row r="334" spans="4:4" x14ac:dyDescent="0.2">
      <c r="D334" s="148"/>
    </row>
    <row r="335" spans="4:4" x14ac:dyDescent="0.2">
      <c r="D335" s="148"/>
    </row>
    <row r="336" spans="4:4" x14ac:dyDescent="0.2">
      <c r="D336" s="148"/>
    </row>
    <row r="337" spans="4:4" x14ac:dyDescent="0.2">
      <c r="D337" s="148"/>
    </row>
    <row r="338" spans="4:4" x14ac:dyDescent="0.2">
      <c r="D338" s="148"/>
    </row>
    <row r="339" spans="4:4" x14ac:dyDescent="0.2">
      <c r="D339" s="148"/>
    </row>
    <row r="340" spans="4:4" x14ac:dyDescent="0.2">
      <c r="D340" s="148"/>
    </row>
    <row r="341" spans="4:4" x14ac:dyDescent="0.2">
      <c r="D341" s="148"/>
    </row>
    <row r="342" spans="4:4" x14ac:dyDescent="0.2">
      <c r="D342" s="148"/>
    </row>
    <row r="343" spans="4:4" x14ac:dyDescent="0.2">
      <c r="D343" s="148"/>
    </row>
    <row r="344" spans="4:4" x14ac:dyDescent="0.2">
      <c r="D344" s="148"/>
    </row>
    <row r="345" spans="4:4" x14ac:dyDescent="0.2">
      <c r="D345" s="148"/>
    </row>
    <row r="346" spans="4:4" x14ac:dyDescent="0.2">
      <c r="D346" s="148"/>
    </row>
    <row r="347" spans="4:4" x14ac:dyDescent="0.2">
      <c r="D347" s="148"/>
    </row>
    <row r="348" spans="4:4" x14ac:dyDescent="0.2">
      <c r="D348" s="148"/>
    </row>
    <row r="349" spans="4:4" x14ac:dyDescent="0.2">
      <c r="D349" s="148"/>
    </row>
    <row r="350" spans="4:4" x14ac:dyDescent="0.2">
      <c r="D350" s="148"/>
    </row>
    <row r="351" spans="4:4" x14ac:dyDescent="0.2">
      <c r="D351" s="148"/>
    </row>
    <row r="352" spans="4:4" x14ac:dyDescent="0.2">
      <c r="D352" s="148"/>
    </row>
    <row r="353" spans="4:4" x14ac:dyDescent="0.2">
      <c r="D353" s="148"/>
    </row>
    <row r="354" spans="4:4" x14ac:dyDescent="0.2">
      <c r="D354" s="148"/>
    </row>
    <row r="355" spans="4:4" x14ac:dyDescent="0.2">
      <c r="D355" s="148"/>
    </row>
    <row r="356" spans="4:4" x14ac:dyDescent="0.2">
      <c r="D356" s="148"/>
    </row>
    <row r="357" spans="4:4" x14ac:dyDescent="0.2">
      <c r="D357" s="148"/>
    </row>
    <row r="358" spans="4:4" x14ac:dyDescent="0.2">
      <c r="D358" s="148"/>
    </row>
    <row r="359" spans="4:4" x14ac:dyDescent="0.2">
      <c r="D359" s="148"/>
    </row>
    <row r="360" spans="4:4" x14ac:dyDescent="0.2">
      <c r="D360" s="148"/>
    </row>
    <row r="361" spans="4:4" x14ac:dyDescent="0.2">
      <c r="D361" s="148"/>
    </row>
    <row r="362" spans="4:4" x14ac:dyDescent="0.2">
      <c r="D362" s="148"/>
    </row>
    <row r="363" spans="4:4" x14ac:dyDescent="0.2">
      <c r="D363" s="148"/>
    </row>
    <row r="364" spans="4:4" x14ac:dyDescent="0.2">
      <c r="D364" s="148"/>
    </row>
    <row r="365" spans="4:4" x14ac:dyDescent="0.2">
      <c r="D365" s="148"/>
    </row>
    <row r="366" spans="4:4" x14ac:dyDescent="0.2">
      <c r="D366" s="148"/>
    </row>
    <row r="367" spans="4:4" x14ac:dyDescent="0.2">
      <c r="D367" s="148"/>
    </row>
    <row r="368" spans="4:4" x14ac:dyDescent="0.2">
      <c r="D368" s="148"/>
    </row>
    <row r="369" spans="4:4" x14ac:dyDescent="0.2">
      <c r="D369" s="148"/>
    </row>
    <row r="370" spans="4:4" x14ac:dyDescent="0.2">
      <c r="D370" s="148"/>
    </row>
    <row r="371" spans="4:4" x14ac:dyDescent="0.2">
      <c r="D371" s="148"/>
    </row>
    <row r="372" spans="4:4" x14ac:dyDescent="0.2">
      <c r="D372" s="148"/>
    </row>
    <row r="373" spans="4:4" x14ac:dyDescent="0.2">
      <c r="D373" s="148"/>
    </row>
    <row r="374" spans="4:4" x14ac:dyDescent="0.2">
      <c r="D374" s="148"/>
    </row>
    <row r="375" spans="4:4" x14ac:dyDescent="0.2">
      <c r="D375" s="148"/>
    </row>
    <row r="376" spans="4:4" x14ac:dyDescent="0.2">
      <c r="D376" s="148"/>
    </row>
    <row r="377" spans="4:4" x14ac:dyDescent="0.2">
      <c r="D377" s="148"/>
    </row>
    <row r="378" spans="4:4" x14ac:dyDescent="0.2">
      <c r="D378" s="148"/>
    </row>
    <row r="379" spans="4:4" x14ac:dyDescent="0.2">
      <c r="D379" s="148"/>
    </row>
    <row r="380" spans="4:4" x14ac:dyDescent="0.2">
      <c r="D380" s="148"/>
    </row>
    <row r="381" spans="4:4" x14ac:dyDescent="0.2">
      <c r="D381" s="148"/>
    </row>
    <row r="382" spans="4:4" x14ac:dyDescent="0.2">
      <c r="D382" s="148"/>
    </row>
    <row r="383" spans="4:4" x14ac:dyDescent="0.2">
      <c r="D383" s="148"/>
    </row>
    <row r="384" spans="4:4" x14ac:dyDescent="0.2">
      <c r="D384" s="148"/>
    </row>
    <row r="385" spans="4:4" x14ac:dyDescent="0.2">
      <c r="D385" s="148"/>
    </row>
    <row r="386" spans="4:4" x14ac:dyDescent="0.2">
      <c r="D386" s="148"/>
    </row>
    <row r="387" spans="4:4" x14ac:dyDescent="0.2">
      <c r="D387" s="148"/>
    </row>
    <row r="388" spans="4:4" x14ac:dyDescent="0.2">
      <c r="D388" s="148"/>
    </row>
    <row r="389" spans="4:4" x14ac:dyDescent="0.2">
      <c r="D389" s="148"/>
    </row>
    <row r="390" spans="4:4" x14ac:dyDescent="0.2">
      <c r="D390" s="148"/>
    </row>
    <row r="391" spans="4:4" x14ac:dyDescent="0.2">
      <c r="D391" s="148"/>
    </row>
    <row r="392" spans="4:4" x14ac:dyDescent="0.2">
      <c r="D392" s="148"/>
    </row>
    <row r="393" spans="4:4" x14ac:dyDescent="0.2">
      <c r="D393" s="148"/>
    </row>
    <row r="394" spans="4:4" x14ac:dyDescent="0.2">
      <c r="D394" s="148"/>
    </row>
    <row r="395" spans="4:4" x14ac:dyDescent="0.2">
      <c r="D395" s="148"/>
    </row>
    <row r="396" spans="4:4" x14ac:dyDescent="0.2">
      <c r="D396" s="148"/>
    </row>
    <row r="397" spans="4:4" x14ac:dyDescent="0.2">
      <c r="D397" s="148"/>
    </row>
    <row r="398" spans="4:4" x14ac:dyDescent="0.2">
      <c r="D398" s="148"/>
    </row>
    <row r="399" spans="4:4" x14ac:dyDescent="0.2">
      <c r="D399" s="148"/>
    </row>
    <row r="400" spans="4:4" x14ac:dyDescent="0.2">
      <c r="D400" s="148"/>
    </row>
    <row r="401" spans="4:4" x14ac:dyDescent="0.2">
      <c r="D401" s="148"/>
    </row>
    <row r="402" spans="4:4" x14ac:dyDescent="0.2">
      <c r="D402" s="148"/>
    </row>
    <row r="403" spans="4:4" x14ac:dyDescent="0.2">
      <c r="D403" s="148"/>
    </row>
    <row r="404" spans="4:4" x14ac:dyDescent="0.2">
      <c r="D404" s="148"/>
    </row>
    <row r="405" spans="4:4" x14ac:dyDescent="0.2">
      <c r="D405" s="148"/>
    </row>
    <row r="406" spans="4:4" x14ac:dyDescent="0.2">
      <c r="D406" s="148"/>
    </row>
    <row r="407" spans="4:4" x14ac:dyDescent="0.2">
      <c r="D407" s="148"/>
    </row>
    <row r="408" spans="4:4" x14ac:dyDescent="0.2">
      <c r="D408" s="148"/>
    </row>
    <row r="409" spans="4:4" x14ac:dyDescent="0.2">
      <c r="D409" s="148"/>
    </row>
    <row r="410" spans="4:4" x14ac:dyDescent="0.2">
      <c r="D410" s="148"/>
    </row>
    <row r="411" spans="4:4" x14ac:dyDescent="0.2">
      <c r="D411" s="148"/>
    </row>
    <row r="412" spans="4:4" x14ac:dyDescent="0.2">
      <c r="D412" s="148"/>
    </row>
    <row r="413" spans="4:4" x14ac:dyDescent="0.2">
      <c r="D413" s="148"/>
    </row>
    <row r="414" spans="4:4" x14ac:dyDescent="0.2">
      <c r="D414" s="148"/>
    </row>
    <row r="415" spans="4:4" x14ac:dyDescent="0.2">
      <c r="D415" s="148"/>
    </row>
    <row r="416" spans="4:4" x14ac:dyDescent="0.2">
      <c r="D416" s="148"/>
    </row>
    <row r="417" spans="4:4" x14ac:dyDescent="0.2">
      <c r="D417" s="148"/>
    </row>
    <row r="418" spans="4:4" x14ac:dyDescent="0.2">
      <c r="D418" s="148"/>
    </row>
    <row r="419" spans="4:4" x14ac:dyDescent="0.2">
      <c r="D419" s="148"/>
    </row>
    <row r="420" spans="4:4" x14ac:dyDescent="0.2">
      <c r="D420" s="148"/>
    </row>
    <row r="421" spans="4:4" x14ac:dyDescent="0.2">
      <c r="D421" s="148"/>
    </row>
    <row r="422" spans="4:4" x14ac:dyDescent="0.2">
      <c r="D422" s="148"/>
    </row>
    <row r="423" spans="4:4" x14ac:dyDescent="0.2">
      <c r="D423" s="148"/>
    </row>
    <row r="424" spans="4:4" x14ac:dyDescent="0.2">
      <c r="D424" s="148"/>
    </row>
    <row r="425" spans="4:4" x14ac:dyDescent="0.2">
      <c r="D425" s="148"/>
    </row>
    <row r="426" spans="4:4" x14ac:dyDescent="0.2">
      <c r="D426" s="148"/>
    </row>
    <row r="427" spans="4:4" x14ac:dyDescent="0.2">
      <c r="D427" s="148"/>
    </row>
    <row r="428" spans="4:4" x14ac:dyDescent="0.2">
      <c r="D428" s="148"/>
    </row>
    <row r="429" spans="4:4" x14ac:dyDescent="0.2">
      <c r="D429" s="148"/>
    </row>
    <row r="430" spans="4:4" x14ac:dyDescent="0.2">
      <c r="D430" s="148"/>
    </row>
    <row r="431" spans="4:4" x14ac:dyDescent="0.2">
      <c r="D431" s="148"/>
    </row>
    <row r="432" spans="4:4" x14ac:dyDescent="0.2">
      <c r="D432" s="148"/>
    </row>
    <row r="433" spans="4:4" x14ac:dyDescent="0.2">
      <c r="D433" s="148"/>
    </row>
    <row r="434" spans="4:4" x14ac:dyDescent="0.2">
      <c r="D434" s="148"/>
    </row>
    <row r="435" spans="4:4" x14ac:dyDescent="0.2">
      <c r="D435" s="148"/>
    </row>
    <row r="436" spans="4:4" x14ac:dyDescent="0.2">
      <c r="D436" s="148"/>
    </row>
    <row r="437" spans="4:4" x14ac:dyDescent="0.2">
      <c r="D437" s="148"/>
    </row>
    <row r="438" spans="4:4" x14ac:dyDescent="0.2">
      <c r="D438" s="148"/>
    </row>
    <row r="439" spans="4:4" x14ac:dyDescent="0.2">
      <c r="D439" s="148"/>
    </row>
    <row r="440" spans="4:4" x14ac:dyDescent="0.2">
      <c r="D440" s="148"/>
    </row>
    <row r="441" spans="4:4" x14ac:dyDescent="0.2">
      <c r="D441" s="148"/>
    </row>
    <row r="442" spans="4:4" x14ac:dyDescent="0.2">
      <c r="D442" s="148"/>
    </row>
    <row r="443" spans="4:4" x14ac:dyDescent="0.2">
      <c r="D443" s="148"/>
    </row>
    <row r="444" spans="4:4" x14ac:dyDescent="0.2">
      <c r="D444" s="148"/>
    </row>
    <row r="445" spans="4:4" x14ac:dyDescent="0.2">
      <c r="D445" s="148"/>
    </row>
    <row r="446" spans="4:4" x14ac:dyDescent="0.2">
      <c r="D446" s="148"/>
    </row>
    <row r="447" spans="4:4" x14ac:dyDescent="0.2">
      <c r="D447" s="148"/>
    </row>
    <row r="448" spans="4:4" x14ac:dyDescent="0.2">
      <c r="D448" s="148"/>
    </row>
    <row r="449" spans="4:4" x14ac:dyDescent="0.2">
      <c r="D449" s="148"/>
    </row>
    <row r="450" spans="4:4" x14ac:dyDescent="0.2">
      <c r="D450" s="148"/>
    </row>
    <row r="451" spans="4:4" x14ac:dyDescent="0.2">
      <c r="D451" s="148"/>
    </row>
    <row r="452" spans="4:4" x14ac:dyDescent="0.2">
      <c r="D452" s="148"/>
    </row>
    <row r="453" spans="4:4" x14ac:dyDescent="0.2">
      <c r="D453" s="148"/>
    </row>
    <row r="454" spans="4:4" x14ac:dyDescent="0.2">
      <c r="D454" s="148"/>
    </row>
    <row r="455" spans="4:4" x14ac:dyDescent="0.2">
      <c r="D455" s="148"/>
    </row>
    <row r="456" spans="4:4" x14ac:dyDescent="0.2">
      <c r="D456" s="148"/>
    </row>
    <row r="457" spans="4:4" x14ac:dyDescent="0.2">
      <c r="D457" s="148"/>
    </row>
    <row r="458" spans="4:4" x14ac:dyDescent="0.2">
      <c r="D458" s="148"/>
    </row>
    <row r="459" spans="4:4" x14ac:dyDescent="0.2">
      <c r="D459" s="148"/>
    </row>
    <row r="460" spans="4:4" x14ac:dyDescent="0.2">
      <c r="D460" s="148"/>
    </row>
    <row r="461" spans="4:4" x14ac:dyDescent="0.2">
      <c r="D461" s="148"/>
    </row>
    <row r="462" spans="4:4" x14ac:dyDescent="0.2">
      <c r="D462" s="148"/>
    </row>
    <row r="463" spans="4:4" x14ac:dyDescent="0.2">
      <c r="D463" s="148"/>
    </row>
    <row r="464" spans="4:4" x14ac:dyDescent="0.2">
      <c r="D464" s="148"/>
    </row>
    <row r="465" spans="4:4" x14ac:dyDescent="0.2">
      <c r="D465" s="148"/>
    </row>
    <row r="466" spans="4:4" x14ac:dyDescent="0.2">
      <c r="D466" s="148"/>
    </row>
    <row r="467" spans="4:4" x14ac:dyDescent="0.2">
      <c r="D467" s="148"/>
    </row>
    <row r="468" spans="4:4" x14ac:dyDescent="0.2">
      <c r="D468" s="148"/>
    </row>
    <row r="469" spans="4:4" x14ac:dyDescent="0.2">
      <c r="D469" s="148"/>
    </row>
    <row r="470" spans="4:4" x14ac:dyDescent="0.2">
      <c r="D470" s="148"/>
    </row>
    <row r="471" spans="4:4" x14ac:dyDescent="0.2">
      <c r="D471" s="148"/>
    </row>
    <row r="472" spans="4:4" x14ac:dyDescent="0.2">
      <c r="D472" s="148"/>
    </row>
    <row r="473" spans="4:4" x14ac:dyDescent="0.2">
      <c r="D473" s="148"/>
    </row>
    <row r="474" spans="4:4" x14ac:dyDescent="0.2">
      <c r="D474" s="148"/>
    </row>
    <row r="475" spans="4:4" x14ac:dyDescent="0.2">
      <c r="D475" s="148"/>
    </row>
    <row r="476" spans="4:4" x14ac:dyDescent="0.2">
      <c r="D476" s="148"/>
    </row>
    <row r="477" spans="4:4" x14ac:dyDescent="0.2">
      <c r="D477" s="148"/>
    </row>
    <row r="478" spans="4:4" x14ac:dyDescent="0.2">
      <c r="D478" s="148"/>
    </row>
    <row r="479" spans="4:4" x14ac:dyDescent="0.2">
      <c r="D479" s="148"/>
    </row>
    <row r="480" spans="4:4" x14ac:dyDescent="0.2">
      <c r="D480" s="148"/>
    </row>
    <row r="481" spans="4:4" x14ac:dyDescent="0.2">
      <c r="D481" s="148"/>
    </row>
    <row r="482" spans="4:4" x14ac:dyDescent="0.2">
      <c r="D482" s="148"/>
    </row>
    <row r="483" spans="4:4" x14ac:dyDescent="0.2">
      <c r="D483" s="148"/>
    </row>
    <row r="484" spans="4:4" x14ac:dyDescent="0.2">
      <c r="D484" s="148"/>
    </row>
    <row r="485" spans="4:4" x14ac:dyDescent="0.2">
      <c r="D485" s="148"/>
    </row>
    <row r="486" spans="4:4" x14ac:dyDescent="0.2">
      <c r="D486" s="148"/>
    </row>
    <row r="487" spans="4:4" x14ac:dyDescent="0.2">
      <c r="D487" s="148"/>
    </row>
    <row r="488" spans="4:4" x14ac:dyDescent="0.2">
      <c r="D488" s="148"/>
    </row>
    <row r="489" spans="4:4" x14ac:dyDescent="0.2">
      <c r="D489" s="148"/>
    </row>
    <row r="490" spans="4:4" x14ac:dyDescent="0.2">
      <c r="D490" s="148"/>
    </row>
    <row r="491" spans="4:4" x14ac:dyDescent="0.2">
      <c r="D491" s="148"/>
    </row>
    <row r="492" spans="4:4" x14ac:dyDescent="0.2">
      <c r="D492" s="148"/>
    </row>
    <row r="493" spans="4:4" x14ac:dyDescent="0.2">
      <c r="D493" s="148"/>
    </row>
    <row r="494" spans="4:4" x14ac:dyDescent="0.2">
      <c r="D494" s="148"/>
    </row>
    <row r="495" spans="4:4" x14ac:dyDescent="0.2">
      <c r="D495" s="148"/>
    </row>
    <row r="496" spans="4:4" x14ac:dyDescent="0.2">
      <c r="D496" s="148"/>
    </row>
    <row r="497" spans="4:4" x14ac:dyDescent="0.2">
      <c r="D497" s="148"/>
    </row>
    <row r="498" spans="4:4" x14ac:dyDescent="0.2">
      <c r="D498" s="148"/>
    </row>
    <row r="499" spans="4:4" x14ac:dyDescent="0.2">
      <c r="D499" s="148"/>
    </row>
    <row r="500" spans="4:4" x14ac:dyDescent="0.2">
      <c r="D500" s="148"/>
    </row>
    <row r="501" spans="4:4" x14ac:dyDescent="0.2">
      <c r="D501" s="148"/>
    </row>
    <row r="502" spans="4:4" x14ac:dyDescent="0.2">
      <c r="D502" s="148"/>
    </row>
    <row r="503" spans="4:4" x14ac:dyDescent="0.2">
      <c r="D503" s="148"/>
    </row>
    <row r="504" spans="4:4" x14ac:dyDescent="0.2">
      <c r="D504" s="148"/>
    </row>
    <row r="505" spans="4:4" x14ac:dyDescent="0.2">
      <c r="D505" s="148"/>
    </row>
    <row r="506" spans="4:4" x14ac:dyDescent="0.2">
      <c r="D506" s="148"/>
    </row>
    <row r="507" spans="4:4" x14ac:dyDescent="0.2">
      <c r="D507" s="148"/>
    </row>
    <row r="508" spans="4:4" x14ac:dyDescent="0.2">
      <c r="D508" s="148"/>
    </row>
    <row r="509" spans="4:4" x14ac:dyDescent="0.2">
      <c r="D509" s="148"/>
    </row>
    <row r="510" spans="4:4" x14ac:dyDescent="0.2">
      <c r="D510" s="148"/>
    </row>
    <row r="511" spans="4:4" x14ac:dyDescent="0.2">
      <c r="D511" s="148"/>
    </row>
    <row r="512" spans="4:4" x14ac:dyDescent="0.2">
      <c r="D512" s="148"/>
    </row>
    <row r="513" spans="4:4" x14ac:dyDescent="0.2">
      <c r="D513" s="148"/>
    </row>
    <row r="514" spans="4:4" x14ac:dyDescent="0.2">
      <c r="D514" s="148"/>
    </row>
    <row r="515" spans="4:4" x14ac:dyDescent="0.2">
      <c r="D515" s="148"/>
    </row>
    <row r="516" spans="4:4" x14ac:dyDescent="0.2">
      <c r="D516" s="148"/>
    </row>
    <row r="517" spans="4:4" x14ac:dyDescent="0.2">
      <c r="D517" s="148"/>
    </row>
    <row r="518" spans="4:4" x14ac:dyDescent="0.2">
      <c r="D518" s="148"/>
    </row>
    <row r="519" spans="4:4" x14ac:dyDescent="0.2">
      <c r="D519" s="148"/>
    </row>
    <row r="520" spans="4:4" x14ac:dyDescent="0.2">
      <c r="D520" s="148"/>
    </row>
    <row r="521" spans="4:4" x14ac:dyDescent="0.2">
      <c r="D521" s="148"/>
    </row>
    <row r="522" spans="4:4" x14ac:dyDescent="0.2">
      <c r="D522" s="148"/>
    </row>
    <row r="523" spans="4:4" x14ac:dyDescent="0.2">
      <c r="D523" s="148"/>
    </row>
    <row r="524" spans="4:4" x14ac:dyDescent="0.2">
      <c r="D524" s="148"/>
    </row>
    <row r="525" spans="4:4" x14ac:dyDescent="0.2">
      <c r="D525" s="148"/>
    </row>
    <row r="526" spans="4:4" x14ac:dyDescent="0.2">
      <c r="D526" s="148"/>
    </row>
    <row r="527" spans="4:4" x14ac:dyDescent="0.2">
      <c r="D527" s="148"/>
    </row>
    <row r="528" spans="4:4" x14ac:dyDescent="0.2">
      <c r="D528" s="148"/>
    </row>
    <row r="529" spans="4:4" x14ac:dyDescent="0.2">
      <c r="D529" s="148"/>
    </row>
    <row r="530" spans="4:4" x14ac:dyDescent="0.2">
      <c r="D530" s="148"/>
    </row>
    <row r="531" spans="4:4" x14ac:dyDescent="0.2">
      <c r="D531" s="148"/>
    </row>
    <row r="532" spans="4:4" x14ac:dyDescent="0.2">
      <c r="D532" s="148"/>
    </row>
    <row r="533" spans="4:4" x14ac:dyDescent="0.2">
      <c r="D533" s="148"/>
    </row>
    <row r="534" spans="4:4" x14ac:dyDescent="0.2">
      <c r="D534" s="148"/>
    </row>
    <row r="535" spans="4:4" x14ac:dyDescent="0.2">
      <c r="D535" s="148"/>
    </row>
    <row r="536" spans="4:4" x14ac:dyDescent="0.2">
      <c r="D536" s="148"/>
    </row>
    <row r="537" spans="4:4" x14ac:dyDescent="0.2">
      <c r="D537" s="148"/>
    </row>
    <row r="538" spans="4:4" x14ac:dyDescent="0.2">
      <c r="D538" s="148"/>
    </row>
    <row r="539" spans="4:4" x14ac:dyDescent="0.2">
      <c r="D539" s="148"/>
    </row>
    <row r="540" spans="4:4" x14ac:dyDescent="0.2">
      <c r="D540" s="148"/>
    </row>
    <row r="541" spans="4:4" x14ac:dyDescent="0.2">
      <c r="D541" s="148"/>
    </row>
    <row r="542" spans="4:4" x14ac:dyDescent="0.2">
      <c r="D542" s="148"/>
    </row>
    <row r="543" spans="4:4" x14ac:dyDescent="0.2">
      <c r="D543" s="148"/>
    </row>
    <row r="544" spans="4:4" x14ac:dyDescent="0.2">
      <c r="D544" s="148"/>
    </row>
    <row r="545" spans="4:4" x14ac:dyDescent="0.2">
      <c r="D545" s="148"/>
    </row>
    <row r="546" spans="4:4" x14ac:dyDescent="0.2">
      <c r="D546" s="148"/>
    </row>
    <row r="547" spans="4:4" x14ac:dyDescent="0.2">
      <c r="D547" s="148"/>
    </row>
    <row r="548" spans="4:4" x14ac:dyDescent="0.2">
      <c r="D548" s="148"/>
    </row>
    <row r="549" spans="4:4" x14ac:dyDescent="0.2">
      <c r="D549" s="148"/>
    </row>
    <row r="550" spans="4:4" x14ac:dyDescent="0.2">
      <c r="D550" s="148"/>
    </row>
    <row r="551" spans="4:4" x14ac:dyDescent="0.2">
      <c r="D551" s="148"/>
    </row>
    <row r="552" spans="4:4" x14ac:dyDescent="0.2">
      <c r="D552" s="148"/>
    </row>
    <row r="553" spans="4:4" x14ac:dyDescent="0.2">
      <c r="D553" s="148"/>
    </row>
    <row r="554" spans="4:4" x14ac:dyDescent="0.2">
      <c r="D554" s="148"/>
    </row>
    <row r="555" spans="4:4" x14ac:dyDescent="0.2">
      <c r="D555" s="148"/>
    </row>
    <row r="556" spans="4:4" x14ac:dyDescent="0.2">
      <c r="D556" s="148"/>
    </row>
    <row r="557" spans="4:4" x14ac:dyDescent="0.2">
      <c r="D557" s="148"/>
    </row>
    <row r="558" spans="4:4" x14ac:dyDescent="0.2">
      <c r="D558" s="148"/>
    </row>
    <row r="559" spans="4:4" x14ac:dyDescent="0.2">
      <c r="D559" s="148"/>
    </row>
    <row r="560" spans="4:4" x14ac:dyDescent="0.2">
      <c r="D560" s="148"/>
    </row>
    <row r="561" spans="4:4" x14ac:dyDescent="0.2">
      <c r="D561" s="148"/>
    </row>
    <row r="562" spans="4:4" x14ac:dyDescent="0.2">
      <c r="D562" s="148"/>
    </row>
    <row r="563" spans="4:4" x14ac:dyDescent="0.2">
      <c r="D563" s="148"/>
    </row>
    <row r="564" spans="4:4" x14ac:dyDescent="0.2">
      <c r="D564" s="148"/>
    </row>
    <row r="565" spans="4:4" x14ac:dyDescent="0.2">
      <c r="D565" s="148"/>
    </row>
    <row r="566" spans="4:4" x14ac:dyDescent="0.2">
      <c r="D566" s="148"/>
    </row>
    <row r="567" spans="4:4" x14ac:dyDescent="0.2">
      <c r="D567" s="148"/>
    </row>
    <row r="568" spans="4:4" x14ac:dyDescent="0.2">
      <c r="D568" s="148"/>
    </row>
    <row r="569" spans="4:4" x14ac:dyDescent="0.2">
      <c r="D569" s="148"/>
    </row>
    <row r="570" spans="4:4" x14ac:dyDescent="0.2">
      <c r="D570" s="148"/>
    </row>
    <row r="571" spans="4:4" x14ac:dyDescent="0.2">
      <c r="D571" s="148"/>
    </row>
    <row r="572" spans="4:4" x14ac:dyDescent="0.2">
      <c r="D572" s="148"/>
    </row>
    <row r="573" spans="4:4" x14ac:dyDescent="0.2">
      <c r="D573" s="148"/>
    </row>
    <row r="574" spans="4:4" x14ac:dyDescent="0.2">
      <c r="D574" s="148"/>
    </row>
    <row r="575" spans="4:4" x14ac:dyDescent="0.2">
      <c r="D575" s="148"/>
    </row>
    <row r="576" spans="4:4" x14ac:dyDescent="0.2">
      <c r="D576" s="148"/>
    </row>
    <row r="577" spans="4:4" x14ac:dyDescent="0.2">
      <c r="D577" s="148"/>
    </row>
    <row r="578" spans="4:4" x14ac:dyDescent="0.2">
      <c r="D578" s="148"/>
    </row>
    <row r="579" spans="4:4" x14ac:dyDescent="0.2">
      <c r="D579" s="148"/>
    </row>
    <row r="580" spans="4:4" x14ac:dyDescent="0.2">
      <c r="D580" s="148"/>
    </row>
    <row r="581" spans="4:4" x14ac:dyDescent="0.2">
      <c r="D581" s="148"/>
    </row>
    <row r="582" spans="4:4" x14ac:dyDescent="0.2">
      <c r="D582" s="148"/>
    </row>
    <row r="583" spans="4:4" x14ac:dyDescent="0.2">
      <c r="D583" s="148"/>
    </row>
    <row r="584" spans="4:4" x14ac:dyDescent="0.2">
      <c r="D584" s="148"/>
    </row>
    <row r="585" spans="4:4" x14ac:dyDescent="0.2">
      <c r="D585" s="148"/>
    </row>
    <row r="586" spans="4:4" x14ac:dyDescent="0.2">
      <c r="D586" s="148"/>
    </row>
    <row r="587" spans="4:4" x14ac:dyDescent="0.2">
      <c r="D587" s="148"/>
    </row>
    <row r="588" spans="4:4" x14ac:dyDescent="0.2">
      <c r="D588" s="148"/>
    </row>
    <row r="589" spans="4:4" x14ac:dyDescent="0.2">
      <c r="D589" s="148"/>
    </row>
    <row r="590" spans="4:4" x14ac:dyDescent="0.2">
      <c r="D590" s="148"/>
    </row>
    <row r="591" spans="4:4" x14ac:dyDescent="0.2">
      <c r="D591" s="148"/>
    </row>
    <row r="592" spans="4:4" x14ac:dyDescent="0.2">
      <c r="D592" s="148"/>
    </row>
    <row r="593" spans="4:4" x14ac:dyDescent="0.2">
      <c r="D593" s="148"/>
    </row>
    <row r="594" spans="4:4" x14ac:dyDescent="0.2">
      <c r="D594" s="148"/>
    </row>
    <row r="595" spans="4:4" x14ac:dyDescent="0.2">
      <c r="D595" s="148"/>
    </row>
    <row r="596" spans="4:4" x14ac:dyDescent="0.2">
      <c r="D596" s="148"/>
    </row>
    <row r="597" spans="4:4" x14ac:dyDescent="0.2">
      <c r="D597" s="148"/>
    </row>
    <row r="598" spans="4:4" x14ac:dyDescent="0.2">
      <c r="D598" s="148"/>
    </row>
    <row r="599" spans="4:4" x14ac:dyDescent="0.2">
      <c r="D599" s="148"/>
    </row>
    <row r="600" spans="4:4" x14ac:dyDescent="0.2">
      <c r="D600" s="148"/>
    </row>
    <row r="601" spans="4:4" x14ac:dyDescent="0.2">
      <c r="D601" s="148"/>
    </row>
    <row r="602" spans="4:4" x14ac:dyDescent="0.2">
      <c r="D602" s="148"/>
    </row>
    <row r="603" spans="4:4" x14ac:dyDescent="0.2">
      <c r="D603" s="148"/>
    </row>
    <row r="604" spans="4:4" x14ac:dyDescent="0.2">
      <c r="D604" s="148"/>
    </row>
    <row r="605" spans="4:4" x14ac:dyDescent="0.2">
      <c r="D605" s="148"/>
    </row>
    <row r="606" spans="4:4" x14ac:dyDescent="0.2">
      <c r="D606" s="148"/>
    </row>
    <row r="607" spans="4:4" x14ac:dyDescent="0.2">
      <c r="D607" s="148"/>
    </row>
    <row r="608" spans="4:4" x14ac:dyDescent="0.2">
      <c r="D608" s="148"/>
    </row>
    <row r="609" spans="4:4" x14ac:dyDescent="0.2">
      <c r="D609" s="148"/>
    </row>
    <row r="610" spans="4:4" x14ac:dyDescent="0.2">
      <c r="D610" s="148"/>
    </row>
    <row r="611" spans="4:4" x14ac:dyDescent="0.2">
      <c r="D611" s="148"/>
    </row>
    <row r="612" spans="4:4" x14ac:dyDescent="0.2">
      <c r="D612" s="148"/>
    </row>
    <row r="613" spans="4:4" x14ac:dyDescent="0.2">
      <c r="D613" s="148"/>
    </row>
    <row r="614" spans="4:4" x14ac:dyDescent="0.2">
      <c r="D614" s="148"/>
    </row>
    <row r="615" spans="4:4" x14ac:dyDescent="0.2">
      <c r="D615" s="148"/>
    </row>
    <row r="616" spans="4:4" x14ac:dyDescent="0.2">
      <c r="D616" s="148"/>
    </row>
    <row r="617" spans="4:4" x14ac:dyDescent="0.2">
      <c r="D617" s="148"/>
    </row>
    <row r="618" spans="4:4" x14ac:dyDescent="0.2">
      <c r="D618" s="148"/>
    </row>
    <row r="619" spans="4:4" x14ac:dyDescent="0.2">
      <c r="D619" s="148"/>
    </row>
    <row r="620" spans="4:4" x14ac:dyDescent="0.2">
      <c r="D620" s="148"/>
    </row>
    <row r="621" spans="4:4" x14ac:dyDescent="0.2">
      <c r="D621" s="148"/>
    </row>
    <row r="622" spans="4:4" x14ac:dyDescent="0.2">
      <c r="D622" s="148"/>
    </row>
    <row r="623" spans="4:4" x14ac:dyDescent="0.2">
      <c r="D623" s="148"/>
    </row>
    <row r="624" spans="4:4" x14ac:dyDescent="0.2">
      <c r="D624" s="148"/>
    </row>
    <row r="625" spans="4:4" x14ac:dyDescent="0.2">
      <c r="D625" s="148"/>
    </row>
    <row r="626" spans="4:4" x14ac:dyDescent="0.2">
      <c r="D626" s="148"/>
    </row>
    <row r="627" spans="4:4" x14ac:dyDescent="0.2">
      <c r="D627" s="148"/>
    </row>
    <row r="628" spans="4:4" x14ac:dyDescent="0.2">
      <c r="D628" s="148"/>
    </row>
    <row r="629" spans="4:4" x14ac:dyDescent="0.2">
      <c r="D629" s="148"/>
    </row>
    <row r="630" spans="4:4" x14ac:dyDescent="0.2">
      <c r="D630" s="148"/>
    </row>
    <row r="631" spans="4:4" x14ac:dyDescent="0.2">
      <c r="D631" s="148"/>
    </row>
    <row r="632" spans="4:4" x14ac:dyDescent="0.2">
      <c r="D632" s="148"/>
    </row>
    <row r="633" spans="4:4" x14ac:dyDescent="0.2">
      <c r="D633" s="148"/>
    </row>
    <row r="634" spans="4:4" x14ac:dyDescent="0.2">
      <c r="D634" s="148"/>
    </row>
    <row r="635" spans="4:4" x14ac:dyDescent="0.2">
      <c r="D635" s="148"/>
    </row>
    <row r="636" spans="4:4" x14ac:dyDescent="0.2">
      <c r="D636" s="148"/>
    </row>
    <row r="637" spans="4:4" x14ac:dyDescent="0.2">
      <c r="D637" s="148"/>
    </row>
    <row r="638" spans="4:4" x14ac:dyDescent="0.2">
      <c r="D638" s="148"/>
    </row>
    <row r="639" spans="4:4" x14ac:dyDescent="0.2">
      <c r="D639" s="148"/>
    </row>
    <row r="640" spans="4:4" x14ac:dyDescent="0.2">
      <c r="D640" s="148"/>
    </row>
    <row r="641" spans="4:4" x14ac:dyDescent="0.2">
      <c r="D641" s="148"/>
    </row>
    <row r="642" spans="4:4" x14ac:dyDescent="0.2">
      <c r="D642" s="148"/>
    </row>
    <row r="643" spans="4:4" x14ac:dyDescent="0.2">
      <c r="D643" s="148"/>
    </row>
    <row r="644" spans="4:4" x14ac:dyDescent="0.2">
      <c r="D644" s="148"/>
    </row>
    <row r="645" spans="4:4" x14ac:dyDescent="0.2">
      <c r="D645" s="148"/>
    </row>
    <row r="646" spans="4:4" x14ac:dyDescent="0.2">
      <c r="D646" s="148"/>
    </row>
    <row r="647" spans="4:4" x14ac:dyDescent="0.2">
      <c r="D647" s="148"/>
    </row>
    <row r="648" spans="4:4" x14ac:dyDescent="0.2">
      <c r="D648" s="148"/>
    </row>
    <row r="649" spans="4:4" x14ac:dyDescent="0.2">
      <c r="D649" s="148"/>
    </row>
    <row r="650" spans="4:4" x14ac:dyDescent="0.2">
      <c r="D650" s="148"/>
    </row>
    <row r="651" spans="4:4" x14ac:dyDescent="0.2">
      <c r="D651" s="148"/>
    </row>
    <row r="652" spans="4:4" x14ac:dyDescent="0.2">
      <c r="D652" s="148"/>
    </row>
    <row r="653" spans="4:4" x14ac:dyDescent="0.2">
      <c r="D653" s="148"/>
    </row>
    <row r="654" spans="4:4" x14ac:dyDescent="0.2">
      <c r="D654" s="148"/>
    </row>
    <row r="655" spans="4:4" x14ac:dyDescent="0.2">
      <c r="D655" s="148"/>
    </row>
    <row r="656" spans="4:4" x14ac:dyDescent="0.2">
      <c r="D656" s="148"/>
    </row>
    <row r="657" spans="4:4" x14ac:dyDescent="0.2">
      <c r="D657" s="148"/>
    </row>
    <row r="658" spans="4:4" x14ac:dyDescent="0.2">
      <c r="D658" s="148"/>
    </row>
    <row r="659" spans="4:4" x14ac:dyDescent="0.2">
      <c r="D659" s="148"/>
    </row>
    <row r="660" spans="4:4" x14ac:dyDescent="0.2">
      <c r="D660" s="148"/>
    </row>
    <row r="661" spans="4:4" x14ac:dyDescent="0.2">
      <c r="D661" s="148"/>
    </row>
    <row r="662" spans="4:4" x14ac:dyDescent="0.2">
      <c r="D662" s="148"/>
    </row>
    <row r="663" spans="4:4" x14ac:dyDescent="0.2">
      <c r="D663" s="148"/>
    </row>
    <row r="664" spans="4:4" x14ac:dyDescent="0.2">
      <c r="D664" s="148"/>
    </row>
    <row r="665" spans="4:4" x14ac:dyDescent="0.2">
      <c r="D665" s="148"/>
    </row>
    <row r="666" spans="4:4" x14ac:dyDescent="0.2">
      <c r="D666" s="148"/>
    </row>
    <row r="667" spans="4:4" x14ac:dyDescent="0.2">
      <c r="D667" s="148"/>
    </row>
    <row r="668" spans="4:4" x14ac:dyDescent="0.2">
      <c r="D668" s="148"/>
    </row>
    <row r="669" spans="4:4" x14ac:dyDescent="0.2">
      <c r="D669" s="148"/>
    </row>
    <row r="670" spans="4:4" x14ac:dyDescent="0.2">
      <c r="D670" s="148"/>
    </row>
    <row r="671" spans="4:4" x14ac:dyDescent="0.2">
      <c r="D671" s="148"/>
    </row>
    <row r="672" spans="4:4" x14ac:dyDescent="0.2">
      <c r="D672" s="148"/>
    </row>
    <row r="673" spans="4:4" x14ac:dyDescent="0.2">
      <c r="D673" s="148"/>
    </row>
    <row r="674" spans="4:4" x14ac:dyDescent="0.2">
      <c r="D674" s="148"/>
    </row>
    <row r="675" spans="4:4" x14ac:dyDescent="0.2">
      <c r="D675" s="148"/>
    </row>
    <row r="676" spans="4:4" x14ac:dyDescent="0.2">
      <c r="D676" s="148"/>
    </row>
    <row r="677" spans="4:4" x14ac:dyDescent="0.2">
      <c r="D677" s="148"/>
    </row>
    <row r="678" spans="4:4" x14ac:dyDescent="0.2">
      <c r="D678" s="148"/>
    </row>
    <row r="679" spans="4:4" x14ac:dyDescent="0.2">
      <c r="D679" s="148"/>
    </row>
    <row r="680" spans="4:4" x14ac:dyDescent="0.2">
      <c r="D680" s="148"/>
    </row>
    <row r="681" spans="4:4" x14ac:dyDescent="0.2">
      <c r="D681" s="148"/>
    </row>
    <row r="682" spans="4:4" x14ac:dyDescent="0.2">
      <c r="D682" s="148"/>
    </row>
    <row r="683" spans="4:4" x14ac:dyDescent="0.2">
      <c r="D683" s="148"/>
    </row>
    <row r="684" spans="4:4" x14ac:dyDescent="0.2">
      <c r="D684" s="148"/>
    </row>
    <row r="685" spans="4:4" x14ac:dyDescent="0.2">
      <c r="D685" s="148"/>
    </row>
    <row r="686" spans="4:4" x14ac:dyDescent="0.2">
      <c r="D686" s="148"/>
    </row>
    <row r="687" spans="4:4" x14ac:dyDescent="0.2">
      <c r="D687" s="148"/>
    </row>
    <row r="688" spans="4:4" x14ac:dyDescent="0.2">
      <c r="D688" s="148"/>
    </row>
    <row r="689" spans="4:4" x14ac:dyDescent="0.2">
      <c r="D689" s="148"/>
    </row>
    <row r="690" spans="4:4" x14ac:dyDescent="0.2">
      <c r="D690" s="148"/>
    </row>
    <row r="691" spans="4:4" x14ac:dyDescent="0.2">
      <c r="D691" s="148"/>
    </row>
    <row r="692" spans="4:4" x14ac:dyDescent="0.2">
      <c r="D692" s="148"/>
    </row>
    <row r="693" spans="4:4" x14ac:dyDescent="0.2">
      <c r="D693" s="148"/>
    </row>
    <row r="694" spans="4:4" x14ac:dyDescent="0.2">
      <c r="D694" s="148"/>
    </row>
    <row r="695" spans="4:4" x14ac:dyDescent="0.2">
      <c r="D695" s="148"/>
    </row>
    <row r="696" spans="4:4" x14ac:dyDescent="0.2">
      <c r="D696" s="148"/>
    </row>
    <row r="697" spans="4:4" x14ac:dyDescent="0.2">
      <c r="D697" s="148"/>
    </row>
    <row r="698" spans="4:4" x14ac:dyDescent="0.2">
      <c r="D698" s="148"/>
    </row>
    <row r="699" spans="4:4" x14ac:dyDescent="0.2">
      <c r="D699" s="148"/>
    </row>
    <row r="700" spans="4:4" x14ac:dyDescent="0.2">
      <c r="D700" s="148"/>
    </row>
    <row r="701" spans="4:4" x14ac:dyDescent="0.2">
      <c r="D701" s="148"/>
    </row>
    <row r="702" spans="4:4" x14ac:dyDescent="0.2">
      <c r="D702" s="148"/>
    </row>
    <row r="703" spans="4:4" x14ac:dyDescent="0.2">
      <c r="D703" s="148"/>
    </row>
    <row r="704" spans="4:4" x14ac:dyDescent="0.2">
      <c r="D704" s="148"/>
    </row>
    <row r="705" spans="4:4" x14ac:dyDescent="0.2">
      <c r="D705" s="148"/>
    </row>
    <row r="706" spans="4:4" x14ac:dyDescent="0.2">
      <c r="D706" s="148"/>
    </row>
    <row r="707" spans="4:4" x14ac:dyDescent="0.2">
      <c r="D707" s="148"/>
    </row>
    <row r="708" spans="4:4" x14ac:dyDescent="0.2">
      <c r="D708" s="148"/>
    </row>
    <row r="709" spans="4:4" x14ac:dyDescent="0.2">
      <c r="D709" s="148"/>
    </row>
    <row r="710" spans="4:4" x14ac:dyDescent="0.2">
      <c r="D710" s="148"/>
    </row>
    <row r="711" spans="4:4" x14ac:dyDescent="0.2">
      <c r="D711" s="148"/>
    </row>
    <row r="712" spans="4:4" x14ac:dyDescent="0.2">
      <c r="D712" s="148"/>
    </row>
    <row r="713" spans="4:4" x14ac:dyDescent="0.2">
      <c r="D713" s="148"/>
    </row>
    <row r="714" spans="4:4" x14ac:dyDescent="0.2">
      <c r="D714" s="148"/>
    </row>
    <row r="715" spans="4:4" x14ac:dyDescent="0.2">
      <c r="D715" s="148"/>
    </row>
    <row r="716" spans="4:4" x14ac:dyDescent="0.2">
      <c r="D716" s="148"/>
    </row>
    <row r="717" spans="4:4" x14ac:dyDescent="0.2">
      <c r="D717" s="148"/>
    </row>
    <row r="718" spans="4:4" x14ac:dyDescent="0.2">
      <c r="D718" s="148"/>
    </row>
    <row r="719" spans="4:4" x14ac:dyDescent="0.2">
      <c r="D719" s="148"/>
    </row>
    <row r="720" spans="4:4" x14ac:dyDescent="0.2">
      <c r="D720" s="148"/>
    </row>
    <row r="721" spans="4:4" x14ac:dyDescent="0.2">
      <c r="D721" s="148"/>
    </row>
    <row r="722" spans="4:4" x14ac:dyDescent="0.2">
      <c r="D722" s="148"/>
    </row>
    <row r="723" spans="4:4" x14ac:dyDescent="0.2">
      <c r="D723" s="148"/>
    </row>
    <row r="724" spans="4:4" x14ac:dyDescent="0.2">
      <c r="D724" s="148"/>
    </row>
    <row r="725" spans="4:4" x14ac:dyDescent="0.2">
      <c r="D725" s="148"/>
    </row>
    <row r="726" spans="4:4" x14ac:dyDescent="0.2">
      <c r="D726" s="148"/>
    </row>
    <row r="727" spans="4:4" x14ac:dyDescent="0.2">
      <c r="D727" s="148"/>
    </row>
    <row r="728" spans="4:4" x14ac:dyDescent="0.2">
      <c r="D728" s="148"/>
    </row>
    <row r="729" spans="4:4" x14ac:dyDescent="0.2">
      <c r="D729" s="148"/>
    </row>
    <row r="730" spans="4:4" x14ac:dyDescent="0.2">
      <c r="D730" s="148"/>
    </row>
    <row r="731" spans="4:4" x14ac:dyDescent="0.2">
      <c r="D731" s="148"/>
    </row>
    <row r="732" spans="4:4" x14ac:dyDescent="0.2">
      <c r="D732" s="148"/>
    </row>
    <row r="733" spans="4:4" x14ac:dyDescent="0.2">
      <c r="D733" s="148"/>
    </row>
    <row r="734" spans="4:4" x14ac:dyDescent="0.2">
      <c r="D734" s="148"/>
    </row>
    <row r="735" spans="4:4" x14ac:dyDescent="0.2">
      <c r="D735" s="148"/>
    </row>
    <row r="736" spans="4:4" x14ac:dyDescent="0.2">
      <c r="D736" s="148"/>
    </row>
    <row r="737" spans="4:4" x14ac:dyDescent="0.2">
      <c r="D737" s="148"/>
    </row>
    <row r="738" spans="4:4" x14ac:dyDescent="0.2">
      <c r="D738" s="148"/>
    </row>
    <row r="739" spans="4:4" x14ac:dyDescent="0.2">
      <c r="D739" s="148"/>
    </row>
    <row r="740" spans="4:4" x14ac:dyDescent="0.2">
      <c r="D740" s="148"/>
    </row>
    <row r="741" spans="4:4" x14ac:dyDescent="0.2">
      <c r="D741" s="148"/>
    </row>
    <row r="742" spans="4:4" x14ac:dyDescent="0.2">
      <c r="D742" s="148"/>
    </row>
    <row r="743" spans="4:4" x14ac:dyDescent="0.2">
      <c r="D743" s="148"/>
    </row>
    <row r="744" spans="4:4" x14ac:dyDescent="0.2">
      <c r="D744" s="148"/>
    </row>
    <row r="745" spans="4:4" x14ac:dyDescent="0.2">
      <c r="D745" s="148"/>
    </row>
    <row r="746" spans="4:4" x14ac:dyDescent="0.2">
      <c r="D746" s="148"/>
    </row>
    <row r="747" spans="4:4" x14ac:dyDescent="0.2">
      <c r="D747" s="148"/>
    </row>
    <row r="748" spans="4:4" x14ac:dyDescent="0.2">
      <c r="D748" s="148"/>
    </row>
    <row r="749" spans="4:4" x14ac:dyDescent="0.2">
      <c r="D749" s="148"/>
    </row>
    <row r="750" spans="4:4" x14ac:dyDescent="0.2">
      <c r="D750" s="148"/>
    </row>
    <row r="751" spans="4:4" x14ac:dyDescent="0.2">
      <c r="D751" s="148"/>
    </row>
    <row r="752" spans="4:4" x14ac:dyDescent="0.2">
      <c r="D752" s="148"/>
    </row>
    <row r="753" spans="4:4" x14ac:dyDescent="0.2">
      <c r="D753" s="148"/>
    </row>
    <row r="754" spans="4:4" x14ac:dyDescent="0.2">
      <c r="D754" s="148"/>
    </row>
    <row r="755" spans="4:4" x14ac:dyDescent="0.2">
      <c r="D755" s="148"/>
    </row>
    <row r="756" spans="4:4" x14ac:dyDescent="0.2">
      <c r="D756" s="148"/>
    </row>
    <row r="757" spans="4:4" x14ac:dyDescent="0.2">
      <c r="D757" s="148"/>
    </row>
    <row r="758" spans="4:4" x14ac:dyDescent="0.2">
      <c r="D758" s="148"/>
    </row>
    <row r="759" spans="4:4" x14ac:dyDescent="0.2">
      <c r="D759" s="148"/>
    </row>
    <row r="760" spans="4:4" x14ac:dyDescent="0.2">
      <c r="D760" s="148"/>
    </row>
    <row r="761" spans="4:4" x14ac:dyDescent="0.2">
      <c r="D761" s="148"/>
    </row>
    <row r="762" spans="4:4" x14ac:dyDescent="0.2">
      <c r="D762" s="148"/>
    </row>
    <row r="763" spans="4:4" x14ac:dyDescent="0.2">
      <c r="D763" s="148"/>
    </row>
    <row r="764" spans="4:4" x14ac:dyDescent="0.2">
      <c r="D764" s="148"/>
    </row>
    <row r="765" spans="4:4" x14ac:dyDescent="0.2">
      <c r="D765" s="148"/>
    </row>
    <row r="766" spans="4:4" x14ac:dyDescent="0.2">
      <c r="D766" s="148"/>
    </row>
    <row r="767" spans="4:4" x14ac:dyDescent="0.2">
      <c r="D767" s="148"/>
    </row>
    <row r="768" spans="4:4" x14ac:dyDescent="0.2">
      <c r="D768" s="148"/>
    </row>
    <row r="769" spans="4:4" x14ac:dyDescent="0.2">
      <c r="D769" s="148"/>
    </row>
    <row r="770" spans="4:4" x14ac:dyDescent="0.2">
      <c r="D770" s="148"/>
    </row>
    <row r="771" spans="4:4" x14ac:dyDescent="0.2">
      <c r="D771" s="148"/>
    </row>
    <row r="772" spans="4:4" x14ac:dyDescent="0.2">
      <c r="D772" s="148"/>
    </row>
    <row r="773" spans="4:4" x14ac:dyDescent="0.2">
      <c r="D773" s="148"/>
    </row>
    <row r="774" spans="4:4" x14ac:dyDescent="0.2">
      <c r="D774" s="148"/>
    </row>
    <row r="775" spans="4:4" x14ac:dyDescent="0.2">
      <c r="D775" s="148"/>
    </row>
    <row r="776" spans="4:4" x14ac:dyDescent="0.2">
      <c r="D776" s="148"/>
    </row>
    <row r="777" spans="4:4" x14ac:dyDescent="0.2">
      <c r="D777" s="148"/>
    </row>
    <row r="778" spans="4:4" x14ac:dyDescent="0.2">
      <c r="D778" s="148"/>
    </row>
    <row r="779" spans="4:4" x14ac:dyDescent="0.2">
      <c r="D779" s="148"/>
    </row>
    <row r="780" spans="4:4" x14ac:dyDescent="0.2">
      <c r="D780" s="148"/>
    </row>
    <row r="781" spans="4:4" x14ac:dyDescent="0.2">
      <c r="D781" s="148"/>
    </row>
    <row r="782" spans="4:4" x14ac:dyDescent="0.2">
      <c r="D782" s="148"/>
    </row>
    <row r="783" spans="4:4" x14ac:dyDescent="0.2">
      <c r="D783" s="148"/>
    </row>
    <row r="784" spans="4:4" x14ac:dyDescent="0.2">
      <c r="D784" s="148"/>
    </row>
    <row r="785" spans="4:4" x14ac:dyDescent="0.2">
      <c r="D785" s="148"/>
    </row>
    <row r="786" spans="4:4" x14ac:dyDescent="0.2">
      <c r="D786" s="148"/>
    </row>
    <row r="787" spans="4:4" x14ac:dyDescent="0.2">
      <c r="D787" s="148"/>
    </row>
    <row r="788" spans="4:4" x14ac:dyDescent="0.2">
      <c r="D788" s="148"/>
    </row>
    <row r="789" spans="4:4" x14ac:dyDescent="0.2">
      <c r="D789" s="148"/>
    </row>
    <row r="790" spans="4:4" x14ac:dyDescent="0.2">
      <c r="D790" s="148"/>
    </row>
    <row r="791" spans="4:4" x14ac:dyDescent="0.2">
      <c r="D791" s="148"/>
    </row>
    <row r="792" spans="4:4" x14ac:dyDescent="0.2">
      <c r="D792" s="148"/>
    </row>
    <row r="793" spans="4:4" x14ac:dyDescent="0.2">
      <c r="D793" s="148"/>
    </row>
    <row r="794" spans="4:4" x14ac:dyDescent="0.2">
      <c r="D794" s="148"/>
    </row>
    <row r="795" spans="4:4" x14ac:dyDescent="0.2">
      <c r="D795" s="148"/>
    </row>
    <row r="796" spans="4:4" x14ac:dyDescent="0.2">
      <c r="D796" s="148"/>
    </row>
    <row r="797" spans="4:4" x14ac:dyDescent="0.2">
      <c r="D797" s="148"/>
    </row>
    <row r="798" spans="4:4" x14ac:dyDescent="0.2">
      <c r="D798" s="148"/>
    </row>
    <row r="799" spans="4:4" x14ac:dyDescent="0.2">
      <c r="D799" s="148"/>
    </row>
    <row r="800" spans="4:4" x14ac:dyDescent="0.2">
      <c r="D800" s="148"/>
    </row>
    <row r="801" spans="4:4" x14ac:dyDescent="0.2">
      <c r="D801" s="148"/>
    </row>
    <row r="802" spans="4:4" x14ac:dyDescent="0.2">
      <c r="D802" s="148"/>
    </row>
    <row r="803" spans="4:4" x14ac:dyDescent="0.2">
      <c r="D803" s="148"/>
    </row>
    <row r="804" spans="4:4" x14ac:dyDescent="0.2">
      <c r="D804" s="148"/>
    </row>
    <row r="805" spans="4:4" x14ac:dyDescent="0.2">
      <c r="D805" s="148"/>
    </row>
    <row r="806" spans="4:4" x14ac:dyDescent="0.2">
      <c r="D806" s="148"/>
    </row>
    <row r="807" spans="4:4" x14ac:dyDescent="0.2">
      <c r="D807" s="148"/>
    </row>
    <row r="808" spans="4:4" x14ac:dyDescent="0.2">
      <c r="D808" s="148"/>
    </row>
    <row r="809" spans="4:4" x14ac:dyDescent="0.2">
      <c r="D809" s="148"/>
    </row>
    <row r="810" spans="4:4" x14ac:dyDescent="0.2">
      <c r="D810" s="148"/>
    </row>
    <row r="811" spans="4:4" x14ac:dyDescent="0.2">
      <c r="D811" s="148"/>
    </row>
    <row r="812" spans="4:4" x14ac:dyDescent="0.2">
      <c r="D812" s="148"/>
    </row>
    <row r="813" spans="4:4" x14ac:dyDescent="0.2">
      <c r="D813" s="148"/>
    </row>
    <row r="814" spans="4:4" x14ac:dyDescent="0.2">
      <c r="D814" s="148"/>
    </row>
    <row r="815" spans="4:4" x14ac:dyDescent="0.2">
      <c r="D815" s="148"/>
    </row>
    <row r="816" spans="4:4" x14ac:dyDescent="0.2">
      <c r="D816" s="148"/>
    </row>
    <row r="817" spans="4:4" x14ac:dyDescent="0.2">
      <c r="D817" s="148"/>
    </row>
    <row r="818" spans="4:4" x14ac:dyDescent="0.2">
      <c r="D818" s="148"/>
    </row>
    <row r="819" spans="4:4" x14ac:dyDescent="0.2">
      <c r="D819" s="148"/>
    </row>
    <row r="820" spans="4:4" x14ac:dyDescent="0.2">
      <c r="D820" s="148"/>
    </row>
    <row r="821" spans="4:4" x14ac:dyDescent="0.2">
      <c r="D821" s="148"/>
    </row>
    <row r="822" spans="4:4" x14ac:dyDescent="0.2">
      <c r="D822" s="148"/>
    </row>
    <row r="823" spans="4:4" x14ac:dyDescent="0.2">
      <c r="D823" s="148"/>
    </row>
    <row r="824" spans="4:4" x14ac:dyDescent="0.2">
      <c r="D824" s="148"/>
    </row>
    <row r="825" spans="4:4" x14ac:dyDescent="0.2">
      <c r="D825" s="148"/>
    </row>
    <row r="826" spans="4:4" x14ac:dyDescent="0.2">
      <c r="D826" s="148"/>
    </row>
    <row r="827" spans="4:4" x14ac:dyDescent="0.2">
      <c r="D827" s="148"/>
    </row>
    <row r="828" spans="4:4" x14ac:dyDescent="0.2">
      <c r="D828" s="148"/>
    </row>
    <row r="829" spans="4:4" x14ac:dyDescent="0.2">
      <c r="D829" s="148"/>
    </row>
    <row r="830" spans="4:4" x14ac:dyDescent="0.2">
      <c r="D830" s="148"/>
    </row>
    <row r="831" spans="4:4" x14ac:dyDescent="0.2">
      <c r="D831" s="148"/>
    </row>
    <row r="832" spans="4:4" x14ac:dyDescent="0.2">
      <c r="D832" s="148"/>
    </row>
    <row r="833" spans="4:4" x14ac:dyDescent="0.2">
      <c r="D833" s="148"/>
    </row>
    <row r="834" spans="4:4" x14ac:dyDescent="0.2">
      <c r="D834" s="148"/>
    </row>
    <row r="835" spans="4:4" x14ac:dyDescent="0.2">
      <c r="D835" s="148"/>
    </row>
    <row r="836" spans="4:4" x14ac:dyDescent="0.2">
      <c r="D836" s="148"/>
    </row>
    <row r="837" spans="4:4" x14ac:dyDescent="0.2">
      <c r="D837" s="148"/>
    </row>
    <row r="838" spans="4:4" x14ac:dyDescent="0.2">
      <c r="D838" s="148"/>
    </row>
    <row r="839" spans="4:4" x14ac:dyDescent="0.2">
      <c r="D839" s="148"/>
    </row>
    <row r="840" spans="4:4" x14ac:dyDescent="0.2">
      <c r="D840" s="148"/>
    </row>
    <row r="841" spans="4:4" x14ac:dyDescent="0.2">
      <c r="D841" s="148"/>
    </row>
    <row r="842" spans="4:4" x14ac:dyDescent="0.2">
      <c r="D842" s="148"/>
    </row>
    <row r="843" spans="4:4" x14ac:dyDescent="0.2">
      <c r="D843" s="148"/>
    </row>
    <row r="844" spans="4:4" x14ac:dyDescent="0.2">
      <c r="D844" s="148"/>
    </row>
    <row r="845" spans="4:4" x14ac:dyDescent="0.2">
      <c r="D845" s="148"/>
    </row>
    <row r="846" spans="4:4" x14ac:dyDescent="0.2">
      <c r="D846" s="148"/>
    </row>
    <row r="847" spans="4:4" x14ac:dyDescent="0.2">
      <c r="D847" s="148"/>
    </row>
    <row r="848" spans="4:4" x14ac:dyDescent="0.2">
      <c r="D848" s="148"/>
    </row>
    <row r="849" spans="4:4" x14ac:dyDescent="0.2">
      <c r="D849" s="148"/>
    </row>
    <row r="850" spans="4:4" x14ac:dyDescent="0.2">
      <c r="D850" s="148"/>
    </row>
    <row r="851" spans="4:4" x14ac:dyDescent="0.2">
      <c r="D851" s="148"/>
    </row>
    <row r="852" spans="4:4" x14ac:dyDescent="0.2">
      <c r="D852" s="148"/>
    </row>
    <row r="853" spans="4:4" x14ac:dyDescent="0.2">
      <c r="D853" s="148"/>
    </row>
    <row r="854" spans="4:4" x14ac:dyDescent="0.2">
      <c r="D854" s="148"/>
    </row>
    <row r="855" spans="4:4" x14ac:dyDescent="0.2">
      <c r="D855" s="148"/>
    </row>
    <row r="856" spans="4:4" x14ac:dyDescent="0.2">
      <c r="D856" s="148"/>
    </row>
    <row r="857" spans="4:4" x14ac:dyDescent="0.2">
      <c r="D857" s="148"/>
    </row>
    <row r="858" spans="4:4" x14ac:dyDescent="0.2">
      <c r="D858" s="148"/>
    </row>
    <row r="859" spans="4:4" x14ac:dyDescent="0.2">
      <c r="D859" s="148"/>
    </row>
    <row r="860" spans="4:4" x14ac:dyDescent="0.2">
      <c r="D860" s="148"/>
    </row>
    <row r="861" spans="4:4" x14ac:dyDescent="0.2">
      <c r="D861" s="148"/>
    </row>
    <row r="862" spans="4:4" x14ac:dyDescent="0.2">
      <c r="D862" s="148"/>
    </row>
    <row r="863" spans="4:4" x14ac:dyDescent="0.2">
      <c r="D863" s="148"/>
    </row>
    <row r="864" spans="4:4" x14ac:dyDescent="0.2">
      <c r="D864" s="148"/>
    </row>
    <row r="865" spans="4:4" x14ac:dyDescent="0.2">
      <c r="D865" s="148"/>
    </row>
    <row r="866" spans="4:4" x14ac:dyDescent="0.2">
      <c r="D866" s="148"/>
    </row>
    <row r="867" spans="4:4" x14ac:dyDescent="0.2">
      <c r="D867" s="148"/>
    </row>
    <row r="868" spans="4:4" x14ac:dyDescent="0.2">
      <c r="D868" s="148"/>
    </row>
    <row r="869" spans="4:4" x14ac:dyDescent="0.2">
      <c r="D869" s="148"/>
    </row>
    <row r="870" spans="4:4" x14ac:dyDescent="0.2">
      <c r="D870" s="148"/>
    </row>
    <row r="871" spans="4:4" x14ac:dyDescent="0.2">
      <c r="D871" s="148"/>
    </row>
    <row r="872" spans="4:4" x14ac:dyDescent="0.2">
      <c r="D872" s="148"/>
    </row>
    <row r="873" spans="4:4" x14ac:dyDescent="0.2">
      <c r="D873" s="148"/>
    </row>
    <row r="874" spans="4:4" x14ac:dyDescent="0.2">
      <c r="D874" s="148"/>
    </row>
    <row r="875" spans="4:4" x14ac:dyDescent="0.2">
      <c r="D875" s="148"/>
    </row>
    <row r="876" spans="4:4" x14ac:dyDescent="0.2">
      <c r="D876" s="148"/>
    </row>
    <row r="877" spans="4:4" x14ac:dyDescent="0.2">
      <c r="D877" s="148"/>
    </row>
    <row r="878" spans="4:4" x14ac:dyDescent="0.2">
      <c r="D878" s="148"/>
    </row>
    <row r="879" spans="4:4" x14ac:dyDescent="0.2">
      <c r="D879" s="148"/>
    </row>
    <row r="880" spans="4:4" x14ac:dyDescent="0.2">
      <c r="D880" s="148"/>
    </row>
    <row r="881" spans="4:4" x14ac:dyDescent="0.2">
      <c r="D881" s="148"/>
    </row>
    <row r="882" spans="4:4" x14ac:dyDescent="0.2">
      <c r="D882" s="148"/>
    </row>
    <row r="883" spans="4:4" x14ac:dyDescent="0.2">
      <c r="D883" s="148"/>
    </row>
    <row r="884" spans="4:4" x14ac:dyDescent="0.2">
      <c r="D884" s="148"/>
    </row>
    <row r="885" spans="4:4" x14ac:dyDescent="0.2">
      <c r="D885" s="148"/>
    </row>
    <row r="886" spans="4:4" x14ac:dyDescent="0.2">
      <c r="D886" s="148"/>
    </row>
    <row r="887" spans="4:4" x14ac:dyDescent="0.2">
      <c r="D887" s="148"/>
    </row>
    <row r="888" spans="4:4" x14ac:dyDescent="0.2">
      <c r="D888" s="148"/>
    </row>
    <row r="889" spans="4:4" x14ac:dyDescent="0.2">
      <c r="D889" s="148"/>
    </row>
    <row r="890" spans="4:4" x14ac:dyDescent="0.2">
      <c r="D890" s="148"/>
    </row>
    <row r="891" spans="4:4" x14ac:dyDescent="0.2">
      <c r="D891" s="148"/>
    </row>
    <row r="892" spans="4:4" x14ac:dyDescent="0.2">
      <c r="D892" s="148"/>
    </row>
    <row r="893" spans="4:4" x14ac:dyDescent="0.2">
      <c r="D893" s="148"/>
    </row>
    <row r="894" spans="4:4" x14ac:dyDescent="0.2">
      <c r="D894" s="148"/>
    </row>
    <row r="895" spans="4:4" x14ac:dyDescent="0.2">
      <c r="D895" s="148"/>
    </row>
    <row r="896" spans="4:4" x14ac:dyDescent="0.2">
      <c r="D896" s="148"/>
    </row>
    <row r="897" spans="4:4" x14ac:dyDescent="0.2">
      <c r="D897" s="148"/>
    </row>
    <row r="898" spans="4:4" x14ac:dyDescent="0.2">
      <c r="D898" s="148"/>
    </row>
    <row r="899" spans="4:4" x14ac:dyDescent="0.2">
      <c r="D899" s="148"/>
    </row>
    <row r="900" spans="4:4" x14ac:dyDescent="0.2">
      <c r="D900" s="148"/>
    </row>
    <row r="901" spans="4:4" x14ac:dyDescent="0.2">
      <c r="D901" s="148"/>
    </row>
    <row r="902" spans="4:4" x14ac:dyDescent="0.2">
      <c r="D902" s="148"/>
    </row>
    <row r="903" spans="4:4" x14ac:dyDescent="0.2">
      <c r="D903" s="148"/>
    </row>
    <row r="904" spans="4:4" x14ac:dyDescent="0.2">
      <c r="D904" s="148"/>
    </row>
    <row r="905" spans="4:4" x14ac:dyDescent="0.2">
      <c r="D905" s="148"/>
    </row>
    <row r="906" spans="4:4" x14ac:dyDescent="0.2">
      <c r="D906" s="148"/>
    </row>
    <row r="907" spans="4:4" x14ac:dyDescent="0.2">
      <c r="D907" s="148"/>
    </row>
    <row r="908" spans="4:4" x14ac:dyDescent="0.2">
      <c r="D908" s="148"/>
    </row>
    <row r="909" spans="4:4" x14ac:dyDescent="0.2">
      <c r="D909" s="148"/>
    </row>
    <row r="910" spans="4:4" x14ac:dyDescent="0.2">
      <c r="D910" s="148"/>
    </row>
    <row r="911" spans="4:4" x14ac:dyDescent="0.2">
      <c r="D911" s="148"/>
    </row>
    <row r="912" spans="4:4" x14ac:dyDescent="0.2">
      <c r="D912" s="148"/>
    </row>
    <row r="913" spans="4:4" x14ac:dyDescent="0.2">
      <c r="D913" s="148"/>
    </row>
    <row r="914" spans="4:4" x14ac:dyDescent="0.2">
      <c r="D914" s="148"/>
    </row>
    <row r="915" spans="4:4" x14ac:dyDescent="0.2">
      <c r="D915" s="148"/>
    </row>
    <row r="916" spans="4:4" x14ac:dyDescent="0.2">
      <c r="D916" s="148"/>
    </row>
    <row r="917" spans="4:4" x14ac:dyDescent="0.2">
      <c r="D917" s="148"/>
    </row>
    <row r="918" spans="4:4" x14ac:dyDescent="0.2">
      <c r="D918" s="148"/>
    </row>
    <row r="919" spans="4:4" x14ac:dyDescent="0.2">
      <c r="D919" s="148"/>
    </row>
    <row r="920" spans="4:4" x14ac:dyDescent="0.2">
      <c r="D920" s="148"/>
    </row>
    <row r="921" spans="4:4" x14ac:dyDescent="0.2">
      <c r="D921" s="148"/>
    </row>
    <row r="922" spans="4:4" x14ac:dyDescent="0.2">
      <c r="D922" s="148"/>
    </row>
    <row r="923" spans="4:4" x14ac:dyDescent="0.2">
      <c r="D923" s="148"/>
    </row>
    <row r="924" spans="4:4" x14ac:dyDescent="0.2">
      <c r="D924" s="148"/>
    </row>
    <row r="925" spans="4:4" x14ac:dyDescent="0.2">
      <c r="D925" s="148"/>
    </row>
    <row r="926" spans="4:4" x14ac:dyDescent="0.2">
      <c r="D926" s="148"/>
    </row>
    <row r="927" spans="4:4" x14ac:dyDescent="0.2">
      <c r="D927" s="148"/>
    </row>
    <row r="928" spans="4:4" x14ac:dyDescent="0.2">
      <c r="D928" s="148"/>
    </row>
    <row r="929" spans="4:4" x14ac:dyDescent="0.2">
      <c r="D929" s="148"/>
    </row>
    <row r="930" spans="4:4" x14ac:dyDescent="0.2">
      <c r="D930" s="148"/>
    </row>
    <row r="931" spans="4:4" x14ac:dyDescent="0.2">
      <c r="D931" s="148"/>
    </row>
    <row r="932" spans="4:4" x14ac:dyDescent="0.2">
      <c r="D932" s="148"/>
    </row>
    <row r="933" spans="4:4" x14ac:dyDescent="0.2">
      <c r="D933" s="148"/>
    </row>
    <row r="934" spans="4:4" x14ac:dyDescent="0.2">
      <c r="D934" s="148"/>
    </row>
    <row r="935" spans="4:4" x14ac:dyDescent="0.2">
      <c r="D935" s="148"/>
    </row>
    <row r="936" spans="4:4" x14ac:dyDescent="0.2">
      <c r="D936" s="148"/>
    </row>
    <row r="937" spans="4:4" x14ac:dyDescent="0.2">
      <c r="D937" s="148"/>
    </row>
    <row r="938" spans="4:4" x14ac:dyDescent="0.2">
      <c r="D938" s="148"/>
    </row>
    <row r="939" spans="4:4" x14ac:dyDescent="0.2">
      <c r="D939" s="148"/>
    </row>
    <row r="940" spans="4:4" x14ac:dyDescent="0.2">
      <c r="D940" s="148"/>
    </row>
    <row r="941" spans="4:4" x14ac:dyDescent="0.2">
      <c r="D941" s="148"/>
    </row>
    <row r="942" spans="4:4" x14ac:dyDescent="0.2">
      <c r="D942" s="148"/>
    </row>
    <row r="943" spans="4:4" x14ac:dyDescent="0.2">
      <c r="D943" s="148"/>
    </row>
    <row r="944" spans="4:4" x14ac:dyDescent="0.2">
      <c r="D944" s="148"/>
    </row>
    <row r="945" spans="4:4" x14ac:dyDescent="0.2">
      <c r="D945" s="148"/>
    </row>
    <row r="946" spans="4:4" x14ac:dyDescent="0.2">
      <c r="D946" s="148"/>
    </row>
    <row r="947" spans="4:4" x14ac:dyDescent="0.2">
      <c r="D947" s="148"/>
    </row>
    <row r="948" spans="4:4" x14ac:dyDescent="0.2">
      <c r="D948" s="148"/>
    </row>
    <row r="949" spans="4:4" x14ac:dyDescent="0.2">
      <c r="D949" s="148"/>
    </row>
    <row r="950" spans="4:4" x14ac:dyDescent="0.2">
      <c r="D950" s="148"/>
    </row>
    <row r="951" spans="4:4" x14ac:dyDescent="0.2">
      <c r="D951" s="148"/>
    </row>
    <row r="952" spans="4:4" x14ac:dyDescent="0.2">
      <c r="D952" s="148"/>
    </row>
    <row r="953" spans="4:4" x14ac:dyDescent="0.2">
      <c r="D953" s="148"/>
    </row>
    <row r="954" spans="4:4" x14ac:dyDescent="0.2">
      <c r="D954" s="148"/>
    </row>
    <row r="955" spans="4:4" x14ac:dyDescent="0.2">
      <c r="D955" s="148"/>
    </row>
    <row r="956" spans="4:4" x14ac:dyDescent="0.2">
      <c r="D956" s="148"/>
    </row>
    <row r="957" spans="4:4" x14ac:dyDescent="0.2">
      <c r="D957" s="148"/>
    </row>
    <row r="958" spans="4:4" x14ac:dyDescent="0.2">
      <c r="D958" s="148"/>
    </row>
    <row r="959" spans="4:4" x14ac:dyDescent="0.2">
      <c r="D959" s="148"/>
    </row>
    <row r="960" spans="4:4" x14ac:dyDescent="0.2">
      <c r="D960" s="148"/>
    </row>
    <row r="961" spans="4:4" x14ac:dyDescent="0.2">
      <c r="D961" s="148"/>
    </row>
    <row r="962" spans="4:4" x14ac:dyDescent="0.2">
      <c r="D962" s="148"/>
    </row>
    <row r="963" spans="4:4" x14ac:dyDescent="0.2">
      <c r="D963" s="148"/>
    </row>
    <row r="964" spans="4:4" x14ac:dyDescent="0.2">
      <c r="D964" s="148"/>
    </row>
    <row r="965" spans="4:4" x14ac:dyDescent="0.2">
      <c r="D965" s="148"/>
    </row>
    <row r="966" spans="4:4" x14ac:dyDescent="0.2">
      <c r="D966" s="148"/>
    </row>
    <row r="967" spans="4:4" x14ac:dyDescent="0.2">
      <c r="D967" s="148"/>
    </row>
    <row r="968" spans="4:4" x14ac:dyDescent="0.2">
      <c r="D968" s="148"/>
    </row>
    <row r="969" spans="4:4" x14ac:dyDescent="0.2">
      <c r="D969" s="148"/>
    </row>
    <row r="970" spans="4:4" x14ac:dyDescent="0.2">
      <c r="D970" s="148"/>
    </row>
    <row r="971" spans="4:4" x14ac:dyDescent="0.2">
      <c r="D971" s="148"/>
    </row>
    <row r="972" spans="4:4" x14ac:dyDescent="0.2">
      <c r="D972" s="148"/>
    </row>
    <row r="973" spans="4:4" x14ac:dyDescent="0.2">
      <c r="D973" s="148"/>
    </row>
    <row r="974" spans="4:4" x14ac:dyDescent="0.2">
      <c r="D974" s="148"/>
    </row>
    <row r="975" spans="4:4" x14ac:dyDescent="0.2">
      <c r="D975" s="148"/>
    </row>
    <row r="976" spans="4:4" x14ac:dyDescent="0.2">
      <c r="D976" s="148"/>
    </row>
    <row r="977" spans="4:4" x14ac:dyDescent="0.2">
      <c r="D977" s="148"/>
    </row>
    <row r="978" spans="4:4" x14ac:dyDescent="0.2">
      <c r="D978" s="148"/>
    </row>
    <row r="979" spans="4:4" x14ac:dyDescent="0.2">
      <c r="D979" s="148"/>
    </row>
    <row r="980" spans="4:4" x14ac:dyDescent="0.2">
      <c r="D980" s="148"/>
    </row>
    <row r="981" spans="4:4" x14ac:dyDescent="0.2">
      <c r="D981" s="148"/>
    </row>
    <row r="982" spans="4:4" x14ac:dyDescent="0.2">
      <c r="D982" s="148"/>
    </row>
    <row r="983" spans="4:4" x14ac:dyDescent="0.2">
      <c r="D983" s="148"/>
    </row>
    <row r="984" spans="4:4" x14ac:dyDescent="0.2">
      <c r="D984" s="148"/>
    </row>
    <row r="985" spans="4:4" x14ac:dyDescent="0.2">
      <c r="D985" s="148"/>
    </row>
    <row r="986" spans="4:4" x14ac:dyDescent="0.2">
      <c r="D986" s="148"/>
    </row>
    <row r="987" spans="4:4" x14ac:dyDescent="0.2">
      <c r="D987" s="148"/>
    </row>
    <row r="988" spans="4:4" x14ac:dyDescent="0.2">
      <c r="D988" s="148"/>
    </row>
    <row r="989" spans="4:4" x14ac:dyDescent="0.2">
      <c r="D989" s="148"/>
    </row>
    <row r="990" spans="4:4" x14ac:dyDescent="0.2">
      <c r="D990" s="148"/>
    </row>
    <row r="991" spans="4:4" x14ac:dyDescent="0.2">
      <c r="D991" s="148"/>
    </row>
    <row r="992" spans="4:4" x14ac:dyDescent="0.2">
      <c r="D992" s="148"/>
    </row>
    <row r="993" spans="4:4" x14ac:dyDescent="0.2">
      <c r="D993" s="148"/>
    </row>
    <row r="994" spans="4:4" x14ac:dyDescent="0.2">
      <c r="D994" s="148"/>
    </row>
    <row r="995" spans="4:4" x14ac:dyDescent="0.2">
      <c r="D995" s="148"/>
    </row>
    <row r="996" spans="4:4" x14ac:dyDescent="0.2">
      <c r="D996" s="148"/>
    </row>
    <row r="997" spans="4:4" x14ac:dyDescent="0.2">
      <c r="D997" s="148"/>
    </row>
    <row r="998" spans="4:4" x14ac:dyDescent="0.2">
      <c r="D998" s="148"/>
    </row>
    <row r="999" spans="4:4" x14ac:dyDescent="0.2">
      <c r="D999" s="148"/>
    </row>
    <row r="1000" spans="4:4" x14ac:dyDescent="0.2">
      <c r="D1000" s="148"/>
    </row>
    <row r="1001" spans="4:4" x14ac:dyDescent="0.2">
      <c r="D1001" s="148"/>
    </row>
    <row r="1002" spans="4:4" x14ac:dyDescent="0.2">
      <c r="D1002" s="148"/>
    </row>
    <row r="1003" spans="4:4" x14ac:dyDescent="0.2">
      <c r="D1003" s="148"/>
    </row>
    <row r="1004" spans="4:4" x14ac:dyDescent="0.2">
      <c r="D1004" s="148"/>
    </row>
    <row r="1005" spans="4:4" x14ac:dyDescent="0.2">
      <c r="D1005" s="148"/>
    </row>
    <row r="1006" spans="4:4" x14ac:dyDescent="0.2">
      <c r="D1006" s="148"/>
    </row>
    <row r="1007" spans="4:4" x14ac:dyDescent="0.2">
      <c r="D1007" s="148"/>
    </row>
    <row r="1008" spans="4:4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JuZQjfgvMPbBYvAjUmLMujLEYaQxFMGn3u2RQYgUG4K+FwF6PWdKT3mpwrJToNz5M79CZZieV8zWTFiWYDkXcA==" saltValue="QO/fPGqL/fYwXRr+3YMWag==" spinCount="100000" sheet="1"/>
  <mergeCells count="9">
    <mergeCell ref="A1:G1"/>
    <mergeCell ref="C2:G2"/>
    <mergeCell ref="C3:G3"/>
    <mergeCell ref="C4:G4"/>
    <mergeCell ref="A19:B19"/>
    <mergeCell ref="C10:G10"/>
    <mergeCell ref="C12:G12"/>
    <mergeCell ref="C14:G14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AZ150"/>
  <sheetViews>
    <sheetView showGridLines="0" topLeftCell="B25" zoomScaleNormal="100" zoomScaleSheetLayoutView="75" workbookViewId="0">
      <selection activeCell="H33" sqref="H33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  <col min="52" max="52" width="93.140625" customWidth="1"/>
  </cols>
  <sheetData>
    <row r="1" spans="1:15" ht="33.75" customHeight="1" x14ac:dyDescent="0.2">
      <c r="A1" s="72" t="s">
        <v>36</v>
      </c>
      <c r="B1" s="236" t="s">
        <v>41</v>
      </c>
      <c r="C1" s="237"/>
      <c r="D1" s="237"/>
      <c r="E1" s="237"/>
      <c r="F1" s="237"/>
      <c r="G1" s="237"/>
      <c r="H1" s="237"/>
      <c r="I1" s="237"/>
      <c r="J1" s="238"/>
    </row>
    <row r="2" spans="1:15" ht="36" customHeight="1" x14ac:dyDescent="0.2">
      <c r="A2" s="3"/>
      <c r="B2" s="78" t="s">
        <v>22</v>
      </c>
      <c r="C2" s="79"/>
      <c r="D2" s="80" t="s">
        <v>43</v>
      </c>
      <c r="E2" s="242" t="s">
        <v>44</v>
      </c>
      <c r="F2" s="243"/>
      <c r="G2" s="243"/>
      <c r="H2" s="243"/>
      <c r="I2" s="243"/>
      <c r="J2" s="244"/>
      <c r="O2" s="2"/>
    </row>
    <row r="3" spans="1:15" ht="27" hidden="1" customHeight="1" x14ac:dyDescent="0.2">
      <c r="A3" s="3"/>
      <c r="B3" s="81"/>
      <c r="C3" s="79"/>
      <c r="D3" s="82"/>
      <c r="E3" s="245"/>
      <c r="F3" s="246"/>
      <c r="G3" s="246"/>
      <c r="H3" s="246"/>
      <c r="I3" s="246"/>
      <c r="J3" s="247"/>
    </row>
    <row r="4" spans="1:15" ht="23.25" customHeight="1" x14ac:dyDescent="0.2">
      <c r="A4" s="3"/>
      <c r="B4" s="83"/>
      <c r="C4" s="84"/>
      <c r="D4" s="85"/>
      <c r="E4" s="234"/>
      <c r="F4" s="234"/>
      <c r="G4" s="234"/>
      <c r="H4" s="234"/>
      <c r="I4" s="234"/>
      <c r="J4" s="235"/>
    </row>
    <row r="5" spans="1:15" ht="24" customHeight="1" x14ac:dyDescent="0.2">
      <c r="A5" s="3"/>
      <c r="B5" s="46" t="s">
        <v>42</v>
      </c>
      <c r="C5" s="4"/>
      <c r="D5" s="86" t="s">
        <v>45</v>
      </c>
      <c r="E5" s="25"/>
      <c r="F5" s="25"/>
      <c r="G5" s="25"/>
      <c r="H5" s="27" t="s">
        <v>40</v>
      </c>
      <c r="I5" s="86" t="s">
        <v>49</v>
      </c>
      <c r="J5" s="10"/>
    </row>
    <row r="6" spans="1:15" ht="15.75" customHeight="1" x14ac:dyDescent="0.2">
      <c r="A6" s="3"/>
      <c r="B6" s="40"/>
      <c r="C6" s="25"/>
      <c r="D6" s="86" t="s">
        <v>46</v>
      </c>
      <c r="E6" s="25"/>
      <c r="F6" s="25"/>
      <c r="G6" s="25"/>
      <c r="H6" s="27" t="s">
        <v>34</v>
      </c>
      <c r="I6" s="86" t="s">
        <v>50</v>
      </c>
      <c r="J6" s="10"/>
    </row>
    <row r="7" spans="1:15" ht="15.75" customHeight="1" x14ac:dyDescent="0.2">
      <c r="A7" s="3"/>
      <c r="B7" s="41"/>
      <c r="C7" s="88" t="s">
        <v>48</v>
      </c>
      <c r="D7" s="87" t="s">
        <v>47</v>
      </c>
      <c r="E7" s="33"/>
      <c r="F7" s="33"/>
      <c r="G7" s="33"/>
      <c r="H7" s="35"/>
      <c r="I7" s="33"/>
      <c r="J7" s="50"/>
    </row>
    <row r="8" spans="1:15" ht="24" hidden="1" customHeight="1" x14ac:dyDescent="0.2">
      <c r="A8" s="3"/>
      <c r="B8" s="46" t="s">
        <v>20</v>
      </c>
      <c r="C8" s="4"/>
      <c r="D8" s="34"/>
      <c r="E8" s="4"/>
      <c r="F8" s="4"/>
      <c r="G8" s="44"/>
      <c r="H8" s="27" t="s">
        <v>40</v>
      </c>
      <c r="I8" s="32"/>
      <c r="J8" s="10"/>
    </row>
    <row r="9" spans="1:15" ht="15.75" hidden="1" customHeight="1" x14ac:dyDescent="0.2">
      <c r="A9" s="3"/>
      <c r="B9" s="3"/>
      <c r="C9" s="4"/>
      <c r="D9" s="34"/>
      <c r="E9" s="4"/>
      <c r="F9" s="4"/>
      <c r="G9" s="44"/>
      <c r="H9" s="27" t="s">
        <v>34</v>
      </c>
      <c r="I9" s="32"/>
      <c r="J9" s="10"/>
    </row>
    <row r="10" spans="1:15" ht="15.75" hidden="1" customHeight="1" x14ac:dyDescent="0.2">
      <c r="A10" s="3"/>
      <c r="B10" s="51"/>
      <c r="C10" s="26"/>
      <c r="D10" s="45"/>
      <c r="E10" s="54"/>
      <c r="F10" s="54"/>
      <c r="G10" s="52"/>
      <c r="H10" s="52"/>
      <c r="I10" s="53"/>
      <c r="J10" s="50"/>
    </row>
    <row r="11" spans="1:15" ht="24" customHeight="1" x14ac:dyDescent="0.2">
      <c r="A11" s="3"/>
      <c r="B11" s="46" t="s">
        <v>19</v>
      </c>
      <c r="C11" s="4"/>
      <c r="D11" s="249"/>
      <c r="E11" s="249"/>
      <c r="F11" s="249"/>
      <c r="G11" s="249"/>
      <c r="H11" s="27" t="s">
        <v>40</v>
      </c>
      <c r="I11" s="90"/>
      <c r="J11" s="10"/>
    </row>
    <row r="12" spans="1:15" ht="15.75" customHeight="1" x14ac:dyDescent="0.2">
      <c r="A12" s="3"/>
      <c r="B12" s="40"/>
      <c r="C12" s="25"/>
      <c r="D12" s="232"/>
      <c r="E12" s="232"/>
      <c r="F12" s="232"/>
      <c r="G12" s="232"/>
      <c r="H12" s="27" t="s">
        <v>34</v>
      </c>
      <c r="I12" s="90"/>
      <c r="J12" s="10"/>
    </row>
    <row r="13" spans="1:15" ht="15.75" customHeight="1" x14ac:dyDescent="0.2">
      <c r="A13" s="3"/>
      <c r="B13" s="41"/>
      <c r="C13" s="89"/>
      <c r="D13" s="233"/>
      <c r="E13" s="233"/>
      <c r="F13" s="233"/>
      <c r="G13" s="233"/>
      <c r="H13" s="28"/>
      <c r="I13" s="33"/>
      <c r="J13" s="50"/>
    </row>
    <row r="14" spans="1:15" ht="24" hidden="1" customHeight="1" x14ac:dyDescent="0.2">
      <c r="A14" s="3"/>
      <c r="B14" s="65" t="s">
        <v>21</v>
      </c>
      <c r="C14" s="66"/>
      <c r="D14" s="67"/>
      <c r="E14" s="68"/>
      <c r="F14" s="68"/>
      <c r="G14" s="68"/>
      <c r="H14" s="69"/>
      <c r="I14" s="68"/>
      <c r="J14" s="70"/>
    </row>
    <row r="15" spans="1:15" ht="32.25" customHeight="1" x14ac:dyDescent="0.2">
      <c r="A15" s="3"/>
      <c r="B15" s="51" t="s">
        <v>32</v>
      </c>
      <c r="C15" s="71"/>
      <c r="D15" s="52"/>
      <c r="E15" s="248"/>
      <c r="F15" s="248"/>
      <c r="G15" s="250"/>
      <c r="H15" s="250"/>
      <c r="I15" s="250" t="s">
        <v>29</v>
      </c>
      <c r="J15" s="251"/>
    </row>
    <row r="16" spans="1:15" ht="23.25" customHeight="1" x14ac:dyDescent="0.2">
      <c r="A16" s="147" t="s">
        <v>24</v>
      </c>
      <c r="B16" s="56" t="s">
        <v>24</v>
      </c>
      <c r="C16" s="57"/>
      <c r="D16" s="58"/>
      <c r="E16" s="225"/>
      <c r="F16" s="226"/>
      <c r="G16" s="225"/>
      <c r="H16" s="226"/>
      <c r="I16" s="225">
        <f>SUMIF(F83:F146,A16,I83:I146)+SUMIF(F83:F146,"PSU",I83:I146)</f>
        <v>0</v>
      </c>
      <c r="J16" s="227"/>
    </row>
    <row r="17" spans="1:10" ht="23.25" customHeight="1" x14ac:dyDescent="0.2">
      <c r="A17" s="147" t="s">
        <v>25</v>
      </c>
      <c r="B17" s="56" t="s">
        <v>25</v>
      </c>
      <c r="C17" s="57"/>
      <c r="D17" s="58"/>
      <c r="E17" s="225"/>
      <c r="F17" s="226"/>
      <c r="G17" s="225"/>
      <c r="H17" s="226"/>
      <c r="I17" s="225">
        <f>SUMIF(F83:F146,A17,I83:I146)</f>
        <v>0</v>
      </c>
      <c r="J17" s="227"/>
    </row>
    <row r="18" spans="1:10" ht="23.25" customHeight="1" x14ac:dyDescent="0.2">
      <c r="A18" s="147" t="s">
        <v>26</v>
      </c>
      <c r="B18" s="56" t="s">
        <v>26</v>
      </c>
      <c r="C18" s="57"/>
      <c r="D18" s="58"/>
      <c r="E18" s="225"/>
      <c r="F18" s="226"/>
      <c r="G18" s="225"/>
      <c r="H18" s="226"/>
      <c r="I18" s="225">
        <f>SUMIF(F83:F146,A18,I83:I146)</f>
        <v>0</v>
      </c>
      <c r="J18" s="227"/>
    </row>
    <row r="19" spans="1:10" ht="23.25" customHeight="1" x14ac:dyDescent="0.2">
      <c r="A19" s="147" t="s">
        <v>213</v>
      </c>
      <c r="B19" s="56" t="s">
        <v>27</v>
      </c>
      <c r="C19" s="57"/>
      <c r="D19" s="58"/>
      <c r="E19" s="225"/>
      <c r="F19" s="226"/>
      <c r="G19" s="225"/>
      <c r="H19" s="226"/>
      <c r="I19" s="225">
        <f>SUMIF(F83:F146,A19,I83:I146)</f>
        <v>0</v>
      </c>
      <c r="J19" s="227"/>
    </row>
    <row r="20" spans="1:10" ht="23.25" customHeight="1" x14ac:dyDescent="0.2">
      <c r="A20" s="147" t="s">
        <v>216</v>
      </c>
      <c r="B20" s="56" t="s">
        <v>28</v>
      </c>
      <c r="C20" s="57"/>
      <c r="D20" s="58"/>
      <c r="E20" s="225"/>
      <c r="F20" s="226"/>
      <c r="G20" s="225"/>
      <c r="H20" s="226"/>
      <c r="I20" s="225">
        <f>SUMIF(F83:F146,A20,I83:I146)</f>
        <v>0</v>
      </c>
      <c r="J20" s="227"/>
    </row>
    <row r="21" spans="1:10" ht="23.25" customHeight="1" x14ac:dyDescent="0.2">
      <c r="A21" s="3"/>
      <c r="B21" s="73" t="s">
        <v>29</v>
      </c>
      <c r="C21" s="74"/>
      <c r="D21" s="75"/>
      <c r="E21" s="228"/>
      <c r="F21" s="252"/>
      <c r="G21" s="228"/>
      <c r="H21" s="252"/>
      <c r="I21" s="228">
        <f>SUM(I16:J20)</f>
        <v>0</v>
      </c>
      <c r="J21" s="229"/>
    </row>
    <row r="22" spans="1:10" ht="33" customHeight="1" x14ac:dyDescent="0.2">
      <c r="A22" s="3"/>
      <c r="B22" s="64" t="s">
        <v>33</v>
      </c>
      <c r="C22" s="57"/>
      <c r="D22" s="58"/>
      <c r="E22" s="63"/>
      <c r="F22" s="60"/>
      <c r="G22" s="49"/>
      <c r="H22" s="49"/>
      <c r="I22" s="49"/>
      <c r="J22" s="61"/>
    </row>
    <row r="23" spans="1:10" ht="23.25" customHeight="1" x14ac:dyDescent="0.2">
      <c r="A23" s="3"/>
      <c r="B23" s="56" t="s">
        <v>12</v>
      </c>
      <c r="C23" s="57"/>
      <c r="D23" s="58"/>
      <c r="E23" s="59">
        <v>15</v>
      </c>
      <c r="F23" s="60" t="s">
        <v>0</v>
      </c>
      <c r="G23" s="223">
        <f>ZakladDPHSniVypocet</f>
        <v>0</v>
      </c>
      <c r="H23" s="224"/>
      <c r="I23" s="224"/>
      <c r="J23" s="61" t="str">
        <f t="shared" ref="J23:J28" si="0">Mena</f>
        <v>CZK</v>
      </c>
    </row>
    <row r="24" spans="1:10" ht="23.25" hidden="1" customHeight="1" x14ac:dyDescent="0.2">
      <c r="A24" s="3"/>
      <c r="B24" s="56" t="s">
        <v>13</v>
      </c>
      <c r="C24" s="57"/>
      <c r="D24" s="58"/>
      <c r="E24" s="59">
        <f>SazbaDPH1</f>
        <v>15</v>
      </c>
      <c r="F24" s="60" t="s">
        <v>0</v>
      </c>
      <c r="G24" s="221">
        <f>I23*E23/100</f>
        <v>0</v>
      </c>
      <c r="H24" s="222"/>
      <c r="I24" s="222"/>
      <c r="J24" s="61" t="str">
        <f t="shared" si="0"/>
        <v>CZK</v>
      </c>
    </row>
    <row r="25" spans="1:10" ht="23.25" customHeight="1" x14ac:dyDescent="0.2">
      <c r="A25" s="3"/>
      <c r="B25" s="56" t="s">
        <v>14</v>
      </c>
      <c r="C25" s="57"/>
      <c r="D25" s="58"/>
      <c r="E25" s="59">
        <v>21</v>
      </c>
      <c r="F25" s="60" t="s">
        <v>0</v>
      </c>
      <c r="G25" s="223">
        <f>ZakladDPHZaklVypocet</f>
        <v>0</v>
      </c>
      <c r="H25" s="224"/>
      <c r="I25" s="224"/>
      <c r="J25" s="61" t="str">
        <f t="shared" si="0"/>
        <v>CZK</v>
      </c>
    </row>
    <row r="26" spans="1:10" ht="23.25" hidden="1" customHeight="1" x14ac:dyDescent="0.2">
      <c r="A26" s="3"/>
      <c r="B26" s="48" t="s">
        <v>15</v>
      </c>
      <c r="C26" s="21"/>
      <c r="D26" s="17"/>
      <c r="E26" s="42">
        <f>SazbaDPH2</f>
        <v>21</v>
      </c>
      <c r="F26" s="43" t="s">
        <v>0</v>
      </c>
      <c r="G26" s="239">
        <f>I25*E25/100</f>
        <v>0</v>
      </c>
      <c r="H26" s="240"/>
      <c r="I26" s="240"/>
      <c r="J26" s="55" t="str">
        <f t="shared" si="0"/>
        <v>CZK</v>
      </c>
    </row>
    <row r="27" spans="1:10" ht="23.25" customHeight="1" thickBot="1" x14ac:dyDescent="0.25">
      <c r="A27" s="3">
        <f>ZakladDPHSni+ZakladDPHZakl</f>
        <v>0</v>
      </c>
      <c r="B27" s="47" t="s">
        <v>4</v>
      </c>
      <c r="C27" s="19"/>
      <c r="D27" s="22"/>
      <c r="E27" s="19"/>
      <c r="F27" s="20"/>
      <c r="G27" s="241">
        <f>CenaCelkemBezDPH-(ZakladDPHSni+ZakladDPHZakl)</f>
        <v>0</v>
      </c>
      <c r="H27" s="241"/>
      <c r="I27" s="241"/>
      <c r="J27" s="62" t="str">
        <f t="shared" si="0"/>
        <v>CZK</v>
      </c>
    </row>
    <row r="28" spans="1:10" ht="27.75" customHeight="1" thickBot="1" x14ac:dyDescent="0.25">
      <c r="A28" s="3">
        <f>(A27-INT(A27))*100</f>
        <v>0</v>
      </c>
      <c r="B28" s="123" t="s">
        <v>23</v>
      </c>
      <c r="C28" s="124"/>
      <c r="D28" s="124"/>
      <c r="E28" s="125"/>
      <c r="F28" s="126"/>
      <c r="G28" s="231">
        <f>IF(A28&gt;50, ROUNDUP(A27, 0), ROUNDDOWN(A27, 0))</f>
        <v>0</v>
      </c>
      <c r="H28" s="231"/>
      <c r="I28" s="231"/>
      <c r="J28" s="127" t="str">
        <f t="shared" si="0"/>
        <v>CZK</v>
      </c>
    </row>
    <row r="29" spans="1:10" ht="27.75" hidden="1" customHeight="1" thickBot="1" x14ac:dyDescent="0.25">
      <c r="A29" s="3"/>
      <c r="B29" s="123" t="s">
        <v>35</v>
      </c>
      <c r="C29" s="128"/>
      <c r="D29" s="128"/>
      <c r="E29" s="128"/>
      <c r="F29" s="128"/>
      <c r="G29" s="230">
        <f>ZakladDPHSni+DPHSni+ZakladDPHZakl+DPHZakl+Zaokrouhleni</f>
        <v>0</v>
      </c>
      <c r="H29" s="230"/>
      <c r="I29" s="230"/>
      <c r="J29" s="129" t="s">
        <v>76</v>
      </c>
    </row>
    <row r="30" spans="1:10" ht="12.75" customHeight="1" x14ac:dyDescent="0.2">
      <c r="A30" s="3"/>
      <c r="B30" s="3"/>
      <c r="C30" s="4"/>
      <c r="D30" s="4"/>
      <c r="E30" s="4"/>
      <c r="F30" s="4"/>
      <c r="G30" s="44"/>
      <c r="H30" s="4"/>
      <c r="I30" s="44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4"/>
      <c r="H31" s="4"/>
      <c r="I31" s="44"/>
      <c r="J31" s="11"/>
    </row>
    <row r="32" spans="1:10" ht="18.75" customHeight="1" x14ac:dyDescent="0.2">
      <c r="A32" s="3"/>
      <c r="B32" s="23"/>
      <c r="C32" s="18" t="s">
        <v>11</v>
      </c>
      <c r="D32" s="38"/>
      <c r="E32" s="38"/>
      <c r="F32" s="18" t="s">
        <v>10</v>
      </c>
      <c r="G32" s="38"/>
      <c r="H32" s="39"/>
      <c r="I32" s="38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4"/>
      <c r="H33" s="4"/>
      <c r="I33" s="44"/>
      <c r="J33" s="11"/>
    </row>
    <row r="34" spans="1:10" s="36" customFormat="1" ht="18.75" customHeight="1" x14ac:dyDescent="0.2">
      <c r="A34" s="29"/>
      <c r="B34" s="29"/>
      <c r="C34" s="30"/>
      <c r="D34" s="24"/>
      <c r="E34" s="24"/>
      <c r="F34" s="30"/>
      <c r="G34" s="31"/>
      <c r="H34" s="24"/>
      <c r="I34" s="31"/>
      <c r="J34" s="37"/>
    </row>
    <row r="35" spans="1:10" ht="12.75" customHeight="1" x14ac:dyDescent="0.2">
      <c r="A35" s="3"/>
      <c r="B35" s="3"/>
      <c r="C35" s="4"/>
      <c r="D35" s="220" t="s">
        <v>2</v>
      </c>
      <c r="E35" s="220"/>
      <c r="F35" s="4"/>
      <c r="G35" s="44"/>
      <c r="H35" s="12" t="s">
        <v>3</v>
      </c>
      <c r="I35" s="44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 x14ac:dyDescent="0.2">
      <c r="B37" s="96" t="s">
        <v>16</v>
      </c>
      <c r="C37" s="97"/>
      <c r="D37" s="97"/>
      <c r="E37" s="97"/>
      <c r="F37" s="98"/>
      <c r="G37" s="98"/>
      <c r="H37" s="98"/>
      <c r="I37" s="98"/>
      <c r="J37" s="97"/>
    </row>
    <row r="38" spans="1:10" ht="25.5" customHeight="1" x14ac:dyDescent="0.2">
      <c r="A38" s="95" t="s">
        <v>37</v>
      </c>
      <c r="B38" s="99" t="s">
        <v>17</v>
      </c>
      <c r="C38" s="100" t="s">
        <v>5</v>
      </c>
      <c r="D38" s="101"/>
      <c r="E38" s="101"/>
      <c r="F38" s="102" t="str">
        <f>B23</f>
        <v>Základ pro sníženou DPH</v>
      </c>
      <c r="G38" s="102" t="str">
        <f>B25</f>
        <v>Základ pro základní DPH</v>
      </c>
      <c r="H38" s="103" t="s">
        <v>18</v>
      </c>
      <c r="I38" s="104" t="s">
        <v>1</v>
      </c>
      <c r="J38" s="105" t="s">
        <v>0</v>
      </c>
    </row>
    <row r="39" spans="1:10" ht="25.5" hidden="1" customHeight="1" x14ac:dyDescent="0.2">
      <c r="A39" s="95">
        <v>1</v>
      </c>
      <c r="B39" s="106" t="s">
        <v>51</v>
      </c>
      <c r="C39" s="214"/>
      <c r="D39" s="215"/>
      <c r="E39" s="215"/>
      <c r="F39" s="107">
        <f>'SO01 001r Pol'!AE146+'SO01 M21.1 Pol'!AE51+'SO02 002 Pol'!AE139+'SO11.1 003 Pol'!AE989+'SO11.1 721.1 Pol'!AE161+'SO11.1 741.1 Pol'!AE188+'SO11.1 742.1 Pol'!AE196+'SO11.1 M24.1 Pol'!AE92+'SO11.2 004 Pol'!AE18</f>
        <v>0</v>
      </c>
      <c r="G39" s="108">
        <f>'SO01 001r Pol'!AF146+'SO01 M21.1 Pol'!AF51+'SO02 002 Pol'!AF139+'SO11.1 003 Pol'!AF989+'SO11.1 721.1 Pol'!AF161+'SO11.1 741.1 Pol'!AF188+'SO11.1 742.1 Pol'!AF196+'SO11.1 M24.1 Pol'!AF92+'SO11.2 004 Pol'!AF18</f>
        <v>0</v>
      </c>
      <c r="H39" s="109"/>
      <c r="I39" s="110">
        <f t="shared" ref="I39:I52" si="1">F39+G39+H39</f>
        <v>0</v>
      </c>
      <c r="J39" s="111" t="str">
        <f t="shared" ref="J39:J52" si="2">IF(CenaCelkemVypocet=0,"",I39/CenaCelkemVypocet*100)</f>
        <v/>
      </c>
    </row>
    <row r="40" spans="1:10" ht="25.5" customHeight="1" x14ac:dyDescent="0.2">
      <c r="A40" s="95">
        <v>2</v>
      </c>
      <c r="B40" s="112" t="s">
        <v>52</v>
      </c>
      <c r="C40" s="216" t="s">
        <v>53</v>
      </c>
      <c r="D40" s="217"/>
      <c r="E40" s="217"/>
      <c r="F40" s="113">
        <f>'SO01 001r Pol'!AE146+'SO01 M21.1 Pol'!AE51</f>
        <v>0</v>
      </c>
      <c r="G40" s="114">
        <f>'SO01 001r Pol'!AF146+'SO01 M21.1 Pol'!AF51</f>
        <v>0</v>
      </c>
      <c r="H40" s="114"/>
      <c r="I40" s="115">
        <f t="shared" si="1"/>
        <v>0</v>
      </c>
      <c r="J40" s="116" t="str">
        <f t="shared" si="2"/>
        <v/>
      </c>
    </row>
    <row r="41" spans="1:10" ht="25.5" customHeight="1" x14ac:dyDescent="0.2">
      <c r="A41" s="95">
        <v>3</v>
      </c>
      <c r="B41" s="117" t="s">
        <v>54</v>
      </c>
      <c r="C41" s="214" t="s">
        <v>55</v>
      </c>
      <c r="D41" s="215"/>
      <c r="E41" s="215"/>
      <c r="F41" s="118">
        <f>'SO01 001r Pol'!AE146</f>
        <v>0</v>
      </c>
      <c r="G41" s="109">
        <f>'SO01 001r Pol'!AF146</f>
        <v>0</v>
      </c>
      <c r="H41" s="109"/>
      <c r="I41" s="110">
        <f t="shared" si="1"/>
        <v>0</v>
      </c>
      <c r="J41" s="111" t="str">
        <f t="shared" si="2"/>
        <v/>
      </c>
    </row>
    <row r="42" spans="1:10" ht="25.5" customHeight="1" x14ac:dyDescent="0.2">
      <c r="A42" s="95">
        <v>3</v>
      </c>
      <c r="B42" s="117" t="s">
        <v>56</v>
      </c>
      <c r="C42" s="214" t="s">
        <v>57</v>
      </c>
      <c r="D42" s="215"/>
      <c r="E42" s="215"/>
      <c r="F42" s="118">
        <f>'SO01 M21.1 Pol'!AE51</f>
        <v>0</v>
      </c>
      <c r="G42" s="109">
        <f>'SO01 M21.1 Pol'!AF51</f>
        <v>0</v>
      </c>
      <c r="H42" s="109"/>
      <c r="I42" s="110">
        <f t="shared" si="1"/>
        <v>0</v>
      </c>
      <c r="J42" s="111" t="str">
        <f t="shared" si="2"/>
        <v/>
      </c>
    </row>
    <row r="43" spans="1:10" ht="25.5" customHeight="1" x14ac:dyDescent="0.2">
      <c r="A43" s="95">
        <v>2</v>
      </c>
      <c r="B43" s="112" t="s">
        <v>58</v>
      </c>
      <c r="C43" s="216" t="s">
        <v>59</v>
      </c>
      <c r="D43" s="217"/>
      <c r="E43" s="217"/>
      <c r="F43" s="113">
        <f>'SO02 002 Pol'!AE139</f>
        <v>0</v>
      </c>
      <c r="G43" s="114">
        <f>'SO02 002 Pol'!AF139</f>
        <v>0</v>
      </c>
      <c r="H43" s="114"/>
      <c r="I43" s="115">
        <f t="shared" si="1"/>
        <v>0</v>
      </c>
      <c r="J43" s="116" t="str">
        <f t="shared" si="2"/>
        <v/>
      </c>
    </row>
    <row r="44" spans="1:10" ht="25.5" customHeight="1" x14ac:dyDescent="0.2">
      <c r="A44" s="95">
        <v>3</v>
      </c>
      <c r="B44" s="117" t="s">
        <v>60</v>
      </c>
      <c r="C44" s="214" t="s">
        <v>59</v>
      </c>
      <c r="D44" s="215"/>
      <c r="E44" s="215"/>
      <c r="F44" s="118">
        <f>'SO02 002 Pol'!AE139</f>
        <v>0</v>
      </c>
      <c r="G44" s="109">
        <f>'SO02 002 Pol'!AF139</f>
        <v>0</v>
      </c>
      <c r="H44" s="109"/>
      <c r="I44" s="110">
        <f t="shared" si="1"/>
        <v>0</v>
      </c>
      <c r="J44" s="111" t="str">
        <f t="shared" si="2"/>
        <v/>
      </c>
    </row>
    <row r="45" spans="1:10" ht="25.5" customHeight="1" x14ac:dyDescent="0.2">
      <c r="A45" s="95">
        <v>2</v>
      </c>
      <c r="B45" s="112" t="s">
        <v>61</v>
      </c>
      <c r="C45" s="216" t="s">
        <v>62</v>
      </c>
      <c r="D45" s="217"/>
      <c r="E45" s="217"/>
      <c r="F45" s="113">
        <f>'SO11.1 003 Pol'!AE989+'SO11.1 721.1 Pol'!AE161+'SO11.1 741.1 Pol'!AE188+'SO11.1 742.1 Pol'!AE196+'SO11.1 M24.1 Pol'!AE92</f>
        <v>0</v>
      </c>
      <c r="G45" s="114">
        <f>'SO11.1 003 Pol'!AF989+'SO11.1 721.1 Pol'!AF161+'SO11.1 741.1 Pol'!AF188+'SO11.1 742.1 Pol'!AF196+'SO11.1 M24.1 Pol'!AF92</f>
        <v>0</v>
      </c>
      <c r="H45" s="114"/>
      <c r="I45" s="115">
        <f t="shared" si="1"/>
        <v>0</v>
      </c>
      <c r="J45" s="116" t="str">
        <f t="shared" si="2"/>
        <v/>
      </c>
    </row>
    <row r="46" spans="1:10" ht="25.5" customHeight="1" x14ac:dyDescent="0.2">
      <c r="A46" s="95">
        <v>3</v>
      </c>
      <c r="B46" s="117" t="s">
        <v>63</v>
      </c>
      <c r="C46" s="214" t="s">
        <v>62</v>
      </c>
      <c r="D46" s="215"/>
      <c r="E46" s="215"/>
      <c r="F46" s="118">
        <f>'SO11.1 003 Pol'!AE989</f>
        <v>0</v>
      </c>
      <c r="G46" s="109">
        <f>'SO11.1 003 Pol'!AF989</f>
        <v>0</v>
      </c>
      <c r="H46" s="109"/>
      <c r="I46" s="110">
        <f t="shared" si="1"/>
        <v>0</v>
      </c>
      <c r="J46" s="111" t="str">
        <f t="shared" si="2"/>
        <v/>
      </c>
    </row>
    <row r="47" spans="1:10" ht="25.5" customHeight="1" x14ac:dyDescent="0.2">
      <c r="A47" s="95">
        <v>3</v>
      </c>
      <c r="B47" s="117" t="s">
        <v>64</v>
      </c>
      <c r="C47" s="214" t="s">
        <v>65</v>
      </c>
      <c r="D47" s="215"/>
      <c r="E47" s="215"/>
      <c r="F47" s="118">
        <f>'SO11.1 721.1 Pol'!AE161</f>
        <v>0</v>
      </c>
      <c r="G47" s="109">
        <f>'SO11.1 721.1 Pol'!AF161</f>
        <v>0</v>
      </c>
      <c r="H47" s="109"/>
      <c r="I47" s="110">
        <f t="shared" si="1"/>
        <v>0</v>
      </c>
      <c r="J47" s="111" t="str">
        <f t="shared" si="2"/>
        <v/>
      </c>
    </row>
    <row r="48" spans="1:10" ht="25.5" customHeight="1" x14ac:dyDescent="0.2">
      <c r="A48" s="95">
        <v>3</v>
      </c>
      <c r="B48" s="117" t="s">
        <v>66</v>
      </c>
      <c r="C48" s="214" t="s">
        <v>67</v>
      </c>
      <c r="D48" s="215"/>
      <c r="E48" s="215"/>
      <c r="F48" s="118">
        <f>'SO11.1 741.1 Pol'!AE188</f>
        <v>0</v>
      </c>
      <c r="G48" s="109">
        <f>'SO11.1 741.1 Pol'!AF188</f>
        <v>0</v>
      </c>
      <c r="H48" s="109"/>
      <c r="I48" s="110">
        <f t="shared" si="1"/>
        <v>0</v>
      </c>
      <c r="J48" s="111" t="str">
        <f t="shared" si="2"/>
        <v/>
      </c>
    </row>
    <row r="49" spans="1:52" ht="25.5" customHeight="1" x14ac:dyDescent="0.2">
      <c r="A49" s="95">
        <v>3</v>
      </c>
      <c r="B49" s="117" t="s">
        <v>68</v>
      </c>
      <c r="C49" s="214" t="s">
        <v>69</v>
      </c>
      <c r="D49" s="215"/>
      <c r="E49" s="215"/>
      <c r="F49" s="118">
        <f>'SO11.1 742.1 Pol'!AE196</f>
        <v>0</v>
      </c>
      <c r="G49" s="109">
        <f>'SO11.1 742.1 Pol'!AF196</f>
        <v>0</v>
      </c>
      <c r="H49" s="109"/>
      <c r="I49" s="110">
        <f t="shared" si="1"/>
        <v>0</v>
      </c>
      <c r="J49" s="111" t="str">
        <f t="shared" si="2"/>
        <v/>
      </c>
    </row>
    <row r="50" spans="1:52" ht="25.5" customHeight="1" x14ac:dyDescent="0.2">
      <c r="A50" s="95">
        <v>3</v>
      </c>
      <c r="B50" s="117" t="s">
        <v>70</v>
      </c>
      <c r="C50" s="214" t="s">
        <v>71</v>
      </c>
      <c r="D50" s="215"/>
      <c r="E50" s="215"/>
      <c r="F50" s="118">
        <f>'SO11.1 M24.1 Pol'!AE92</f>
        <v>0</v>
      </c>
      <c r="G50" s="109">
        <f>'SO11.1 M24.1 Pol'!AF92</f>
        <v>0</v>
      </c>
      <c r="H50" s="109"/>
      <c r="I50" s="110">
        <f t="shared" si="1"/>
        <v>0</v>
      </c>
      <c r="J50" s="111" t="str">
        <f t="shared" si="2"/>
        <v/>
      </c>
    </row>
    <row r="51" spans="1:52" ht="25.5" customHeight="1" x14ac:dyDescent="0.2">
      <c r="A51" s="95">
        <v>2</v>
      </c>
      <c r="B51" s="112" t="s">
        <v>72</v>
      </c>
      <c r="C51" s="216" t="s">
        <v>73</v>
      </c>
      <c r="D51" s="217"/>
      <c r="E51" s="217"/>
      <c r="F51" s="113">
        <f>'SO11.2 004 Pol'!AE18</f>
        <v>0</v>
      </c>
      <c r="G51" s="114">
        <f>'SO11.2 004 Pol'!AF18</f>
        <v>0</v>
      </c>
      <c r="H51" s="114"/>
      <c r="I51" s="115">
        <f t="shared" si="1"/>
        <v>0</v>
      </c>
      <c r="J51" s="116" t="str">
        <f t="shared" si="2"/>
        <v/>
      </c>
    </row>
    <row r="52" spans="1:52" ht="25.5" customHeight="1" x14ac:dyDescent="0.2">
      <c r="A52" s="95">
        <v>3</v>
      </c>
      <c r="B52" s="117" t="s">
        <v>74</v>
      </c>
      <c r="C52" s="214" t="s">
        <v>73</v>
      </c>
      <c r="D52" s="215"/>
      <c r="E52" s="215"/>
      <c r="F52" s="118">
        <f>'SO11.2 004 Pol'!AE18</f>
        <v>0</v>
      </c>
      <c r="G52" s="109">
        <f>'SO11.2 004 Pol'!AF18</f>
        <v>0</v>
      </c>
      <c r="H52" s="109"/>
      <c r="I52" s="110">
        <f t="shared" si="1"/>
        <v>0</v>
      </c>
      <c r="J52" s="111" t="str">
        <f t="shared" si="2"/>
        <v/>
      </c>
    </row>
    <row r="53" spans="1:52" ht="25.5" customHeight="1" x14ac:dyDescent="0.2">
      <c r="A53" s="95"/>
      <c r="B53" s="218" t="s">
        <v>75</v>
      </c>
      <c r="C53" s="219"/>
      <c r="D53" s="219"/>
      <c r="E53" s="219"/>
      <c r="F53" s="119">
        <f>SUMIF(A39:A52,"=1",F39:F52)</f>
        <v>0</v>
      </c>
      <c r="G53" s="120">
        <f>SUMIF(A39:A52,"=1",G39:G52)</f>
        <v>0</v>
      </c>
      <c r="H53" s="120">
        <f>SUMIF(A39:A52,"=1",H39:H52)</f>
        <v>0</v>
      </c>
      <c r="I53" s="121">
        <f>SUMIF(A39:A52,"=1",I39:I52)</f>
        <v>0</v>
      </c>
      <c r="J53" s="122">
        <f>SUMIF(A39:A52,"=1",J39:J52)</f>
        <v>0</v>
      </c>
    </row>
    <row r="55" spans="1:52" x14ac:dyDescent="0.2">
      <c r="B55" t="s">
        <v>77</v>
      </c>
    </row>
    <row r="57" spans="1:52" x14ac:dyDescent="0.2">
      <c r="B57" s="213" t="s">
        <v>78</v>
      </c>
      <c r="C57" s="213"/>
      <c r="D57" s="213"/>
      <c r="E57" s="213"/>
      <c r="F57" s="213"/>
      <c r="G57" s="213"/>
      <c r="H57" s="213"/>
      <c r="I57" s="213"/>
      <c r="J57" s="213"/>
      <c r="AZ57" s="130" t="str">
        <f>B57</f>
        <v>Součástí rozpočtu není dlažba pod schodištěm.</v>
      </c>
    </row>
    <row r="58" spans="1:52" x14ac:dyDescent="0.2">
      <c r="B58" s="213" t="s">
        <v>79</v>
      </c>
      <c r="C58" s="213"/>
      <c r="D58" s="213"/>
      <c r="E58" s="213"/>
      <c r="F58" s="213"/>
      <c r="G58" s="213"/>
      <c r="H58" s="213"/>
      <c r="I58" s="213"/>
      <c r="J58" s="213"/>
      <c r="AZ58" s="130" t="str">
        <f>B58</f>
        <v>Tato dlažba je zahrnuta v rozpočtu SO 11 - Revitalizace zahrad.</v>
      </c>
    </row>
    <row r="60" spans="1:52" x14ac:dyDescent="0.2">
      <c r="B60" t="s">
        <v>80</v>
      </c>
    </row>
    <row r="61" spans="1:52" ht="63.75" x14ac:dyDescent="0.2">
      <c r="B61" s="213" t="s">
        <v>81</v>
      </c>
      <c r="C61" s="213"/>
      <c r="D61" s="213"/>
      <c r="E61" s="213"/>
      <c r="F61" s="213"/>
      <c r="G61" s="213"/>
      <c r="H61" s="213"/>
      <c r="I61" s="213"/>
      <c r="J61" s="213"/>
      <c r="AZ61" s="130" t="str">
        <f>B61</f>
        <v>Soupis prací je sestaven s využitím Cenové soustavy ÚRS. Položky, které pochází z této cenové soustavy, jsou ve sloupci 'Cenová soustava' označeny popisem 'URS'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v>
      </c>
    </row>
    <row r="63" spans="1:52" x14ac:dyDescent="0.2">
      <c r="B63" t="s">
        <v>82</v>
      </c>
    </row>
    <row r="64" spans="1:52" ht="25.5" x14ac:dyDescent="0.2">
      <c r="B64" s="213" t="s">
        <v>83</v>
      </c>
      <c r="C64" s="213"/>
      <c r="D64" s="213"/>
      <c r="E64" s="213"/>
      <c r="F64" s="213"/>
      <c r="G64" s="213"/>
      <c r="H64" s="213"/>
      <c r="I64" s="213"/>
      <c r="J64" s="213"/>
      <c r="AZ64" s="130" t="str">
        <f>B64</f>
        <v>Položky pro montáže a dodávky silnoproudu jsou ve struktuře odpovídající ceníku RTS. Konkrétní položky jsou však vytvořeny jako ceny vlastní,</v>
      </c>
    </row>
    <row r="65" spans="2:52" x14ac:dyDescent="0.2">
      <c r="B65" s="213" t="s">
        <v>84</v>
      </c>
      <c r="C65" s="213"/>
      <c r="D65" s="213"/>
      <c r="E65" s="213"/>
      <c r="F65" s="213"/>
      <c r="G65" s="213"/>
      <c r="H65" s="213"/>
      <c r="I65" s="213"/>
      <c r="J65" s="213"/>
      <c r="AZ65" s="130" t="str">
        <f>B65</f>
        <v>protože ceník RTS neobsahuje konkrétní položky potřebné pro předmětný projekt.</v>
      </c>
    </row>
    <row r="67" spans="2:52" x14ac:dyDescent="0.2">
      <c r="B67" s="213" t="s">
        <v>85</v>
      </c>
      <c r="C67" s="213"/>
      <c r="D67" s="213"/>
      <c r="E67" s="213"/>
      <c r="F67" s="213"/>
      <c r="G67" s="213"/>
      <c r="H67" s="213"/>
      <c r="I67" s="213"/>
      <c r="J67" s="213"/>
      <c r="AZ67" s="130" t="str">
        <f>B67</f>
        <v>Položky, v jejichž čísle je písmeno D, jsou navrženy jako dodávky.</v>
      </c>
    </row>
    <row r="69" spans="2:52" x14ac:dyDescent="0.2">
      <c r="B69" t="s">
        <v>86</v>
      </c>
    </row>
    <row r="70" spans="2:52" x14ac:dyDescent="0.2">
      <c r="B70" s="213" t="s">
        <v>87</v>
      </c>
      <c r="C70" s="213"/>
      <c r="D70" s="213"/>
      <c r="E70" s="213"/>
      <c r="F70" s="213"/>
      <c r="G70" s="213"/>
      <c r="H70" s="213"/>
      <c r="I70" s="213"/>
      <c r="J70" s="213"/>
      <c r="AZ70" s="130" t="str">
        <f t="shared" ref="AZ70:AZ77" si="3">B70</f>
        <v>1	CCTV kamerový systém, počítání osob</v>
      </c>
    </row>
    <row r="71" spans="2:52" ht="51" x14ac:dyDescent="0.2">
      <c r="B71" s="213" t="s">
        <v>88</v>
      </c>
      <c r="C71" s="213"/>
      <c r="D71" s="213"/>
      <c r="E71" s="213"/>
      <c r="F71" s="213"/>
      <c r="G71" s="213"/>
      <c r="H71" s="213"/>
      <c r="I71" s="213"/>
      <c r="J71" s="213"/>
      <c r="AZ71" s="130" t="str">
        <f t="shared" si="3"/>
        <v>Bude instalován autonomní systém CCTV. Bude se jednat o IP systém. Záznamové a vyhodnocovací zařízení bude umístěno v Arcidiecézním muzeu v racku. Nové záznamové zařízení bude poskytovat rezervu i pro připojení event. dalších CCTV kamer. Veškerá kabeláž ke kamerám bude provedena optickým ethernetem, vzhledem k různým zemním potenciálům budov a venkovních kamer.</v>
      </c>
    </row>
    <row r="72" spans="2:52" x14ac:dyDescent="0.2">
      <c r="B72" s="213" t="s">
        <v>89</v>
      </c>
      <c r="C72" s="213"/>
      <c r="D72" s="213"/>
      <c r="E72" s="213"/>
      <c r="F72" s="213"/>
      <c r="G72" s="213"/>
      <c r="H72" s="213"/>
      <c r="I72" s="213"/>
      <c r="J72" s="213"/>
      <c r="AZ72" s="130" t="str">
        <f t="shared" si="3"/>
        <v>2	EZS (PTZS) elektrický zabezpečovací systém</v>
      </c>
    </row>
    <row r="73" spans="2:52" ht="25.5" x14ac:dyDescent="0.2">
      <c r="B73" s="213" t="s">
        <v>90</v>
      </c>
      <c r="C73" s="213"/>
      <c r="D73" s="213"/>
      <c r="E73" s="213"/>
      <c r="F73" s="213"/>
      <c r="G73" s="213"/>
      <c r="H73" s="213"/>
      <c r="I73" s="213"/>
      <c r="J73" s="213"/>
      <c r="AZ73" s="130" t="str">
        <f t="shared" si="3"/>
        <v>EZS bude instalována tak aby navázala na stávající instalaci EZS,  která se nachází v Arcidiecezním muzeu. Veškeré skutečnosti ohledně EZS podléhají utajení. Doplnení potřebného SW.</v>
      </c>
    </row>
    <row r="74" spans="2:52" x14ac:dyDescent="0.2">
      <c r="B74" s="213" t="s">
        <v>91</v>
      </c>
      <c r="C74" s="213"/>
      <c r="D74" s="213"/>
      <c r="E74" s="213"/>
      <c r="F74" s="213"/>
      <c r="G74" s="213"/>
      <c r="H74" s="213"/>
      <c r="I74" s="213"/>
      <c r="J74" s="213"/>
      <c r="AZ74" s="130" t="str">
        <f t="shared" si="3"/>
        <v>3	EPS (elektrická požární signalizace)</v>
      </c>
    </row>
    <row r="75" spans="2:52" ht="25.5" x14ac:dyDescent="0.2">
      <c r="B75" s="213" t="s">
        <v>92</v>
      </c>
      <c r="C75" s="213"/>
      <c r="D75" s="213"/>
      <c r="E75" s="213"/>
      <c r="F75" s="213"/>
      <c r="G75" s="213"/>
      <c r="H75" s="213"/>
      <c r="I75" s="213"/>
      <c r="J75" s="213"/>
      <c r="AZ75" s="130" t="str">
        <f t="shared" si="3"/>
        <v>EPS bude instalována tak aby navázala na stávající instalaci EPS Siemens, která se nachází v Arcidiecezním muzeu.  Doplnění potřebného SW.</v>
      </c>
    </row>
    <row r="76" spans="2:52" x14ac:dyDescent="0.2">
      <c r="B76" s="213" t="s">
        <v>93</v>
      </c>
      <c r="C76" s="213"/>
      <c r="D76" s="213"/>
      <c r="E76" s="213"/>
      <c r="F76" s="213"/>
      <c r="G76" s="213"/>
      <c r="H76" s="213"/>
      <c r="I76" s="213"/>
      <c r="J76" s="213"/>
      <c r="AZ76" s="130" t="str">
        <f t="shared" si="3"/>
        <v>6	Chráničky v zahradě, trubkování pro datové zásuvky v interieru</v>
      </c>
    </row>
    <row r="77" spans="2:52" ht="25.5" x14ac:dyDescent="0.2">
      <c r="B77" s="213" t="s">
        <v>94</v>
      </c>
      <c r="C77" s="213"/>
      <c r="D77" s="213"/>
      <c r="E77" s="213"/>
      <c r="F77" s="213"/>
      <c r="G77" s="213"/>
      <c r="H77" s="213"/>
      <c r="I77" s="213"/>
      <c r="J77" s="213"/>
      <c r="AZ77" s="130" t="str">
        <f t="shared" si="3"/>
        <v>Tato část vykazuje pouze výkopy a záhozy pod úrovní povrchu. Úpravy povrchů jsou vykázány v rámci jiné části projektu.</v>
      </c>
    </row>
    <row r="80" spans="2:52" ht="15.75" x14ac:dyDescent="0.25">
      <c r="B80" s="131" t="s">
        <v>95</v>
      </c>
    </row>
    <row r="82" spans="1:10" ht="25.5" customHeight="1" x14ac:dyDescent="0.2">
      <c r="A82" s="132"/>
      <c r="B82" s="135" t="s">
        <v>17</v>
      </c>
      <c r="C82" s="135" t="s">
        <v>5</v>
      </c>
      <c r="D82" s="136"/>
      <c r="E82" s="136"/>
      <c r="F82" s="137" t="s">
        <v>96</v>
      </c>
      <c r="G82" s="137"/>
      <c r="H82" s="137"/>
      <c r="I82" s="137" t="s">
        <v>29</v>
      </c>
      <c r="J82" s="137" t="s">
        <v>0</v>
      </c>
    </row>
    <row r="83" spans="1:10" ht="25.5" customHeight="1" x14ac:dyDescent="0.2">
      <c r="A83" s="133"/>
      <c r="B83" s="138" t="s">
        <v>97</v>
      </c>
      <c r="C83" s="211" t="s">
        <v>98</v>
      </c>
      <c r="D83" s="212"/>
      <c r="E83" s="212"/>
      <c r="F83" s="143" t="s">
        <v>24</v>
      </c>
      <c r="G83" s="144"/>
      <c r="H83" s="144"/>
      <c r="I83" s="144">
        <f>'SO01 001r Pol'!G8+'SO02 002 Pol'!G8</f>
        <v>0</v>
      </c>
      <c r="J83" s="141" t="str">
        <f>IF(I147=0,"",I83/I147*100)</f>
        <v/>
      </c>
    </row>
    <row r="84" spans="1:10" ht="25.5" customHeight="1" x14ac:dyDescent="0.2">
      <c r="A84" s="133"/>
      <c r="B84" s="138" t="s">
        <v>99</v>
      </c>
      <c r="C84" s="211" t="s">
        <v>100</v>
      </c>
      <c r="D84" s="212"/>
      <c r="E84" s="212"/>
      <c r="F84" s="143" t="s">
        <v>24</v>
      </c>
      <c r="G84" s="144"/>
      <c r="H84" s="144"/>
      <c r="I84" s="144">
        <f>'SO01 001r Pol'!G13+'SO02 002 Pol'!G11+'SO11.1 003 Pol'!G8+'SO11.1 721.1 Pol'!G8</f>
        <v>0</v>
      </c>
      <c r="J84" s="141" t="str">
        <f>IF(I147=0,"",I84/I147*100)</f>
        <v/>
      </c>
    </row>
    <row r="85" spans="1:10" ht="25.5" customHeight="1" x14ac:dyDescent="0.2">
      <c r="A85" s="133"/>
      <c r="B85" s="138" t="s">
        <v>101</v>
      </c>
      <c r="C85" s="211" t="s">
        <v>102</v>
      </c>
      <c r="D85" s="212"/>
      <c r="E85" s="212"/>
      <c r="F85" s="143" t="s">
        <v>24</v>
      </c>
      <c r="G85" s="144"/>
      <c r="H85" s="144"/>
      <c r="I85" s="144">
        <f>'SO11.1 721.1 Pol'!G38</f>
        <v>0</v>
      </c>
      <c r="J85" s="141" t="str">
        <f>IF(I147=0,"",I85/I147*100)</f>
        <v/>
      </c>
    </row>
    <row r="86" spans="1:10" ht="25.5" customHeight="1" x14ac:dyDescent="0.2">
      <c r="A86" s="133"/>
      <c r="B86" s="138" t="s">
        <v>103</v>
      </c>
      <c r="C86" s="211" t="s">
        <v>104</v>
      </c>
      <c r="D86" s="212"/>
      <c r="E86" s="212"/>
      <c r="F86" s="143" t="s">
        <v>24</v>
      </c>
      <c r="G86" s="144"/>
      <c r="H86" s="144"/>
      <c r="I86" s="144">
        <f>'SO11.1 003 Pol'!G80</f>
        <v>0</v>
      </c>
      <c r="J86" s="141" t="str">
        <f>IF(I147=0,"",I86/I147*100)</f>
        <v/>
      </c>
    </row>
    <row r="87" spans="1:10" ht="25.5" customHeight="1" x14ac:dyDescent="0.2">
      <c r="A87" s="133"/>
      <c r="B87" s="138" t="s">
        <v>103</v>
      </c>
      <c r="C87" s="211" t="s">
        <v>105</v>
      </c>
      <c r="D87" s="212"/>
      <c r="E87" s="212"/>
      <c r="F87" s="143" t="s">
        <v>24</v>
      </c>
      <c r="G87" s="144"/>
      <c r="H87" s="144"/>
      <c r="I87" s="144">
        <f>'SO01 001r Pol'!G25+'SO02 002 Pol'!G60</f>
        <v>0</v>
      </c>
      <c r="J87" s="141" t="str">
        <f>IF(I147=0,"",I87/I147*100)</f>
        <v/>
      </c>
    </row>
    <row r="88" spans="1:10" ht="25.5" customHeight="1" x14ac:dyDescent="0.2">
      <c r="A88" s="133"/>
      <c r="B88" s="138" t="s">
        <v>106</v>
      </c>
      <c r="C88" s="211" t="s">
        <v>107</v>
      </c>
      <c r="D88" s="212"/>
      <c r="E88" s="212"/>
      <c r="F88" s="143" t="s">
        <v>24</v>
      </c>
      <c r="G88" s="144"/>
      <c r="H88" s="144"/>
      <c r="I88" s="144">
        <f>'SO11.1 003 Pol'!G147</f>
        <v>0</v>
      </c>
      <c r="J88" s="141" t="str">
        <f>IF(I147=0,"",I88/I147*100)</f>
        <v/>
      </c>
    </row>
    <row r="89" spans="1:10" ht="25.5" customHeight="1" x14ac:dyDescent="0.2">
      <c r="A89" s="133"/>
      <c r="B89" s="138" t="s">
        <v>108</v>
      </c>
      <c r="C89" s="211" t="s">
        <v>109</v>
      </c>
      <c r="D89" s="212"/>
      <c r="E89" s="212"/>
      <c r="F89" s="143" t="s">
        <v>24</v>
      </c>
      <c r="G89" s="144"/>
      <c r="H89" s="144"/>
      <c r="I89" s="144">
        <f>'SO02 002 Pol'!G73+'SO11.1 003 Pol'!G195+'SO11.1 721.1 Pol'!G47</f>
        <v>0</v>
      </c>
      <c r="J89" s="141" t="str">
        <f>IF(I147=0,"",I89/I147*100)</f>
        <v/>
      </c>
    </row>
    <row r="90" spans="1:10" ht="25.5" customHeight="1" x14ac:dyDescent="0.2">
      <c r="A90" s="133"/>
      <c r="B90" s="138" t="s">
        <v>110</v>
      </c>
      <c r="C90" s="211" t="s">
        <v>111</v>
      </c>
      <c r="D90" s="212"/>
      <c r="E90" s="212"/>
      <c r="F90" s="143" t="s">
        <v>24</v>
      </c>
      <c r="G90" s="144"/>
      <c r="H90" s="144"/>
      <c r="I90" s="144">
        <f>'SO02 002 Pol'!G77+'SO11.1 721.1 Pol'!G52</f>
        <v>0</v>
      </c>
      <c r="J90" s="141" t="str">
        <f>IF(I147=0,"",I90/I147*100)</f>
        <v/>
      </c>
    </row>
    <row r="91" spans="1:10" ht="25.5" customHeight="1" x14ac:dyDescent="0.2">
      <c r="A91" s="133"/>
      <c r="B91" s="138" t="s">
        <v>110</v>
      </c>
      <c r="C91" s="211" t="s">
        <v>112</v>
      </c>
      <c r="D91" s="212"/>
      <c r="E91" s="212"/>
      <c r="F91" s="143" t="s">
        <v>24</v>
      </c>
      <c r="G91" s="144"/>
      <c r="H91" s="144"/>
      <c r="I91" s="144">
        <f>'SO11.1 003 Pol'!G229</f>
        <v>0</v>
      </c>
      <c r="J91" s="141" t="str">
        <f>IF(I147=0,"",I91/I147*100)</f>
        <v/>
      </c>
    </row>
    <row r="92" spans="1:10" ht="25.5" customHeight="1" x14ac:dyDescent="0.2">
      <c r="A92" s="133"/>
      <c r="B92" s="138" t="s">
        <v>113</v>
      </c>
      <c r="C92" s="211" t="s">
        <v>114</v>
      </c>
      <c r="D92" s="212"/>
      <c r="E92" s="212"/>
      <c r="F92" s="143" t="s">
        <v>24</v>
      </c>
      <c r="G92" s="144"/>
      <c r="H92" s="144"/>
      <c r="I92" s="144">
        <f>'SO11.1 003 Pol'!G281</f>
        <v>0</v>
      </c>
      <c r="J92" s="141" t="str">
        <f>IF(I147=0,"",I92/I147*100)</f>
        <v/>
      </c>
    </row>
    <row r="93" spans="1:10" ht="25.5" customHeight="1" x14ac:dyDescent="0.2">
      <c r="A93" s="133"/>
      <c r="B93" s="138" t="s">
        <v>115</v>
      </c>
      <c r="C93" s="211" t="s">
        <v>116</v>
      </c>
      <c r="D93" s="212"/>
      <c r="E93" s="212"/>
      <c r="F93" s="143" t="s">
        <v>24</v>
      </c>
      <c r="G93" s="144"/>
      <c r="H93" s="144"/>
      <c r="I93" s="144">
        <f>'SO01 001r Pol'!G37</f>
        <v>0</v>
      </c>
      <c r="J93" s="141" t="str">
        <f>IF(I147=0,"",I93/I147*100)</f>
        <v/>
      </c>
    </row>
    <row r="94" spans="1:10" ht="25.5" customHeight="1" x14ac:dyDescent="0.2">
      <c r="A94" s="133"/>
      <c r="B94" s="138" t="s">
        <v>117</v>
      </c>
      <c r="C94" s="211" t="s">
        <v>118</v>
      </c>
      <c r="D94" s="212"/>
      <c r="E94" s="212"/>
      <c r="F94" s="143" t="s">
        <v>24</v>
      </c>
      <c r="G94" s="144"/>
      <c r="H94" s="144"/>
      <c r="I94" s="144">
        <f>'SO02 002 Pol'!G87+'SO11.1 003 Pol'!G410</f>
        <v>0</v>
      </c>
      <c r="J94" s="141" t="str">
        <f>IF(I147=0,"",I94/I147*100)</f>
        <v/>
      </c>
    </row>
    <row r="95" spans="1:10" ht="25.5" customHeight="1" x14ac:dyDescent="0.2">
      <c r="A95" s="133"/>
      <c r="B95" s="138" t="s">
        <v>119</v>
      </c>
      <c r="C95" s="211" t="s">
        <v>120</v>
      </c>
      <c r="D95" s="212"/>
      <c r="E95" s="212"/>
      <c r="F95" s="143" t="s">
        <v>24</v>
      </c>
      <c r="G95" s="144"/>
      <c r="H95" s="144"/>
      <c r="I95" s="144">
        <f>'SO11.1 721.1 Pol'!G58</f>
        <v>0</v>
      </c>
      <c r="J95" s="141" t="str">
        <f>IF(I147=0,"",I95/I147*100)</f>
        <v/>
      </c>
    </row>
    <row r="96" spans="1:10" ht="25.5" customHeight="1" x14ac:dyDescent="0.2">
      <c r="A96" s="133"/>
      <c r="B96" s="138" t="s">
        <v>121</v>
      </c>
      <c r="C96" s="211" t="s">
        <v>122</v>
      </c>
      <c r="D96" s="212"/>
      <c r="E96" s="212"/>
      <c r="F96" s="143" t="s">
        <v>24</v>
      </c>
      <c r="G96" s="144"/>
      <c r="H96" s="144"/>
      <c r="I96" s="144">
        <f>'SO11.1 003 Pol'!G415</f>
        <v>0</v>
      </c>
      <c r="J96" s="141" t="str">
        <f>IF(I147=0,"",I96/I147*100)</f>
        <v/>
      </c>
    </row>
    <row r="97" spans="1:10" ht="25.5" customHeight="1" x14ac:dyDescent="0.2">
      <c r="A97" s="133"/>
      <c r="B97" s="138" t="s">
        <v>123</v>
      </c>
      <c r="C97" s="211" t="s">
        <v>124</v>
      </c>
      <c r="D97" s="212"/>
      <c r="E97" s="212"/>
      <c r="F97" s="143" t="s">
        <v>24</v>
      </c>
      <c r="G97" s="144"/>
      <c r="H97" s="144"/>
      <c r="I97" s="144">
        <f>'SO02 002 Pol'!G90</f>
        <v>0</v>
      </c>
      <c r="J97" s="141" t="str">
        <f>IF(I147=0,"",I97/I147*100)</f>
        <v/>
      </c>
    </row>
    <row r="98" spans="1:10" ht="25.5" customHeight="1" x14ac:dyDescent="0.2">
      <c r="A98" s="133"/>
      <c r="B98" s="138" t="s">
        <v>125</v>
      </c>
      <c r="C98" s="211" t="s">
        <v>126</v>
      </c>
      <c r="D98" s="212"/>
      <c r="E98" s="212"/>
      <c r="F98" s="143" t="s">
        <v>24</v>
      </c>
      <c r="G98" s="144"/>
      <c r="H98" s="144"/>
      <c r="I98" s="144">
        <f>'SO01 001r Pol'!G48</f>
        <v>0</v>
      </c>
      <c r="J98" s="141" t="str">
        <f>IF(I147=0,"",I98/I147*100)</f>
        <v/>
      </c>
    </row>
    <row r="99" spans="1:10" ht="25.5" customHeight="1" x14ac:dyDescent="0.2">
      <c r="A99" s="133"/>
      <c r="B99" s="138" t="s">
        <v>127</v>
      </c>
      <c r="C99" s="211" t="s">
        <v>128</v>
      </c>
      <c r="D99" s="212"/>
      <c r="E99" s="212"/>
      <c r="F99" s="143" t="s">
        <v>24</v>
      </c>
      <c r="G99" s="144"/>
      <c r="H99" s="144"/>
      <c r="I99" s="144">
        <f>'SO01 001r Pol'!G56+'SO02 002 Pol'!G97</f>
        <v>0</v>
      </c>
      <c r="J99" s="141" t="str">
        <f>IF(I147=0,"",I99/I147*100)</f>
        <v/>
      </c>
    </row>
    <row r="100" spans="1:10" ht="25.5" customHeight="1" x14ac:dyDescent="0.2">
      <c r="A100" s="133"/>
      <c r="B100" s="138" t="s">
        <v>129</v>
      </c>
      <c r="C100" s="211" t="s">
        <v>130</v>
      </c>
      <c r="D100" s="212"/>
      <c r="E100" s="212"/>
      <c r="F100" s="143" t="s">
        <v>24</v>
      </c>
      <c r="G100" s="144"/>
      <c r="H100" s="144"/>
      <c r="I100" s="144">
        <f>'SO01 001r Pol'!G58</f>
        <v>0</v>
      </c>
      <c r="J100" s="141" t="str">
        <f>IF(I147=0,"",I100/I147*100)</f>
        <v/>
      </c>
    </row>
    <row r="101" spans="1:10" ht="25.5" customHeight="1" x14ac:dyDescent="0.2">
      <c r="A101" s="133"/>
      <c r="B101" s="138" t="s">
        <v>131</v>
      </c>
      <c r="C101" s="211" t="s">
        <v>132</v>
      </c>
      <c r="D101" s="212"/>
      <c r="E101" s="212"/>
      <c r="F101" s="143" t="s">
        <v>24</v>
      </c>
      <c r="G101" s="144"/>
      <c r="H101" s="144"/>
      <c r="I101" s="144">
        <f>'SO01 001r Pol'!G67+'SO02 002 Pol'!G99+'SO11.1 003 Pol'!G606+'SO11.1 721.1 Pol'!G65</f>
        <v>0</v>
      </c>
      <c r="J101" s="141" t="str">
        <f>IF(I147=0,"",I101/I147*100)</f>
        <v/>
      </c>
    </row>
    <row r="102" spans="1:10" ht="25.5" customHeight="1" x14ac:dyDescent="0.2">
      <c r="A102" s="133"/>
      <c r="B102" s="138" t="s">
        <v>133</v>
      </c>
      <c r="C102" s="211" t="s">
        <v>134</v>
      </c>
      <c r="D102" s="212"/>
      <c r="E102" s="212"/>
      <c r="F102" s="143" t="s">
        <v>24</v>
      </c>
      <c r="G102" s="144"/>
      <c r="H102" s="144"/>
      <c r="I102" s="144">
        <f>'SO11.1 003 Pol'!G609</f>
        <v>0</v>
      </c>
      <c r="J102" s="141" t="str">
        <f>IF(I147=0,"",I102/I147*100)</f>
        <v/>
      </c>
    </row>
    <row r="103" spans="1:10" ht="25.5" customHeight="1" x14ac:dyDescent="0.2">
      <c r="A103" s="133"/>
      <c r="B103" s="138" t="s">
        <v>135</v>
      </c>
      <c r="C103" s="211" t="s">
        <v>136</v>
      </c>
      <c r="D103" s="212"/>
      <c r="E103" s="212"/>
      <c r="F103" s="143" t="s">
        <v>25</v>
      </c>
      <c r="G103" s="144"/>
      <c r="H103" s="144"/>
      <c r="I103" s="144">
        <f>'SO11.1 003 Pol'!G615</f>
        <v>0</v>
      </c>
      <c r="J103" s="141" t="str">
        <f>IF(I147=0,"",I103/I147*100)</f>
        <v/>
      </c>
    </row>
    <row r="104" spans="1:10" ht="25.5" customHeight="1" x14ac:dyDescent="0.2">
      <c r="A104" s="133"/>
      <c r="B104" s="138" t="s">
        <v>137</v>
      </c>
      <c r="C104" s="211" t="s">
        <v>138</v>
      </c>
      <c r="D104" s="212"/>
      <c r="E104" s="212"/>
      <c r="F104" s="143" t="s">
        <v>25</v>
      </c>
      <c r="G104" s="144"/>
      <c r="H104" s="144"/>
      <c r="I104" s="144">
        <f>'SO11.1 003 Pol'!G637+'SO11.1 721.1 Pol'!G68</f>
        <v>0</v>
      </c>
      <c r="J104" s="141" t="str">
        <f>IF(I147=0,"",I104/I147*100)</f>
        <v/>
      </c>
    </row>
    <row r="105" spans="1:10" ht="25.5" customHeight="1" x14ac:dyDescent="0.2">
      <c r="A105" s="133"/>
      <c r="B105" s="138" t="s">
        <v>139</v>
      </c>
      <c r="C105" s="211" t="s">
        <v>140</v>
      </c>
      <c r="D105" s="212"/>
      <c r="E105" s="212"/>
      <c r="F105" s="143" t="s">
        <v>25</v>
      </c>
      <c r="G105" s="144"/>
      <c r="H105" s="144"/>
      <c r="I105" s="144">
        <f>'SO11.1 721.1 Pol'!G77</f>
        <v>0</v>
      </c>
      <c r="J105" s="141" t="str">
        <f>IF(I147=0,"",I105/I147*100)</f>
        <v/>
      </c>
    </row>
    <row r="106" spans="1:10" ht="25.5" customHeight="1" x14ac:dyDescent="0.2">
      <c r="A106" s="133"/>
      <c r="B106" s="138" t="s">
        <v>139</v>
      </c>
      <c r="C106" s="211" t="s">
        <v>141</v>
      </c>
      <c r="D106" s="212"/>
      <c r="E106" s="212"/>
      <c r="F106" s="143" t="s">
        <v>25</v>
      </c>
      <c r="G106" s="144"/>
      <c r="H106" s="144"/>
      <c r="I106" s="144">
        <f>'SO11.1 003 Pol'!G651</f>
        <v>0</v>
      </c>
      <c r="J106" s="141" t="str">
        <f>IF(I147=0,"",I106/I147*100)</f>
        <v/>
      </c>
    </row>
    <row r="107" spans="1:10" ht="25.5" customHeight="1" x14ac:dyDescent="0.2">
      <c r="A107" s="133"/>
      <c r="B107" s="138" t="s">
        <v>142</v>
      </c>
      <c r="C107" s="211" t="s">
        <v>143</v>
      </c>
      <c r="D107" s="212"/>
      <c r="E107" s="212"/>
      <c r="F107" s="143" t="s">
        <v>25</v>
      </c>
      <c r="G107" s="144"/>
      <c r="H107" s="144"/>
      <c r="I107" s="144">
        <f>'SO11.1 721.1 Pol'!G108</f>
        <v>0</v>
      </c>
      <c r="J107" s="141" t="str">
        <f>IF(I147=0,"",I107/I147*100)</f>
        <v/>
      </c>
    </row>
    <row r="108" spans="1:10" ht="25.5" customHeight="1" x14ac:dyDescent="0.2">
      <c r="A108" s="133"/>
      <c r="B108" s="138" t="s">
        <v>144</v>
      </c>
      <c r="C108" s="211" t="s">
        <v>145</v>
      </c>
      <c r="D108" s="212"/>
      <c r="E108" s="212"/>
      <c r="F108" s="143" t="s">
        <v>25</v>
      </c>
      <c r="G108" s="144"/>
      <c r="H108" s="144"/>
      <c r="I108" s="144">
        <f>'SO11.1 721.1 Pol'!G126</f>
        <v>0</v>
      </c>
      <c r="J108" s="141" t="str">
        <f>IF(I147=0,"",I108/I147*100)</f>
        <v/>
      </c>
    </row>
    <row r="109" spans="1:10" ht="25.5" customHeight="1" x14ac:dyDescent="0.2">
      <c r="A109" s="133"/>
      <c r="B109" s="138" t="s">
        <v>146</v>
      </c>
      <c r="C109" s="211" t="s">
        <v>147</v>
      </c>
      <c r="D109" s="212"/>
      <c r="E109" s="212"/>
      <c r="F109" s="143" t="s">
        <v>25</v>
      </c>
      <c r="G109" s="144"/>
      <c r="H109" s="144"/>
      <c r="I109" s="144">
        <f>'SO11.1 721.1 Pol'!G132</f>
        <v>0</v>
      </c>
      <c r="J109" s="141" t="str">
        <f>IF(I147=0,"",I109/I147*100)</f>
        <v/>
      </c>
    </row>
    <row r="110" spans="1:10" ht="25.5" customHeight="1" x14ac:dyDescent="0.2">
      <c r="A110" s="133"/>
      <c r="B110" s="138" t="s">
        <v>148</v>
      </c>
      <c r="C110" s="211" t="s">
        <v>149</v>
      </c>
      <c r="D110" s="212"/>
      <c r="E110" s="212"/>
      <c r="F110" s="143" t="s">
        <v>25</v>
      </c>
      <c r="G110" s="144"/>
      <c r="H110" s="144"/>
      <c r="I110" s="144">
        <f>'SO11.1 741.1 Pol'!G8</f>
        <v>0</v>
      </c>
      <c r="J110" s="141" t="str">
        <f>IF(I147=0,"",I110/I147*100)</f>
        <v/>
      </c>
    </row>
    <row r="111" spans="1:10" ht="25.5" customHeight="1" x14ac:dyDescent="0.2">
      <c r="A111" s="133"/>
      <c r="B111" s="138" t="s">
        <v>150</v>
      </c>
      <c r="C111" s="211" t="s">
        <v>151</v>
      </c>
      <c r="D111" s="212"/>
      <c r="E111" s="212"/>
      <c r="F111" s="143" t="s">
        <v>25</v>
      </c>
      <c r="G111" s="144"/>
      <c r="H111" s="144"/>
      <c r="I111" s="144">
        <f>'SO11.1 741.1 Pol'!G13</f>
        <v>0</v>
      </c>
      <c r="J111" s="141" t="str">
        <f>IF(I147=0,"",I111/I147*100)</f>
        <v/>
      </c>
    </row>
    <row r="112" spans="1:10" ht="25.5" customHeight="1" x14ac:dyDescent="0.2">
      <c r="A112" s="133"/>
      <c r="B112" s="138" t="s">
        <v>152</v>
      </c>
      <c r="C112" s="211" t="s">
        <v>100</v>
      </c>
      <c r="D112" s="212"/>
      <c r="E112" s="212"/>
      <c r="F112" s="143" t="s">
        <v>25</v>
      </c>
      <c r="G112" s="144"/>
      <c r="H112" s="144"/>
      <c r="I112" s="144">
        <f>'SO11.1 741.1 Pol'!G170</f>
        <v>0</v>
      </c>
      <c r="J112" s="141" t="str">
        <f>IF(I147=0,"",I112/I147*100)</f>
        <v/>
      </c>
    </row>
    <row r="113" spans="1:10" ht="25.5" customHeight="1" x14ac:dyDescent="0.2">
      <c r="A113" s="133"/>
      <c r="B113" s="138" t="s">
        <v>153</v>
      </c>
      <c r="C113" s="211" t="s">
        <v>154</v>
      </c>
      <c r="D113" s="212"/>
      <c r="E113" s="212"/>
      <c r="F113" s="143" t="s">
        <v>25</v>
      </c>
      <c r="G113" s="144"/>
      <c r="H113" s="144"/>
      <c r="I113" s="144">
        <f>'SO11.1 741.1 Pol'!G184</f>
        <v>0</v>
      </c>
      <c r="J113" s="141" t="str">
        <f>IF(I147=0,"",I113/I147*100)</f>
        <v/>
      </c>
    </row>
    <row r="114" spans="1:10" ht="25.5" customHeight="1" x14ac:dyDescent="0.2">
      <c r="A114" s="133"/>
      <c r="B114" s="138" t="s">
        <v>155</v>
      </c>
      <c r="C114" s="211" t="s">
        <v>156</v>
      </c>
      <c r="D114" s="212"/>
      <c r="E114" s="212"/>
      <c r="F114" s="143" t="s">
        <v>25</v>
      </c>
      <c r="G114" s="144"/>
      <c r="H114" s="144"/>
      <c r="I114" s="144">
        <f>'SO11.1 003 Pol'!G653</f>
        <v>0</v>
      </c>
      <c r="J114" s="141" t="str">
        <f>IF(I147=0,"",I114/I147*100)</f>
        <v/>
      </c>
    </row>
    <row r="115" spans="1:10" ht="25.5" customHeight="1" x14ac:dyDescent="0.2">
      <c r="A115" s="133"/>
      <c r="B115" s="138" t="s">
        <v>157</v>
      </c>
      <c r="C115" s="211" t="s">
        <v>158</v>
      </c>
      <c r="D115" s="212"/>
      <c r="E115" s="212"/>
      <c r="F115" s="143" t="s">
        <v>25</v>
      </c>
      <c r="G115" s="144"/>
      <c r="H115" s="144"/>
      <c r="I115" s="144">
        <f>'SO11.1 742.1 Pol'!G8</f>
        <v>0</v>
      </c>
      <c r="J115" s="141" t="str">
        <f>IF(I147=0,"",I115/I147*100)</f>
        <v/>
      </c>
    </row>
    <row r="116" spans="1:10" ht="25.5" customHeight="1" x14ac:dyDescent="0.2">
      <c r="A116" s="133"/>
      <c r="B116" s="138" t="s">
        <v>159</v>
      </c>
      <c r="C116" s="211" t="s">
        <v>160</v>
      </c>
      <c r="D116" s="212"/>
      <c r="E116" s="212"/>
      <c r="F116" s="143" t="s">
        <v>25</v>
      </c>
      <c r="G116" s="144"/>
      <c r="H116" s="144"/>
      <c r="I116" s="144">
        <f>'SO11.1 742.1 Pol'!G55</f>
        <v>0</v>
      </c>
      <c r="J116" s="141" t="str">
        <f>IF(I147=0,"",I116/I147*100)</f>
        <v/>
      </c>
    </row>
    <row r="117" spans="1:10" ht="25.5" customHeight="1" x14ac:dyDescent="0.2">
      <c r="A117" s="133"/>
      <c r="B117" s="138" t="s">
        <v>161</v>
      </c>
      <c r="C117" s="211" t="s">
        <v>162</v>
      </c>
      <c r="D117" s="212"/>
      <c r="E117" s="212"/>
      <c r="F117" s="143" t="s">
        <v>25</v>
      </c>
      <c r="G117" s="144"/>
      <c r="H117" s="144"/>
      <c r="I117" s="144">
        <f>'SO11.1 742.1 Pol'!G81</f>
        <v>0</v>
      </c>
      <c r="J117" s="141" t="str">
        <f>IF(I147=0,"",I117/I147*100)</f>
        <v/>
      </c>
    </row>
    <row r="118" spans="1:10" ht="25.5" customHeight="1" x14ac:dyDescent="0.2">
      <c r="A118" s="133"/>
      <c r="B118" s="138" t="s">
        <v>163</v>
      </c>
      <c r="C118" s="211" t="s">
        <v>164</v>
      </c>
      <c r="D118" s="212"/>
      <c r="E118" s="212"/>
      <c r="F118" s="143" t="s">
        <v>25</v>
      </c>
      <c r="G118" s="144"/>
      <c r="H118" s="144"/>
      <c r="I118" s="144">
        <f>'SO11.1 742.1 Pol'!G124</f>
        <v>0</v>
      </c>
      <c r="J118" s="141" t="str">
        <f>IF(I147=0,"",I118/I147*100)</f>
        <v/>
      </c>
    </row>
    <row r="119" spans="1:10" ht="25.5" customHeight="1" x14ac:dyDescent="0.2">
      <c r="A119" s="133"/>
      <c r="B119" s="138" t="s">
        <v>165</v>
      </c>
      <c r="C119" s="211" t="s">
        <v>166</v>
      </c>
      <c r="D119" s="212"/>
      <c r="E119" s="212"/>
      <c r="F119" s="143" t="s">
        <v>25</v>
      </c>
      <c r="G119" s="144"/>
      <c r="H119" s="144"/>
      <c r="I119" s="144">
        <f>'SO11.1 742.1 Pol'!G142+'SO11.2 004 Pol'!G8</f>
        <v>0</v>
      </c>
      <c r="J119" s="141" t="str">
        <f>IF(I147=0,"",I119/I147*100)</f>
        <v/>
      </c>
    </row>
    <row r="120" spans="1:10" ht="25.5" customHeight="1" x14ac:dyDescent="0.2">
      <c r="A120" s="133"/>
      <c r="B120" s="138" t="s">
        <v>167</v>
      </c>
      <c r="C120" s="211" t="s">
        <v>168</v>
      </c>
      <c r="D120" s="212"/>
      <c r="E120" s="212"/>
      <c r="F120" s="143" t="s">
        <v>25</v>
      </c>
      <c r="G120" s="144"/>
      <c r="H120" s="144"/>
      <c r="I120" s="144">
        <f>'SO11.1 742.1 Pol'!G147</f>
        <v>0</v>
      </c>
      <c r="J120" s="141" t="str">
        <f>IF(I147=0,"",I120/I147*100)</f>
        <v/>
      </c>
    </row>
    <row r="121" spans="1:10" ht="25.5" customHeight="1" x14ac:dyDescent="0.2">
      <c r="A121" s="133"/>
      <c r="B121" s="138" t="s">
        <v>169</v>
      </c>
      <c r="C121" s="211" t="s">
        <v>170</v>
      </c>
      <c r="D121" s="212"/>
      <c r="E121" s="212"/>
      <c r="F121" s="143" t="s">
        <v>25</v>
      </c>
      <c r="G121" s="144"/>
      <c r="H121" s="144"/>
      <c r="I121" s="144">
        <f>'SO11.1 003 Pol'!G656</f>
        <v>0</v>
      </c>
      <c r="J121" s="141" t="str">
        <f>IF(I147=0,"",I121/I147*100)</f>
        <v/>
      </c>
    </row>
    <row r="122" spans="1:10" ht="25.5" customHeight="1" x14ac:dyDescent="0.2">
      <c r="A122" s="133"/>
      <c r="B122" s="138" t="s">
        <v>171</v>
      </c>
      <c r="C122" s="211" t="s">
        <v>172</v>
      </c>
      <c r="D122" s="212"/>
      <c r="E122" s="212"/>
      <c r="F122" s="143" t="s">
        <v>25</v>
      </c>
      <c r="G122" s="144"/>
      <c r="H122" s="144"/>
      <c r="I122" s="144">
        <f>'SO11.1 003 Pol'!G696</f>
        <v>0</v>
      </c>
      <c r="J122" s="141" t="str">
        <f>IF(I147=0,"",I122/I147*100)</f>
        <v/>
      </c>
    </row>
    <row r="123" spans="1:10" ht="25.5" customHeight="1" x14ac:dyDescent="0.2">
      <c r="A123" s="133"/>
      <c r="B123" s="138" t="s">
        <v>173</v>
      </c>
      <c r="C123" s="211" t="s">
        <v>174</v>
      </c>
      <c r="D123" s="212"/>
      <c r="E123" s="212"/>
      <c r="F123" s="143" t="s">
        <v>25</v>
      </c>
      <c r="G123" s="144"/>
      <c r="H123" s="144"/>
      <c r="I123" s="144">
        <f>'SO11.1 003 Pol'!G710</f>
        <v>0</v>
      </c>
      <c r="J123" s="141" t="str">
        <f>IF(I147=0,"",I123/I147*100)</f>
        <v/>
      </c>
    </row>
    <row r="124" spans="1:10" ht="25.5" customHeight="1" x14ac:dyDescent="0.2">
      <c r="A124" s="133"/>
      <c r="B124" s="138" t="s">
        <v>175</v>
      </c>
      <c r="C124" s="211" t="s">
        <v>176</v>
      </c>
      <c r="D124" s="212"/>
      <c r="E124" s="212"/>
      <c r="F124" s="143" t="s">
        <v>25</v>
      </c>
      <c r="G124" s="144"/>
      <c r="H124" s="144"/>
      <c r="I124" s="144">
        <f>'SO11.1 003 Pol'!G733</f>
        <v>0</v>
      </c>
      <c r="J124" s="141" t="str">
        <f>IF(I147=0,"",I124/I147*100)</f>
        <v/>
      </c>
    </row>
    <row r="125" spans="1:10" ht="25.5" customHeight="1" x14ac:dyDescent="0.2">
      <c r="A125" s="133"/>
      <c r="B125" s="138" t="s">
        <v>177</v>
      </c>
      <c r="C125" s="211" t="s">
        <v>178</v>
      </c>
      <c r="D125" s="212"/>
      <c r="E125" s="212"/>
      <c r="F125" s="143" t="s">
        <v>25</v>
      </c>
      <c r="G125" s="144"/>
      <c r="H125" s="144"/>
      <c r="I125" s="144">
        <f>'SO01 001r Pol'!G70+'SO11.1 003 Pol'!G768</f>
        <v>0</v>
      </c>
      <c r="J125" s="141" t="str">
        <f>IF(I147=0,"",I125/I147*100)</f>
        <v/>
      </c>
    </row>
    <row r="126" spans="1:10" ht="25.5" customHeight="1" x14ac:dyDescent="0.2">
      <c r="A126" s="133"/>
      <c r="B126" s="138" t="s">
        <v>179</v>
      </c>
      <c r="C126" s="211" t="s">
        <v>180</v>
      </c>
      <c r="D126" s="212"/>
      <c r="E126" s="212"/>
      <c r="F126" s="143" t="s">
        <v>25</v>
      </c>
      <c r="G126" s="144"/>
      <c r="H126" s="144"/>
      <c r="I126" s="144">
        <f>'SO01 001r Pol'!G72+'SO02 002 Pol'!G102+'SO11.1 003 Pol'!G825</f>
        <v>0</v>
      </c>
      <c r="J126" s="141" t="str">
        <f>IF(I147=0,"",I126/I147*100)</f>
        <v/>
      </c>
    </row>
    <row r="127" spans="1:10" ht="25.5" customHeight="1" x14ac:dyDescent="0.2">
      <c r="A127" s="133"/>
      <c r="B127" s="138" t="s">
        <v>181</v>
      </c>
      <c r="C127" s="211" t="s">
        <v>182</v>
      </c>
      <c r="D127" s="212"/>
      <c r="E127" s="212"/>
      <c r="F127" s="143" t="s">
        <v>25</v>
      </c>
      <c r="G127" s="144"/>
      <c r="H127" s="144"/>
      <c r="I127" s="144">
        <f>'SO11.1 003 Pol'!G878</f>
        <v>0</v>
      </c>
      <c r="J127" s="141" t="str">
        <f>IF(I147=0,"",I127/I147*100)</f>
        <v/>
      </c>
    </row>
    <row r="128" spans="1:10" ht="25.5" customHeight="1" x14ac:dyDescent="0.2">
      <c r="A128" s="133"/>
      <c r="B128" s="138" t="s">
        <v>183</v>
      </c>
      <c r="C128" s="211" t="s">
        <v>184</v>
      </c>
      <c r="D128" s="212"/>
      <c r="E128" s="212"/>
      <c r="F128" s="143" t="s">
        <v>25</v>
      </c>
      <c r="G128" s="144"/>
      <c r="H128" s="144"/>
      <c r="I128" s="144">
        <f>'SO11.1 003 Pol'!G903</f>
        <v>0</v>
      </c>
      <c r="J128" s="141" t="str">
        <f>IF(I147=0,"",I128/I147*100)</f>
        <v/>
      </c>
    </row>
    <row r="129" spans="1:10" ht="25.5" customHeight="1" x14ac:dyDescent="0.2">
      <c r="A129" s="133"/>
      <c r="B129" s="138" t="s">
        <v>185</v>
      </c>
      <c r="C129" s="211" t="s">
        <v>186</v>
      </c>
      <c r="D129" s="212"/>
      <c r="E129" s="212"/>
      <c r="F129" s="143" t="s">
        <v>25</v>
      </c>
      <c r="G129" s="144"/>
      <c r="H129" s="144"/>
      <c r="I129" s="144">
        <f>'SO01 001r Pol'!G99</f>
        <v>0</v>
      </c>
      <c r="J129" s="141" t="str">
        <f>IF(I147=0,"",I129/I147*100)</f>
        <v/>
      </c>
    </row>
    <row r="130" spans="1:10" ht="25.5" customHeight="1" x14ac:dyDescent="0.2">
      <c r="A130" s="133"/>
      <c r="B130" s="138" t="s">
        <v>187</v>
      </c>
      <c r="C130" s="211" t="s">
        <v>188</v>
      </c>
      <c r="D130" s="212"/>
      <c r="E130" s="212"/>
      <c r="F130" s="143" t="s">
        <v>25</v>
      </c>
      <c r="G130" s="144"/>
      <c r="H130" s="144"/>
      <c r="I130" s="144">
        <f>'SO11.1 003 Pol'!G915</f>
        <v>0</v>
      </c>
      <c r="J130" s="141" t="str">
        <f>IF(I147=0,"",I130/I147*100)</f>
        <v/>
      </c>
    </row>
    <row r="131" spans="1:10" ht="25.5" customHeight="1" x14ac:dyDescent="0.2">
      <c r="A131" s="133"/>
      <c r="B131" s="138" t="s">
        <v>189</v>
      </c>
      <c r="C131" s="211" t="s">
        <v>190</v>
      </c>
      <c r="D131" s="212"/>
      <c r="E131" s="212"/>
      <c r="F131" s="143" t="s">
        <v>25</v>
      </c>
      <c r="G131" s="144"/>
      <c r="H131" s="144"/>
      <c r="I131" s="144">
        <f>'SO11.1 003 Pol'!G926</f>
        <v>0</v>
      </c>
      <c r="J131" s="141" t="str">
        <f>IF(I147=0,"",I131/I147*100)</f>
        <v/>
      </c>
    </row>
    <row r="132" spans="1:10" ht="25.5" customHeight="1" x14ac:dyDescent="0.2">
      <c r="A132" s="133"/>
      <c r="B132" s="138" t="s">
        <v>189</v>
      </c>
      <c r="C132" s="211" t="s">
        <v>191</v>
      </c>
      <c r="D132" s="212"/>
      <c r="E132" s="212"/>
      <c r="F132" s="143" t="s">
        <v>25</v>
      </c>
      <c r="G132" s="144"/>
      <c r="H132" s="144"/>
      <c r="I132" s="144">
        <f>'SO01 001r Pol'!G112+'SO02 002 Pol'!G116</f>
        <v>0</v>
      </c>
      <c r="J132" s="141" t="str">
        <f>IF(I147=0,"",I132/I147*100)</f>
        <v/>
      </c>
    </row>
    <row r="133" spans="1:10" ht="25.5" customHeight="1" x14ac:dyDescent="0.2">
      <c r="A133" s="133"/>
      <c r="B133" s="138" t="s">
        <v>192</v>
      </c>
      <c r="C133" s="211" t="s">
        <v>193</v>
      </c>
      <c r="D133" s="212"/>
      <c r="E133" s="212"/>
      <c r="F133" s="143" t="s">
        <v>25</v>
      </c>
      <c r="G133" s="144"/>
      <c r="H133" s="144"/>
      <c r="I133" s="144">
        <f>'SO11.1 003 Pol'!G963</f>
        <v>0</v>
      </c>
      <c r="J133" s="141" t="str">
        <f>IF(I147=0,"",I133/I147*100)</f>
        <v/>
      </c>
    </row>
    <row r="134" spans="1:10" ht="25.5" customHeight="1" x14ac:dyDescent="0.2">
      <c r="A134" s="133"/>
      <c r="B134" s="138" t="s">
        <v>194</v>
      </c>
      <c r="C134" s="211" t="s">
        <v>195</v>
      </c>
      <c r="D134" s="212"/>
      <c r="E134" s="212"/>
      <c r="F134" s="143" t="s">
        <v>26</v>
      </c>
      <c r="G134" s="144"/>
      <c r="H134" s="144"/>
      <c r="I134" s="144">
        <f>'SO11.1 003 Pol'!G978</f>
        <v>0</v>
      </c>
      <c r="J134" s="141" t="str">
        <f>IF(I147=0,"",I134/I147*100)</f>
        <v/>
      </c>
    </row>
    <row r="135" spans="1:10" ht="25.5" customHeight="1" x14ac:dyDescent="0.2">
      <c r="A135" s="133"/>
      <c r="B135" s="138" t="s">
        <v>196</v>
      </c>
      <c r="C135" s="211" t="s">
        <v>151</v>
      </c>
      <c r="D135" s="212"/>
      <c r="E135" s="212"/>
      <c r="F135" s="143" t="s">
        <v>26</v>
      </c>
      <c r="G135" s="144"/>
      <c r="H135" s="144"/>
      <c r="I135" s="144">
        <f>'SO01 M21.1 Pol'!G8</f>
        <v>0</v>
      </c>
      <c r="J135" s="141" t="str">
        <f>IF(I147=0,"",I135/I147*100)</f>
        <v/>
      </c>
    </row>
    <row r="136" spans="1:10" ht="25.5" customHeight="1" x14ac:dyDescent="0.2">
      <c r="A136" s="133"/>
      <c r="B136" s="138" t="s">
        <v>197</v>
      </c>
      <c r="C136" s="211" t="s">
        <v>198</v>
      </c>
      <c r="D136" s="212"/>
      <c r="E136" s="212"/>
      <c r="F136" s="143" t="s">
        <v>26</v>
      </c>
      <c r="G136" s="144"/>
      <c r="H136" s="144"/>
      <c r="I136" s="144">
        <f>'SO02 002 Pol'!G126</f>
        <v>0</v>
      </c>
      <c r="J136" s="141" t="str">
        <f>IF(I147=0,"",I136/I147*100)</f>
        <v/>
      </c>
    </row>
    <row r="137" spans="1:10" ht="25.5" customHeight="1" x14ac:dyDescent="0.2">
      <c r="A137" s="133"/>
      <c r="B137" s="138" t="s">
        <v>70</v>
      </c>
      <c r="C137" s="211" t="s">
        <v>199</v>
      </c>
      <c r="D137" s="212"/>
      <c r="E137" s="212"/>
      <c r="F137" s="143" t="s">
        <v>26</v>
      </c>
      <c r="G137" s="144"/>
      <c r="H137" s="144"/>
      <c r="I137" s="144">
        <f>'SO11.1 M24.1 Pol'!G8</f>
        <v>0</v>
      </c>
      <c r="J137" s="141" t="str">
        <f>IF(I147=0,"",I137/I147*100)</f>
        <v/>
      </c>
    </row>
    <row r="138" spans="1:10" ht="25.5" customHeight="1" x14ac:dyDescent="0.2">
      <c r="A138" s="133"/>
      <c r="B138" s="138" t="s">
        <v>200</v>
      </c>
      <c r="C138" s="211" t="s">
        <v>201</v>
      </c>
      <c r="D138" s="212"/>
      <c r="E138" s="212"/>
      <c r="F138" s="143" t="s">
        <v>26</v>
      </c>
      <c r="G138" s="144"/>
      <c r="H138" s="144"/>
      <c r="I138" s="144">
        <f>'SO11.1 M24.1 Pol'!G28</f>
        <v>0</v>
      </c>
      <c r="J138" s="141" t="str">
        <f>IF(I147=0,"",I138/I147*100)</f>
        <v/>
      </c>
    </row>
    <row r="139" spans="1:10" ht="25.5" customHeight="1" x14ac:dyDescent="0.2">
      <c r="A139" s="133"/>
      <c r="B139" s="138" t="s">
        <v>202</v>
      </c>
      <c r="C139" s="211" t="s">
        <v>203</v>
      </c>
      <c r="D139" s="212"/>
      <c r="E139" s="212"/>
      <c r="F139" s="143" t="s">
        <v>26</v>
      </c>
      <c r="G139" s="144"/>
      <c r="H139" s="144"/>
      <c r="I139" s="144">
        <f>'SO11.1 M24.1 Pol'!G48</f>
        <v>0</v>
      </c>
      <c r="J139" s="141" t="str">
        <f>IF(I147=0,"",I139/I147*100)</f>
        <v/>
      </c>
    </row>
    <row r="140" spans="1:10" ht="25.5" customHeight="1" x14ac:dyDescent="0.2">
      <c r="A140" s="133"/>
      <c r="B140" s="138" t="s">
        <v>204</v>
      </c>
      <c r="C140" s="211" t="s">
        <v>205</v>
      </c>
      <c r="D140" s="212"/>
      <c r="E140" s="212"/>
      <c r="F140" s="143" t="s">
        <v>26</v>
      </c>
      <c r="G140" s="144"/>
      <c r="H140" s="144"/>
      <c r="I140" s="144">
        <f>'SO11.1 M24.1 Pol'!G68</f>
        <v>0</v>
      </c>
      <c r="J140" s="141" t="str">
        <f>IF(I147=0,"",I140/I147*100)</f>
        <v/>
      </c>
    </row>
    <row r="141" spans="1:10" ht="25.5" customHeight="1" x14ac:dyDescent="0.2">
      <c r="A141" s="133"/>
      <c r="B141" s="138" t="s">
        <v>206</v>
      </c>
      <c r="C141" s="211" t="s">
        <v>207</v>
      </c>
      <c r="D141" s="212"/>
      <c r="E141" s="212"/>
      <c r="F141" s="143" t="s">
        <v>26</v>
      </c>
      <c r="G141" s="144"/>
      <c r="H141" s="144"/>
      <c r="I141" s="144">
        <f>'SO11.1 M24.1 Pol'!G85</f>
        <v>0</v>
      </c>
      <c r="J141" s="141" t="str">
        <f>IF(I147=0,"",I141/I147*100)</f>
        <v/>
      </c>
    </row>
    <row r="142" spans="1:10" ht="25.5" customHeight="1" x14ac:dyDescent="0.2">
      <c r="A142" s="133"/>
      <c r="B142" s="138" t="s">
        <v>208</v>
      </c>
      <c r="C142" s="211" t="s">
        <v>209</v>
      </c>
      <c r="D142" s="212"/>
      <c r="E142" s="212"/>
      <c r="F142" s="143" t="s">
        <v>26</v>
      </c>
      <c r="G142" s="144"/>
      <c r="H142" s="144"/>
      <c r="I142" s="144">
        <f>'SO01 M21.1 Pol'!G26</f>
        <v>0</v>
      </c>
      <c r="J142" s="141" t="str">
        <f>IF(I147=0,"",I142/I147*100)</f>
        <v/>
      </c>
    </row>
    <row r="143" spans="1:10" ht="25.5" customHeight="1" x14ac:dyDescent="0.2">
      <c r="A143" s="133"/>
      <c r="B143" s="138" t="s">
        <v>210</v>
      </c>
      <c r="C143" s="211" t="s">
        <v>211</v>
      </c>
      <c r="D143" s="212"/>
      <c r="E143" s="212"/>
      <c r="F143" s="143" t="s">
        <v>212</v>
      </c>
      <c r="G143" s="144"/>
      <c r="H143" s="144"/>
      <c r="I143" s="144">
        <f>'SO01 001r Pol'!G135+'SO02 002 Pol'!G129</f>
        <v>0</v>
      </c>
      <c r="J143" s="141" t="str">
        <f>IF(I147=0,"",I143/I147*100)</f>
        <v/>
      </c>
    </row>
    <row r="144" spans="1:10" ht="25.5" customHeight="1" x14ac:dyDescent="0.2">
      <c r="A144" s="133"/>
      <c r="B144" s="138" t="s">
        <v>213</v>
      </c>
      <c r="C144" s="211" t="s">
        <v>27</v>
      </c>
      <c r="D144" s="212"/>
      <c r="E144" s="212"/>
      <c r="F144" s="143" t="s">
        <v>213</v>
      </c>
      <c r="G144" s="144"/>
      <c r="H144" s="144"/>
      <c r="I144" s="144">
        <f>'SO01 001r Pol'!G140+'SO01 M21.1 Pol'!G43+'SO02 002 Pol'!G133</f>
        <v>0</v>
      </c>
      <c r="J144" s="141" t="str">
        <f>IF(I147=0,"",I144/I147*100)</f>
        <v/>
      </c>
    </row>
    <row r="145" spans="1:10" ht="25.5" customHeight="1" x14ac:dyDescent="0.2">
      <c r="A145" s="133"/>
      <c r="B145" s="138" t="s">
        <v>214</v>
      </c>
      <c r="C145" s="211" t="s">
        <v>215</v>
      </c>
      <c r="D145" s="212"/>
      <c r="E145" s="212"/>
      <c r="F145" s="143" t="s">
        <v>213</v>
      </c>
      <c r="G145" s="144"/>
      <c r="H145" s="144"/>
      <c r="I145" s="144">
        <f>'SO11.1 003 Pol'!G980</f>
        <v>0</v>
      </c>
      <c r="J145" s="141" t="str">
        <f>IF(I147=0,"",I145/I147*100)</f>
        <v/>
      </c>
    </row>
    <row r="146" spans="1:10" ht="25.5" customHeight="1" x14ac:dyDescent="0.2">
      <c r="A146" s="133"/>
      <c r="B146" s="138" t="s">
        <v>216</v>
      </c>
      <c r="C146" s="211" t="s">
        <v>28</v>
      </c>
      <c r="D146" s="212"/>
      <c r="E146" s="212"/>
      <c r="F146" s="143" t="s">
        <v>216</v>
      </c>
      <c r="G146" s="144"/>
      <c r="H146" s="144"/>
      <c r="I146" s="144">
        <f>'SO01 001r Pol'!G143+'SO01 M21.1 Pol'!G46+'SO02 002 Pol'!G136</f>
        <v>0</v>
      </c>
      <c r="J146" s="141" t="str">
        <f>IF(I147=0,"",I146/I147*100)</f>
        <v/>
      </c>
    </row>
    <row r="147" spans="1:10" ht="25.5" customHeight="1" x14ac:dyDescent="0.2">
      <c r="A147" s="134"/>
      <c r="B147" s="139" t="s">
        <v>1</v>
      </c>
      <c r="C147" s="139"/>
      <c r="D147" s="140"/>
      <c r="E147" s="140"/>
      <c r="F147" s="145"/>
      <c r="G147" s="146"/>
      <c r="H147" s="146"/>
      <c r="I147" s="146">
        <f>SUM(I83:I146)</f>
        <v>0</v>
      </c>
      <c r="J147" s="142">
        <f>SUM(J83:J146)</f>
        <v>0</v>
      </c>
    </row>
    <row r="148" spans="1:10" x14ac:dyDescent="0.2">
      <c r="F148" s="93"/>
      <c r="G148" s="92"/>
      <c r="H148" s="93"/>
      <c r="I148" s="92"/>
      <c r="J148" s="94"/>
    </row>
    <row r="149" spans="1:10" x14ac:dyDescent="0.2">
      <c r="F149" s="93"/>
      <c r="G149" s="92"/>
      <c r="H149" s="93"/>
      <c r="I149" s="92"/>
      <c r="J149" s="94"/>
    </row>
    <row r="150" spans="1:10" x14ac:dyDescent="0.2">
      <c r="F150" s="93"/>
      <c r="G150" s="92"/>
      <c r="H150" s="93"/>
      <c r="I150" s="92"/>
      <c r="J150" s="94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29">
    <mergeCell ref="E17:F17"/>
    <mergeCell ref="D12:G12"/>
    <mergeCell ref="D13:G13"/>
    <mergeCell ref="E4:J4"/>
    <mergeCell ref="G16:H16"/>
    <mergeCell ref="G17:H17"/>
    <mergeCell ref="E16:F16"/>
    <mergeCell ref="B1:J1"/>
    <mergeCell ref="G26:I26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G27:I27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B57:J57"/>
    <mergeCell ref="B58:J58"/>
    <mergeCell ref="B61:J61"/>
    <mergeCell ref="B64:J64"/>
    <mergeCell ref="B65:J65"/>
    <mergeCell ref="C49:E49"/>
    <mergeCell ref="C50:E50"/>
    <mergeCell ref="C51:E51"/>
    <mergeCell ref="C52:E52"/>
    <mergeCell ref="B53:E53"/>
    <mergeCell ref="B74:J74"/>
    <mergeCell ref="B75:J75"/>
    <mergeCell ref="B76:J76"/>
    <mergeCell ref="B77:J77"/>
    <mergeCell ref="C83:E83"/>
    <mergeCell ref="B67:J67"/>
    <mergeCell ref="B70:J70"/>
    <mergeCell ref="B71:J71"/>
    <mergeCell ref="B72:J72"/>
    <mergeCell ref="B73:J73"/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109:E109"/>
    <mergeCell ref="C110:E110"/>
    <mergeCell ref="C111:E111"/>
    <mergeCell ref="C112:E112"/>
    <mergeCell ref="C113:E113"/>
    <mergeCell ref="C104:E104"/>
    <mergeCell ref="C105:E105"/>
    <mergeCell ref="C106:E106"/>
    <mergeCell ref="C107:E107"/>
    <mergeCell ref="C108:E108"/>
    <mergeCell ref="C119:E119"/>
    <mergeCell ref="C120:E120"/>
    <mergeCell ref="C121:E121"/>
    <mergeCell ref="C122:E122"/>
    <mergeCell ref="C123:E123"/>
    <mergeCell ref="C114:E114"/>
    <mergeCell ref="C115:E115"/>
    <mergeCell ref="C116:E116"/>
    <mergeCell ref="C117:E117"/>
    <mergeCell ref="C118:E118"/>
    <mergeCell ref="C129:E129"/>
    <mergeCell ref="C130:E130"/>
    <mergeCell ref="C131:E131"/>
    <mergeCell ref="C132:E132"/>
    <mergeCell ref="C133:E133"/>
    <mergeCell ref="C124:E124"/>
    <mergeCell ref="C125:E125"/>
    <mergeCell ref="C126:E126"/>
    <mergeCell ref="C127:E127"/>
    <mergeCell ref="C128:E128"/>
    <mergeCell ref="C144:E144"/>
    <mergeCell ref="C145:E145"/>
    <mergeCell ref="C146:E146"/>
    <mergeCell ref="C139:E139"/>
    <mergeCell ref="C140:E140"/>
    <mergeCell ref="C141:E141"/>
    <mergeCell ref="C142:E142"/>
    <mergeCell ref="C143:E143"/>
    <mergeCell ref="C134:E134"/>
    <mergeCell ref="C135:E135"/>
    <mergeCell ref="C136:E136"/>
    <mergeCell ref="C137:E137"/>
    <mergeCell ref="C138:E13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selection activeCell="F8" sqref="F8"/>
    </sheetView>
  </sheetViews>
  <sheetFormatPr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253" t="s">
        <v>6</v>
      </c>
      <c r="B1" s="253"/>
      <c r="C1" s="254"/>
      <c r="D1" s="253"/>
      <c r="E1" s="253"/>
      <c r="F1" s="253"/>
      <c r="G1" s="253"/>
    </row>
    <row r="2" spans="1:7" ht="24.95" customHeight="1" x14ac:dyDescent="0.2">
      <c r="A2" s="77" t="s">
        <v>7</v>
      </c>
      <c r="B2" s="76"/>
      <c r="C2" s="255"/>
      <c r="D2" s="255"/>
      <c r="E2" s="255"/>
      <c r="F2" s="255"/>
      <c r="G2" s="256"/>
    </row>
    <row r="3" spans="1:7" ht="24.95" customHeight="1" x14ac:dyDescent="0.2">
      <c r="A3" s="77" t="s">
        <v>8</v>
      </c>
      <c r="B3" s="76"/>
      <c r="C3" s="255"/>
      <c r="D3" s="255"/>
      <c r="E3" s="255"/>
      <c r="F3" s="255"/>
      <c r="G3" s="256"/>
    </row>
    <row r="4" spans="1:7" ht="24.95" customHeight="1" x14ac:dyDescent="0.2">
      <c r="A4" s="77" t="s">
        <v>9</v>
      </c>
      <c r="B4" s="76"/>
      <c r="C4" s="255"/>
      <c r="D4" s="255"/>
      <c r="E4" s="255"/>
      <c r="F4" s="255"/>
      <c r="G4" s="256"/>
    </row>
    <row r="5" spans="1:7" x14ac:dyDescent="0.2">
      <c r="B5" s="6"/>
      <c r="C5" s="7"/>
      <c r="D5" s="8"/>
    </row>
  </sheetData>
  <sheetProtection algorithmName="SHA-512" hashValue="lzhVNtRk8/Qly39XBDUSeLEi8XM7ZaJYW3Zh77xUS+ymYfFBs3rWnVcNT1rOO0CWFaLS5Ai1Z7UomFoAjrLm7Q==" saltValue="2YOiR7CTE3ubsbT64g1bFg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52</v>
      </c>
      <c r="C3" s="262" t="s">
        <v>53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54</v>
      </c>
      <c r="C4" s="265" t="s">
        <v>55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97</v>
      </c>
      <c r="C8" s="194" t="s">
        <v>98</v>
      </c>
      <c r="D8" s="174"/>
      <c r="E8" s="175"/>
      <c r="F8" s="176"/>
      <c r="G8" s="176">
        <f>SUMIF(AG9:AG12,"&lt;&gt;NOR",G9:G12)</f>
        <v>0</v>
      </c>
      <c r="H8" s="176"/>
      <c r="I8" s="176">
        <f>SUM(I9:I12)</f>
        <v>0</v>
      </c>
      <c r="J8" s="176"/>
      <c r="K8" s="176">
        <f>SUM(K9:K12)</f>
        <v>0</v>
      </c>
      <c r="L8" s="176"/>
      <c r="M8" s="176">
        <f>SUM(M9:M12)</f>
        <v>0</v>
      </c>
      <c r="N8" s="176"/>
      <c r="O8" s="176">
        <f>SUM(O9:O12)</f>
        <v>0</v>
      </c>
      <c r="P8" s="176"/>
      <c r="Q8" s="176">
        <f>SUM(Q9:Q12)</f>
        <v>0</v>
      </c>
      <c r="R8" s="176"/>
      <c r="S8" s="176"/>
      <c r="T8" s="177"/>
      <c r="U8" s="171"/>
      <c r="V8" s="171">
        <f>SUM(V9:V12)</f>
        <v>0</v>
      </c>
      <c r="W8" s="171"/>
      <c r="AG8" t="s">
        <v>243</v>
      </c>
    </row>
    <row r="9" spans="1:60" outlineLevel="1" x14ac:dyDescent="0.2">
      <c r="A9" s="185">
        <v>1</v>
      </c>
      <c r="B9" s="186" t="s">
        <v>244</v>
      </c>
      <c r="C9" s="195" t="s">
        <v>245</v>
      </c>
      <c r="D9" s="187" t="s">
        <v>246</v>
      </c>
      <c r="E9" s="188">
        <v>1</v>
      </c>
      <c r="F9" s="189"/>
      <c r="G9" s="190">
        <f>ROUND(E9*F9,2)</f>
        <v>0</v>
      </c>
      <c r="H9" s="189"/>
      <c r="I9" s="190">
        <f>ROUND(E9*H9,2)</f>
        <v>0</v>
      </c>
      <c r="J9" s="189"/>
      <c r="K9" s="190">
        <f>ROUND(E9*J9,2)</f>
        <v>0</v>
      </c>
      <c r="L9" s="190">
        <v>21</v>
      </c>
      <c r="M9" s="190">
        <f>G9*(1+L9/100)</f>
        <v>0</v>
      </c>
      <c r="N9" s="190">
        <v>0</v>
      </c>
      <c r="O9" s="190">
        <f>ROUND(E9*N9,2)</f>
        <v>0</v>
      </c>
      <c r="P9" s="190">
        <v>0</v>
      </c>
      <c r="Q9" s="190">
        <f>ROUND(E9*P9,2)</f>
        <v>0</v>
      </c>
      <c r="R9" s="190"/>
      <c r="S9" s="190" t="s">
        <v>247</v>
      </c>
      <c r="T9" s="191" t="s">
        <v>248</v>
      </c>
      <c r="U9" s="167">
        <v>0</v>
      </c>
      <c r="V9" s="167">
        <f>ROUND(E9*U9,2)</f>
        <v>0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249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outlineLevel="1" x14ac:dyDescent="0.2">
      <c r="A10" s="185">
        <v>2</v>
      </c>
      <c r="B10" s="186" t="s">
        <v>60</v>
      </c>
      <c r="C10" s="195" t="s">
        <v>250</v>
      </c>
      <c r="D10" s="187" t="s">
        <v>246</v>
      </c>
      <c r="E10" s="188">
        <v>1</v>
      </c>
      <c r="F10" s="189"/>
      <c r="G10" s="190">
        <f>ROUND(E10*F10,2)</f>
        <v>0</v>
      </c>
      <c r="H10" s="189"/>
      <c r="I10" s="190">
        <f>ROUND(E10*H10,2)</f>
        <v>0</v>
      </c>
      <c r="J10" s="189"/>
      <c r="K10" s="190">
        <f>ROUND(E10*J10,2)</f>
        <v>0</v>
      </c>
      <c r="L10" s="190">
        <v>21</v>
      </c>
      <c r="M10" s="190">
        <f>G10*(1+L10/100)</f>
        <v>0</v>
      </c>
      <c r="N10" s="190">
        <v>0</v>
      </c>
      <c r="O10" s="190">
        <f>ROUND(E10*N10,2)</f>
        <v>0</v>
      </c>
      <c r="P10" s="190">
        <v>0</v>
      </c>
      <c r="Q10" s="190">
        <f>ROUND(E10*P10,2)</f>
        <v>0</v>
      </c>
      <c r="R10" s="190"/>
      <c r="S10" s="190" t="s">
        <v>247</v>
      </c>
      <c r="T10" s="191" t="s">
        <v>248</v>
      </c>
      <c r="U10" s="167">
        <v>0</v>
      </c>
      <c r="V10" s="167">
        <f>ROUND(E10*U10,2)</f>
        <v>0</v>
      </c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249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</row>
    <row r="11" spans="1:60" outlineLevel="1" x14ac:dyDescent="0.2">
      <c r="A11" s="185">
        <v>3</v>
      </c>
      <c r="B11" s="186" t="s">
        <v>63</v>
      </c>
      <c r="C11" s="195" t="s">
        <v>251</v>
      </c>
      <c r="D11" s="187" t="s">
        <v>246</v>
      </c>
      <c r="E11" s="188">
        <v>4</v>
      </c>
      <c r="F11" s="189"/>
      <c r="G11" s="190">
        <f>ROUND(E11*F11,2)</f>
        <v>0</v>
      </c>
      <c r="H11" s="189"/>
      <c r="I11" s="190">
        <f>ROUND(E11*H11,2)</f>
        <v>0</v>
      </c>
      <c r="J11" s="189"/>
      <c r="K11" s="190">
        <f>ROUND(E11*J11,2)</f>
        <v>0</v>
      </c>
      <c r="L11" s="190">
        <v>21</v>
      </c>
      <c r="M11" s="190">
        <f>G11*(1+L11/100)</f>
        <v>0</v>
      </c>
      <c r="N11" s="190">
        <v>0</v>
      </c>
      <c r="O11" s="190">
        <f>ROUND(E11*N11,2)</f>
        <v>0</v>
      </c>
      <c r="P11" s="190">
        <v>0</v>
      </c>
      <c r="Q11" s="190">
        <f>ROUND(E11*P11,2)</f>
        <v>0</v>
      </c>
      <c r="R11" s="190"/>
      <c r="S11" s="190" t="s">
        <v>247</v>
      </c>
      <c r="T11" s="191" t="s">
        <v>248</v>
      </c>
      <c r="U11" s="167">
        <v>0</v>
      </c>
      <c r="V11" s="167">
        <f>ROUND(E11*U11,2)</f>
        <v>0</v>
      </c>
      <c r="W11" s="167"/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s">
        <v>249</v>
      </c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</row>
    <row r="12" spans="1:60" outlineLevel="1" x14ac:dyDescent="0.2">
      <c r="A12" s="185">
        <v>4</v>
      </c>
      <c r="B12" s="186" t="s">
        <v>74</v>
      </c>
      <c r="C12" s="195" t="s">
        <v>252</v>
      </c>
      <c r="D12" s="187" t="s">
        <v>246</v>
      </c>
      <c r="E12" s="188">
        <v>1</v>
      </c>
      <c r="F12" s="189"/>
      <c r="G12" s="190">
        <f>ROUND(E12*F12,2)</f>
        <v>0</v>
      </c>
      <c r="H12" s="189"/>
      <c r="I12" s="190">
        <f>ROUND(E12*H12,2)</f>
        <v>0</v>
      </c>
      <c r="J12" s="189"/>
      <c r="K12" s="190">
        <f>ROUND(E12*J12,2)</f>
        <v>0</v>
      </c>
      <c r="L12" s="190">
        <v>21</v>
      </c>
      <c r="M12" s="190">
        <f>G12*(1+L12/100)</f>
        <v>0</v>
      </c>
      <c r="N12" s="190">
        <v>0</v>
      </c>
      <c r="O12" s="190">
        <f>ROUND(E12*N12,2)</f>
        <v>0</v>
      </c>
      <c r="P12" s="190">
        <v>0</v>
      </c>
      <c r="Q12" s="190">
        <f>ROUND(E12*P12,2)</f>
        <v>0</v>
      </c>
      <c r="R12" s="190"/>
      <c r="S12" s="190" t="s">
        <v>247</v>
      </c>
      <c r="T12" s="191" t="s">
        <v>248</v>
      </c>
      <c r="U12" s="167">
        <v>0</v>
      </c>
      <c r="V12" s="167">
        <f>ROUND(E12*U12,2)</f>
        <v>0</v>
      </c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249</v>
      </c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x14ac:dyDescent="0.2">
      <c r="A13" s="172" t="s">
        <v>242</v>
      </c>
      <c r="B13" s="173" t="s">
        <v>99</v>
      </c>
      <c r="C13" s="194" t="s">
        <v>100</v>
      </c>
      <c r="D13" s="174"/>
      <c r="E13" s="175"/>
      <c r="F13" s="176"/>
      <c r="G13" s="176">
        <f>SUMIF(AG14:AG24,"&lt;&gt;NOR",G14:G24)</f>
        <v>0</v>
      </c>
      <c r="H13" s="176"/>
      <c r="I13" s="176">
        <f>SUM(I14:I24)</f>
        <v>0</v>
      </c>
      <c r="J13" s="176"/>
      <c r="K13" s="176">
        <f>SUM(K14:K24)</f>
        <v>0</v>
      </c>
      <c r="L13" s="176"/>
      <c r="M13" s="176">
        <f>SUM(M14:M24)</f>
        <v>0</v>
      </c>
      <c r="N13" s="176"/>
      <c r="O13" s="176">
        <f>SUM(O14:O24)</f>
        <v>0</v>
      </c>
      <c r="P13" s="176"/>
      <c r="Q13" s="176">
        <f>SUM(Q14:Q24)</f>
        <v>0</v>
      </c>
      <c r="R13" s="176"/>
      <c r="S13" s="176"/>
      <c r="T13" s="177"/>
      <c r="U13" s="171"/>
      <c r="V13" s="171">
        <f>SUM(V14:V24)</f>
        <v>20.88</v>
      </c>
      <c r="W13" s="171"/>
      <c r="AG13" t="s">
        <v>243</v>
      </c>
    </row>
    <row r="14" spans="1:60" outlineLevel="1" x14ac:dyDescent="0.2">
      <c r="A14" s="178">
        <v>5</v>
      </c>
      <c r="B14" s="179" t="s">
        <v>253</v>
      </c>
      <c r="C14" s="196" t="s">
        <v>254</v>
      </c>
      <c r="D14" s="180" t="s">
        <v>255</v>
      </c>
      <c r="E14" s="181">
        <v>3.3948</v>
      </c>
      <c r="F14" s="182"/>
      <c r="G14" s="183">
        <f>ROUND(E14*F14,2)</f>
        <v>0</v>
      </c>
      <c r="H14" s="182"/>
      <c r="I14" s="183">
        <f>ROUND(E14*H14,2)</f>
        <v>0</v>
      </c>
      <c r="J14" s="182"/>
      <c r="K14" s="183">
        <f>ROUND(E14*J14,2)</f>
        <v>0</v>
      </c>
      <c r="L14" s="183">
        <v>21</v>
      </c>
      <c r="M14" s="183">
        <f>G14*(1+L14/100)</f>
        <v>0</v>
      </c>
      <c r="N14" s="183">
        <v>0</v>
      </c>
      <c r="O14" s="183">
        <f>ROUND(E14*N14,2)</f>
        <v>0</v>
      </c>
      <c r="P14" s="183">
        <v>0</v>
      </c>
      <c r="Q14" s="183">
        <f>ROUND(E14*P14,2)</f>
        <v>0</v>
      </c>
      <c r="R14" s="183" t="s">
        <v>256</v>
      </c>
      <c r="S14" s="183" t="s">
        <v>257</v>
      </c>
      <c r="T14" s="184" t="s">
        <v>258</v>
      </c>
      <c r="U14" s="167">
        <v>3.5329999999999999</v>
      </c>
      <c r="V14" s="167">
        <f>ROUND(E14*U14,2)</f>
        <v>11.99</v>
      </c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259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</row>
    <row r="15" spans="1:60" outlineLevel="1" x14ac:dyDescent="0.2">
      <c r="A15" s="164"/>
      <c r="B15" s="165"/>
      <c r="C15" s="257" t="s">
        <v>260</v>
      </c>
      <c r="D15" s="258"/>
      <c r="E15" s="258"/>
      <c r="F15" s="258"/>
      <c r="G15" s="258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261</v>
      </c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outlineLevel="1" x14ac:dyDescent="0.2">
      <c r="A16" s="164"/>
      <c r="B16" s="165"/>
      <c r="C16" s="197" t="s">
        <v>262</v>
      </c>
      <c r="D16" s="169"/>
      <c r="E16" s="170">
        <v>3.39</v>
      </c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263</v>
      </c>
      <c r="AH16" s="157">
        <v>0</v>
      </c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60" outlineLevel="1" x14ac:dyDescent="0.2">
      <c r="A17" s="178">
        <v>6</v>
      </c>
      <c r="B17" s="179" t="s">
        <v>264</v>
      </c>
      <c r="C17" s="196" t="s">
        <v>265</v>
      </c>
      <c r="D17" s="180" t="s">
        <v>255</v>
      </c>
      <c r="E17" s="181">
        <v>3.3948</v>
      </c>
      <c r="F17" s="182"/>
      <c r="G17" s="183">
        <f>ROUND(E17*F17,2)</f>
        <v>0</v>
      </c>
      <c r="H17" s="182"/>
      <c r="I17" s="183">
        <f>ROUND(E17*H17,2)</f>
        <v>0</v>
      </c>
      <c r="J17" s="182"/>
      <c r="K17" s="183">
        <f>ROUND(E17*J17,2)</f>
        <v>0</v>
      </c>
      <c r="L17" s="183">
        <v>21</v>
      </c>
      <c r="M17" s="183">
        <f>G17*(1+L17/100)</f>
        <v>0</v>
      </c>
      <c r="N17" s="183">
        <v>0</v>
      </c>
      <c r="O17" s="183">
        <f>ROUND(E17*N17,2)</f>
        <v>0</v>
      </c>
      <c r="P17" s="183">
        <v>0</v>
      </c>
      <c r="Q17" s="183">
        <f>ROUND(E17*P17,2)</f>
        <v>0</v>
      </c>
      <c r="R17" s="183" t="s">
        <v>256</v>
      </c>
      <c r="S17" s="183" t="s">
        <v>257</v>
      </c>
      <c r="T17" s="184" t="s">
        <v>258</v>
      </c>
      <c r="U17" s="167">
        <v>1.0999999999999999E-2</v>
      </c>
      <c r="V17" s="167">
        <f>ROUND(E17*U17,2)</f>
        <v>0.04</v>
      </c>
      <c r="W17" s="167"/>
      <c r="X17" s="157"/>
      <c r="Y17" s="157"/>
      <c r="Z17" s="157"/>
      <c r="AA17" s="157"/>
      <c r="AB17" s="157"/>
      <c r="AC17" s="157"/>
      <c r="AD17" s="157"/>
      <c r="AE17" s="157"/>
      <c r="AF17" s="157"/>
      <c r="AG17" s="157" t="s">
        <v>259</v>
      </c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157"/>
      <c r="BH17" s="157"/>
    </row>
    <row r="18" spans="1:60" outlineLevel="1" x14ac:dyDescent="0.2">
      <c r="A18" s="164"/>
      <c r="B18" s="165"/>
      <c r="C18" s="257" t="s">
        <v>266</v>
      </c>
      <c r="D18" s="258"/>
      <c r="E18" s="258"/>
      <c r="F18" s="258"/>
      <c r="G18" s="258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57"/>
      <c r="Y18" s="157"/>
      <c r="Z18" s="157"/>
      <c r="AA18" s="157"/>
      <c r="AB18" s="157"/>
      <c r="AC18" s="157"/>
      <c r="AD18" s="157"/>
      <c r="AE18" s="157"/>
      <c r="AF18" s="157"/>
      <c r="AG18" s="157" t="s">
        <v>261</v>
      </c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</row>
    <row r="19" spans="1:60" outlineLevel="1" x14ac:dyDescent="0.2">
      <c r="A19" s="164"/>
      <c r="B19" s="165"/>
      <c r="C19" s="197" t="s">
        <v>267</v>
      </c>
      <c r="D19" s="169"/>
      <c r="E19" s="170">
        <v>3.39</v>
      </c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57"/>
      <c r="Y19" s="157"/>
      <c r="Z19" s="157"/>
      <c r="AA19" s="157"/>
      <c r="AB19" s="157"/>
      <c r="AC19" s="157"/>
      <c r="AD19" s="157"/>
      <c r="AE19" s="157"/>
      <c r="AF19" s="157"/>
      <c r="AG19" s="157" t="s">
        <v>263</v>
      </c>
      <c r="AH19" s="157">
        <v>0</v>
      </c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</row>
    <row r="20" spans="1:60" ht="22.5" outlineLevel="1" x14ac:dyDescent="0.2">
      <c r="A20" s="178">
        <v>7</v>
      </c>
      <c r="B20" s="179" t="s">
        <v>268</v>
      </c>
      <c r="C20" s="196" t="s">
        <v>269</v>
      </c>
      <c r="D20" s="180" t="s">
        <v>255</v>
      </c>
      <c r="E20" s="181">
        <v>3.3948</v>
      </c>
      <c r="F20" s="182"/>
      <c r="G20" s="183">
        <f>ROUND(E20*F20,2)</f>
        <v>0</v>
      </c>
      <c r="H20" s="182"/>
      <c r="I20" s="183">
        <f>ROUND(E20*H20,2)</f>
        <v>0</v>
      </c>
      <c r="J20" s="182"/>
      <c r="K20" s="183">
        <f>ROUND(E20*J20,2)</f>
        <v>0</v>
      </c>
      <c r="L20" s="183">
        <v>21</v>
      </c>
      <c r="M20" s="183">
        <f>G20*(1+L20/100)</f>
        <v>0</v>
      </c>
      <c r="N20" s="183">
        <v>0</v>
      </c>
      <c r="O20" s="183">
        <f>ROUND(E20*N20,2)</f>
        <v>0</v>
      </c>
      <c r="P20" s="183">
        <v>0</v>
      </c>
      <c r="Q20" s="183">
        <f>ROUND(E20*P20,2)</f>
        <v>0</v>
      </c>
      <c r="R20" s="183" t="s">
        <v>256</v>
      </c>
      <c r="S20" s="183" t="s">
        <v>257</v>
      </c>
      <c r="T20" s="184" t="s">
        <v>258</v>
      </c>
      <c r="U20" s="167">
        <v>0.66800000000000004</v>
      </c>
      <c r="V20" s="167">
        <f>ROUND(E20*U20,2)</f>
        <v>2.27</v>
      </c>
      <c r="W20" s="167"/>
      <c r="X20" s="157"/>
      <c r="Y20" s="157"/>
      <c r="Z20" s="157"/>
      <c r="AA20" s="157"/>
      <c r="AB20" s="157"/>
      <c r="AC20" s="157"/>
      <c r="AD20" s="157"/>
      <c r="AE20" s="157"/>
      <c r="AF20" s="157"/>
      <c r="AG20" s="157" t="s">
        <v>259</v>
      </c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</row>
    <row r="21" spans="1:60" outlineLevel="1" x14ac:dyDescent="0.2">
      <c r="A21" s="164"/>
      <c r="B21" s="165"/>
      <c r="C21" s="257" t="s">
        <v>270</v>
      </c>
      <c r="D21" s="258"/>
      <c r="E21" s="258"/>
      <c r="F21" s="258"/>
      <c r="G21" s="258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57"/>
      <c r="Y21" s="157"/>
      <c r="Z21" s="157"/>
      <c r="AA21" s="157"/>
      <c r="AB21" s="157"/>
      <c r="AC21" s="157"/>
      <c r="AD21" s="157"/>
      <c r="AE21" s="157"/>
      <c r="AF21" s="157"/>
      <c r="AG21" s="157" t="s">
        <v>261</v>
      </c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ht="33.75" outlineLevel="1" x14ac:dyDescent="0.2">
      <c r="A22" s="185">
        <v>8</v>
      </c>
      <c r="B22" s="186" t="s">
        <v>271</v>
      </c>
      <c r="C22" s="195" t="s">
        <v>272</v>
      </c>
      <c r="D22" s="187" t="s">
        <v>255</v>
      </c>
      <c r="E22" s="188">
        <v>3.3948</v>
      </c>
      <c r="F22" s="189"/>
      <c r="G22" s="190">
        <f>ROUND(E22*F22,2)</f>
        <v>0</v>
      </c>
      <c r="H22" s="189"/>
      <c r="I22" s="190">
        <f>ROUND(E22*H22,2)</f>
        <v>0</v>
      </c>
      <c r="J22" s="189"/>
      <c r="K22" s="190">
        <f>ROUND(E22*J22,2)</f>
        <v>0</v>
      </c>
      <c r="L22" s="190">
        <v>21</v>
      </c>
      <c r="M22" s="190">
        <f>G22*(1+L22/100)</f>
        <v>0</v>
      </c>
      <c r="N22" s="190">
        <v>0</v>
      </c>
      <c r="O22" s="190">
        <f>ROUND(E22*N22,2)</f>
        <v>0</v>
      </c>
      <c r="P22" s="190">
        <v>0</v>
      </c>
      <c r="Q22" s="190">
        <f>ROUND(E22*P22,2)</f>
        <v>0</v>
      </c>
      <c r="R22" s="190" t="s">
        <v>256</v>
      </c>
      <c r="S22" s="190" t="s">
        <v>257</v>
      </c>
      <c r="T22" s="191" t="s">
        <v>258</v>
      </c>
      <c r="U22" s="167">
        <v>1.9379999999999999</v>
      </c>
      <c r="V22" s="167">
        <f>ROUND(E22*U22,2)</f>
        <v>6.58</v>
      </c>
      <c r="W22" s="167"/>
      <c r="X22" s="157"/>
      <c r="Y22" s="157"/>
      <c r="Z22" s="157"/>
      <c r="AA22" s="157"/>
      <c r="AB22" s="157"/>
      <c r="AC22" s="157"/>
      <c r="AD22" s="157"/>
      <c r="AE22" s="157"/>
      <c r="AF22" s="157"/>
      <c r="AG22" s="157" t="s">
        <v>259</v>
      </c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</row>
    <row r="23" spans="1:60" outlineLevel="1" x14ac:dyDescent="0.2">
      <c r="A23" s="178">
        <v>9</v>
      </c>
      <c r="B23" s="179" t="s">
        <v>273</v>
      </c>
      <c r="C23" s="196" t="s">
        <v>274</v>
      </c>
      <c r="D23" s="180" t="s">
        <v>255</v>
      </c>
      <c r="E23" s="181">
        <v>3.3948</v>
      </c>
      <c r="F23" s="182"/>
      <c r="G23" s="183">
        <f>ROUND(E23*F23,2)</f>
        <v>0</v>
      </c>
      <c r="H23" s="182"/>
      <c r="I23" s="183">
        <f>ROUND(E23*H23,2)</f>
        <v>0</v>
      </c>
      <c r="J23" s="182"/>
      <c r="K23" s="183">
        <f>ROUND(E23*J23,2)</f>
        <v>0</v>
      </c>
      <c r="L23" s="183">
        <v>21</v>
      </c>
      <c r="M23" s="183">
        <f>G23*(1+L23/100)</f>
        <v>0</v>
      </c>
      <c r="N23" s="183">
        <v>0</v>
      </c>
      <c r="O23" s="183">
        <f>ROUND(E23*N23,2)</f>
        <v>0</v>
      </c>
      <c r="P23" s="183">
        <v>0</v>
      </c>
      <c r="Q23" s="183">
        <f>ROUND(E23*P23,2)</f>
        <v>0</v>
      </c>
      <c r="R23" s="183" t="s">
        <v>275</v>
      </c>
      <c r="S23" s="183" t="s">
        <v>257</v>
      </c>
      <c r="T23" s="184" t="s">
        <v>258</v>
      </c>
      <c r="U23" s="167">
        <v>0</v>
      </c>
      <c r="V23" s="167">
        <f>ROUND(E23*U23,2)</f>
        <v>0</v>
      </c>
      <c r="W23" s="167"/>
      <c r="X23" s="157"/>
      <c r="Y23" s="157"/>
      <c r="Z23" s="157"/>
      <c r="AA23" s="157"/>
      <c r="AB23" s="157"/>
      <c r="AC23" s="157"/>
      <c r="AD23" s="157"/>
      <c r="AE23" s="157"/>
      <c r="AF23" s="157"/>
      <c r="AG23" s="157" t="s">
        <v>249</v>
      </c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</row>
    <row r="24" spans="1:60" outlineLevel="1" x14ac:dyDescent="0.2">
      <c r="A24" s="164"/>
      <c r="B24" s="165"/>
      <c r="C24" s="257" t="s">
        <v>276</v>
      </c>
      <c r="D24" s="258"/>
      <c r="E24" s="258"/>
      <c r="F24" s="258"/>
      <c r="G24" s="258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57"/>
      <c r="Y24" s="157"/>
      <c r="Z24" s="157"/>
      <c r="AA24" s="157"/>
      <c r="AB24" s="157"/>
      <c r="AC24" s="157"/>
      <c r="AD24" s="157"/>
      <c r="AE24" s="157"/>
      <c r="AF24" s="157"/>
      <c r="AG24" s="157" t="s">
        <v>261</v>
      </c>
      <c r="AH24" s="157"/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</row>
    <row r="25" spans="1:60" x14ac:dyDescent="0.2">
      <c r="A25" s="172" t="s">
        <v>242</v>
      </c>
      <c r="B25" s="173" t="s">
        <v>103</v>
      </c>
      <c r="C25" s="194" t="s">
        <v>105</v>
      </c>
      <c r="D25" s="174"/>
      <c r="E25" s="175"/>
      <c r="F25" s="176"/>
      <c r="G25" s="176">
        <f>SUMIF(AG26:AG36,"&lt;&gt;NOR",G26:G36)</f>
        <v>0</v>
      </c>
      <c r="H25" s="176"/>
      <c r="I25" s="176">
        <f>SUM(I26:I36)</f>
        <v>0</v>
      </c>
      <c r="J25" s="176"/>
      <c r="K25" s="176">
        <f>SUM(K26:K36)</f>
        <v>0</v>
      </c>
      <c r="L25" s="176"/>
      <c r="M25" s="176">
        <f>SUM(M26:M36)</f>
        <v>0</v>
      </c>
      <c r="N25" s="176"/>
      <c r="O25" s="176">
        <f>SUM(O26:O36)</f>
        <v>10.11</v>
      </c>
      <c r="P25" s="176"/>
      <c r="Q25" s="176">
        <f>SUM(Q26:Q36)</f>
        <v>0</v>
      </c>
      <c r="R25" s="176"/>
      <c r="S25" s="176"/>
      <c r="T25" s="177"/>
      <c r="U25" s="171"/>
      <c r="V25" s="171">
        <f>SUM(V26:V36)</f>
        <v>19.79</v>
      </c>
      <c r="W25" s="171"/>
      <c r="AG25" t="s">
        <v>243</v>
      </c>
    </row>
    <row r="26" spans="1:60" outlineLevel="1" x14ac:dyDescent="0.2">
      <c r="A26" s="178">
        <v>10</v>
      </c>
      <c r="B26" s="179" t="s">
        <v>277</v>
      </c>
      <c r="C26" s="196" t="s">
        <v>278</v>
      </c>
      <c r="D26" s="180" t="s">
        <v>255</v>
      </c>
      <c r="E26" s="181">
        <v>3.7719999999999998</v>
      </c>
      <c r="F26" s="182"/>
      <c r="G26" s="183">
        <f>ROUND(E26*F26,2)</f>
        <v>0</v>
      </c>
      <c r="H26" s="182"/>
      <c r="I26" s="183">
        <f>ROUND(E26*H26,2)</f>
        <v>0</v>
      </c>
      <c r="J26" s="182"/>
      <c r="K26" s="183">
        <f>ROUND(E26*J26,2)</f>
        <v>0</v>
      </c>
      <c r="L26" s="183">
        <v>21</v>
      </c>
      <c r="M26" s="183">
        <f>G26*(1+L26/100)</f>
        <v>0</v>
      </c>
      <c r="N26" s="183">
        <v>2.5249999999999999</v>
      </c>
      <c r="O26" s="183">
        <f>ROUND(E26*N26,2)</f>
        <v>9.52</v>
      </c>
      <c r="P26" s="183">
        <v>0</v>
      </c>
      <c r="Q26" s="183">
        <f>ROUND(E26*P26,2)</f>
        <v>0</v>
      </c>
      <c r="R26" s="183" t="s">
        <v>279</v>
      </c>
      <c r="S26" s="183" t="s">
        <v>257</v>
      </c>
      <c r="T26" s="184" t="s">
        <v>258</v>
      </c>
      <c r="U26" s="167">
        <v>0.47699999999999998</v>
      </c>
      <c r="V26" s="167">
        <f>ROUND(E26*U26,2)</f>
        <v>1.8</v>
      </c>
      <c r="W26" s="167"/>
      <c r="X26" s="157"/>
      <c r="Y26" s="157"/>
      <c r="Z26" s="157"/>
      <c r="AA26" s="157"/>
      <c r="AB26" s="157"/>
      <c r="AC26" s="157"/>
      <c r="AD26" s="157"/>
      <c r="AE26" s="157"/>
      <c r="AF26" s="157"/>
      <c r="AG26" s="157" t="s">
        <v>259</v>
      </c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</row>
    <row r="27" spans="1:60" outlineLevel="1" x14ac:dyDescent="0.2">
      <c r="A27" s="164"/>
      <c r="B27" s="165"/>
      <c r="C27" s="197" t="s">
        <v>280</v>
      </c>
      <c r="D27" s="169"/>
      <c r="E27" s="170">
        <v>3.77</v>
      </c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57"/>
      <c r="Y27" s="157"/>
      <c r="Z27" s="157"/>
      <c r="AA27" s="157"/>
      <c r="AB27" s="157"/>
      <c r="AC27" s="157"/>
      <c r="AD27" s="157"/>
      <c r="AE27" s="157"/>
      <c r="AF27" s="157"/>
      <c r="AG27" s="157" t="s">
        <v>263</v>
      </c>
      <c r="AH27" s="157">
        <v>0</v>
      </c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</row>
    <row r="28" spans="1:60" outlineLevel="1" x14ac:dyDescent="0.2">
      <c r="A28" s="178">
        <v>11</v>
      </c>
      <c r="B28" s="179" t="s">
        <v>281</v>
      </c>
      <c r="C28" s="196" t="s">
        <v>282</v>
      </c>
      <c r="D28" s="180" t="s">
        <v>283</v>
      </c>
      <c r="E28" s="181">
        <v>3.1280000000000001</v>
      </c>
      <c r="F28" s="182"/>
      <c r="G28" s="183">
        <f>ROUND(E28*F28,2)</f>
        <v>0</v>
      </c>
      <c r="H28" s="182"/>
      <c r="I28" s="183">
        <f>ROUND(E28*H28,2)</f>
        <v>0</v>
      </c>
      <c r="J28" s="182"/>
      <c r="K28" s="183">
        <f>ROUND(E28*J28,2)</f>
        <v>0</v>
      </c>
      <c r="L28" s="183">
        <v>21</v>
      </c>
      <c r="M28" s="183">
        <f>G28*(1+L28/100)</f>
        <v>0</v>
      </c>
      <c r="N28" s="183">
        <v>3.6339999999999997E-2</v>
      </c>
      <c r="O28" s="183">
        <f>ROUND(E28*N28,2)</f>
        <v>0.11</v>
      </c>
      <c r="P28" s="183">
        <v>0</v>
      </c>
      <c r="Q28" s="183">
        <f>ROUND(E28*P28,2)</f>
        <v>0</v>
      </c>
      <c r="R28" s="183" t="s">
        <v>279</v>
      </c>
      <c r="S28" s="183" t="s">
        <v>257</v>
      </c>
      <c r="T28" s="184" t="s">
        <v>258</v>
      </c>
      <c r="U28" s="167">
        <v>0.52700000000000002</v>
      </c>
      <c r="V28" s="167">
        <f>ROUND(E28*U28,2)</f>
        <v>1.65</v>
      </c>
      <c r="W28" s="167"/>
      <c r="X28" s="157"/>
      <c r="Y28" s="157"/>
      <c r="Z28" s="157"/>
      <c r="AA28" s="157"/>
      <c r="AB28" s="157"/>
      <c r="AC28" s="157"/>
      <c r="AD28" s="157"/>
      <c r="AE28" s="157"/>
      <c r="AF28" s="157"/>
      <c r="AG28" s="157" t="s">
        <v>259</v>
      </c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</row>
    <row r="29" spans="1:60" ht="22.5" outlineLevel="1" x14ac:dyDescent="0.2">
      <c r="A29" s="164"/>
      <c r="B29" s="165"/>
      <c r="C29" s="257" t="s">
        <v>284</v>
      </c>
      <c r="D29" s="258"/>
      <c r="E29" s="258"/>
      <c r="F29" s="258"/>
      <c r="G29" s="258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57"/>
      <c r="Y29" s="157"/>
      <c r="Z29" s="157"/>
      <c r="AA29" s="157"/>
      <c r="AB29" s="157"/>
      <c r="AC29" s="157"/>
      <c r="AD29" s="157"/>
      <c r="AE29" s="157"/>
      <c r="AF29" s="157"/>
      <c r="AG29" s="157" t="s">
        <v>261</v>
      </c>
      <c r="AH29" s="157"/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92" t="str">
        <f>C29</f>
        <v>svislé nebo šikmé (odkloněné), půdorysně přímé nebo zalomené, stěn základových pasů ve volných nebo zapažených jámách, rýhách, šachtách, včetně případných vzpěr,</v>
      </c>
      <c r="BB29" s="157"/>
      <c r="BC29" s="157"/>
      <c r="BD29" s="157"/>
      <c r="BE29" s="157"/>
      <c r="BF29" s="157"/>
      <c r="BG29" s="157"/>
      <c r="BH29" s="157"/>
    </row>
    <row r="30" spans="1:60" outlineLevel="1" x14ac:dyDescent="0.2">
      <c r="A30" s="164"/>
      <c r="B30" s="165"/>
      <c r="C30" s="197" t="s">
        <v>285</v>
      </c>
      <c r="D30" s="169"/>
      <c r="E30" s="170">
        <v>3.13</v>
      </c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57"/>
      <c r="Y30" s="157"/>
      <c r="Z30" s="157"/>
      <c r="AA30" s="157"/>
      <c r="AB30" s="157"/>
      <c r="AC30" s="157"/>
      <c r="AD30" s="157"/>
      <c r="AE30" s="157"/>
      <c r="AF30" s="157"/>
      <c r="AG30" s="157" t="s">
        <v>263</v>
      </c>
      <c r="AH30" s="157">
        <v>0</v>
      </c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outlineLevel="1" x14ac:dyDescent="0.2">
      <c r="A31" s="178">
        <v>12</v>
      </c>
      <c r="B31" s="179" t="s">
        <v>286</v>
      </c>
      <c r="C31" s="196" t="s">
        <v>287</v>
      </c>
      <c r="D31" s="180" t="s">
        <v>283</v>
      </c>
      <c r="E31" s="181">
        <v>3.1280000000000001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21</v>
      </c>
      <c r="M31" s="183">
        <f>G31*(1+L31/100)</f>
        <v>0</v>
      </c>
      <c r="N31" s="183">
        <v>0</v>
      </c>
      <c r="O31" s="183">
        <f>ROUND(E31*N31,2)</f>
        <v>0</v>
      </c>
      <c r="P31" s="183">
        <v>0</v>
      </c>
      <c r="Q31" s="183">
        <f>ROUND(E31*P31,2)</f>
        <v>0</v>
      </c>
      <c r="R31" s="183" t="s">
        <v>279</v>
      </c>
      <c r="S31" s="183" t="s">
        <v>257</v>
      </c>
      <c r="T31" s="184" t="s">
        <v>258</v>
      </c>
      <c r="U31" s="167">
        <v>0.32</v>
      </c>
      <c r="V31" s="167">
        <f>ROUND(E31*U31,2)</f>
        <v>1</v>
      </c>
      <c r="W31" s="167"/>
      <c r="X31" s="157"/>
      <c r="Y31" s="157"/>
      <c r="Z31" s="157"/>
      <c r="AA31" s="157"/>
      <c r="AB31" s="157"/>
      <c r="AC31" s="157"/>
      <c r="AD31" s="157"/>
      <c r="AE31" s="157"/>
      <c r="AF31" s="157"/>
      <c r="AG31" s="157" t="s">
        <v>259</v>
      </c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</row>
    <row r="32" spans="1:60" ht="22.5" outlineLevel="1" x14ac:dyDescent="0.2">
      <c r="A32" s="164"/>
      <c r="B32" s="165"/>
      <c r="C32" s="257" t="s">
        <v>284</v>
      </c>
      <c r="D32" s="258"/>
      <c r="E32" s="258"/>
      <c r="F32" s="258"/>
      <c r="G32" s="258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57"/>
      <c r="Y32" s="157"/>
      <c r="Z32" s="157"/>
      <c r="AA32" s="157"/>
      <c r="AB32" s="157"/>
      <c r="AC32" s="157"/>
      <c r="AD32" s="157"/>
      <c r="AE32" s="157"/>
      <c r="AF32" s="157"/>
      <c r="AG32" s="157" t="s">
        <v>261</v>
      </c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92" t="str">
        <f>C32</f>
        <v>svislé nebo šikmé (odkloněné), půdorysně přímé nebo zalomené, stěn základových pasů ve volných nebo zapažených jámách, rýhách, šachtách, včetně případných vzpěr,</v>
      </c>
      <c r="BB32" s="157"/>
      <c r="BC32" s="157"/>
      <c r="BD32" s="157"/>
      <c r="BE32" s="157"/>
      <c r="BF32" s="157"/>
      <c r="BG32" s="157"/>
      <c r="BH32" s="157"/>
    </row>
    <row r="33" spans="1:60" ht="22.5" outlineLevel="1" x14ac:dyDescent="0.2">
      <c r="A33" s="178">
        <v>13</v>
      </c>
      <c r="B33" s="179" t="s">
        <v>288</v>
      </c>
      <c r="C33" s="196" t="s">
        <v>289</v>
      </c>
      <c r="D33" s="180" t="s">
        <v>246</v>
      </c>
      <c r="E33" s="181">
        <v>5</v>
      </c>
      <c r="F33" s="182"/>
      <c r="G33" s="183">
        <f>ROUND(E33*F33,2)</f>
        <v>0</v>
      </c>
      <c r="H33" s="182"/>
      <c r="I33" s="183">
        <f>ROUND(E33*H33,2)</f>
        <v>0</v>
      </c>
      <c r="J33" s="182"/>
      <c r="K33" s="183">
        <f>ROUND(E33*J33,2)</f>
        <v>0</v>
      </c>
      <c r="L33" s="183">
        <v>21</v>
      </c>
      <c r="M33" s="183">
        <f>G33*(1+L33/100)</f>
        <v>0</v>
      </c>
      <c r="N33" s="183">
        <v>1.831E-2</v>
      </c>
      <c r="O33" s="183">
        <f>ROUND(E33*N33,2)</f>
        <v>0.09</v>
      </c>
      <c r="P33" s="183">
        <v>0</v>
      </c>
      <c r="Q33" s="183">
        <f>ROUND(E33*P33,2)</f>
        <v>0</v>
      </c>
      <c r="R33" s="183" t="s">
        <v>290</v>
      </c>
      <c r="S33" s="183" t="s">
        <v>257</v>
      </c>
      <c r="T33" s="184" t="s">
        <v>258</v>
      </c>
      <c r="U33" s="167">
        <v>1.2909999999999999</v>
      </c>
      <c r="V33" s="167">
        <f>ROUND(E33*U33,2)</f>
        <v>6.46</v>
      </c>
      <c r="W33" s="167"/>
      <c r="X33" s="157"/>
      <c r="Y33" s="157"/>
      <c r="Z33" s="157"/>
      <c r="AA33" s="157"/>
      <c r="AB33" s="157"/>
      <c r="AC33" s="157"/>
      <c r="AD33" s="157"/>
      <c r="AE33" s="157"/>
      <c r="AF33" s="157"/>
      <c r="AG33" s="157" t="s">
        <v>259</v>
      </c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</row>
    <row r="34" spans="1:60" outlineLevel="1" x14ac:dyDescent="0.2">
      <c r="A34" s="164"/>
      <c r="B34" s="165"/>
      <c r="C34" s="257" t="s">
        <v>291</v>
      </c>
      <c r="D34" s="258"/>
      <c r="E34" s="258"/>
      <c r="F34" s="258"/>
      <c r="G34" s="258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57"/>
      <c r="Y34" s="157"/>
      <c r="Z34" s="157"/>
      <c r="AA34" s="157"/>
      <c r="AB34" s="157"/>
      <c r="AC34" s="157"/>
      <c r="AD34" s="157"/>
      <c r="AE34" s="157"/>
      <c r="AF34" s="157"/>
      <c r="AG34" s="157" t="s">
        <v>261</v>
      </c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</row>
    <row r="35" spans="1:60" outlineLevel="1" x14ac:dyDescent="0.2">
      <c r="A35" s="178">
        <v>14</v>
      </c>
      <c r="B35" s="179" t="s">
        <v>292</v>
      </c>
      <c r="C35" s="196" t="s">
        <v>293</v>
      </c>
      <c r="D35" s="180" t="s">
        <v>294</v>
      </c>
      <c r="E35" s="181">
        <v>0.37719999999999998</v>
      </c>
      <c r="F35" s="182"/>
      <c r="G35" s="183">
        <f>ROUND(E35*F35,2)</f>
        <v>0</v>
      </c>
      <c r="H35" s="182"/>
      <c r="I35" s="183">
        <f>ROUND(E35*H35,2)</f>
        <v>0</v>
      </c>
      <c r="J35" s="182"/>
      <c r="K35" s="183">
        <f>ROUND(E35*J35,2)</f>
        <v>0</v>
      </c>
      <c r="L35" s="183">
        <v>21</v>
      </c>
      <c r="M35" s="183">
        <f>G35*(1+L35/100)</f>
        <v>0</v>
      </c>
      <c r="N35" s="183">
        <v>1.0211600000000001</v>
      </c>
      <c r="O35" s="183">
        <f>ROUND(E35*N35,2)</f>
        <v>0.39</v>
      </c>
      <c r="P35" s="183">
        <v>0</v>
      </c>
      <c r="Q35" s="183">
        <f>ROUND(E35*P35,2)</f>
        <v>0</v>
      </c>
      <c r="R35" s="183" t="s">
        <v>279</v>
      </c>
      <c r="S35" s="183" t="s">
        <v>257</v>
      </c>
      <c r="T35" s="184" t="s">
        <v>258</v>
      </c>
      <c r="U35" s="167">
        <v>23.530999999999999</v>
      </c>
      <c r="V35" s="167">
        <f>ROUND(E35*U35,2)</f>
        <v>8.8800000000000008</v>
      </c>
      <c r="W35" s="167"/>
      <c r="X35" s="157"/>
      <c r="Y35" s="157"/>
      <c r="Z35" s="157"/>
      <c r="AA35" s="157"/>
      <c r="AB35" s="157"/>
      <c r="AC35" s="157"/>
      <c r="AD35" s="157"/>
      <c r="AE35" s="157"/>
      <c r="AF35" s="157"/>
      <c r="AG35" s="157" t="s">
        <v>259</v>
      </c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  <c r="BE35" s="157"/>
      <c r="BF35" s="157"/>
      <c r="BG35" s="157"/>
      <c r="BH35" s="157"/>
    </row>
    <row r="36" spans="1:60" outlineLevel="1" x14ac:dyDescent="0.2">
      <c r="A36" s="164"/>
      <c r="B36" s="165"/>
      <c r="C36" s="197" t="s">
        <v>295</v>
      </c>
      <c r="D36" s="169"/>
      <c r="E36" s="170">
        <v>0.38</v>
      </c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57"/>
      <c r="Y36" s="157"/>
      <c r="Z36" s="157"/>
      <c r="AA36" s="157"/>
      <c r="AB36" s="157"/>
      <c r="AC36" s="157"/>
      <c r="AD36" s="157"/>
      <c r="AE36" s="157"/>
      <c r="AF36" s="157"/>
      <c r="AG36" s="157" t="s">
        <v>263</v>
      </c>
      <c r="AH36" s="157">
        <v>0</v>
      </c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</row>
    <row r="37" spans="1:60" x14ac:dyDescent="0.2">
      <c r="A37" s="172" t="s">
        <v>242</v>
      </c>
      <c r="B37" s="173" t="s">
        <v>115</v>
      </c>
      <c r="C37" s="194" t="s">
        <v>116</v>
      </c>
      <c r="D37" s="174"/>
      <c r="E37" s="175"/>
      <c r="F37" s="176"/>
      <c r="G37" s="176">
        <f>SUMIF(AG38:AG47,"&lt;&gt;NOR",G38:G47)</f>
        <v>0</v>
      </c>
      <c r="H37" s="176"/>
      <c r="I37" s="176">
        <f>SUM(I38:I47)</f>
        <v>0</v>
      </c>
      <c r="J37" s="176"/>
      <c r="K37" s="176">
        <f>SUM(K38:K47)</f>
        <v>0</v>
      </c>
      <c r="L37" s="176"/>
      <c r="M37" s="176">
        <f>SUM(M38:M47)</f>
        <v>0</v>
      </c>
      <c r="N37" s="176"/>
      <c r="O37" s="176">
        <f>SUM(O38:O47)</f>
        <v>5.38</v>
      </c>
      <c r="P37" s="176"/>
      <c r="Q37" s="176">
        <f>SUM(Q38:Q47)</f>
        <v>0</v>
      </c>
      <c r="R37" s="176"/>
      <c r="S37" s="176"/>
      <c r="T37" s="177"/>
      <c r="U37" s="171"/>
      <c r="V37" s="171">
        <f>SUM(V38:V47)</f>
        <v>123.79</v>
      </c>
      <c r="W37" s="171"/>
      <c r="AG37" t="s">
        <v>243</v>
      </c>
    </row>
    <row r="38" spans="1:60" ht="22.5" outlineLevel="1" x14ac:dyDescent="0.2">
      <c r="A38" s="178">
        <v>15</v>
      </c>
      <c r="B38" s="179" t="s">
        <v>296</v>
      </c>
      <c r="C38" s="196" t="s">
        <v>297</v>
      </c>
      <c r="D38" s="180" t="s">
        <v>298</v>
      </c>
      <c r="E38" s="181">
        <v>4.8849600000000004</v>
      </c>
      <c r="F38" s="182"/>
      <c r="G38" s="183">
        <f>ROUND(E38*F38,2)</f>
        <v>0</v>
      </c>
      <c r="H38" s="182"/>
      <c r="I38" s="183">
        <f>ROUND(E38*H38,2)</f>
        <v>0</v>
      </c>
      <c r="J38" s="182"/>
      <c r="K38" s="183">
        <f>ROUND(E38*J38,2)</f>
        <v>0</v>
      </c>
      <c r="L38" s="183">
        <v>21</v>
      </c>
      <c r="M38" s="183">
        <f>G38*(1+L38/100)</f>
        <v>0</v>
      </c>
      <c r="N38" s="183">
        <v>2.4299999999999999E-3</v>
      </c>
      <c r="O38" s="183">
        <f>ROUND(E38*N38,2)</f>
        <v>0.01</v>
      </c>
      <c r="P38" s="183">
        <v>0</v>
      </c>
      <c r="Q38" s="183">
        <f>ROUND(E38*P38,2)</f>
        <v>0</v>
      </c>
      <c r="R38" s="183" t="s">
        <v>279</v>
      </c>
      <c r="S38" s="183" t="s">
        <v>257</v>
      </c>
      <c r="T38" s="184" t="s">
        <v>258</v>
      </c>
      <c r="U38" s="167">
        <v>0.28000000000000003</v>
      </c>
      <c r="V38" s="167">
        <f>ROUND(E38*U38,2)</f>
        <v>1.37</v>
      </c>
      <c r="W38" s="167"/>
      <c r="X38" s="157"/>
      <c r="Y38" s="157"/>
      <c r="Z38" s="157"/>
      <c r="AA38" s="157"/>
      <c r="AB38" s="157"/>
      <c r="AC38" s="157"/>
      <c r="AD38" s="157"/>
      <c r="AE38" s="157"/>
      <c r="AF38" s="157"/>
      <c r="AG38" s="157" t="s">
        <v>259</v>
      </c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</row>
    <row r="39" spans="1:60" outlineLevel="1" x14ac:dyDescent="0.2">
      <c r="A39" s="164"/>
      <c r="B39" s="165"/>
      <c r="C39" s="197" t="s">
        <v>299</v>
      </c>
      <c r="D39" s="169"/>
      <c r="E39" s="170">
        <v>4.88</v>
      </c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57"/>
      <c r="Y39" s="157"/>
      <c r="Z39" s="157"/>
      <c r="AA39" s="157"/>
      <c r="AB39" s="157"/>
      <c r="AC39" s="157"/>
      <c r="AD39" s="157"/>
      <c r="AE39" s="157"/>
      <c r="AF39" s="157"/>
      <c r="AG39" s="157" t="s">
        <v>263</v>
      </c>
      <c r="AH39" s="157">
        <v>0</v>
      </c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</row>
    <row r="40" spans="1:60" outlineLevel="1" x14ac:dyDescent="0.2">
      <c r="A40" s="178">
        <v>16</v>
      </c>
      <c r="B40" s="179" t="s">
        <v>300</v>
      </c>
      <c r="C40" s="196" t="s">
        <v>301</v>
      </c>
      <c r="D40" s="180" t="s">
        <v>283</v>
      </c>
      <c r="E40" s="181">
        <v>91.81</v>
      </c>
      <c r="F40" s="182"/>
      <c r="G40" s="183">
        <f>ROUND(E40*F40,2)</f>
        <v>0</v>
      </c>
      <c r="H40" s="182"/>
      <c r="I40" s="183">
        <f>ROUND(E40*H40,2)</f>
        <v>0</v>
      </c>
      <c r="J40" s="182"/>
      <c r="K40" s="183">
        <f>ROUND(E40*J40,2)</f>
        <v>0</v>
      </c>
      <c r="L40" s="183">
        <v>21</v>
      </c>
      <c r="M40" s="183">
        <f>G40*(1+L40/100)</f>
        <v>0</v>
      </c>
      <c r="N40" s="183">
        <v>5.2580000000000002E-2</v>
      </c>
      <c r="O40" s="183">
        <f>ROUND(E40*N40,2)</f>
        <v>4.83</v>
      </c>
      <c r="P40" s="183">
        <v>0</v>
      </c>
      <c r="Q40" s="183">
        <f>ROUND(E40*P40,2)</f>
        <v>0</v>
      </c>
      <c r="R40" s="183" t="s">
        <v>279</v>
      </c>
      <c r="S40" s="183" t="s">
        <v>257</v>
      </c>
      <c r="T40" s="184" t="s">
        <v>258</v>
      </c>
      <c r="U40" s="167">
        <v>0.91700000000000004</v>
      </c>
      <c r="V40" s="167">
        <f>ROUND(E40*U40,2)</f>
        <v>84.19</v>
      </c>
      <c r="W40" s="167"/>
      <c r="X40" s="157"/>
      <c r="Y40" s="157"/>
      <c r="Z40" s="157"/>
      <c r="AA40" s="157"/>
      <c r="AB40" s="157"/>
      <c r="AC40" s="157"/>
      <c r="AD40" s="157"/>
      <c r="AE40" s="157"/>
      <c r="AF40" s="157"/>
      <c r="AG40" s="157" t="s">
        <v>259</v>
      </c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</row>
    <row r="41" spans="1:60" outlineLevel="1" x14ac:dyDescent="0.2">
      <c r="A41" s="164"/>
      <c r="B41" s="165"/>
      <c r="C41" s="197" t="s">
        <v>302</v>
      </c>
      <c r="D41" s="169"/>
      <c r="E41" s="170">
        <v>3.81</v>
      </c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57"/>
      <c r="Y41" s="157"/>
      <c r="Z41" s="157"/>
      <c r="AA41" s="157"/>
      <c r="AB41" s="157"/>
      <c r="AC41" s="157"/>
      <c r="AD41" s="157"/>
      <c r="AE41" s="157"/>
      <c r="AF41" s="157"/>
      <c r="AG41" s="157" t="s">
        <v>263</v>
      </c>
      <c r="AH41" s="157">
        <v>0</v>
      </c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  <c r="BE41" s="157"/>
      <c r="BF41" s="157"/>
      <c r="BG41" s="157"/>
      <c r="BH41" s="157"/>
    </row>
    <row r="42" spans="1:60" outlineLevel="1" x14ac:dyDescent="0.2">
      <c r="A42" s="164"/>
      <c r="B42" s="165"/>
      <c r="C42" s="197" t="s">
        <v>303</v>
      </c>
      <c r="D42" s="169"/>
      <c r="E42" s="170">
        <v>38</v>
      </c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57"/>
      <c r="Y42" s="157"/>
      <c r="Z42" s="157"/>
      <c r="AA42" s="157"/>
      <c r="AB42" s="157"/>
      <c r="AC42" s="157"/>
      <c r="AD42" s="157"/>
      <c r="AE42" s="157"/>
      <c r="AF42" s="157"/>
      <c r="AG42" s="157" t="s">
        <v>263</v>
      </c>
      <c r="AH42" s="157">
        <v>0</v>
      </c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</row>
    <row r="43" spans="1:60" outlineLevel="1" x14ac:dyDescent="0.2">
      <c r="A43" s="164"/>
      <c r="B43" s="165"/>
      <c r="C43" s="197" t="s">
        <v>304</v>
      </c>
      <c r="D43" s="169"/>
      <c r="E43" s="170">
        <v>50</v>
      </c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57"/>
      <c r="Y43" s="157"/>
      <c r="Z43" s="157"/>
      <c r="AA43" s="157"/>
      <c r="AB43" s="157"/>
      <c r="AC43" s="157"/>
      <c r="AD43" s="157"/>
      <c r="AE43" s="157"/>
      <c r="AF43" s="157"/>
      <c r="AG43" s="157" t="s">
        <v>263</v>
      </c>
      <c r="AH43" s="157">
        <v>0</v>
      </c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</row>
    <row r="44" spans="1:60" ht="22.5" outlineLevel="1" x14ac:dyDescent="0.2">
      <c r="A44" s="178">
        <v>17</v>
      </c>
      <c r="B44" s="179" t="s">
        <v>305</v>
      </c>
      <c r="C44" s="196" t="s">
        <v>306</v>
      </c>
      <c r="D44" s="180" t="s">
        <v>283</v>
      </c>
      <c r="E44" s="181">
        <v>91.81</v>
      </c>
      <c r="F44" s="182"/>
      <c r="G44" s="183">
        <f>ROUND(E44*F44,2)</f>
        <v>0</v>
      </c>
      <c r="H44" s="182"/>
      <c r="I44" s="183">
        <f>ROUND(E44*H44,2)</f>
        <v>0</v>
      </c>
      <c r="J44" s="182"/>
      <c r="K44" s="183">
        <f>ROUND(E44*J44,2)</f>
        <v>0</v>
      </c>
      <c r="L44" s="183">
        <v>21</v>
      </c>
      <c r="M44" s="183">
        <f>G44*(1+L44/100)</f>
        <v>0</v>
      </c>
      <c r="N44" s="183">
        <v>4.9100000000000003E-3</v>
      </c>
      <c r="O44" s="183">
        <f>ROUND(E44*N44,2)</f>
        <v>0.45</v>
      </c>
      <c r="P44" s="183">
        <v>0</v>
      </c>
      <c r="Q44" s="183">
        <f>ROUND(E44*P44,2)</f>
        <v>0</v>
      </c>
      <c r="R44" s="183" t="s">
        <v>279</v>
      </c>
      <c r="S44" s="183" t="s">
        <v>257</v>
      </c>
      <c r="T44" s="184" t="s">
        <v>258</v>
      </c>
      <c r="U44" s="167">
        <v>0.36199999999999999</v>
      </c>
      <c r="V44" s="167">
        <f>ROUND(E44*U44,2)</f>
        <v>33.24</v>
      </c>
      <c r="W44" s="167"/>
      <c r="X44" s="157"/>
      <c r="Y44" s="157"/>
      <c r="Z44" s="157"/>
      <c r="AA44" s="157"/>
      <c r="AB44" s="157"/>
      <c r="AC44" s="157"/>
      <c r="AD44" s="157"/>
      <c r="AE44" s="157"/>
      <c r="AF44" s="157"/>
      <c r="AG44" s="157" t="s">
        <v>259</v>
      </c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</row>
    <row r="45" spans="1:60" outlineLevel="1" x14ac:dyDescent="0.2">
      <c r="A45" s="164"/>
      <c r="B45" s="165"/>
      <c r="C45" s="197" t="s">
        <v>307</v>
      </c>
      <c r="D45" s="169"/>
      <c r="E45" s="170">
        <v>91.81</v>
      </c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57"/>
      <c r="Y45" s="157"/>
      <c r="Z45" s="157"/>
      <c r="AA45" s="157"/>
      <c r="AB45" s="157"/>
      <c r="AC45" s="157"/>
      <c r="AD45" s="157"/>
      <c r="AE45" s="157"/>
      <c r="AF45" s="157"/>
      <c r="AG45" s="157" t="s">
        <v>263</v>
      </c>
      <c r="AH45" s="157">
        <v>0</v>
      </c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</row>
    <row r="46" spans="1:60" ht="22.5" outlineLevel="1" x14ac:dyDescent="0.2">
      <c r="A46" s="178">
        <v>18</v>
      </c>
      <c r="B46" s="179" t="s">
        <v>308</v>
      </c>
      <c r="C46" s="196" t="s">
        <v>309</v>
      </c>
      <c r="D46" s="180" t="s">
        <v>283</v>
      </c>
      <c r="E46" s="181">
        <v>4</v>
      </c>
      <c r="F46" s="182"/>
      <c r="G46" s="183">
        <f>ROUND(E46*F46,2)</f>
        <v>0</v>
      </c>
      <c r="H46" s="182"/>
      <c r="I46" s="183">
        <f>ROUND(E46*H46,2)</f>
        <v>0</v>
      </c>
      <c r="J46" s="182"/>
      <c r="K46" s="183">
        <f>ROUND(E46*J46,2)</f>
        <v>0</v>
      </c>
      <c r="L46" s="183">
        <v>21</v>
      </c>
      <c r="M46" s="183">
        <f>G46*(1+L46/100)</f>
        <v>0</v>
      </c>
      <c r="N46" s="183">
        <v>2.214E-2</v>
      </c>
      <c r="O46" s="183">
        <f>ROUND(E46*N46,2)</f>
        <v>0.09</v>
      </c>
      <c r="P46" s="183">
        <v>0</v>
      </c>
      <c r="Q46" s="183">
        <f>ROUND(E46*P46,2)</f>
        <v>0</v>
      </c>
      <c r="R46" s="183" t="s">
        <v>279</v>
      </c>
      <c r="S46" s="183" t="s">
        <v>257</v>
      </c>
      <c r="T46" s="184" t="s">
        <v>258</v>
      </c>
      <c r="U46" s="167">
        <v>1.248</v>
      </c>
      <c r="V46" s="167">
        <f>ROUND(E46*U46,2)</f>
        <v>4.99</v>
      </c>
      <c r="W46" s="167"/>
      <c r="X46" s="157"/>
      <c r="Y46" s="157"/>
      <c r="Z46" s="157"/>
      <c r="AA46" s="157"/>
      <c r="AB46" s="157"/>
      <c r="AC46" s="157"/>
      <c r="AD46" s="157"/>
      <c r="AE46" s="157"/>
      <c r="AF46" s="157"/>
      <c r="AG46" s="157" t="s">
        <v>259</v>
      </c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</row>
    <row r="47" spans="1:60" outlineLevel="1" x14ac:dyDescent="0.2">
      <c r="A47" s="164"/>
      <c r="B47" s="165"/>
      <c r="C47" s="197" t="s">
        <v>310</v>
      </c>
      <c r="D47" s="169"/>
      <c r="E47" s="170">
        <v>4</v>
      </c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57"/>
      <c r="Y47" s="157"/>
      <c r="Z47" s="157"/>
      <c r="AA47" s="157"/>
      <c r="AB47" s="157"/>
      <c r="AC47" s="157"/>
      <c r="AD47" s="157"/>
      <c r="AE47" s="157"/>
      <c r="AF47" s="157"/>
      <c r="AG47" s="157" t="s">
        <v>263</v>
      </c>
      <c r="AH47" s="157">
        <v>0</v>
      </c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</row>
    <row r="48" spans="1:60" x14ac:dyDescent="0.2">
      <c r="A48" s="172" t="s">
        <v>242</v>
      </c>
      <c r="B48" s="173" t="s">
        <v>125</v>
      </c>
      <c r="C48" s="194" t="s">
        <v>126</v>
      </c>
      <c r="D48" s="174"/>
      <c r="E48" s="175"/>
      <c r="F48" s="176"/>
      <c r="G48" s="176">
        <f>SUMIF(AG49:AG55,"&lt;&gt;NOR",G49:G55)</f>
        <v>0</v>
      </c>
      <c r="H48" s="176"/>
      <c r="I48" s="176">
        <f>SUM(I49:I55)</f>
        <v>0</v>
      </c>
      <c r="J48" s="176"/>
      <c r="K48" s="176">
        <f>SUM(K49:K55)</f>
        <v>0</v>
      </c>
      <c r="L48" s="176"/>
      <c r="M48" s="176">
        <f>SUM(M49:M55)</f>
        <v>0</v>
      </c>
      <c r="N48" s="176"/>
      <c r="O48" s="176">
        <f>SUM(O49:O55)</f>
        <v>1.5</v>
      </c>
      <c r="P48" s="176"/>
      <c r="Q48" s="176">
        <f>SUM(Q49:Q55)</f>
        <v>0</v>
      </c>
      <c r="R48" s="176"/>
      <c r="S48" s="176"/>
      <c r="T48" s="177"/>
      <c r="U48" s="171"/>
      <c r="V48" s="171">
        <f>SUM(V49:V55)</f>
        <v>21.4</v>
      </c>
      <c r="W48" s="171"/>
      <c r="AG48" t="s">
        <v>243</v>
      </c>
    </row>
    <row r="49" spans="1:60" ht="22.5" outlineLevel="1" x14ac:dyDescent="0.2">
      <c r="A49" s="178">
        <v>19</v>
      </c>
      <c r="B49" s="179" t="s">
        <v>311</v>
      </c>
      <c r="C49" s="196" t="s">
        <v>312</v>
      </c>
      <c r="D49" s="180" t="s">
        <v>283</v>
      </c>
      <c r="E49" s="181">
        <v>77.5</v>
      </c>
      <c r="F49" s="182"/>
      <c r="G49" s="183">
        <f>ROUND(E49*F49,2)</f>
        <v>0</v>
      </c>
      <c r="H49" s="182"/>
      <c r="I49" s="183">
        <f>ROUND(E49*H49,2)</f>
        <v>0</v>
      </c>
      <c r="J49" s="182"/>
      <c r="K49" s="183">
        <f>ROUND(E49*J49,2)</f>
        <v>0</v>
      </c>
      <c r="L49" s="183">
        <v>21</v>
      </c>
      <c r="M49" s="183">
        <f>G49*(1+L49/100)</f>
        <v>0</v>
      </c>
      <c r="N49" s="183">
        <v>1.8380000000000001E-2</v>
      </c>
      <c r="O49" s="183">
        <f>ROUND(E49*N49,2)</f>
        <v>1.42</v>
      </c>
      <c r="P49" s="183">
        <v>0</v>
      </c>
      <c r="Q49" s="183">
        <f>ROUND(E49*P49,2)</f>
        <v>0</v>
      </c>
      <c r="R49" s="183" t="s">
        <v>313</v>
      </c>
      <c r="S49" s="183" t="s">
        <v>257</v>
      </c>
      <c r="T49" s="184" t="s">
        <v>258</v>
      </c>
      <c r="U49" s="167">
        <v>0.14399999999999999</v>
      </c>
      <c r="V49" s="167">
        <f>ROUND(E49*U49,2)</f>
        <v>11.16</v>
      </c>
      <c r="W49" s="167"/>
      <c r="X49" s="157"/>
      <c r="Y49" s="157"/>
      <c r="Z49" s="157"/>
      <c r="AA49" s="157"/>
      <c r="AB49" s="157"/>
      <c r="AC49" s="157"/>
      <c r="AD49" s="157"/>
      <c r="AE49" s="157"/>
      <c r="AF49" s="157"/>
      <c r="AG49" s="157" t="s">
        <v>259</v>
      </c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</row>
    <row r="50" spans="1:60" outlineLevel="1" x14ac:dyDescent="0.2">
      <c r="A50" s="164"/>
      <c r="B50" s="165"/>
      <c r="C50" s="257" t="s">
        <v>314</v>
      </c>
      <c r="D50" s="258"/>
      <c r="E50" s="258"/>
      <c r="F50" s="258"/>
      <c r="G50" s="258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57"/>
      <c r="Y50" s="157"/>
      <c r="Z50" s="157"/>
      <c r="AA50" s="157"/>
      <c r="AB50" s="157"/>
      <c r="AC50" s="157"/>
      <c r="AD50" s="157"/>
      <c r="AE50" s="157"/>
      <c r="AF50" s="157"/>
      <c r="AG50" s="157" t="s">
        <v>261</v>
      </c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</row>
    <row r="51" spans="1:60" outlineLevel="1" x14ac:dyDescent="0.2">
      <c r="A51" s="164"/>
      <c r="B51" s="165"/>
      <c r="C51" s="197" t="s">
        <v>315</v>
      </c>
      <c r="D51" s="169"/>
      <c r="E51" s="170">
        <v>40</v>
      </c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57"/>
      <c r="Y51" s="157"/>
      <c r="Z51" s="157"/>
      <c r="AA51" s="157"/>
      <c r="AB51" s="157"/>
      <c r="AC51" s="157"/>
      <c r="AD51" s="157"/>
      <c r="AE51" s="157"/>
      <c r="AF51" s="157"/>
      <c r="AG51" s="157" t="s">
        <v>263</v>
      </c>
      <c r="AH51" s="157">
        <v>0</v>
      </c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7"/>
      <c r="AY51" s="157"/>
      <c r="AZ51" s="157"/>
      <c r="BA51" s="157"/>
      <c r="BB51" s="157"/>
      <c r="BC51" s="157"/>
      <c r="BD51" s="157"/>
      <c r="BE51" s="157"/>
      <c r="BF51" s="157"/>
      <c r="BG51" s="157"/>
      <c r="BH51" s="157"/>
    </row>
    <row r="52" spans="1:60" outlineLevel="1" x14ac:dyDescent="0.2">
      <c r="A52" s="164"/>
      <c r="B52" s="165"/>
      <c r="C52" s="197" t="s">
        <v>316</v>
      </c>
      <c r="D52" s="169"/>
      <c r="E52" s="170">
        <v>37.5</v>
      </c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57"/>
      <c r="Y52" s="157"/>
      <c r="Z52" s="157"/>
      <c r="AA52" s="157"/>
      <c r="AB52" s="157"/>
      <c r="AC52" s="157"/>
      <c r="AD52" s="157"/>
      <c r="AE52" s="157"/>
      <c r="AF52" s="157"/>
      <c r="AG52" s="157" t="s">
        <v>263</v>
      </c>
      <c r="AH52" s="157">
        <v>0</v>
      </c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7"/>
      <c r="AY52" s="157"/>
      <c r="AZ52" s="157"/>
      <c r="BA52" s="157"/>
      <c r="BB52" s="157"/>
      <c r="BC52" s="157"/>
      <c r="BD52" s="157"/>
      <c r="BE52" s="157"/>
      <c r="BF52" s="157"/>
      <c r="BG52" s="157"/>
      <c r="BH52" s="157"/>
    </row>
    <row r="53" spans="1:60" ht="33.75" outlineLevel="1" x14ac:dyDescent="0.2">
      <c r="A53" s="178">
        <v>20</v>
      </c>
      <c r="B53" s="179" t="s">
        <v>317</v>
      </c>
      <c r="C53" s="196" t="s">
        <v>318</v>
      </c>
      <c r="D53" s="180" t="s">
        <v>283</v>
      </c>
      <c r="E53" s="181">
        <v>77.5</v>
      </c>
      <c r="F53" s="182"/>
      <c r="G53" s="183">
        <f>ROUND(E53*F53,2)</f>
        <v>0</v>
      </c>
      <c r="H53" s="182"/>
      <c r="I53" s="183">
        <f>ROUND(E53*H53,2)</f>
        <v>0</v>
      </c>
      <c r="J53" s="182"/>
      <c r="K53" s="183">
        <f>ROUND(E53*J53,2)</f>
        <v>0</v>
      </c>
      <c r="L53" s="183">
        <v>21</v>
      </c>
      <c r="M53" s="183">
        <f>G53*(1+L53/100)</f>
        <v>0</v>
      </c>
      <c r="N53" s="183">
        <v>9.7000000000000005E-4</v>
      </c>
      <c r="O53" s="183">
        <f>ROUND(E53*N53,2)</f>
        <v>0.08</v>
      </c>
      <c r="P53" s="183">
        <v>0</v>
      </c>
      <c r="Q53" s="183">
        <f>ROUND(E53*P53,2)</f>
        <v>0</v>
      </c>
      <c r="R53" s="183" t="s">
        <v>313</v>
      </c>
      <c r="S53" s="183" t="s">
        <v>257</v>
      </c>
      <c r="T53" s="184" t="s">
        <v>258</v>
      </c>
      <c r="U53" s="167">
        <v>6.0000000000000001E-3</v>
      </c>
      <c r="V53" s="167">
        <f>ROUND(E53*U53,2)</f>
        <v>0.47</v>
      </c>
      <c r="W53" s="167"/>
      <c r="X53" s="157"/>
      <c r="Y53" s="157"/>
      <c r="Z53" s="157"/>
      <c r="AA53" s="157"/>
      <c r="AB53" s="157"/>
      <c r="AC53" s="157"/>
      <c r="AD53" s="157"/>
      <c r="AE53" s="157"/>
      <c r="AF53" s="157"/>
      <c r="AG53" s="157" t="s">
        <v>259</v>
      </c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7"/>
      <c r="AY53" s="157"/>
      <c r="AZ53" s="157"/>
      <c r="BA53" s="157"/>
      <c r="BB53" s="157"/>
      <c r="BC53" s="157"/>
      <c r="BD53" s="157"/>
      <c r="BE53" s="157"/>
      <c r="BF53" s="157"/>
      <c r="BG53" s="157"/>
      <c r="BH53" s="157"/>
    </row>
    <row r="54" spans="1:60" outlineLevel="1" x14ac:dyDescent="0.2">
      <c r="A54" s="164"/>
      <c r="B54" s="165"/>
      <c r="C54" s="257" t="s">
        <v>314</v>
      </c>
      <c r="D54" s="258"/>
      <c r="E54" s="258"/>
      <c r="F54" s="258"/>
      <c r="G54" s="258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57"/>
      <c r="Y54" s="157"/>
      <c r="Z54" s="157"/>
      <c r="AA54" s="157"/>
      <c r="AB54" s="157"/>
      <c r="AC54" s="157"/>
      <c r="AD54" s="157"/>
      <c r="AE54" s="157"/>
      <c r="AF54" s="157"/>
      <c r="AG54" s="157" t="s">
        <v>261</v>
      </c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57"/>
      <c r="AZ54" s="157"/>
      <c r="BA54" s="157"/>
      <c r="BB54" s="157"/>
      <c r="BC54" s="157"/>
      <c r="BD54" s="157"/>
      <c r="BE54" s="157"/>
      <c r="BF54" s="157"/>
      <c r="BG54" s="157"/>
      <c r="BH54" s="157"/>
    </row>
    <row r="55" spans="1:60" outlineLevel="1" x14ac:dyDescent="0.2">
      <c r="A55" s="185">
        <v>21</v>
      </c>
      <c r="B55" s="186" t="s">
        <v>319</v>
      </c>
      <c r="C55" s="195" t="s">
        <v>320</v>
      </c>
      <c r="D55" s="187" t="s">
        <v>283</v>
      </c>
      <c r="E55" s="188">
        <v>77.5</v>
      </c>
      <c r="F55" s="189"/>
      <c r="G55" s="190">
        <f>ROUND(E55*F55,2)</f>
        <v>0</v>
      </c>
      <c r="H55" s="189"/>
      <c r="I55" s="190">
        <f>ROUND(E55*H55,2)</f>
        <v>0</v>
      </c>
      <c r="J55" s="189"/>
      <c r="K55" s="190">
        <f>ROUND(E55*J55,2)</f>
        <v>0</v>
      </c>
      <c r="L55" s="190">
        <v>21</v>
      </c>
      <c r="M55" s="190">
        <f>G55*(1+L55/100)</f>
        <v>0</v>
      </c>
      <c r="N55" s="190">
        <v>0</v>
      </c>
      <c r="O55" s="190">
        <f>ROUND(E55*N55,2)</f>
        <v>0</v>
      </c>
      <c r="P55" s="190">
        <v>0</v>
      </c>
      <c r="Q55" s="190">
        <f>ROUND(E55*P55,2)</f>
        <v>0</v>
      </c>
      <c r="R55" s="190" t="s">
        <v>313</v>
      </c>
      <c r="S55" s="190" t="s">
        <v>257</v>
      </c>
      <c r="T55" s="191" t="s">
        <v>258</v>
      </c>
      <c r="U55" s="167">
        <v>0.126</v>
      </c>
      <c r="V55" s="167">
        <f>ROUND(E55*U55,2)</f>
        <v>9.77</v>
      </c>
      <c r="W55" s="167"/>
      <c r="X55" s="157"/>
      <c r="Y55" s="157"/>
      <c r="Z55" s="157"/>
      <c r="AA55" s="157"/>
      <c r="AB55" s="157"/>
      <c r="AC55" s="157"/>
      <c r="AD55" s="157"/>
      <c r="AE55" s="157"/>
      <c r="AF55" s="157"/>
      <c r="AG55" s="157" t="s">
        <v>259</v>
      </c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57"/>
      <c r="BE55" s="157"/>
      <c r="BF55" s="157"/>
      <c r="BG55" s="157"/>
      <c r="BH55" s="157"/>
    </row>
    <row r="56" spans="1:60" x14ac:dyDescent="0.2">
      <c r="A56" s="172" t="s">
        <v>242</v>
      </c>
      <c r="B56" s="173" t="s">
        <v>127</v>
      </c>
      <c r="C56" s="194" t="s">
        <v>128</v>
      </c>
      <c r="D56" s="174"/>
      <c r="E56" s="175"/>
      <c r="F56" s="176"/>
      <c r="G56" s="176">
        <f>SUMIF(AG57:AG57,"&lt;&gt;NOR",G57:G57)</f>
        <v>0</v>
      </c>
      <c r="H56" s="176"/>
      <c r="I56" s="176">
        <f>SUM(I57:I57)</f>
        <v>0</v>
      </c>
      <c r="J56" s="176"/>
      <c r="K56" s="176">
        <f>SUM(K57:K57)</f>
        <v>0</v>
      </c>
      <c r="L56" s="176"/>
      <c r="M56" s="176">
        <f>SUM(M57:M57)</f>
        <v>0</v>
      </c>
      <c r="N56" s="176"/>
      <c r="O56" s="176">
        <f>SUM(O57:O57)</f>
        <v>0</v>
      </c>
      <c r="P56" s="176"/>
      <c r="Q56" s="176">
        <f>SUM(Q57:Q57)</f>
        <v>0</v>
      </c>
      <c r="R56" s="176"/>
      <c r="S56" s="176"/>
      <c r="T56" s="177"/>
      <c r="U56" s="171"/>
      <c r="V56" s="171">
        <f>SUM(V57:V57)</f>
        <v>0</v>
      </c>
      <c r="W56" s="171"/>
      <c r="AG56" t="s">
        <v>243</v>
      </c>
    </row>
    <row r="57" spans="1:60" outlineLevel="1" x14ac:dyDescent="0.2">
      <c r="A57" s="185">
        <v>22</v>
      </c>
      <c r="B57" s="186" t="s">
        <v>321</v>
      </c>
      <c r="C57" s="195" t="s">
        <v>322</v>
      </c>
      <c r="D57" s="187" t="s">
        <v>246</v>
      </c>
      <c r="E57" s="188">
        <v>1</v>
      </c>
      <c r="F57" s="189"/>
      <c r="G57" s="190">
        <f>ROUND(E57*F57,2)</f>
        <v>0</v>
      </c>
      <c r="H57" s="189"/>
      <c r="I57" s="190">
        <f>ROUND(E57*H57,2)</f>
        <v>0</v>
      </c>
      <c r="J57" s="189"/>
      <c r="K57" s="190">
        <f>ROUND(E57*J57,2)</f>
        <v>0</v>
      </c>
      <c r="L57" s="190">
        <v>21</v>
      </c>
      <c r="M57" s="190">
        <f>G57*(1+L57/100)</f>
        <v>0</v>
      </c>
      <c r="N57" s="190">
        <v>0</v>
      </c>
      <c r="O57" s="190">
        <f>ROUND(E57*N57,2)</f>
        <v>0</v>
      </c>
      <c r="P57" s="190">
        <v>0</v>
      </c>
      <c r="Q57" s="190">
        <f>ROUND(E57*P57,2)</f>
        <v>0</v>
      </c>
      <c r="R57" s="190"/>
      <c r="S57" s="190" t="s">
        <v>247</v>
      </c>
      <c r="T57" s="191" t="s">
        <v>248</v>
      </c>
      <c r="U57" s="167">
        <v>0</v>
      </c>
      <c r="V57" s="167">
        <f>ROUND(E57*U57,2)</f>
        <v>0</v>
      </c>
      <c r="W57" s="167"/>
      <c r="X57" s="157"/>
      <c r="Y57" s="157"/>
      <c r="Z57" s="157"/>
      <c r="AA57" s="157"/>
      <c r="AB57" s="157"/>
      <c r="AC57" s="157"/>
      <c r="AD57" s="157"/>
      <c r="AE57" s="157"/>
      <c r="AF57" s="157"/>
      <c r="AG57" s="157" t="s">
        <v>249</v>
      </c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57"/>
      <c r="BG57" s="157"/>
      <c r="BH57" s="157"/>
    </row>
    <row r="58" spans="1:60" x14ac:dyDescent="0.2">
      <c r="A58" s="172" t="s">
        <v>242</v>
      </c>
      <c r="B58" s="173" t="s">
        <v>129</v>
      </c>
      <c r="C58" s="194" t="s">
        <v>130</v>
      </c>
      <c r="D58" s="174"/>
      <c r="E58" s="175"/>
      <c r="F58" s="176"/>
      <c r="G58" s="176">
        <f>SUMIF(AG59:AG66,"&lt;&gt;NOR",G59:G66)</f>
        <v>0</v>
      </c>
      <c r="H58" s="176"/>
      <c r="I58" s="176">
        <f>SUM(I59:I66)</f>
        <v>0</v>
      </c>
      <c r="J58" s="176"/>
      <c r="K58" s="176">
        <f>SUM(K59:K66)</f>
        <v>0</v>
      </c>
      <c r="L58" s="176"/>
      <c r="M58" s="176">
        <f>SUM(M59:M66)</f>
        <v>0</v>
      </c>
      <c r="N58" s="176"/>
      <c r="O58" s="176">
        <f>SUM(O59:O66)</f>
        <v>0</v>
      </c>
      <c r="P58" s="176"/>
      <c r="Q58" s="176">
        <f>SUM(Q59:Q66)</f>
        <v>4.47</v>
      </c>
      <c r="R58" s="176"/>
      <c r="S58" s="176"/>
      <c r="T58" s="177"/>
      <c r="U58" s="171"/>
      <c r="V58" s="171">
        <f>SUM(V59:V66)</f>
        <v>12.07</v>
      </c>
      <c r="W58" s="171"/>
      <c r="AG58" t="s">
        <v>243</v>
      </c>
    </row>
    <row r="59" spans="1:60" ht="22.5" outlineLevel="1" x14ac:dyDescent="0.2">
      <c r="A59" s="178">
        <v>23</v>
      </c>
      <c r="B59" s="179" t="s">
        <v>323</v>
      </c>
      <c r="C59" s="196" t="s">
        <v>324</v>
      </c>
      <c r="D59" s="180" t="s">
        <v>283</v>
      </c>
      <c r="E59" s="181">
        <v>3.27</v>
      </c>
      <c r="F59" s="182"/>
      <c r="G59" s="183">
        <f>ROUND(E59*F59,2)</f>
        <v>0</v>
      </c>
      <c r="H59" s="182"/>
      <c r="I59" s="183">
        <f>ROUND(E59*H59,2)</f>
        <v>0</v>
      </c>
      <c r="J59" s="182"/>
      <c r="K59" s="183">
        <f>ROUND(E59*J59,2)</f>
        <v>0</v>
      </c>
      <c r="L59" s="183">
        <v>21</v>
      </c>
      <c r="M59" s="183">
        <f>G59*(1+L59/100)</f>
        <v>0</v>
      </c>
      <c r="N59" s="183">
        <v>0</v>
      </c>
      <c r="O59" s="183">
        <f>ROUND(E59*N59,2)</f>
        <v>0</v>
      </c>
      <c r="P59" s="183">
        <v>5.5E-2</v>
      </c>
      <c r="Q59" s="183">
        <f>ROUND(E59*P59,2)</f>
        <v>0.18</v>
      </c>
      <c r="R59" s="183" t="s">
        <v>325</v>
      </c>
      <c r="S59" s="183" t="s">
        <v>257</v>
      </c>
      <c r="T59" s="184" t="s">
        <v>258</v>
      </c>
      <c r="U59" s="167">
        <v>0.42499999999999999</v>
      </c>
      <c r="V59" s="167">
        <f>ROUND(E59*U59,2)</f>
        <v>1.39</v>
      </c>
      <c r="W59" s="167"/>
      <c r="X59" s="157"/>
      <c r="Y59" s="157"/>
      <c r="Z59" s="157"/>
      <c r="AA59" s="157"/>
      <c r="AB59" s="157"/>
      <c r="AC59" s="157"/>
      <c r="AD59" s="157"/>
      <c r="AE59" s="157"/>
      <c r="AF59" s="157"/>
      <c r="AG59" s="157" t="s">
        <v>259</v>
      </c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7"/>
      <c r="AY59" s="157"/>
      <c r="AZ59" s="157"/>
      <c r="BA59" s="157"/>
      <c r="BB59" s="157"/>
      <c r="BC59" s="157"/>
      <c r="BD59" s="157"/>
      <c r="BE59" s="157"/>
      <c r="BF59" s="157"/>
      <c r="BG59" s="157"/>
      <c r="BH59" s="157"/>
    </row>
    <row r="60" spans="1:60" ht="22.5" outlineLevel="1" x14ac:dyDescent="0.2">
      <c r="A60" s="164"/>
      <c r="B60" s="165"/>
      <c r="C60" s="257" t="s">
        <v>326</v>
      </c>
      <c r="D60" s="258"/>
      <c r="E60" s="258"/>
      <c r="F60" s="258"/>
      <c r="G60" s="258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57"/>
      <c r="Y60" s="157"/>
      <c r="Z60" s="157"/>
      <c r="AA60" s="157"/>
      <c r="AB60" s="157"/>
      <c r="AC60" s="157"/>
      <c r="AD60" s="157"/>
      <c r="AE60" s="157"/>
      <c r="AF60" s="157"/>
      <c r="AG60" s="157" t="s">
        <v>261</v>
      </c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92" t="str">
        <f>C60</f>
        <v>bez odstupu, po hrubém vybourání otvorů v jakémkoliv zdivu cihelném, včetně pomocného lešení o výšce podlahy do 1900 mm a pro zatížení do 1,5 kPa  (150 kg/m2),</v>
      </c>
      <c r="BB60" s="157"/>
      <c r="BC60" s="157"/>
      <c r="BD60" s="157"/>
      <c r="BE60" s="157"/>
      <c r="BF60" s="157"/>
      <c r="BG60" s="157"/>
      <c r="BH60" s="157"/>
    </row>
    <row r="61" spans="1:60" outlineLevel="1" x14ac:dyDescent="0.2">
      <c r="A61" s="164"/>
      <c r="B61" s="165"/>
      <c r="C61" s="197" t="s">
        <v>327</v>
      </c>
      <c r="D61" s="169"/>
      <c r="E61" s="170">
        <v>3.27</v>
      </c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57"/>
      <c r="Y61" s="157"/>
      <c r="Z61" s="157"/>
      <c r="AA61" s="157"/>
      <c r="AB61" s="157"/>
      <c r="AC61" s="157"/>
      <c r="AD61" s="157"/>
      <c r="AE61" s="157"/>
      <c r="AF61" s="157"/>
      <c r="AG61" s="157" t="s">
        <v>263</v>
      </c>
      <c r="AH61" s="157">
        <v>0</v>
      </c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</row>
    <row r="62" spans="1:60" ht="33.75" outlineLevel="1" x14ac:dyDescent="0.2">
      <c r="A62" s="178">
        <v>24</v>
      </c>
      <c r="B62" s="179" t="s">
        <v>328</v>
      </c>
      <c r="C62" s="196" t="s">
        <v>329</v>
      </c>
      <c r="D62" s="180" t="s">
        <v>255</v>
      </c>
      <c r="E62" s="181">
        <v>1.575</v>
      </c>
      <c r="F62" s="182"/>
      <c r="G62" s="183">
        <f>ROUND(E62*F62,2)</f>
        <v>0</v>
      </c>
      <c r="H62" s="182"/>
      <c r="I62" s="183">
        <f>ROUND(E62*H62,2)</f>
        <v>0</v>
      </c>
      <c r="J62" s="182"/>
      <c r="K62" s="183">
        <f>ROUND(E62*J62,2)</f>
        <v>0</v>
      </c>
      <c r="L62" s="183">
        <v>21</v>
      </c>
      <c r="M62" s="183">
        <f>G62*(1+L62/100)</f>
        <v>0</v>
      </c>
      <c r="N62" s="183">
        <v>1.82E-3</v>
      </c>
      <c r="O62" s="183">
        <f>ROUND(E62*N62,2)</f>
        <v>0</v>
      </c>
      <c r="P62" s="183">
        <v>1.8</v>
      </c>
      <c r="Q62" s="183">
        <f>ROUND(E62*P62,2)</f>
        <v>2.84</v>
      </c>
      <c r="R62" s="183" t="s">
        <v>325</v>
      </c>
      <c r="S62" s="183" t="s">
        <v>257</v>
      </c>
      <c r="T62" s="184" t="s">
        <v>258</v>
      </c>
      <c r="U62" s="167">
        <v>3.6080000000000001</v>
      </c>
      <c r="V62" s="167">
        <f>ROUND(E62*U62,2)</f>
        <v>5.68</v>
      </c>
      <c r="W62" s="167"/>
      <c r="X62" s="157"/>
      <c r="Y62" s="157"/>
      <c r="Z62" s="157"/>
      <c r="AA62" s="157"/>
      <c r="AB62" s="157"/>
      <c r="AC62" s="157"/>
      <c r="AD62" s="157"/>
      <c r="AE62" s="157"/>
      <c r="AF62" s="157"/>
      <c r="AG62" s="157" t="s">
        <v>259</v>
      </c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</row>
    <row r="63" spans="1:60" outlineLevel="1" x14ac:dyDescent="0.2">
      <c r="A63" s="164"/>
      <c r="B63" s="165"/>
      <c r="C63" s="257" t="s">
        <v>330</v>
      </c>
      <c r="D63" s="258"/>
      <c r="E63" s="258"/>
      <c r="F63" s="258"/>
      <c r="G63" s="258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57"/>
      <c r="Y63" s="157"/>
      <c r="Z63" s="157"/>
      <c r="AA63" s="157"/>
      <c r="AB63" s="157"/>
      <c r="AC63" s="157"/>
      <c r="AD63" s="157"/>
      <c r="AE63" s="157"/>
      <c r="AF63" s="157"/>
      <c r="AG63" s="157" t="s">
        <v>261</v>
      </c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</row>
    <row r="64" spans="1:60" outlineLevel="1" x14ac:dyDescent="0.2">
      <c r="A64" s="164"/>
      <c r="B64" s="165"/>
      <c r="C64" s="197" t="s">
        <v>331</v>
      </c>
      <c r="D64" s="169"/>
      <c r="E64" s="170">
        <v>1.57</v>
      </c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57"/>
      <c r="Y64" s="157"/>
      <c r="Z64" s="157"/>
      <c r="AA64" s="157"/>
      <c r="AB64" s="157"/>
      <c r="AC64" s="157"/>
      <c r="AD64" s="157"/>
      <c r="AE64" s="157"/>
      <c r="AF64" s="157"/>
      <c r="AG64" s="157" t="s">
        <v>263</v>
      </c>
      <c r="AH64" s="157">
        <v>0</v>
      </c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</row>
    <row r="65" spans="1:60" ht="33.75" outlineLevel="1" x14ac:dyDescent="0.2">
      <c r="A65" s="178">
        <v>25</v>
      </c>
      <c r="B65" s="179" t="s">
        <v>332</v>
      </c>
      <c r="C65" s="196" t="s">
        <v>333</v>
      </c>
      <c r="D65" s="180" t="s">
        <v>283</v>
      </c>
      <c r="E65" s="181">
        <v>50</v>
      </c>
      <c r="F65" s="182"/>
      <c r="G65" s="183">
        <f>ROUND(E65*F65,2)</f>
        <v>0</v>
      </c>
      <c r="H65" s="182"/>
      <c r="I65" s="183">
        <f>ROUND(E65*H65,2)</f>
        <v>0</v>
      </c>
      <c r="J65" s="182"/>
      <c r="K65" s="183">
        <f>ROUND(E65*J65,2)</f>
        <v>0</v>
      </c>
      <c r="L65" s="183">
        <v>21</v>
      </c>
      <c r="M65" s="183">
        <f>G65*(1+L65/100)</f>
        <v>0</v>
      </c>
      <c r="N65" s="183">
        <v>0</v>
      </c>
      <c r="O65" s="183">
        <f>ROUND(E65*N65,2)</f>
        <v>0</v>
      </c>
      <c r="P65" s="183">
        <v>2.9000000000000001E-2</v>
      </c>
      <c r="Q65" s="183">
        <f>ROUND(E65*P65,2)</f>
        <v>1.45</v>
      </c>
      <c r="R65" s="183" t="s">
        <v>325</v>
      </c>
      <c r="S65" s="183" t="s">
        <v>257</v>
      </c>
      <c r="T65" s="184" t="s">
        <v>258</v>
      </c>
      <c r="U65" s="167">
        <v>0.1</v>
      </c>
      <c r="V65" s="167">
        <f>ROUND(E65*U65,2)</f>
        <v>5</v>
      </c>
      <c r="W65" s="167"/>
      <c r="X65" s="157"/>
      <c r="Y65" s="157"/>
      <c r="Z65" s="157"/>
      <c r="AA65" s="157"/>
      <c r="AB65" s="157"/>
      <c r="AC65" s="157"/>
      <c r="AD65" s="157"/>
      <c r="AE65" s="157"/>
      <c r="AF65" s="157"/>
      <c r="AG65" s="157" t="s">
        <v>259</v>
      </c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</row>
    <row r="66" spans="1:60" outlineLevel="1" x14ac:dyDescent="0.2">
      <c r="A66" s="164"/>
      <c r="B66" s="165"/>
      <c r="C66" s="197" t="s">
        <v>334</v>
      </c>
      <c r="D66" s="169"/>
      <c r="E66" s="170">
        <v>50</v>
      </c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57"/>
      <c r="Y66" s="157"/>
      <c r="Z66" s="157"/>
      <c r="AA66" s="157"/>
      <c r="AB66" s="157"/>
      <c r="AC66" s="157"/>
      <c r="AD66" s="157"/>
      <c r="AE66" s="157"/>
      <c r="AF66" s="157"/>
      <c r="AG66" s="157" t="s">
        <v>263</v>
      </c>
      <c r="AH66" s="157">
        <v>0</v>
      </c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</row>
    <row r="67" spans="1:60" x14ac:dyDescent="0.2">
      <c r="A67" s="172" t="s">
        <v>242</v>
      </c>
      <c r="B67" s="173" t="s">
        <v>131</v>
      </c>
      <c r="C67" s="194" t="s">
        <v>132</v>
      </c>
      <c r="D67" s="174"/>
      <c r="E67" s="175"/>
      <c r="F67" s="176"/>
      <c r="G67" s="176">
        <f>SUMIF(AG68:AG69,"&lt;&gt;NOR",G68:G69)</f>
        <v>0</v>
      </c>
      <c r="H67" s="176"/>
      <c r="I67" s="176">
        <f>SUM(I68:I69)</f>
        <v>0</v>
      </c>
      <c r="J67" s="176"/>
      <c r="K67" s="176">
        <f>SUM(K68:K69)</f>
        <v>0</v>
      </c>
      <c r="L67" s="176"/>
      <c r="M67" s="176">
        <f>SUM(M68:M69)</f>
        <v>0</v>
      </c>
      <c r="N67" s="176"/>
      <c r="O67" s="176">
        <f>SUM(O68:O69)</f>
        <v>0</v>
      </c>
      <c r="P67" s="176"/>
      <c r="Q67" s="176">
        <f>SUM(Q68:Q69)</f>
        <v>0</v>
      </c>
      <c r="R67" s="176"/>
      <c r="S67" s="176"/>
      <c r="T67" s="177"/>
      <c r="U67" s="171"/>
      <c r="V67" s="171">
        <f>SUM(V68:V69)</f>
        <v>15.95</v>
      </c>
      <c r="W67" s="171"/>
      <c r="AG67" t="s">
        <v>243</v>
      </c>
    </row>
    <row r="68" spans="1:60" ht="33.75" outlineLevel="1" x14ac:dyDescent="0.2">
      <c r="A68" s="178">
        <v>26</v>
      </c>
      <c r="B68" s="179" t="s">
        <v>335</v>
      </c>
      <c r="C68" s="196" t="s">
        <v>336</v>
      </c>
      <c r="D68" s="180" t="s">
        <v>294</v>
      </c>
      <c r="E68" s="181">
        <v>16.99578</v>
      </c>
      <c r="F68" s="182"/>
      <c r="G68" s="183">
        <f>ROUND(E68*F68,2)</f>
        <v>0</v>
      </c>
      <c r="H68" s="182"/>
      <c r="I68" s="183">
        <f>ROUND(E68*H68,2)</f>
        <v>0</v>
      </c>
      <c r="J68" s="182"/>
      <c r="K68" s="183">
        <f>ROUND(E68*J68,2)</f>
        <v>0</v>
      </c>
      <c r="L68" s="183">
        <v>21</v>
      </c>
      <c r="M68" s="183">
        <f>G68*(1+L68/100)</f>
        <v>0</v>
      </c>
      <c r="N68" s="183">
        <v>0</v>
      </c>
      <c r="O68" s="183">
        <f>ROUND(E68*N68,2)</f>
        <v>0</v>
      </c>
      <c r="P68" s="183">
        <v>0</v>
      </c>
      <c r="Q68" s="183">
        <f>ROUND(E68*P68,2)</f>
        <v>0</v>
      </c>
      <c r="R68" s="183" t="s">
        <v>337</v>
      </c>
      <c r="S68" s="183" t="s">
        <v>257</v>
      </c>
      <c r="T68" s="184" t="s">
        <v>258</v>
      </c>
      <c r="U68" s="167">
        <v>0.9385</v>
      </c>
      <c r="V68" s="167">
        <f>ROUND(E68*U68,2)</f>
        <v>15.95</v>
      </c>
      <c r="W68" s="167"/>
      <c r="X68" s="157"/>
      <c r="Y68" s="157"/>
      <c r="Z68" s="157"/>
      <c r="AA68" s="157"/>
      <c r="AB68" s="157"/>
      <c r="AC68" s="157"/>
      <c r="AD68" s="157"/>
      <c r="AE68" s="157"/>
      <c r="AF68" s="157"/>
      <c r="AG68" s="157" t="s">
        <v>249</v>
      </c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</row>
    <row r="69" spans="1:60" outlineLevel="1" x14ac:dyDescent="0.2">
      <c r="A69" s="164"/>
      <c r="B69" s="165"/>
      <c r="C69" s="257" t="s">
        <v>338</v>
      </c>
      <c r="D69" s="258"/>
      <c r="E69" s="258"/>
      <c r="F69" s="258"/>
      <c r="G69" s="258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57"/>
      <c r="Y69" s="157"/>
      <c r="Z69" s="157"/>
      <c r="AA69" s="157"/>
      <c r="AB69" s="157"/>
      <c r="AC69" s="157"/>
      <c r="AD69" s="157"/>
      <c r="AE69" s="157"/>
      <c r="AF69" s="157"/>
      <c r="AG69" s="157" t="s">
        <v>261</v>
      </c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</row>
    <row r="70" spans="1:60" x14ac:dyDescent="0.2">
      <c r="A70" s="172" t="s">
        <v>242</v>
      </c>
      <c r="B70" s="173" t="s">
        <v>177</v>
      </c>
      <c r="C70" s="194" t="s">
        <v>178</v>
      </c>
      <c r="D70" s="174"/>
      <c r="E70" s="175"/>
      <c r="F70" s="176"/>
      <c r="G70" s="176">
        <f>SUMIF(AG71:AG71,"&lt;&gt;NOR",G71:G71)</f>
        <v>0</v>
      </c>
      <c r="H70" s="176"/>
      <c r="I70" s="176">
        <f>SUM(I71:I71)</f>
        <v>0</v>
      </c>
      <c r="J70" s="176"/>
      <c r="K70" s="176">
        <f>SUM(K71:K71)</f>
        <v>0</v>
      </c>
      <c r="L70" s="176"/>
      <c r="M70" s="176">
        <f>SUM(M71:M71)</f>
        <v>0</v>
      </c>
      <c r="N70" s="176"/>
      <c r="O70" s="176">
        <f>SUM(O71:O71)</f>
        <v>0</v>
      </c>
      <c r="P70" s="176"/>
      <c r="Q70" s="176">
        <f>SUM(Q71:Q71)</f>
        <v>0</v>
      </c>
      <c r="R70" s="176"/>
      <c r="S70" s="176"/>
      <c r="T70" s="177"/>
      <c r="U70" s="171"/>
      <c r="V70" s="171">
        <f>SUM(V71:V71)</f>
        <v>0</v>
      </c>
      <c r="W70" s="171"/>
      <c r="AG70" t="s">
        <v>243</v>
      </c>
    </row>
    <row r="71" spans="1:60" outlineLevel="1" x14ac:dyDescent="0.2">
      <c r="A71" s="185">
        <v>27</v>
      </c>
      <c r="B71" s="186" t="s">
        <v>339</v>
      </c>
      <c r="C71" s="195" t="s">
        <v>340</v>
      </c>
      <c r="D71" s="187" t="s">
        <v>246</v>
      </c>
      <c r="E71" s="188">
        <v>1</v>
      </c>
      <c r="F71" s="189"/>
      <c r="G71" s="190">
        <f>ROUND(E71*F71,2)</f>
        <v>0</v>
      </c>
      <c r="H71" s="189"/>
      <c r="I71" s="190">
        <f>ROUND(E71*H71,2)</f>
        <v>0</v>
      </c>
      <c r="J71" s="189"/>
      <c r="K71" s="190">
        <f>ROUND(E71*J71,2)</f>
        <v>0</v>
      </c>
      <c r="L71" s="190">
        <v>21</v>
      </c>
      <c r="M71" s="190">
        <f>G71*(1+L71/100)</f>
        <v>0</v>
      </c>
      <c r="N71" s="190">
        <v>0</v>
      </c>
      <c r="O71" s="190">
        <f>ROUND(E71*N71,2)</f>
        <v>0</v>
      </c>
      <c r="P71" s="190">
        <v>0</v>
      </c>
      <c r="Q71" s="190">
        <f>ROUND(E71*P71,2)</f>
        <v>0</v>
      </c>
      <c r="R71" s="190"/>
      <c r="S71" s="190" t="s">
        <v>247</v>
      </c>
      <c r="T71" s="191" t="s">
        <v>248</v>
      </c>
      <c r="U71" s="167">
        <v>0</v>
      </c>
      <c r="V71" s="167">
        <f>ROUND(E71*U71,2)</f>
        <v>0</v>
      </c>
      <c r="W71" s="167"/>
      <c r="X71" s="157"/>
      <c r="Y71" s="157"/>
      <c r="Z71" s="157"/>
      <c r="AA71" s="157"/>
      <c r="AB71" s="157"/>
      <c r="AC71" s="157"/>
      <c r="AD71" s="157"/>
      <c r="AE71" s="157"/>
      <c r="AF71" s="157"/>
      <c r="AG71" s="157" t="s">
        <v>249</v>
      </c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</row>
    <row r="72" spans="1:60" x14ac:dyDescent="0.2">
      <c r="A72" s="172" t="s">
        <v>242</v>
      </c>
      <c r="B72" s="173" t="s">
        <v>179</v>
      </c>
      <c r="C72" s="194" t="s">
        <v>180</v>
      </c>
      <c r="D72" s="174"/>
      <c r="E72" s="175"/>
      <c r="F72" s="176"/>
      <c r="G72" s="176">
        <f>SUMIF(AG73:AG98,"&lt;&gt;NOR",G73:G98)</f>
        <v>0</v>
      </c>
      <c r="H72" s="176"/>
      <c r="I72" s="176">
        <f>SUM(I73:I98)</f>
        <v>0</v>
      </c>
      <c r="J72" s="176"/>
      <c r="K72" s="176">
        <f>SUM(K73:K98)</f>
        <v>0</v>
      </c>
      <c r="L72" s="176"/>
      <c r="M72" s="176">
        <f>SUM(M73:M98)</f>
        <v>0</v>
      </c>
      <c r="N72" s="176"/>
      <c r="O72" s="176">
        <f>SUM(O73:O98)</f>
        <v>2.5099999999999998</v>
      </c>
      <c r="P72" s="176"/>
      <c r="Q72" s="176">
        <f>SUM(Q73:Q98)</f>
        <v>0</v>
      </c>
      <c r="R72" s="176"/>
      <c r="S72" s="176"/>
      <c r="T72" s="177"/>
      <c r="U72" s="171"/>
      <c r="V72" s="171">
        <f>SUM(V73:V98)</f>
        <v>0</v>
      </c>
      <c r="W72" s="171"/>
      <c r="AG72" t="s">
        <v>243</v>
      </c>
    </row>
    <row r="73" spans="1:60" outlineLevel="1" x14ac:dyDescent="0.2">
      <c r="A73" s="178">
        <v>28</v>
      </c>
      <c r="B73" s="179" t="s">
        <v>341</v>
      </c>
      <c r="C73" s="196" t="s">
        <v>342</v>
      </c>
      <c r="D73" s="180" t="s">
        <v>343</v>
      </c>
      <c r="E73" s="181">
        <v>2326.0349999999999</v>
      </c>
      <c r="F73" s="182"/>
      <c r="G73" s="183">
        <f>ROUND(E73*F73,2)</f>
        <v>0</v>
      </c>
      <c r="H73" s="182"/>
      <c r="I73" s="183">
        <f>ROUND(E73*H73,2)</f>
        <v>0</v>
      </c>
      <c r="J73" s="182"/>
      <c r="K73" s="183">
        <f>ROUND(E73*J73,2)</f>
        <v>0</v>
      </c>
      <c r="L73" s="183">
        <v>21</v>
      </c>
      <c r="M73" s="183">
        <f>G73*(1+L73/100)</f>
        <v>0</v>
      </c>
      <c r="N73" s="183">
        <v>0</v>
      </c>
      <c r="O73" s="183">
        <f>ROUND(E73*N73,2)</f>
        <v>0</v>
      </c>
      <c r="P73" s="183">
        <v>0</v>
      </c>
      <c r="Q73" s="183">
        <f>ROUND(E73*P73,2)</f>
        <v>0</v>
      </c>
      <c r="R73" s="183"/>
      <c r="S73" s="183" t="s">
        <v>247</v>
      </c>
      <c r="T73" s="184" t="s">
        <v>248</v>
      </c>
      <c r="U73" s="167">
        <v>0</v>
      </c>
      <c r="V73" s="167">
        <f>ROUND(E73*U73,2)</f>
        <v>0</v>
      </c>
      <c r="W73" s="167"/>
      <c r="X73" s="157"/>
      <c r="Y73" s="157"/>
      <c r="Z73" s="157"/>
      <c r="AA73" s="157"/>
      <c r="AB73" s="157"/>
      <c r="AC73" s="157"/>
      <c r="AD73" s="157"/>
      <c r="AE73" s="157"/>
      <c r="AF73" s="157"/>
      <c r="AG73" s="157" t="s">
        <v>249</v>
      </c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</row>
    <row r="74" spans="1:60" outlineLevel="1" x14ac:dyDescent="0.2">
      <c r="A74" s="164"/>
      <c r="B74" s="165"/>
      <c r="C74" s="197" t="s">
        <v>344</v>
      </c>
      <c r="D74" s="169"/>
      <c r="E74" s="170">
        <v>733</v>
      </c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57"/>
      <c r="Y74" s="157"/>
      <c r="Z74" s="157"/>
      <c r="AA74" s="157"/>
      <c r="AB74" s="157"/>
      <c r="AC74" s="157"/>
      <c r="AD74" s="157"/>
      <c r="AE74" s="157"/>
      <c r="AF74" s="157"/>
      <c r="AG74" s="157" t="s">
        <v>263</v>
      </c>
      <c r="AH74" s="157">
        <v>0</v>
      </c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</row>
    <row r="75" spans="1:60" outlineLevel="1" x14ac:dyDescent="0.2">
      <c r="A75" s="164"/>
      <c r="B75" s="165"/>
      <c r="C75" s="197" t="s">
        <v>345</v>
      </c>
      <c r="D75" s="169"/>
      <c r="E75" s="170">
        <v>476.39499999999998</v>
      </c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57"/>
      <c r="Y75" s="157"/>
      <c r="Z75" s="157"/>
      <c r="AA75" s="157"/>
      <c r="AB75" s="157"/>
      <c r="AC75" s="157"/>
      <c r="AD75" s="157"/>
      <c r="AE75" s="157"/>
      <c r="AF75" s="157"/>
      <c r="AG75" s="157" t="s">
        <v>263</v>
      </c>
      <c r="AH75" s="157">
        <v>0</v>
      </c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</row>
    <row r="76" spans="1:60" outlineLevel="1" x14ac:dyDescent="0.2">
      <c r="A76" s="164"/>
      <c r="B76" s="165"/>
      <c r="C76" s="197" t="s">
        <v>346</v>
      </c>
      <c r="D76" s="169"/>
      <c r="E76" s="170">
        <v>1116.6400000000001</v>
      </c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57"/>
      <c r="Y76" s="157"/>
      <c r="Z76" s="157"/>
      <c r="AA76" s="157"/>
      <c r="AB76" s="157"/>
      <c r="AC76" s="157"/>
      <c r="AD76" s="157"/>
      <c r="AE76" s="157"/>
      <c r="AF76" s="157"/>
      <c r="AG76" s="157" t="s">
        <v>263</v>
      </c>
      <c r="AH76" s="157">
        <v>0</v>
      </c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</row>
    <row r="77" spans="1:60" outlineLevel="1" x14ac:dyDescent="0.2">
      <c r="A77" s="185">
        <v>29</v>
      </c>
      <c r="B77" s="186" t="s">
        <v>347</v>
      </c>
      <c r="C77" s="195" t="s">
        <v>348</v>
      </c>
      <c r="D77" s="187" t="s">
        <v>246</v>
      </c>
      <c r="E77" s="188">
        <v>5</v>
      </c>
      <c r="F77" s="189"/>
      <c r="G77" s="190">
        <f>ROUND(E77*F77,2)</f>
        <v>0</v>
      </c>
      <c r="H77" s="189"/>
      <c r="I77" s="190">
        <f>ROUND(E77*H77,2)</f>
        <v>0</v>
      </c>
      <c r="J77" s="189"/>
      <c r="K77" s="190">
        <f>ROUND(E77*J77,2)</f>
        <v>0</v>
      </c>
      <c r="L77" s="190">
        <v>21</v>
      </c>
      <c r="M77" s="190">
        <f>G77*(1+L77/100)</f>
        <v>0</v>
      </c>
      <c r="N77" s="190">
        <v>0</v>
      </c>
      <c r="O77" s="190">
        <f>ROUND(E77*N77,2)</f>
        <v>0</v>
      </c>
      <c r="P77" s="190">
        <v>0</v>
      </c>
      <c r="Q77" s="190">
        <f>ROUND(E77*P77,2)</f>
        <v>0</v>
      </c>
      <c r="R77" s="190"/>
      <c r="S77" s="190" t="s">
        <v>247</v>
      </c>
      <c r="T77" s="191" t="s">
        <v>248</v>
      </c>
      <c r="U77" s="167">
        <v>0</v>
      </c>
      <c r="V77" s="167">
        <f>ROUND(E77*U77,2)</f>
        <v>0</v>
      </c>
      <c r="W77" s="167"/>
      <c r="X77" s="157"/>
      <c r="Y77" s="157"/>
      <c r="Z77" s="157"/>
      <c r="AA77" s="157"/>
      <c r="AB77" s="157"/>
      <c r="AC77" s="157"/>
      <c r="AD77" s="157"/>
      <c r="AE77" s="157"/>
      <c r="AF77" s="157"/>
      <c r="AG77" s="157" t="s">
        <v>249</v>
      </c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</row>
    <row r="78" spans="1:60" outlineLevel="1" x14ac:dyDescent="0.2">
      <c r="A78" s="178">
        <v>30</v>
      </c>
      <c r="B78" s="179" t="s">
        <v>349</v>
      </c>
      <c r="C78" s="196" t="s">
        <v>350</v>
      </c>
      <c r="D78" s="180" t="s">
        <v>294</v>
      </c>
      <c r="E78" s="181">
        <v>7.5029999999999999E-2</v>
      </c>
      <c r="F78" s="182"/>
      <c r="G78" s="183">
        <f>ROUND(E78*F78,2)</f>
        <v>0</v>
      </c>
      <c r="H78" s="182"/>
      <c r="I78" s="183">
        <f>ROUND(E78*H78,2)</f>
        <v>0</v>
      </c>
      <c r="J78" s="182"/>
      <c r="K78" s="183">
        <f>ROUND(E78*J78,2)</f>
        <v>0</v>
      </c>
      <c r="L78" s="183">
        <v>21</v>
      </c>
      <c r="M78" s="183">
        <f>G78*(1+L78/100)</f>
        <v>0</v>
      </c>
      <c r="N78" s="183">
        <v>1</v>
      </c>
      <c r="O78" s="183">
        <f>ROUND(E78*N78,2)</f>
        <v>0.08</v>
      </c>
      <c r="P78" s="183">
        <v>0</v>
      </c>
      <c r="Q78" s="183">
        <f>ROUND(E78*P78,2)</f>
        <v>0</v>
      </c>
      <c r="R78" s="183" t="s">
        <v>351</v>
      </c>
      <c r="S78" s="183" t="s">
        <v>257</v>
      </c>
      <c r="T78" s="184" t="s">
        <v>258</v>
      </c>
      <c r="U78" s="167">
        <v>0</v>
      </c>
      <c r="V78" s="167">
        <f>ROUND(E78*U78,2)</f>
        <v>0</v>
      </c>
      <c r="W78" s="167"/>
      <c r="X78" s="157"/>
      <c r="Y78" s="157"/>
      <c r="Z78" s="157"/>
      <c r="AA78" s="157"/>
      <c r="AB78" s="157"/>
      <c r="AC78" s="157"/>
      <c r="AD78" s="157"/>
      <c r="AE78" s="157"/>
      <c r="AF78" s="157"/>
      <c r="AG78" s="157" t="s">
        <v>352</v>
      </c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</row>
    <row r="79" spans="1:60" outlineLevel="1" x14ac:dyDescent="0.2">
      <c r="A79" s="164"/>
      <c r="B79" s="165"/>
      <c r="C79" s="197" t="s">
        <v>353</v>
      </c>
      <c r="D79" s="169"/>
      <c r="E79" s="170">
        <v>7.0000000000000007E-2</v>
      </c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57"/>
      <c r="Y79" s="157"/>
      <c r="Z79" s="157"/>
      <c r="AA79" s="157"/>
      <c r="AB79" s="157"/>
      <c r="AC79" s="157"/>
      <c r="AD79" s="157"/>
      <c r="AE79" s="157"/>
      <c r="AF79" s="157"/>
      <c r="AG79" s="157" t="s">
        <v>263</v>
      </c>
      <c r="AH79" s="157">
        <v>0</v>
      </c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</row>
    <row r="80" spans="1:60" outlineLevel="1" x14ac:dyDescent="0.2">
      <c r="A80" s="164"/>
      <c r="B80" s="165"/>
      <c r="C80" s="197" t="s">
        <v>354</v>
      </c>
      <c r="D80" s="169"/>
      <c r="E80" s="170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57"/>
      <c r="Y80" s="157"/>
      <c r="Z80" s="157"/>
      <c r="AA80" s="157"/>
      <c r="AB80" s="157"/>
      <c r="AC80" s="157"/>
      <c r="AD80" s="157"/>
      <c r="AE80" s="157"/>
      <c r="AF80" s="157"/>
      <c r="AG80" s="157" t="s">
        <v>263</v>
      </c>
      <c r="AH80" s="157">
        <v>0</v>
      </c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</row>
    <row r="81" spans="1:60" ht="22.5" outlineLevel="1" x14ac:dyDescent="0.2">
      <c r="A81" s="178">
        <v>31</v>
      </c>
      <c r="B81" s="179" t="s">
        <v>355</v>
      </c>
      <c r="C81" s="196" t="s">
        <v>356</v>
      </c>
      <c r="D81" s="180" t="s">
        <v>294</v>
      </c>
      <c r="E81" s="181">
        <v>0.27216000000000001</v>
      </c>
      <c r="F81" s="182"/>
      <c r="G81" s="183">
        <f>ROUND(E81*F81,2)</f>
        <v>0</v>
      </c>
      <c r="H81" s="182"/>
      <c r="I81" s="183">
        <f>ROUND(E81*H81,2)</f>
        <v>0</v>
      </c>
      <c r="J81" s="182"/>
      <c r="K81" s="183">
        <f>ROUND(E81*J81,2)</f>
        <v>0</v>
      </c>
      <c r="L81" s="183">
        <v>21</v>
      </c>
      <c r="M81" s="183">
        <f>G81*(1+L81/100)</f>
        <v>0</v>
      </c>
      <c r="N81" s="183">
        <v>1</v>
      </c>
      <c r="O81" s="183">
        <f>ROUND(E81*N81,2)</f>
        <v>0.27</v>
      </c>
      <c r="P81" s="183">
        <v>0</v>
      </c>
      <c r="Q81" s="183">
        <f>ROUND(E81*P81,2)</f>
        <v>0</v>
      </c>
      <c r="R81" s="183" t="s">
        <v>351</v>
      </c>
      <c r="S81" s="183" t="s">
        <v>257</v>
      </c>
      <c r="T81" s="184" t="s">
        <v>258</v>
      </c>
      <c r="U81" s="167">
        <v>0</v>
      </c>
      <c r="V81" s="167">
        <f>ROUND(E81*U81,2)</f>
        <v>0</v>
      </c>
      <c r="W81" s="167"/>
      <c r="X81" s="157"/>
      <c r="Y81" s="157"/>
      <c r="Z81" s="157"/>
      <c r="AA81" s="157"/>
      <c r="AB81" s="157"/>
      <c r="AC81" s="157"/>
      <c r="AD81" s="157"/>
      <c r="AE81" s="157"/>
      <c r="AF81" s="157"/>
      <c r="AG81" s="157" t="s">
        <v>352</v>
      </c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</row>
    <row r="82" spans="1:60" outlineLevel="1" x14ac:dyDescent="0.2">
      <c r="A82" s="164"/>
      <c r="B82" s="165"/>
      <c r="C82" s="197" t="s">
        <v>357</v>
      </c>
      <c r="D82" s="169"/>
      <c r="E82" s="170">
        <v>0.27</v>
      </c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57"/>
      <c r="Y82" s="157"/>
      <c r="Z82" s="157"/>
      <c r="AA82" s="157"/>
      <c r="AB82" s="157"/>
      <c r="AC82" s="157"/>
      <c r="AD82" s="157"/>
      <c r="AE82" s="157"/>
      <c r="AF82" s="157"/>
      <c r="AG82" s="157" t="s">
        <v>263</v>
      </c>
      <c r="AH82" s="157">
        <v>0</v>
      </c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</row>
    <row r="83" spans="1:60" ht="22.5" outlineLevel="1" x14ac:dyDescent="0.2">
      <c r="A83" s="178">
        <v>32</v>
      </c>
      <c r="B83" s="179" t="s">
        <v>358</v>
      </c>
      <c r="C83" s="196" t="s">
        <v>359</v>
      </c>
      <c r="D83" s="180" t="s">
        <v>294</v>
      </c>
      <c r="E83" s="181">
        <v>0.57603000000000004</v>
      </c>
      <c r="F83" s="182"/>
      <c r="G83" s="183">
        <f>ROUND(E83*F83,2)</f>
        <v>0</v>
      </c>
      <c r="H83" s="182"/>
      <c r="I83" s="183">
        <f>ROUND(E83*H83,2)</f>
        <v>0</v>
      </c>
      <c r="J83" s="182"/>
      <c r="K83" s="183">
        <f>ROUND(E83*J83,2)</f>
        <v>0</v>
      </c>
      <c r="L83" s="183">
        <v>21</v>
      </c>
      <c r="M83" s="183">
        <f>G83*(1+L83/100)</f>
        <v>0</v>
      </c>
      <c r="N83" s="183">
        <v>1</v>
      </c>
      <c r="O83" s="183">
        <f>ROUND(E83*N83,2)</f>
        <v>0.57999999999999996</v>
      </c>
      <c r="P83" s="183">
        <v>0</v>
      </c>
      <c r="Q83" s="183">
        <f>ROUND(E83*P83,2)</f>
        <v>0</v>
      </c>
      <c r="R83" s="183" t="s">
        <v>351</v>
      </c>
      <c r="S83" s="183" t="s">
        <v>257</v>
      </c>
      <c r="T83" s="184" t="s">
        <v>258</v>
      </c>
      <c r="U83" s="167">
        <v>0</v>
      </c>
      <c r="V83" s="167">
        <f>ROUND(E83*U83,2)</f>
        <v>0</v>
      </c>
      <c r="W83" s="167"/>
      <c r="X83" s="157"/>
      <c r="Y83" s="157"/>
      <c r="Z83" s="157"/>
      <c r="AA83" s="157"/>
      <c r="AB83" s="157"/>
      <c r="AC83" s="157"/>
      <c r="AD83" s="157"/>
      <c r="AE83" s="157"/>
      <c r="AF83" s="157"/>
      <c r="AG83" s="157" t="s">
        <v>352</v>
      </c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</row>
    <row r="84" spans="1:60" outlineLevel="1" x14ac:dyDescent="0.2">
      <c r="A84" s="164"/>
      <c r="B84" s="165"/>
      <c r="C84" s="197" t="s">
        <v>360</v>
      </c>
      <c r="D84" s="169"/>
      <c r="E84" s="170">
        <v>0.57999999999999996</v>
      </c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57"/>
      <c r="Y84" s="157"/>
      <c r="Z84" s="157"/>
      <c r="AA84" s="157"/>
      <c r="AB84" s="157"/>
      <c r="AC84" s="157"/>
      <c r="AD84" s="157"/>
      <c r="AE84" s="157"/>
      <c r="AF84" s="157"/>
      <c r="AG84" s="157" t="s">
        <v>263</v>
      </c>
      <c r="AH84" s="157">
        <v>0</v>
      </c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</row>
    <row r="85" spans="1:60" outlineLevel="1" x14ac:dyDescent="0.2">
      <c r="A85" s="178">
        <v>33</v>
      </c>
      <c r="B85" s="179" t="s">
        <v>361</v>
      </c>
      <c r="C85" s="196" t="s">
        <v>362</v>
      </c>
      <c r="D85" s="180" t="s">
        <v>343</v>
      </c>
      <c r="E85" s="181">
        <v>791.64</v>
      </c>
      <c r="F85" s="182"/>
      <c r="G85" s="183">
        <f>ROUND(E85*F85,2)</f>
        <v>0</v>
      </c>
      <c r="H85" s="182"/>
      <c r="I85" s="183">
        <f>ROUND(E85*H85,2)</f>
        <v>0</v>
      </c>
      <c r="J85" s="182"/>
      <c r="K85" s="183">
        <f>ROUND(E85*J85,2)</f>
        <v>0</v>
      </c>
      <c r="L85" s="183">
        <v>21</v>
      </c>
      <c r="M85" s="183">
        <f>G85*(1+L85/100)</f>
        <v>0</v>
      </c>
      <c r="N85" s="183">
        <v>1E-3</v>
      </c>
      <c r="O85" s="183">
        <f>ROUND(E85*N85,2)</f>
        <v>0.79</v>
      </c>
      <c r="P85" s="183">
        <v>0</v>
      </c>
      <c r="Q85" s="183">
        <f>ROUND(E85*P85,2)</f>
        <v>0</v>
      </c>
      <c r="R85" s="183" t="s">
        <v>351</v>
      </c>
      <c r="S85" s="183" t="s">
        <v>257</v>
      </c>
      <c r="T85" s="184" t="s">
        <v>258</v>
      </c>
      <c r="U85" s="167">
        <v>0</v>
      </c>
      <c r="V85" s="167">
        <f>ROUND(E85*U85,2)</f>
        <v>0</v>
      </c>
      <c r="W85" s="167"/>
      <c r="X85" s="157"/>
      <c r="Y85" s="157"/>
      <c r="Z85" s="157"/>
      <c r="AA85" s="157"/>
      <c r="AB85" s="157"/>
      <c r="AC85" s="157"/>
      <c r="AD85" s="157"/>
      <c r="AE85" s="157"/>
      <c r="AF85" s="157"/>
      <c r="AG85" s="157" t="s">
        <v>352</v>
      </c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</row>
    <row r="86" spans="1:60" outlineLevel="1" x14ac:dyDescent="0.2">
      <c r="A86" s="164"/>
      <c r="B86" s="165"/>
      <c r="C86" s="197" t="s">
        <v>363</v>
      </c>
      <c r="D86" s="169"/>
      <c r="E86" s="170">
        <v>791.64</v>
      </c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57"/>
      <c r="Y86" s="157"/>
      <c r="Z86" s="157"/>
      <c r="AA86" s="157"/>
      <c r="AB86" s="157"/>
      <c r="AC86" s="157"/>
      <c r="AD86" s="157"/>
      <c r="AE86" s="157"/>
      <c r="AF86" s="157"/>
      <c r="AG86" s="157" t="s">
        <v>263</v>
      </c>
      <c r="AH86" s="157">
        <v>0</v>
      </c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</row>
    <row r="87" spans="1:60" ht="22.5" outlineLevel="1" x14ac:dyDescent="0.2">
      <c r="A87" s="178">
        <v>34</v>
      </c>
      <c r="B87" s="179" t="s">
        <v>364</v>
      </c>
      <c r="C87" s="196" t="s">
        <v>365</v>
      </c>
      <c r="D87" s="180" t="s">
        <v>298</v>
      </c>
      <c r="E87" s="181">
        <v>55.597320000000003</v>
      </c>
      <c r="F87" s="182"/>
      <c r="G87" s="183">
        <f>ROUND(E87*F87,2)</f>
        <v>0</v>
      </c>
      <c r="H87" s="182"/>
      <c r="I87" s="183">
        <f>ROUND(E87*H87,2)</f>
        <v>0</v>
      </c>
      <c r="J87" s="182"/>
      <c r="K87" s="183">
        <f>ROUND(E87*J87,2)</f>
        <v>0</v>
      </c>
      <c r="L87" s="183">
        <v>21</v>
      </c>
      <c r="M87" s="183">
        <f>G87*(1+L87/100)</f>
        <v>0</v>
      </c>
      <c r="N87" s="183">
        <v>1.8699999999999999E-3</v>
      </c>
      <c r="O87" s="183">
        <f>ROUND(E87*N87,2)</f>
        <v>0.1</v>
      </c>
      <c r="P87" s="183">
        <v>0</v>
      </c>
      <c r="Q87" s="183">
        <f>ROUND(E87*P87,2)</f>
        <v>0</v>
      </c>
      <c r="R87" s="183" t="s">
        <v>351</v>
      </c>
      <c r="S87" s="183" t="s">
        <v>257</v>
      </c>
      <c r="T87" s="184" t="s">
        <v>258</v>
      </c>
      <c r="U87" s="167">
        <v>0</v>
      </c>
      <c r="V87" s="167">
        <f>ROUND(E87*U87,2)</f>
        <v>0</v>
      </c>
      <c r="W87" s="167"/>
      <c r="X87" s="157"/>
      <c r="Y87" s="157"/>
      <c r="Z87" s="157"/>
      <c r="AA87" s="157"/>
      <c r="AB87" s="157"/>
      <c r="AC87" s="157"/>
      <c r="AD87" s="157"/>
      <c r="AE87" s="157"/>
      <c r="AF87" s="157"/>
      <c r="AG87" s="157" t="s">
        <v>352</v>
      </c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</row>
    <row r="88" spans="1:60" outlineLevel="1" x14ac:dyDescent="0.2">
      <c r="A88" s="164"/>
      <c r="B88" s="165"/>
      <c r="C88" s="197" t="s">
        <v>366</v>
      </c>
      <c r="D88" s="169"/>
      <c r="E88" s="170">
        <v>55.6</v>
      </c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57"/>
      <c r="Y88" s="157"/>
      <c r="Z88" s="157"/>
      <c r="AA88" s="157"/>
      <c r="AB88" s="157"/>
      <c r="AC88" s="157"/>
      <c r="AD88" s="157"/>
      <c r="AE88" s="157"/>
      <c r="AF88" s="157"/>
      <c r="AG88" s="157" t="s">
        <v>263</v>
      </c>
      <c r="AH88" s="157">
        <v>0</v>
      </c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</row>
    <row r="89" spans="1:60" ht="22.5" outlineLevel="1" x14ac:dyDescent="0.2">
      <c r="A89" s="178">
        <v>35</v>
      </c>
      <c r="B89" s="179" t="s">
        <v>367</v>
      </c>
      <c r="C89" s="196" t="s">
        <v>368</v>
      </c>
      <c r="D89" s="180" t="s">
        <v>298</v>
      </c>
      <c r="E89" s="181">
        <v>33.479999999999997</v>
      </c>
      <c r="F89" s="182"/>
      <c r="G89" s="183">
        <f>ROUND(E89*F89,2)</f>
        <v>0</v>
      </c>
      <c r="H89" s="182"/>
      <c r="I89" s="183">
        <f>ROUND(E89*H89,2)</f>
        <v>0</v>
      </c>
      <c r="J89" s="182"/>
      <c r="K89" s="183">
        <f>ROUND(E89*J89,2)</f>
        <v>0</v>
      </c>
      <c r="L89" s="183">
        <v>21</v>
      </c>
      <c r="M89" s="183">
        <f>G89*(1+L89/100)</f>
        <v>0</v>
      </c>
      <c r="N89" s="183">
        <v>2.7499999999999998E-3</v>
      </c>
      <c r="O89" s="183">
        <f>ROUND(E89*N89,2)</f>
        <v>0.09</v>
      </c>
      <c r="P89" s="183">
        <v>0</v>
      </c>
      <c r="Q89" s="183">
        <f>ROUND(E89*P89,2)</f>
        <v>0</v>
      </c>
      <c r="R89" s="183" t="s">
        <v>351</v>
      </c>
      <c r="S89" s="183" t="s">
        <v>257</v>
      </c>
      <c r="T89" s="184" t="s">
        <v>258</v>
      </c>
      <c r="U89" s="167">
        <v>0</v>
      </c>
      <c r="V89" s="167">
        <f>ROUND(E89*U89,2)</f>
        <v>0</v>
      </c>
      <c r="W89" s="167"/>
      <c r="X89" s="157"/>
      <c r="Y89" s="157"/>
      <c r="Z89" s="157"/>
      <c r="AA89" s="157"/>
      <c r="AB89" s="157"/>
      <c r="AC89" s="157"/>
      <c r="AD89" s="157"/>
      <c r="AE89" s="157"/>
      <c r="AF89" s="157"/>
      <c r="AG89" s="157" t="s">
        <v>352</v>
      </c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</row>
    <row r="90" spans="1:60" outlineLevel="1" x14ac:dyDescent="0.2">
      <c r="A90" s="164"/>
      <c r="B90" s="165"/>
      <c r="C90" s="197" t="s">
        <v>369</v>
      </c>
      <c r="D90" s="169"/>
      <c r="E90" s="170">
        <v>33.479999999999997</v>
      </c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57"/>
      <c r="Y90" s="157"/>
      <c r="Z90" s="157"/>
      <c r="AA90" s="157"/>
      <c r="AB90" s="157"/>
      <c r="AC90" s="157"/>
      <c r="AD90" s="157"/>
      <c r="AE90" s="157"/>
      <c r="AF90" s="157"/>
      <c r="AG90" s="157" t="s">
        <v>263</v>
      </c>
      <c r="AH90" s="157">
        <v>0</v>
      </c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</row>
    <row r="91" spans="1:60" ht="22.5" outlineLevel="1" x14ac:dyDescent="0.2">
      <c r="A91" s="178">
        <v>36</v>
      </c>
      <c r="B91" s="179" t="s">
        <v>370</v>
      </c>
      <c r="C91" s="196" t="s">
        <v>371</v>
      </c>
      <c r="D91" s="180" t="s">
        <v>298</v>
      </c>
      <c r="E91" s="181">
        <v>55.591920000000002</v>
      </c>
      <c r="F91" s="182"/>
      <c r="G91" s="183">
        <f>ROUND(E91*F91,2)</f>
        <v>0</v>
      </c>
      <c r="H91" s="182"/>
      <c r="I91" s="183">
        <f>ROUND(E91*H91,2)</f>
        <v>0</v>
      </c>
      <c r="J91" s="182"/>
      <c r="K91" s="183">
        <f>ROUND(E91*J91,2)</f>
        <v>0</v>
      </c>
      <c r="L91" s="183">
        <v>21</v>
      </c>
      <c r="M91" s="183">
        <f>G91*(1+L91/100)</f>
        <v>0</v>
      </c>
      <c r="N91" s="183">
        <v>3.0999999999999999E-3</v>
      </c>
      <c r="O91" s="183">
        <f>ROUND(E91*N91,2)</f>
        <v>0.17</v>
      </c>
      <c r="P91" s="183">
        <v>0</v>
      </c>
      <c r="Q91" s="183">
        <f>ROUND(E91*P91,2)</f>
        <v>0</v>
      </c>
      <c r="R91" s="183" t="s">
        <v>351</v>
      </c>
      <c r="S91" s="183" t="s">
        <v>257</v>
      </c>
      <c r="T91" s="184" t="s">
        <v>258</v>
      </c>
      <c r="U91" s="167">
        <v>0</v>
      </c>
      <c r="V91" s="167">
        <f>ROUND(E91*U91,2)</f>
        <v>0</v>
      </c>
      <c r="W91" s="167"/>
      <c r="X91" s="157"/>
      <c r="Y91" s="157"/>
      <c r="Z91" s="157"/>
      <c r="AA91" s="157"/>
      <c r="AB91" s="157"/>
      <c r="AC91" s="157"/>
      <c r="AD91" s="157"/>
      <c r="AE91" s="157"/>
      <c r="AF91" s="157"/>
      <c r="AG91" s="157" t="s">
        <v>352</v>
      </c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</row>
    <row r="92" spans="1:60" outlineLevel="1" x14ac:dyDescent="0.2">
      <c r="A92" s="164"/>
      <c r="B92" s="165"/>
      <c r="C92" s="197" t="s">
        <v>372</v>
      </c>
      <c r="D92" s="169"/>
      <c r="E92" s="170">
        <v>55.59</v>
      </c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57"/>
      <c r="Y92" s="157"/>
      <c r="Z92" s="157"/>
      <c r="AA92" s="157"/>
      <c r="AB92" s="157"/>
      <c r="AC92" s="157"/>
      <c r="AD92" s="157"/>
      <c r="AE92" s="157"/>
      <c r="AF92" s="157"/>
      <c r="AG92" s="157" t="s">
        <v>263</v>
      </c>
      <c r="AH92" s="157">
        <v>0</v>
      </c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</row>
    <row r="93" spans="1:60" ht="22.5" outlineLevel="1" x14ac:dyDescent="0.2">
      <c r="A93" s="178">
        <v>37</v>
      </c>
      <c r="B93" s="179" t="s">
        <v>373</v>
      </c>
      <c r="C93" s="196" t="s">
        <v>374</v>
      </c>
      <c r="D93" s="180" t="s">
        <v>298</v>
      </c>
      <c r="E93" s="181">
        <v>28.9602</v>
      </c>
      <c r="F93" s="182"/>
      <c r="G93" s="183">
        <f>ROUND(E93*F93,2)</f>
        <v>0</v>
      </c>
      <c r="H93" s="182"/>
      <c r="I93" s="183">
        <f>ROUND(E93*H93,2)</f>
        <v>0</v>
      </c>
      <c r="J93" s="182"/>
      <c r="K93" s="183">
        <f>ROUND(E93*J93,2)</f>
        <v>0</v>
      </c>
      <c r="L93" s="183">
        <v>21</v>
      </c>
      <c r="M93" s="183">
        <f>G93*(1+L93/100)</f>
        <v>0</v>
      </c>
      <c r="N93" s="183">
        <v>1.184E-2</v>
      </c>
      <c r="O93" s="183">
        <f>ROUND(E93*N93,2)</f>
        <v>0.34</v>
      </c>
      <c r="P93" s="183">
        <v>0</v>
      </c>
      <c r="Q93" s="183">
        <f>ROUND(E93*P93,2)</f>
        <v>0</v>
      </c>
      <c r="R93" s="183" t="s">
        <v>351</v>
      </c>
      <c r="S93" s="183" t="s">
        <v>257</v>
      </c>
      <c r="T93" s="184" t="s">
        <v>258</v>
      </c>
      <c r="U93" s="167">
        <v>0</v>
      </c>
      <c r="V93" s="167">
        <f>ROUND(E93*U93,2)</f>
        <v>0</v>
      </c>
      <c r="W93" s="167"/>
      <c r="X93" s="157"/>
      <c r="Y93" s="157"/>
      <c r="Z93" s="157"/>
      <c r="AA93" s="157"/>
      <c r="AB93" s="157"/>
      <c r="AC93" s="157"/>
      <c r="AD93" s="157"/>
      <c r="AE93" s="157"/>
      <c r="AF93" s="157"/>
      <c r="AG93" s="157" t="s">
        <v>352</v>
      </c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</row>
    <row r="94" spans="1:60" outlineLevel="1" x14ac:dyDescent="0.2">
      <c r="A94" s="164"/>
      <c r="B94" s="165"/>
      <c r="C94" s="197" t="s">
        <v>375</v>
      </c>
      <c r="D94" s="169"/>
      <c r="E94" s="170">
        <v>28.96</v>
      </c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57"/>
      <c r="Y94" s="157"/>
      <c r="Z94" s="157"/>
      <c r="AA94" s="157"/>
      <c r="AB94" s="157"/>
      <c r="AC94" s="157"/>
      <c r="AD94" s="157"/>
      <c r="AE94" s="157"/>
      <c r="AF94" s="157"/>
      <c r="AG94" s="157" t="s">
        <v>263</v>
      </c>
      <c r="AH94" s="157">
        <v>0</v>
      </c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</row>
    <row r="95" spans="1:60" ht="22.5" outlineLevel="1" x14ac:dyDescent="0.2">
      <c r="A95" s="178">
        <v>38</v>
      </c>
      <c r="B95" s="179" t="s">
        <v>376</v>
      </c>
      <c r="C95" s="196" t="s">
        <v>377</v>
      </c>
      <c r="D95" s="180" t="s">
        <v>298</v>
      </c>
      <c r="E95" s="181">
        <v>5.1840000000000002</v>
      </c>
      <c r="F95" s="182"/>
      <c r="G95" s="183">
        <f>ROUND(E95*F95,2)</f>
        <v>0</v>
      </c>
      <c r="H95" s="182"/>
      <c r="I95" s="183">
        <f>ROUND(E95*H95,2)</f>
        <v>0</v>
      </c>
      <c r="J95" s="182"/>
      <c r="K95" s="183">
        <f>ROUND(E95*J95,2)</f>
        <v>0</v>
      </c>
      <c r="L95" s="183">
        <v>21</v>
      </c>
      <c r="M95" s="183">
        <f>G95*(1+L95/100)</f>
        <v>0</v>
      </c>
      <c r="N95" s="183">
        <v>1.67E-2</v>
      </c>
      <c r="O95" s="183">
        <f>ROUND(E95*N95,2)</f>
        <v>0.09</v>
      </c>
      <c r="P95" s="183">
        <v>0</v>
      </c>
      <c r="Q95" s="183">
        <f>ROUND(E95*P95,2)</f>
        <v>0</v>
      </c>
      <c r="R95" s="183" t="s">
        <v>351</v>
      </c>
      <c r="S95" s="183" t="s">
        <v>257</v>
      </c>
      <c r="T95" s="184" t="s">
        <v>258</v>
      </c>
      <c r="U95" s="167">
        <v>0</v>
      </c>
      <c r="V95" s="167">
        <f>ROUND(E95*U95,2)</f>
        <v>0</v>
      </c>
      <c r="W95" s="167"/>
      <c r="X95" s="157"/>
      <c r="Y95" s="157"/>
      <c r="Z95" s="157"/>
      <c r="AA95" s="157"/>
      <c r="AB95" s="157"/>
      <c r="AC95" s="157"/>
      <c r="AD95" s="157"/>
      <c r="AE95" s="157"/>
      <c r="AF95" s="157"/>
      <c r="AG95" s="157" t="s">
        <v>352</v>
      </c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</row>
    <row r="96" spans="1:60" outlineLevel="1" x14ac:dyDescent="0.2">
      <c r="A96" s="164"/>
      <c r="B96" s="165"/>
      <c r="C96" s="197" t="s">
        <v>378</v>
      </c>
      <c r="D96" s="169"/>
      <c r="E96" s="170">
        <v>5.18</v>
      </c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57"/>
      <c r="Y96" s="157"/>
      <c r="Z96" s="157"/>
      <c r="AA96" s="157"/>
      <c r="AB96" s="157"/>
      <c r="AC96" s="157"/>
      <c r="AD96" s="157"/>
      <c r="AE96" s="157"/>
      <c r="AF96" s="157"/>
      <c r="AG96" s="157" t="s">
        <v>263</v>
      </c>
      <c r="AH96" s="157">
        <v>0</v>
      </c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</row>
    <row r="97" spans="1:60" outlineLevel="1" x14ac:dyDescent="0.2">
      <c r="A97" s="178">
        <v>39</v>
      </c>
      <c r="B97" s="179" t="s">
        <v>379</v>
      </c>
      <c r="C97" s="196" t="s">
        <v>380</v>
      </c>
      <c r="D97" s="180" t="s">
        <v>381</v>
      </c>
      <c r="E97" s="181">
        <v>1</v>
      </c>
      <c r="F97" s="182"/>
      <c r="G97" s="183">
        <f>ROUND(E97*F97,2)</f>
        <v>0</v>
      </c>
      <c r="H97" s="182"/>
      <c r="I97" s="183">
        <f>ROUND(E97*H97,2)</f>
        <v>0</v>
      </c>
      <c r="J97" s="182"/>
      <c r="K97" s="183">
        <f>ROUND(E97*J97,2)</f>
        <v>0</v>
      </c>
      <c r="L97" s="183">
        <v>21</v>
      </c>
      <c r="M97" s="183">
        <f>G97*(1+L97/100)</f>
        <v>0</v>
      </c>
      <c r="N97" s="183">
        <v>0</v>
      </c>
      <c r="O97" s="183">
        <f>ROUND(E97*N97,2)</f>
        <v>0</v>
      </c>
      <c r="P97" s="183">
        <v>0</v>
      </c>
      <c r="Q97" s="183">
        <f>ROUND(E97*P97,2)</f>
        <v>0</v>
      </c>
      <c r="R97" s="183"/>
      <c r="S97" s="183" t="s">
        <v>247</v>
      </c>
      <c r="T97" s="184" t="s">
        <v>248</v>
      </c>
      <c r="U97" s="167">
        <v>0</v>
      </c>
      <c r="V97" s="167">
        <f>ROUND(E97*U97,2)</f>
        <v>0</v>
      </c>
      <c r="W97" s="167"/>
      <c r="X97" s="157"/>
      <c r="Y97" s="157"/>
      <c r="Z97" s="157"/>
      <c r="AA97" s="157"/>
      <c r="AB97" s="157"/>
      <c r="AC97" s="157"/>
      <c r="AD97" s="157"/>
      <c r="AE97" s="157"/>
      <c r="AF97" s="157"/>
      <c r="AG97" s="157" t="s">
        <v>249</v>
      </c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</row>
    <row r="98" spans="1:60" outlineLevel="1" x14ac:dyDescent="0.2">
      <c r="A98" s="164"/>
      <c r="B98" s="165"/>
      <c r="C98" s="197" t="s">
        <v>382</v>
      </c>
      <c r="D98" s="169"/>
      <c r="E98" s="170">
        <v>1</v>
      </c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57"/>
      <c r="Y98" s="157"/>
      <c r="Z98" s="157"/>
      <c r="AA98" s="157"/>
      <c r="AB98" s="157"/>
      <c r="AC98" s="157"/>
      <c r="AD98" s="157"/>
      <c r="AE98" s="157"/>
      <c r="AF98" s="157"/>
      <c r="AG98" s="157" t="s">
        <v>263</v>
      </c>
      <c r="AH98" s="157">
        <v>0</v>
      </c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</row>
    <row r="99" spans="1:60" x14ac:dyDescent="0.2">
      <c r="A99" s="172" t="s">
        <v>242</v>
      </c>
      <c r="B99" s="173" t="s">
        <v>185</v>
      </c>
      <c r="C99" s="194" t="s">
        <v>186</v>
      </c>
      <c r="D99" s="174"/>
      <c r="E99" s="175"/>
      <c r="F99" s="176"/>
      <c r="G99" s="176">
        <f>SUMIF(AG100:AG111,"&lt;&gt;NOR",G100:G111)</f>
        <v>0</v>
      </c>
      <c r="H99" s="176"/>
      <c r="I99" s="176">
        <f>SUM(I100:I111)</f>
        <v>0</v>
      </c>
      <c r="J99" s="176"/>
      <c r="K99" s="176">
        <f>SUM(K100:K111)</f>
        <v>0</v>
      </c>
      <c r="L99" s="176"/>
      <c r="M99" s="176">
        <f>SUM(M100:M111)</f>
        <v>0</v>
      </c>
      <c r="N99" s="176"/>
      <c r="O99" s="176">
        <f>SUM(O100:O111)</f>
        <v>0</v>
      </c>
      <c r="P99" s="176"/>
      <c r="Q99" s="176">
        <f>SUM(Q100:Q111)</f>
        <v>0</v>
      </c>
      <c r="R99" s="176"/>
      <c r="S99" s="176"/>
      <c r="T99" s="177"/>
      <c r="U99" s="171"/>
      <c r="V99" s="171">
        <f>SUM(V100:V111)</f>
        <v>0</v>
      </c>
      <c r="W99" s="171"/>
      <c r="AG99" t="s">
        <v>243</v>
      </c>
    </row>
    <row r="100" spans="1:60" outlineLevel="1" x14ac:dyDescent="0.2">
      <c r="A100" s="178">
        <v>40</v>
      </c>
      <c r="B100" s="179" t="s">
        <v>383</v>
      </c>
      <c r="C100" s="196" t="s">
        <v>384</v>
      </c>
      <c r="D100" s="180" t="s">
        <v>283</v>
      </c>
      <c r="E100" s="181">
        <v>15.34502</v>
      </c>
      <c r="F100" s="182"/>
      <c r="G100" s="183">
        <f>ROUND(E100*F100,2)</f>
        <v>0</v>
      </c>
      <c r="H100" s="182"/>
      <c r="I100" s="183">
        <f>ROUND(E100*H100,2)</f>
        <v>0</v>
      </c>
      <c r="J100" s="182"/>
      <c r="K100" s="183">
        <f>ROUND(E100*J100,2)</f>
        <v>0</v>
      </c>
      <c r="L100" s="183">
        <v>21</v>
      </c>
      <c r="M100" s="183">
        <f>G100*(1+L100/100)</f>
        <v>0</v>
      </c>
      <c r="N100" s="183">
        <v>0</v>
      </c>
      <c r="O100" s="183">
        <f>ROUND(E100*N100,2)</f>
        <v>0</v>
      </c>
      <c r="P100" s="183">
        <v>0</v>
      </c>
      <c r="Q100" s="183">
        <f>ROUND(E100*P100,2)</f>
        <v>0</v>
      </c>
      <c r="R100" s="183"/>
      <c r="S100" s="183" t="s">
        <v>247</v>
      </c>
      <c r="T100" s="184" t="s">
        <v>248</v>
      </c>
      <c r="U100" s="167">
        <v>0</v>
      </c>
      <c r="V100" s="167">
        <f>ROUND(E100*U100,2)</f>
        <v>0</v>
      </c>
      <c r="W100" s="16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 t="s">
        <v>249</v>
      </c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</row>
    <row r="101" spans="1:60" outlineLevel="1" x14ac:dyDescent="0.2">
      <c r="A101" s="164"/>
      <c r="B101" s="165"/>
      <c r="C101" s="197" t="s">
        <v>385</v>
      </c>
      <c r="D101" s="169"/>
      <c r="E101" s="170">
        <v>10.098000000000001</v>
      </c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 t="s">
        <v>263</v>
      </c>
      <c r="AH101" s="157">
        <v>0</v>
      </c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</row>
    <row r="102" spans="1:60" outlineLevel="1" x14ac:dyDescent="0.2">
      <c r="A102" s="164"/>
      <c r="B102" s="165"/>
      <c r="C102" s="197" t="s">
        <v>386</v>
      </c>
      <c r="D102" s="169"/>
      <c r="E102" s="170">
        <v>0.96060000000000001</v>
      </c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 t="s">
        <v>263</v>
      </c>
      <c r="AH102" s="157">
        <v>0</v>
      </c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</row>
    <row r="103" spans="1:60" outlineLevel="1" x14ac:dyDescent="0.2">
      <c r="A103" s="164"/>
      <c r="B103" s="165"/>
      <c r="C103" s="197" t="s">
        <v>387</v>
      </c>
      <c r="D103" s="169"/>
      <c r="E103" s="170">
        <v>4.2864199999999997</v>
      </c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 t="s">
        <v>263</v>
      </c>
      <c r="AH103" s="157">
        <v>0</v>
      </c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</row>
    <row r="104" spans="1:60" outlineLevel="1" x14ac:dyDescent="0.2">
      <c r="A104" s="178">
        <v>41</v>
      </c>
      <c r="B104" s="179" t="s">
        <v>388</v>
      </c>
      <c r="C104" s="196" t="s">
        <v>389</v>
      </c>
      <c r="D104" s="180" t="s">
        <v>283</v>
      </c>
      <c r="E104" s="181">
        <v>15.34502</v>
      </c>
      <c r="F104" s="182"/>
      <c r="G104" s="183">
        <f>ROUND(E104*F104,2)</f>
        <v>0</v>
      </c>
      <c r="H104" s="182"/>
      <c r="I104" s="183">
        <f>ROUND(E104*H104,2)</f>
        <v>0</v>
      </c>
      <c r="J104" s="182"/>
      <c r="K104" s="183">
        <f>ROUND(E104*J104,2)</f>
        <v>0</v>
      </c>
      <c r="L104" s="183">
        <v>21</v>
      </c>
      <c r="M104" s="183">
        <f>G104*(1+L104/100)</f>
        <v>0</v>
      </c>
      <c r="N104" s="183">
        <v>0</v>
      </c>
      <c r="O104" s="183">
        <f>ROUND(E104*N104,2)</f>
        <v>0</v>
      </c>
      <c r="P104" s="183">
        <v>0</v>
      </c>
      <c r="Q104" s="183">
        <f>ROUND(E104*P104,2)</f>
        <v>0</v>
      </c>
      <c r="R104" s="183"/>
      <c r="S104" s="183" t="s">
        <v>247</v>
      </c>
      <c r="T104" s="184" t="s">
        <v>248</v>
      </c>
      <c r="U104" s="167">
        <v>0</v>
      </c>
      <c r="V104" s="167">
        <f>ROUND(E104*U104,2)</f>
        <v>0</v>
      </c>
      <c r="W104" s="16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 t="s">
        <v>249</v>
      </c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</row>
    <row r="105" spans="1:60" outlineLevel="1" x14ac:dyDescent="0.2">
      <c r="A105" s="164"/>
      <c r="B105" s="165"/>
      <c r="C105" s="197" t="s">
        <v>385</v>
      </c>
      <c r="D105" s="169"/>
      <c r="E105" s="170">
        <v>10.098000000000001</v>
      </c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 t="s">
        <v>263</v>
      </c>
      <c r="AH105" s="157">
        <v>0</v>
      </c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</row>
    <row r="106" spans="1:60" outlineLevel="1" x14ac:dyDescent="0.2">
      <c r="A106" s="164"/>
      <c r="B106" s="165"/>
      <c r="C106" s="197" t="s">
        <v>386</v>
      </c>
      <c r="D106" s="169"/>
      <c r="E106" s="170">
        <v>0.96060000000000001</v>
      </c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 t="s">
        <v>263</v>
      </c>
      <c r="AH106" s="157">
        <v>0</v>
      </c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</row>
    <row r="107" spans="1:60" outlineLevel="1" x14ac:dyDescent="0.2">
      <c r="A107" s="164"/>
      <c r="B107" s="165"/>
      <c r="C107" s="197" t="s">
        <v>387</v>
      </c>
      <c r="D107" s="169"/>
      <c r="E107" s="170">
        <v>4.2864199999999997</v>
      </c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 t="s">
        <v>263</v>
      </c>
      <c r="AH107" s="157">
        <v>0</v>
      </c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</row>
    <row r="108" spans="1:60" outlineLevel="1" x14ac:dyDescent="0.2">
      <c r="A108" s="178">
        <v>42</v>
      </c>
      <c r="B108" s="179" t="s">
        <v>390</v>
      </c>
      <c r="C108" s="196" t="s">
        <v>391</v>
      </c>
      <c r="D108" s="180" t="s">
        <v>283</v>
      </c>
      <c r="E108" s="181">
        <v>15.34502</v>
      </c>
      <c r="F108" s="182"/>
      <c r="G108" s="183">
        <f>ROUND(E108*F108,2)</f>
        <v>0</v>
      </c>
      <c r="H108" s="182"/>
      <c r="I108" s="183">
        <f>ROUND(E108*H108,2)</f>
        <v>0</v>
      </c>
      <c r="J108" s="182"/>
      <c r="K108" s="183">
        <f>ROUND(E108*J108,2)</f>
        <v>0</v>
      </c>
      <c r="L108" s="183">
        <v>21</v>
      </c>
      <c r="M108" s="183">
        <f>G108*(1+L108/100)</f>
        <v>0</v>
      </c>
      <c r="N108" s="183">
        <v>0</v>
      </c>
      <c r="O108" s="183">
        <f>ROUND(E108*N108,2)</f>
        <v>0</v>
      </c>
      <c r="P108" s="183">
        <v>0</v>
      </c>
      <c r="Q108" s="183">
        <f>ROUND(E108*P108,2)</f>
        <v>0</v>
      </c>
      <c r="R108" s="183"/>
      <c r="S108" s="183" t="s">
        <v>247</v>
      </c>
      <c r="T108" s="184" t="s">
        <v>248</v>
      </c>
      <c r="U108" s="167">
        <v>0</v>
      </c>
      <c r="V108" s="167">
        <f>ROUND(E108*U108,2)</f>
        <v>0</v>
      </c>
      <c r="W108" s="16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 t="s">
        <v>249</v>
      </c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</row>
    <row r="109" spans="1:60" outlineLevel="1" x14ac:dyDescent="0.2">
      <c r="A109" s="164"/>
      <c r="B109" s="165"/>
      <c r="C109" s="197" t="s">
        <v>385</v>
      </c>
      <c r="D109" s="169"/>
      <c r="E109" s="170">
        <v>10.098000000000001</v>
      </c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 t="s">
        <v>263</v>
      </c>
      <c r="AH109" s="157">
        <v>0</v>
      </c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</row>
    <row r="110" spans="1:60" outlineLevel="1" x14ac:dyDescent="0.2">
      <c r="A110" s="164"/>
      <c r="B110" s="165"/>
      <c r="C110" s="197" t="s">
        <v>386</v>
      </c>
      <c r="D110" s="169"/>
      <c r="E110" s="170">
        <v>0.96060000000000001</v>
      </c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 t="s">
        <v>263</v>
      </c>
      <c r="AH110" s="157">
        <v>0</v>
      </c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</row>
    <row r="111" spans="1:60" outlineLevel="1" x14ac:dyDescent="0.2">
      <c r="A111" s="164"/>
      <c r="B111" s="165"/>
      <c r="C111" s="197" t="s">
        <v>387</v>
      </c>
      <c r="D111" s="169"/>
      <c r="E111" s="170">
        <v>4.2864199999999997</v>
      </c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 t="s">
        <v>263</v>
      </c>
      <c r="AH111" s="157">
        <v>0</v>
      </c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</row>
    <row r="112" spans="1:60" x14ac:dyDescent="0.2">
      <c r="A112" s="172" t="s">
        <v>242</v>
      </c>
      <c r="B112" s="173" t="s">
        <v>189</v>
      </c>
      <c r="C112" s="194" t="s">
        <v>191</v>
      </c>
      <c r="D112" s="174"/>
      <c r="E112" s="175"/>
      <c r="F112" s="176"/>
      <c r="G112" s="176">
        <f>SUMIF(AG113:AG134,"&lt;&gt;NOR",G113:G134)</f>
        <v>0</v>
      </c>
      <c r="H112" s="176"/>
      <c r="I112" s="176">
        <f>SUM(I113:I134)</f>
        <v>0</v>
      </c>
      <c r="J112" s="176"/>
      <c r="K112" s="176">
        <f>SUM(K113:K134)</f>
        <v>0</v>
      </c>
      <c r="L112" s="176"/>
      <c r="M112" s="176">
        <f>SUM(M113:M134)</f>
        <v>0</v>
      </c>
      <c r="N112" s="176"/>
      <c r="O112" s="176">
        <f>SUM(O113:O134)</f>
        <v>0.03</v>
      </c>
      <c r="P112" s="176"/>
      <c r="Q112" s="176">
        <f>SUM(Q113:Q134)</f>
        <v>0</v>
      </c>
      <c r="R112" s="176"/>
      <c r="S112" s="176"/>
      <c r="T112" s="177"/>
      <c r="U112" s="171"/>
      <c r="V112" s="171">
        <f>SUM(V113:V134)</f>
        <v>0</v>
      </c>
      <c r="W112" s="171"/>
      <c r="AG112" t="s">
        <v>243</v>
      </c>
    </row>
    <row r="113" spans="1:60" outlineLevel="1" x14ac:dyDescent="0.2">
      <c r="A113" s="178">
        <v>43</v>
      </c>
      <c r="B113" s="179" t="s">
        <v>392</v>
      </c>
      <c r="C113" s="196" t="s">
        <v>393</v>
      </c>
      <c r="D113" s="180" t="s">
        <v>283</v>
      </c>
      <c r="E113" s="181">
        <v>71.866439999999997</v>
      </c>
      <c r="F113" s="182"/>
      <c r="G113" s="183">
        <f>ROUND(E113*F113,2)</f>
        <v>0</v>
      </c>
      <c r="H113" s="182"/>
      <c r="I113" s="183">
        <f>ROUND(E113*H113,2)</f>
        <v>0</v>
      </c>
      <c r="J113" s="182"/>
      <c r="K113" s="183">
        <f>ROUND(E113*J113,2)</f>
        <v>0</v>
      </c>
      <c r="L113" s="183">
        <v>21</v>
      </c>
      <c r="M113" s="183">
        <f>G113*(1+L113/100)</f>
        <v>0</v>
      </c>
      <c r="N113" s="183">
        <v>4.8000000000000001E-4</v>
      </c>
      <c r="O113" s="183">
        <f>ROUND(E113*N113,2)</f>
        <v>0.03</v>
      </c>
      <c r="P113" s="183">
        <v>0</v>
      </c>
      <c r="Q113" s="183">
        <f>ROUND(E113*P113,2)</f>
        <v>0</v>
      </c>
      <c r="R113" s="183"/>
      <c r="S113" s="183" t="s">
        <v>247</v>
      </c>
      <c r="T113" s="184" t="s">
        <v>248</v>
      </c>
      <c r="U113" s="167">
        <v>0</v>
      </c>
      <c r="V113" s="167">
        <f>ROUND(E113*U113,2)</f>
        <v>0</v>
      </c>
      <c r="W113" s="16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 t="s">
        <v>394</v>
      </c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</row>
    <row r="114" spans="1:60" outlineLevel="1" x14ac:dyDescent="0.2">
      <c r="A114" s="164"/>
      <c r="B114" s="165"/>
      <c r="C114" s="197" t="s">
        <v>395</v>
      </c>
      <c r="D114" s="169"/>
      <c r="E114" s="170">
        <v>32</v>
      </c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 t="s">
        <v>263</v>
      </c>
      <c r="AH114" s="157">
        <v>0</v>
      </c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</row>
    <row r="115" spans="1:60" outlineLevel="1" x14ac:dyDescent="0.2">
      <c r="A115" s="164"/>
      <c r="B115" s="165"/>
      <c r="C115" s="197" t="s">
        <v>396</v>
      </c>
      <c r="D115" s="169"/>
      <c r="E115" s="170">
        <v>8.2472300000000001</v>
      </c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 t="s">
        <v>263</v>
      </c>
      <c r="AH115" s="157">
        <v>0</v>
      </c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</row>
    <row r="116" spans="1:60" outlineLevel="1" x14ac:dyDescent="0.2">
      <c r="A116" s="164"/>
      <c r="B116" s="165"/>
      <c r="C116" s="197" t="s">
        <v>397</v>
      </c>
      <c r="D116" s="169"/>
      <c r="E116" s="170">
        <v>3.7008000000000001</v>
      </c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 t="s">
        <v>263</v>
      </c>
      <c r="AH116" s="157">
        <v>0</v>
      </c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</row>
    <row r="117" spans="1:60" outlineLevel="1" x14ac:dyDescent="0.2">
      <c r="A117" s="164"/>
      <c r="B117" s="165"/>
      <c r="C117" s="197" t="s">
        <v>398</v>
      </c>
      <c r="D117" s="169"/>
      <c r="E117" s="170">
        <v>5.0135100000000001</v>
      </c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 t="s">
        <v>263</v>
      </c>
      <c r="AH117" s="157">
        <v>0</v>
      </c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</row>
    <row r="118" spans="1:60" outlineLevel="1" x14ac:dyDescent="0.2">
      <c r="A118" s="164"/>
      <c r="B118" s="165"/>
      <c r="C118" s="197" t="s">
        <v>399</v>
      </c>
      <c r="D118" s="169"/>
      <c r="E118" s="170">
        <v>2.9537300000000002</v>
      </c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 t="s">
        <v>263</v>
      </c>
      <c r="AH118" s="157">
        <v>0</v>
      </c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</row>
    <row r="119" spans="1:60" outlineLevel="1" x14ac:dyDescent="0.2">
      <c r="A119" s="164"/>
      <c r="B119" s="165"/>
      <c r="C119" s="197" t="s">
        <v>400</v>
      </c>
      <c r="D119" s="169"/>
      <c r="E119" s="170">
        <v>1.7190799999999999</v>
      </c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 t="s">
        <v>263</v>
      </c>
      <c r="AH119" s="157">
        <v>0</v>
      </c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</row>
    <row r="120" spans="1:60" outlineLevel="1" x14ac:dyDescent="0.2">
      <c r="A120" s="164"/>
      <c r="B120" s="165"/>
      <c r="C120" s="197" t="s">
        <v>401</v>
      </c>
      <c r="D120" s="169"/>
      <c r="E120" s="170">
        <v>6.9078299999999997</v>
      </c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 t="s">
        <v>263</v>
      </c>
      <c r="AH120" s="157">
        <v>0</v>
      </c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</row>
    <row r="121" spans="1:60" outlineLevel="1" x14ac:dyDescent="0.2">
      <c r="A121" s="164"/>
      <c r="B121" s="165"/>
      <c r="C121" s="197" t="s">
        <v>402</v>
      </c>
      <c r="D121" s="169"/>
      <c r="E121" s="170">
        <v>11.32428</v>
      </c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 t="s">
        <v>263</v>
      </c>
      <c r="AH121" s="157">
        <v>0</v>
      </c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</row>
    <row r="122" spans="1:60" outlineLevel="1" x14ac:dyDescent="0.2">
      <c r="A122" s="178">
        <v>44</v>
      </c>
      <c r="B122" s="179" t="s">
        <v>403</v>
      </c>
      <c r="C122" s="196" t="s">
        <v>404</v>
      </c>
      <c r="D122" s="180" t="s">
        <v>343</v>
      </c>
      <c r="E122" s="181">
        <v>2326.0349999999999</v>
      </c>
      <c r="F122" s="182"/>
      <c r="G122" s="183">
        <f>ROUND(E122*F122,2)</f>
        <v>0</v>
      </c>
      <c r="H122" s="182"/>
      <c r="I122" s="183">
        <f>ROUND(E122*H122,2)</f>
        <v>0</v>
      </c>
      <c r="J122" s="182"/>
      <c r="K122" s="183">
        <f>ROUND(E122*J122,2)</f>
        <v>0</v>
      </c>
      <c r="L122" s="183">
        <v>21</v>
      </c>
      <c r="M122" s="183">
        <f>G122*(1+L122/100)</f>
        <v>0</v>
      </c>
      <c r="N122" s="183">
        <v>0</v>
      </c>
      <c r="O122" s="183">
        <f>ROUND(E122*N122,2)</f>
        <v>0</v>
      </c>
      <c r="P122" s="183">
        <v>0</v>
      </c>
      <c r="Q122" s="183">
        <f>ROUND(E122*P122,2)</f>
        <v>0</v>
      </c>
      <c r="R122" s="183"/>
      <c r="S122" s="183" t="s">
        <v>247</v>
      </c>
      <c r="T122" s="184" t="s">
        <v>248</v>
      </c>
      <c r="U122" s="167">
        <v>0</v>
      </c>
      <c r="V122" s="167">
        <f>ROUND(E122*U122,2)</f>
        <v>0</v>
      </c>
      <c r="W122" s="16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 t="s">
        <v>249</v>
      </c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</row>
    <row r="123" spans="1:60" outlineLevel="1" x14ac:dyDescent="0.2">
      <c r="A123" s="164"/>
      <c r="B123" s="165"/>
      <c r="C123" s="197" t="s">
        <v>405</v>
      </c>
      <c r="D123" s="169"/>
      <c r="E123" s="170">
        <v>733</v>
      </c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 t="s">
        <v>263</v>
      </c>
      <c r="AH123" s="157">
        <v>0</v>
      </c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</row>
    <row r="124" spans="1:60" outlineLevel="1" x14ac:dyDescent="0.2">
      <c r="A124" s="164"/>
      <c r="B124" s="165"/>
      <c r="C124" s="197" t="s">
        <v>345</v>
      </c>
      <c r="D124" s="169"/>
      <c r="E124" s="170">
        <v>476.39499999999998</v>
      </c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 t="s">
        <v>263</v>
      </c>
      <c r="AH124" s="157">
        <v>0</v>
      </c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</row>
    <row r="125" spans="1:60" outlineLevel="1" x14ac:dyDescent="0.2">
      <c r="A125" s="164"/>
      <c r="B125" s="165"/>
      <c r="C125" s="197" t="s">
        <v>346</v>
      </c>
      <c r="D125" s="169"/>
      <c r="E125" s="170">
        <v>1116.6400000000001</v>
      </c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 t="s">
        <v>263</v>
      </c>
      <c r="AH125" s="157">
        <v>0</v>
      </c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</row>
    <row r="126" spans="1:60" outlineLevel="1" x14ac:dyDescent="0.2">
      <c r="A126" s="178">
        <v>45</v>
      </c>
      <c r="B126" s="179" t="s">
        <v>406</v>
      </c>
      <c r="C126" s="196" t="s">
        <v>407</v>
      </c>
      <c r="D126" s="180" t="s">
        <v>283</v>
      </c>
      <c r="E126" s="181">
        <v>71.866439999999997</v>
      </c>
      <c r="F126" s="182"/>
      <c r="G126" s="183">
        <f>ROUND(E126*F126,2)</f>
        <v>0</v>
      </c>
      <c r="H126" s="182"/>
      <c r="I126" s="183">
        <f>ROUND(E126*H126,2)</f>
        <v>0</v>
      </c>
      <c r="J126" s="182"/>
      <c r="K126" s="183">
        <f>ROUND(E126*J126,2)</f>
        <v>0</v>
      </c>
      <c r="L126" s="183">
        <v>21</v>
      </c>
      <c r="M126" s="183">
        <f>G126*(1+L126/100)</f>
        <v>0</v>
      </c>
      <c r="N126" s="183">
        <v>0</v>
      </c>
      <c r="O126" s="183">
        <f>ROUND(E126*N126,2)</f>
        <v>0</v>
      </c>
      <c r="P126" s="183">
        <v>0</v>
      </c>
      <c r="Q126" s="183">
        <f>ROUND(E126*P126,2)</f>
        <v>0</v>
      </c>
      <c r="R126" s="183"/>
      <c r="S126" s="183" t="s">
        <v>247</v>
      </c>
      <c r="T126" s="184" t="s">
        <v>248</v>
      </c>
      <c r="U126" s="167">
        <v>0</v>
      </c>
      <c r="V126" s="167">
        <f>ROUND(E126*U126,2)</f>
        <v>0</v>
      </c>
      <c r="W126" s="16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 t="s">
        <v>249</v>
      </c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</row>
    <row r="127" spans="1:60" outlineLevel="1" x14ac:dyDescent="0.2">
      <c r="A127" s="164"/>
      <c r="B127" s="165"/>
      <c r="C127" s="197" t="s">
        <v>408</v>
      </c>
      <c r="D127" s="169"/>
      <c r="E127" s="170">
        <v>32</v>
      </c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 t="s">
        <v>263</v>
      </c>
      <c r="AH127" s="157">
        <v>0</v>
      </c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</row>
    <row r="128" spans="1:60" outlineLevel="1" x14ac:dyDescent="0.2">
      <c r="A128" s="164"/>
      <c r="B128" s="165"/>
      <c r="C128" s="197" t="s">
        <v>396</v>
      </c>
      <c r="D128" s="169"/>
      <c r="E128" s="170">
        <v>8.2472300000000001</v>
      </c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 t="s">
        <v>263</v>
      </c>
      <c r="AH128" s="157">
        <v>0</v>
      </c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</row>
    <row r="129" spans="1:60" outlineLevel="1" x14ac:dyDescent="0.2">
      <c r="A129" s="164"/>
      <c r="B129" s="165"/>
      <c r="C129" s="197" t="s">
        <v>397</v>
      </c>
      <c r="D129" s="169"/>
      <c r="E129" s="170">
        <v>3.7008000000000001</v>
      </c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 t="s">
        <v>263</v>
      </c>
      <c r="AH129" s="157">
        <v>0</v>
      </c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</row>
    <row r="130" spans="1:60" outlineLevel="1" x14ac:dyDescent="0.2">
      <c r="A130" s="164"/>
      <c r="B130" s="165"/>
      <c r="C130" s="197" t="s">
        <v>398</v>
      </c>
      <c r="D130" s="169"/>
      <c r="E130" s="170">
        <v>5.0135100000000001</v>
      </c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 t="s">
        <v>263</v>
      </c>
      <c r="AH130" s="157">
        <v>0</v>
      </c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</row>
    <row r="131" spans="1:60" outlineLevel="1" x14ac:dyDescent="0.2">
      <c r="A131" s="164"/>
      <c r="B131" s="165"/>
      <c r="C131" s="197" t="s">
        <v>399</v>
      </c>
      <c r="D131" s="169"/>
      <c r="E131" s="170">
        <v>2.9537300000000002</v>
      </c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 t="s">
        <v>263</v>
      </c>
      <c r="AH131" s="157">
        <v>0</v>
      </c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</row>
    <row r="132" spans="1:60" outlineLevel="1" x14ac:dyDescent="0.2">
      <c r="A132" s="164"/>
      <c r="B132" s="165"/>
      <c r="C132" s="197" t="s">
        <v>400</v>
      </c>
      <c r="D132" s="169"/>
      <c r="E132" s="170">
        <v>1.7190799999999999</v>
      </c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 t="s">
        <v>263</v>
      </c>
      <c r="AH132" s="157">
        <v>0</v>
      </c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</row>
    <row r="133" spans="1:60" outlineLevel="1" x14ac:dyDescent="0.2">
      <c r="A133" s="164"/>
      <c r="B133" s="165"/>
      <c r="C133" s="197" t="s">
        <v>401</v>
      </c>
      <c r="D133" s="169"/>
      <c r="E133" s="170">
        <v>6.9078299999999997</v>
      </c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 t="s">
        <v>263</v>
      </c>
      <c r="AH133" s="157">
        <v>0</v>
      </c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</row>
    <row r="134" spans="1:60" outlineLevel="1" x14ac:dyDescent="0.2">
      <c r="A134" s="164"/>
      <c r="B134" s="165"/>
      <c r="C134" s="197" t="s">
        <v>402</v>
      </c>
      <c r="D134" s="169"/>
      <c r="E134" s="170">
        <v>11.32428</v>
      </c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 t="s">
        <v>263</v>
      </c>
      <c r="AH134" s="157">
        <v>0</v>
      </c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</row>
    <row r="135" spans="1:60" x14ac:dyDescent="0.2">
      <c r="A135" s="172" t="s">
        <v>242</v>
      </c>
      <c r="B135" s="173" t="s">
        <v>210</v>
      </c>
      <c r="C135" s="194" t="s">
        <v>211</v>
      </c>
      <c r="D135" s="174"/>
      <c r="E135" s="175"/>
      <c r="F135" s="176"/>
      <c r="G135" s="176">
        <f>SUMIF(AG136:AG139,"&lt;&gt;NOR",G136:G139)</f>
        <v>0</v>
      </c>
      <c r="H135" s="176"/>
      <c r="I135" s="176">
        <f>SUM(I136:I139)</f>
        <v>0</v>
      </c>
      <c r="J135" s="176"/>
      <c r="K135" s="176">
        <f>SUM(K136:K139)</f>
        <v>0</v>
      </c>
      <c r="L135" s="176"/>
      <c r="M135" s="176">
        <f>SUM(M136:M139)</f>
        <v>0</v>
      </c>
      <c r="N135" s="176"/>
      <c r="O135" s="176">
        <f>SUM(O136:O139)</f>
        <v>0</v>
      </c>
      <c r="P135" s="176"/>
      <c r="Q135" s="176">
        <f>SUM(Q136:Q139)</f>
        <v>0</v>
      </c>
      <c r="R135" s="176"/>
      <c r="S135" s="176"/>
      <c r="T135" s="177"/>
      <c r="U135" s="171"/>
      <c r="V135" s="171">
        <f>SUM(V136:V139)</f>
        <v>2.19</v>
      </c>
      <c r="W135" s="171"/>
      <c r="AG135" t="s">
        <v>243</v>
      </c>
    </row>
    <row r="136" spans="1:60" outlineLevel="1" x14ac:dyDescent="0.2">
      <c r="A136" s="178">
        <v>46</v>
      </c>
      <c r="B136" s="179" t="s">
        <v>409</v>
      </c>
      <c r="C136" s="196" t="s">
        <v>410</v>
      </c>
      <c r="D136" s="180" t="s">
        <v>294</v>
      </c>
      <c r="E136" s="181">
        <v>4.4648500000000002</v>
      </c>
      <c r="F136" s="182"/>
      <c r="G136" s="183">
        <f>ROUND(E136*F136,2)</f>
        <v>0</v>
      </c>
      <c r="H136" s="182"/>
      <c r="I136" s="183">
        <f>ROUND(E136*H136,2)</f>
        <v>0</v>
      </c>
      <c r="J136" s="182"/>
      <c r="K136" s="183">
        <f>ROUND(E136*J136,2)</f>
        <v>0</v>
      </c>
      <c r="L136" s="183">
        <v>21</v>
      </c>
      <c r="M136" s="183">
        <f>G136*(1+L136/100)</f>
        <v>0</v>
      </c>
      <c r="N136" s="183">
        <v>0</v>
      </c>
      <c r="O136" s="183">
        <f>ROUND(E136*N136,2)</f>
        <v>0</v>
      </c>
      <c r="P136" s="183">
        <v>0</v>
      </c>
      <c r="Q136" s="183">
        <f>ROUND(E136*P136,2)</f>
        <v>0</v>
      </c>
      <c r="R136" s="183" t="s">
        <v>325</v>
      </c>
      <c r="S136" s="183" t="s">
        <v>257</v>
      </c>
      <c r="T136" s="184" t="s">
        <v>258</v>
      </c>
      <c r="U136" s="167">
        <v>0.49</v>
      </c>
      <c r="V136" s="167">
        <f>ROUND(E136*U136,2)</f>
        <v>2.19</v>
      </c>
      <c r="W136" s="16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 t="s">
        <v>411</v>
      </c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</row>
    <row r="137" spans="1:60" outlineLevel="1" x14ac:dyDescent="0.2">
      <c r="A137" s="164"/>
      <c r="B137" s="165"/>
      <c r="C137" s="259" t="s">
        <v>412</v>
      </c>
      <c r="D137" s="260"/>
      <c r="E137" s="260"/>
      <c r="F137" s="260"/>
      <c r="G137" s="260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 t="s">
        <v>413</v>
      </c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</row>
    <row r="138" spans="1:60" outlineLevel="1" x14ac:dyDescent="0.2">
      <c r="A138" s="185">
        <v>47</v>
      </c>
      <c r="B138" s="186" t="s">
        <v>414</v>
      </c>
      <c r="C138" s="195" t="s">
        <v>415</v>
      </c>
      <c r="D138" s="187" t="s">
        <v>294</v>
      </c>
      <c r="E138" s="188">
        <v>17.859400000000001</v>
      </c>
      <c r="F138" s="189"/>
      <c r="G138" s="190">
        <f>ROUND(E138*F138,2)</f>
        <v>0</v>
      </c>
      <c r="H138" s="189"/>
      <c r="I138" s="190">
        <f>ROUND(E138*H138,2)</f>
        <v>0</v>
      </c>
      <c r="J138" s="189"/>
      <c r="K138" s="190">
        <f>ROUND(E138*J138,2)</f>
        <v>0</v>
      </c>
      <c r="L138" s="190">
        <v>21</v>
      </c>
      <c r="M138" s="190">
        <f>G138*(1+L138/100)</f>
        <v>0</v>
      </c>
      <c r="N138" s="190">
        <v>0</v>
      </c>
      <c r="O138" s="190">
        <f>ROUND(E138*N138,2)</f>
        <v>0</v>
      </c>
      <c r="P138" s="190">
        <v>0</v>
      </c>
      <c r="Q138" s="190">
        <f>ROUND(E138*P138,2)</f>
        <v>0</v>
      </c>
      <c r="R138" s="190" t="s">
        <v>325</v>
      </c>
      <c r="S138" s="190" t="s">
        <v>257</v>
      </c>
      <c r="T138" s="191" t="s">
        <v>258</v>
      </c>
      <c r="U138" s="167">
        <v>0</v>
      </c>
      <c r="V138" s="167">
        <f>ROUND(E138*U138,2)</f>
        <v>0</v>
      </c>
      <c r="W138" s="16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 t="s">
        <v>411</v>
      </c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</row>
    <row r="139" spans="1:60" outlineLevel="1" x14ac:dyDescent="0.2">
      <c r="A139" s="185">
        <v>48</v>
      </c>
      <c r="B139" s="186" t="s">
        <v>416</v>
      </c>
      <c r="C139" s="195" t="s">
        <v>417</v>
      </c>
      <c r="D139" s="187" t="s">
        <v>294</v>
      </c>
      <c r="E139" s="188">
        <v>4.4648500000000002</v>
      </c>
      <c r="F139" s="189"/>
      <c r="G139" s="190">
        <f>ROUND(E139*F139,2)</f>
        <v>0</v>
      </c>
      <c r="H139" s="189"/>
      <c r="I139" s="190">
        <f>ROUND(E139*H139,2)</f>
        <v>0</v>
      </c>
      <c r="J139" s="189"/>
      <c r="K139" s="190">
        <f>ROUND(E139*J139,2)</f>
        <v>0</v>
      </c>
      <c r="L139" s="190">
        <v>21</v>
      </c>
      <c r="M139" s="190">
        <f>G139*(1+L139/100)</f>
        <v>0</v>
      </c>
      <c r="N139" s="190">
        <v>0</v>
      </c>
      <c r="O139" s="190">
        <f>ROUND(E139*N139,2)</f>
        <v>0</v>
      </c>
      <c r="P139" s="190">
        <v>0</v>
      </c>
      <c r="Q139" s="190">
        <f>ROUND(E139*P139,2)</f>
        <v>0</v>
      </c>
      <c r="R139" s="190" t="s">
        <v>325</v>
      </c>
      <c r="S139" s="190" t="s">
        <v>257</v>
      </c>
      <c r="T139" s="191" t="s">
        <v>258</v>
      </c>
      <c r="U139" s="167">
        <v>0</v>
      </c>
      <c r="V139" s="167">
        <f>ROUND(E139*U139,2)</f>
        <v>0</v>
      </c>
      <c r="W139" s="16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 t="s">
        <v>411</v>
      </c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</row>
    <row r="140" spans="1:60" x14ac:dyDescent="0.2">
      <c r="A140" s="172" t="s">
        <v>242</v>
      </c>
      <c r="B140" s="173" t="s">
        <v>213</v>
      </c>
      <c r="C140" s="194" t="s">
        <v>27</v>
      </c>
      <c r="D140" s="174"/>
      <c r="E140" s="175"/>
      <c r="F140" s="176"/>
      <c r="G140" s="176">
        <f>SUMIF(AG141:AG142,"&lt;&gt;NOR",G141:G142)</f>
        <v>0</v>
      </c>
      <c r="H140" s="176"/>
      <c r="I140" s="176">
        <f>SUM(I141:I142)</f>
        <v>0</v>
      </c>
      <c r="J140" s="176"/>
      <c r="K140" s="176">
        <f>SUM(K141:K142)</f>
        <v>0</v>
      </c>
      <c r="L140" s="176"/>
      <c r="M140" s="176">
        <f>SUM(M141:M142)</f>
        <v>0</v>
      </c>
      <c r="N140" s="176"/>
      <c r="O140" s="176">
        <f>SUM(O141:O142)</f>
        <v>0</v>
      </c>
      <c r="P140" s="176"/>
      <c r="Q140" s="176">
        <f>SUM(Q141:Q142)</f>
        <v>0</v>
      </c>
      <c r="R140" s="176"/>
      <c r="S140" s="176"/>
      <c r="T140" s="177"/>
      <c r="U140" s="171"/>
      <c r="V140" s="171">
        <f>SUM(V141:V142)</f>
        <v>0</v>
      </c>
      <c r="W140" s="171"/>
      <c r="AG140" t="s">
        <v>243</v>
      </c>
    </row>
    <row r="141" spans="1:60" outlineLevel="1" x14ac:dyDescent="0.2">
      <c r="A141" s="185">
        <v>49</v>
      </c>
      <c r="B141" s="186" t="s">
        <v>418</v>
      </c>
      <c r="C141" s="195" t="s">
        <v>419</v>
      </c>
      <c r="D141" s="187" t="s">
        <v>420</v>
      </c>
      <c r="E141" s="188">
        <v>1</v>
      </c>
      <c r="F141" s="189"/>
      <c r="G141" s="190">
        <f>ROUND(E141*F141,2)</f>
        <v>0</v>
      </c>
      <c r="H141" s="189"/>
      <c r="I141" s="190">
        <f>ROUND(E141*H141,2)</f>
        <v>0</v>
      </c>
      <c r="J141" s="189"/>
      <c r="K141" s="190">
        <f>ROUND(E141*J141,2)</f>
        <v>0</v>
      </c>
      <c r="L141" s="190">
        <v>21</v>
      </c>
      <c r="M141" s="190">
        <f>G141*(1+L141/100)</f>
        <v>0</v>
      </c>
      <c r="N141" s="190">
        <v>0</v>
      </c>
      <c r="O141" s="190">
        <f>ROUND(E141*N141,2)</f>
        <v>0</v>
      </c>
      <c r="P141" s="190">
        <v>0</v>
      </c>
      <c r="Q141" s="190">
        <f>ROUND(E141*P141,2)</f>
        <v>0</v>
      </c>
      <c r="R141" s="190"/>
      <c r="S141" s="190" t="s">
        <v>247</v>
      </c>
      <c r="T141" s="191" t="s">
        <v>248</v>
      </c>
      <c r="U141" s="167">
        <v>0</v>
      </c>
      <c r="V141" s="167">
        <f>ROUND(E141*U141,2)</f>
        <v>0</v>
      </c>
      <c r="W141" s="16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 t="s">
        <v>421</v>
      </c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</row>
    <row r="142" spans="1:60" outlineLevel="1" x14ac:dyDescent="0.2">
      <c r="A142" s="185">
        <v>50</v>
      </c>
      <c r="B142" s="186" t="s">
        <v>422</v>
      </c>
      <c r="C142" s="195" t="s">
        <v>423</v>
      </c>
      <c r="D142" s="187" t="s">
        <v>420</v>
      </c>
      <c r="E142" s="188">
        <v>1</v>
      </c>
      <c r="F142" s="189"/>
      <c r="G142" s="190">
        <f>ROUND(E142*F142,2)</f>
        <v>0</v>
      </c>
      <c r="H142" s="189"/>
      <c r="I142" s="190">
        <f>ROUND(E142*H142,2)</f>
        <v>0</v>
      </c>
      <c r="J142" s="189"/>
      <c r="K142" s="190">
        <f>ROUND(E142*J142,2)</f>
        <v>0</v>
      </c>
      <c r="L142" s="190">
        <v>21</v>
      </c>
      <c r="M142" s="190">
        <f>G142*(1+L142/100)</f>
        <v>0</v>
      </c>
      <c r="N142" s="190">
        <v>0</v>
      </c>
      <c r="O142" s="190">
        <f>ROUND(E142*N142,2)</f>
        <v>0</v>
      </c>
      <c r="P142" s="190">
        <v>0</v>
      </c>
      <c r="Q142" s="190">
        <f>ROUND(E142*P142,2)</f>
        <v>0</v>
      </c>
      <c r="R142" s="190"/>
      <c r="S142" s="190" t="s">
        <v>247</v>
      </c>
      <c r="T142" s="191" t="s">
        <v>248</v>
      </c>
      <c r="U142" s="167">
        <v>0</v>
      </c>
      <c r="V142" s="167">
        <f>ROUND(E142*U142,2)</f>
        <v>0</v>
      </c>
      <c r="W142" s="16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 t="s">
        <v>421</v>
      </c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</row>
    <row r="143" spans="1:60" x14ac:dyDescent="0.2">
      <c r="A143" s="172" t="s">
        <v>242</v>
      </c>
      <c r="B143" s="173" t="s">
        <v>216</v>
      </c>
      <c r="C143" s="194" t="s">
        <v>28</v>
      </c>
      <c r="D143" s="174"/>
      <c r="E143" s="175"/>
      <c r="F143" s="176"/>
      <c r="G143" s="176">
        <f>SUMIF(AG144:AG144,"&lt;&gt;NOR",G144:G144)</f>
        <v>0</v>
      </c>
      <c r="H143" s="176"/>
      <c r="I143" s="176">
        <f>SUM(I144:I144)</f>
        <v>0</v>
      </c>
      <c r="J143" s="176"/>
      <c r="K143" s="176">
        <f>SUM(K144:K144)</f>
        <v>0</v>
      </c>
      <c r="L143" s="176"/>
      <c r="M143" s="176">
        <f>SUM(M144:M144)</f>
        <v>0</v>
      </c>
      <c r="N143" s="176"/>
      <c r="O143" s="176">
        <f>SUM(O144:O144)</f>
        <v>0</v>
      </c>
      <c r="P143" s="176"/>
      <c r="Q143" s="176">
        <f>SUM(Q144:Q144)</f>
        <v>0</v>
      </c>
      <c r="R143" s="176"/>
      <c r="S143" s="176"/>
      <c r="T143" s="177"/>
      <c r="U143" s="171"/>
      <c r="V143" s="171">
        <f>SUM(V144:V144)</f>
        <v>0</v>
      </c>
      <c r="W143" s="171"/>
      <c r="AG143" t="s">
        <v>243</v>
      </c>
    </row>
    <row r="144" spans="1:60" outlineLevel="1" x14ac:dyDescent="0.2">
      <c r="A144" s="178">
        <v>51</v>
      </c>
      <c r="B144" s="179" t="s">
        <v>424</v>
      </c>
      <c r="C144" s="196" t="s">
        <v>425</v>
      </c>
      <c r="D144" s="180" t="s">
        <v>420</v>
      </c>
      <c r="E144" s="181">
        <v>1</v>
      </c>
      <c r="F144" s="182"/>
      <c r="G144" s="183">
        <f>ROUND(E144*F144,2)</f>
        <v>0</v>
      </c>
      <c r="H144" s="182"/>
      <c r="I144" s="183">
        <f>ROUND(E144*H144,2)</f>
        <v>0</v>
      </c>
      <c r="J144" s="182"/>
      <c r="K144" s="183">
        <f>ROUND(E144*J144,2)</f>
        <v>0</v>
      </c>
      <c r="L144" s="183">
        <v>21</v>
      </c>
      <c r="M144" s="183">
        <f>G144*(1+L144/100)</f>
        <v>0</v>
      </c>
      <c r="N144" s="183">
        <v>0</v>
      </c>
      <c r="O144" s="183">
        <f>ROUND(E144*N144,2)</f>
        <v>0</v>
      </c>
      <c r="P144" s="183">
        <v>0</v>
      </c>
      <c r="Q144" s="183">
        <f>ROUND(E144*P144,2)</f>
        <v>0</v>
      </c>
      <c r="R144" s="183"/>
      <c r="S144" s="183" t="s">
        <v>247</v>
      </c>
      <c r="T144" s="184" t="s">
        <v>248</v>
      </c>
      <c r="U144" s="167">
        <v>0</v>
      </c>
      <c r="V144" s="167">
        <f>ROUND(E144*U144,2)</f>
        <v>0</v>
      </c>
      <c r="W144" s="16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 t="s">
        <v>421</v>
      </c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</row>
    <row r="145" spans="1:33" x14ac:dyDescent="0.2">
      <c r="A145" s="5"/>
      <c r="B145" s="6"/>
      <c r="C145" s="198"/>
      <c r="D145" s="8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AE145">
        <v>15</v>
      </c>
      <c r="AF145">
        <v>21</v>
      </c>
    </row>
    <row r="146" spans="1:33" x14ac:dyDescent="0.2">
      <c r="A146" s="160"/>
      <c r="B146" s="161" t="s">
        <v>29</v>
      </c>
      <c r="C146" s="199"/>
      <c r="D146" s="162"/>
      <c r="E146" s="163"/>
      <c r="F146" s="163"/>
      <c r="G146" s="193">
        <f>G8+G13+G25+G37+G48+G56+G58+G67+G70+G72+G99+G112+G135+G140+G143</f>
        <v>0</v>
      </c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AE146">
        <f>SUMIF(L7:L144,AE145,G7:G144)</f>
        <v>0</v>
      </c>
      <c r="AF146">
        <f>SUMIF(L7:L144,AF145,G7:G144)</f>
        <v>0</v>
      </c>
      <c r="AG146" t="s">
        <v>426</v>
      </c>
    </row>
    <row r="147" spans="1:33" x14ac:dyDescent="0.2">
      <c r="A147" s="268" t="s">
        <v>427</v>
      </c>
      <c r="B147" s="268"/>
      <c r="C147" s="198"/>
      <c r="D147" s="8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33" x14ac:dyDescent="0.2">
      <c r="A148" s="5"/>
      <c r="B148" s="6" t="s">
        <v>428</v>
      </c>
      <c r="C148" s="198" t="s">
        <v>429</v>
      </c>
      <c r="D148" s="8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AG148" t="s">
        <v>430</v>
      </c>
    </row>
    <row r="149" spans="1:33" x14ac:dyDescent="0.2">
      <c r="A149" s="5"/>
      <c r="B149" s="6" t="s">
        <v>431</v>
      </c>
      <c r="C149" s="198" t="s">
        <v>432</v>
      </c>
      <c r="D149" s="8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AG149" t="s">
        <v>433</v>
      </c>
    </row>
    <row r="150" spans="1:33" x14ac:dyDescent="0.2">
      <c r="A150" s="5"/>
      <c r="B150" s="6"/>
      <c r="C150" s="198" t="s">
        <v>434</v>
      </c>
      <c r="D150" s="8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AG150" t="s">
        <v>435</v>
      </c>
    </row>
    <row r="151" spans="1:33" x14ac:dyDescent="0.2">
      <c r="A151" s="5"/>
      <c r="B151" s="6"/>
      <c r="C151" s="198"/>
      <c r="D151" s="8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33" x14ac:dyDescent="0.2">
      <c r="C152" s="200"/>
      <c r="D152" s="148"/>
      <c r="AG152" t="s">
        <v>436</v>
      </c>
    </row>
    <row r="153" spans="1:33" x14ac:dyDescent="0.2">
      <c r="D153" s="148"/>
    </row>
    <row r="154" spans="1:33" x14ac:dyDescent="0.2">
      <c r="D154" s="148"/>
    </row>
    <row r="155" spans="1:33" x14ac:dyDescent="0.2">
      <c r="D155" s="148"/>
    </row>
    <row r="156" spans="1:33" x14ac:dyDescent="0.2">
      <c r="D156" s="148"/>
    </row>
    <row r="157" spans="1:33" x14ac:dyDescent="0.2">
      <c r="D157" s="148"/>
    </row>
    <row r="158" spans="1:33" x14ac:dyDescent="0.2">
      <c r="D158" s="148"/>
    </row>
    <row r="159" spans="1:33" x14ac:dyDescent="0.2">
      <c r="D159" s="148"/>
    </row>
    <row r="160" spans="1:33" x14ac:dyDescent="0.2">
      <c r="D160" s="148"/>
    </row>
    <row r="161" spans="4:4" x14ac:dyDescent="0.2">
      <c r="D161" s="148"/>
    </row>
    <row r="162" spans="4:4" x14ac:dyDescent="0.2">
      <c r="D162" s="148"/>
    </row>
    <row r="163" spans="4:4" x14ac:dyDescent="0.2">
      <c r="D163" s="148"/>
    </row>
    <row r="164" spans="4:4" x14ac:dyDescent="0.2">
      <c r="D164" s="148"/>
    </row>
    <row r="165" spans="4:4" x14ac:dyDescent="0.2">
      <c r="D165" s="148"/>
    </row>
    <row r="166" spans="4:4" x14ac:dyDescent="0.2">
      <c r="D166" s="148"/>
    </row>
    <row r="167" spans="4:4" x14ac:dyDescent="0.2">
      <c r="D167" s="148"/>
    </row>
    <row r="168" spans="4:4" x14ac:dyDescent="0.2">
      <c r="D168" s="148"/>
    </row>
    <row r="169" spans="4:4" x14ac:dyDescent="0.2">
      <c r="D169" s="148"/>
    </row>
    <row r="170" spans="4:4" x14ac:dyDescent="0.2">
      <c r="D170" s="148"/>
    </row>
    <row r="171" spans="4:4" x14ac:dyDescent="0.2">
      <c r="D171" s="148"/>
    </row>
    <row r="172" spans="4:4" x14ac:dyDescent="0.2">
      <c r="D172" s="148"/>
    </row>
    <row r="173" spans="4:4" x14ac:dyDescent="0.2">
      <c r="D173" s="148"/>
    </row>
    <row r="174" spans="4:4" x14ac:dyDescent="0.2">
      <c r="D174" s="148"/>
    </row>
    <row r="175" spans="4:4" x14ac:dyDescent="0.2">
      <c r="D175" s="148"/>
    </row>
    <row r="176" spans="4:4" x14ac:dyDescent="0.2">
      <c r="D176" s="148"/>
    </row>
    <row r="177" spans="4:4" x14ac:dyDescent="0.2">
      <c r="D177" s="148"/>
    </row>
    <row r="178" spans="4:4" x14ac:dyDescent="0.2">
      <c r="D178" s="148"/>
    </row>
    <row r="179" spans="4:4" x14ac:dyDescent="0.2">
      <c r="D179" s="148"/>
    </row>
    <row r="180" spans="4:4" x14ac:dyDescent="0.2">
      <c r="D180" s="148"/>
    </row>
    <row r="181" spans="4:4" x14ac:dyDescent="0.2">
      <c r="D181" s="148"/>
    </row>
    <row r="182" spans="4:4" x14ac:dyDescent="0.2">
      <c r="D182" s="148"/>
    </row>
    <row r="183" spans="4:4" x14ac:dyDescent="0.2">
      <c r="D183" s="148"/>
    </row>
    <row r="184" spans="4:4" x14ac:dyDescent="0.2">
      <c r="D184" s="148"/>
    </row>
    <row r="185" spans="4:4" x14ac:dyDescent="0.2">
      <c r="D185" s="148"/>
    </row>
    <row r="186" spans="4:4" x14ac:dyDescent="0.2">
      <c r="D186" s="148"/>
    </row>
    <row r="187" spans="4:4" x14ac:dyDescent="0.2">
      <c r="D187" s="148"/>
    </row>
    <row r="188" spans="4:4" x14ac:dyDescent="0.2">
      <c r="D188" s="148"/>
    </row>
    <row r="189" spans="4:4" x14ac:dyDescent="0.2">
      <c r="D189" s="148"/>
    </row>
    <row r="190" spans="4:4" x14ac:dyDescent="0.2">
      <c r="D190" s="148"/>
    </row>
    <row r="191" spans="4:4" x14ac:dyDescent="0.2">
      <c r="D191" s="148"/>
    </row>
    <row r="192" spans="4:4" x14ac:dyDescent="0.2">
      <c r="D192" s="148"/>
    </row>
    <row r="193" spans="4:4" x14ac:dyDescent="0.2">
      <c r="D193" s="148"/>
    </row>
    <row r="194" spans="4:4" x14ac:dyDescent="0.2">
      <c r="D194" s="148"/>
    </row>
    <row r="195" spans="4:4" x14ac:dyDescent="0.2">
      <c r="D195" s="148"/>
    </row>
    <row r="196" spans="4:4" x14ac:dyDescent="0.2">
      <c r="D196" s="148"/>
    </row>
    <row r="197" spans="4:4" x14ac:dyDescent="0.2">
      <c r="D197" s="148"/>
    </row>
    <row r="198" spans="4:4" x14ac:dyDescent="0.2">
      <c r="D198" s="148"/>
    </row>
    <row r="199" spans="4:4" x14ac:dyDescent="0.2">
      <c r="D199" s="148"/>
    </row>
    <row r="200" spans="4:4" x14ac:dyDescent="0.2">
      <c r="D200" s="148"/>
    </row>
    <row r="201" spans="4:4" x14ac:dyDescent="0.2">
      <c r="D201" s="148"/>
    </row>
    <row r="202" spans="4:4" x14ac:dyDescent="0.2">
      <c r="D202" s="148"/>
    </row>
    <row r="203" spans="4:4" x14ac:dyDescent="0.2">
      <c r="D203" s="148"/>
    </row>
    <row r="204" spans="4:4" x14ac:dyDescent="0.2">
      <c r="D204" s="148"/>
    </row>
    <row r="205" spans="4:4" x14ac:dyDescent="0.2">
      <c r="D205" s="148"/>
    </row>
    <row r="206" spans="4:4" x14ac:dyDescent="0.2">
      <c r="D206" s="148"/>
    </row>
    <row r="207" spans="4:4" x14ac:dyDescent="0.2">
      <c r="D207" s="148"/>
    </row>
    <row r="208" spans="4:4" x14ac:dyDescent="0.2">
      <c r="D208" s="148"/>
    </row>
    <row r="209" spans="4:4" x14ac:dyDescent="0.2">
      <c r="D209" s="148"/>
    </row>
    <row r="210" spans="4:4" x14ac:dyDescent="0.2">
      <c r="D210" s="148"/>
    </row>
    <row r="211" spans="4:4" x14ac:dyDescent="0.2">
      <c r="D211" s="148"/>
    </row>
    <row r="212" spans="4:4" x14ac:dyDescent="0.2">
      <c r="D212" s="148"/>
    </row>
    <row r="213" spans="4:4" x14ac:dyDescent="0.2">
      <c r="D213" s="148"/>
    </row>
    <row r="214" spans="4:4" x14ac:dyDescent="0.2">
      <c r="D214" s="148"/>
    </row>
    <row r="215" spans="4:4" x14ac:dyDescent="0.2">
      <c r="D215" s="148"/>
    </row>
    <row r="216" spans="4:4" x14ac:dyDescent="0.2">
      <c r="D216" s="148"/>
    </row>
    <row r="217" spans="4:4" x14ac:dyDescent="0.2">
      <c r="D217" s="148"/>
    </row>
    <row r="218" spans="4:4" x14ac:dyDescent="0.2">
      <c r="D218" s="148"/>
    </row>
    <row r="219" spans="4:4" x14ac:dyDescent="0.2">
      <c r="D219" s="148"/>
    </row>
    <row r="220" spans="4:4" x14ac:dyDescent="0.2">
      <c r="D220" s="148"/>
    </row>
    <row r="221" spans="4:4" x14ac:dyDescent="0.2">
      <c r="D221" s="148"/>
    </row>
    <row r="222" spans="4:4" x14ac:dyDescent="0.2">
      <c r="D222" s="148"/>
    </row>
    <row r="223" spans="4:4" x14ac:dyDescent="0.2">
      <c r="D223" s="148"/>
    </row>
    <row r="224" spans="4:4" x14ac:dyDescent="0.2">
      <c r="D224" s="148"/>
    </row>
    <row r="225" spans="4:4" x14ac:dyDescent="0.2">
      <c r="D225" s="148"/>
    </row>
    <row r="226" spans="4:4" x14ac:dyDescent="0.2">
      <c r="D226" s="148"/>
    </row>
    <row r="227" spans="4:4" x14ac:dyDescent="0.2">
      <c r="D227" s="148"/>
    </row>
    <row r="228" spans="4:4" x14ac:dyDescent="0.2">
      <c r="D228" s="148"/>
    </row>
    <row r="229" spans="4:4" x14ac:dyDescent="0.2">
      <c r="D229" s="148"/>
    </row>
    <row r="230" spans="4:4" x14ac:dyDescent="0.2">
      <c r="D230" s="148"/>
    </row>
    <row r="231" spans="4:4" x14ac:dyDescent="0.2">
      <c r="D231" s="148"/>
    </row>
    <row r="232" spans="4:4" x14ac:dyDescent="0.2">
      <c r="D232" s="148"/>
    </row>
    <row r="233" spans="4:4" x14ac:dyDescent="0.2">
      <c r="D233" s="148"/>
    </row>
    <row r="234" spans="4:4" x14ac:dyDescent="0.2">
      <c r="D234" s="148"/>
    </row>
    <row r="235" spans="4:4" x14ac:dyDescent="0.2">
      <c r="D235" s="148"/>
    </row>
    <row r="236" spans="4:4" x14ac:dyDescent="0.2">
      <c r="D236" s="148"/>
    </row>
    <row r="237" spans="4:4" x14ac:dyDescent="0.2">
      <c r="D237" s="148"/>
    </row>
    <row r="238" spans="4:4" x14ac:dyDescent="0.2">
      <c r="D238" s="148"/>
    </row>
    <row r="239" spans="4:4" x14ac:dyDescent="0.2">
      <c r="D239" s="148"/>
    </row>
    <row r="240" spans="4:4" x14ac:dyDescent="0.2">
      <c r="D240" s="148"/>
    </row>
    <row r="241" spans="4:4" x14ac:dyDescent="0.2">
      <c r="D241" s="148"/>
    </row>
    <row r="242" spans="4:4" x14ac:dyDescent="0.2">
      <c r="D242" s="148"/>
    </row>
    <row r="243" spans="4:4" x14ac:dyDescent="0.2">
      <c r="D243" s="148"/>
    </row>
    <row r="244" spans="4:4" x14ac:dyDescent="0.2">
      <c r="D244" s="148"/>
    </row>
    <row r="245" spans="4:4" x14ac:dyDescent="0.2">
      <c r="D245" s="148"/>
    </row>
    <row r="246" spans="4:4" x14ac:dyDescent="0.2">
      <c r="D246" s="148"/>
    </row>
    <row r="247" spans="4:4" x14ac:dyDescent="0.2">
      <c r="D247" s="148"/>
    </row>
    <row r="248" spans="4:4" x14ac:dyDescent="0.2">
      <c r="D248" s="148"/>
    </row>
    <row r="249" spans="4:4" x14ac:dyDescent="0.2">
      <c r="D249" s="148"/>
    </row>
    <row r="250" spans="4:4" x14ac:dyDescent="0.2">
      <c r="D250" s="148"/>
    </row>
    <row r="251" spans="4:4" x14ac:dyDescent="0.2">
      <c r="D251" s="148"/>
    </row>
    <row r="252" spans="4:4" x14ac:dyDescent="0.2">
      <c r="D252" s="148"/>
    </row>
    <row r="253" spans="4:4" x14ac:dyDescent="0.2">
      <c r="D253" s="148"/>
    </row>
    <row r="254" spans="4:4" x14ac:dyDescent="0.2">
      <c r="D254" s="148"/>
    </row>
    <row r="255" spans="4:4" x14ac:dyDescent="0.2">
      <c r="D255" s="148"/>
    </row>
    <row r="256" spans="4:4" x14ac:dyDescent="0.2">
      <c r="D256" s="148"/>
    </row>
    <row r="257" spans="4:4" x14ac:dyDescent="0.2">
      <c r="D257" s="148"/>
    </row>
    <row r="258" spans="4:4" x14ac:dyDescent="0.2">
      <c r="D258" s="148"/>
    </row>
    <row r="259" spans="4:4" x14ac:dyDescent="0.2">
      <c r="D259" s="148"/>
    </row>
    <row r="260" spans="4:4" x14ac:dyDescent="0.2">
      <c r="D260" s="148"/>
    </row>
    <row r="261" spans="4:4" x14ac:dyDescent="0.2">
      <c r="D261" s="148"/>
    </row>
    <row r="262" spans="4:4" x14ac:dyDescent="0.2">
      <c r="D262" s="148"/>
    </row>
    <row r="263" spans="4:4" x14ac:dyDescent="0.2">
      <c r="D263" s="148"/>
    </row>
    <row r="264" spans="4:4" x14ac:dyDescent="0.2">
      <c r="D264" s="148"/>
    </row>
    <row r="265" spans="4:4" x14ac:dyDescent="0.2">
      <c r="D265" s="148"/>
    </row>
    <row r="266" spans="4:4" x14ac:dyDescent="0.2">
      <c r="D266" s="148"/>
    </row>
    <row r="267" spans="4:4" x14ac:dyDescent="0.2">
      <c r="D267" s="148"/>
    </row>
    <row r="268" spans="4:4" x14ac:dyDescent="0.2">
      <c r="D268" s="148"/>
    </row>
    <row r="269" spans="4:4" x14ac:dyDescent="0.2">
      <c r="D269" s="148"/>
    </row>
    <row r="270" spans="4:4" x14ac:dyDescent="0.2">
      <c r="D270" s="148"/>
    </row>
    <row r="271" spans="4:4" x14ac:dyDescent="0.2">
      <c r="D271" s="148"/>
    </row>
    <row r="272" spans="4:4" x14ac:dyDescent="0.2">
      <c r="D272" s="148"/>
    </row>
    <row r="273" spans="4:4" x14ac:dyDescent="0.2">
      <c r="D273" s="148"/>
    </row>
    <row r="274" spans="4:4" x14ac:dyDescent="0.2">
      <c r="D274" s="148"/>
    </row>
    <row r="275" spans="4:4" x14ac:dyDescent="0.2">
      <c r="D275" s="148"/>
    </row>
    <row r="276" spans="4:4" x14ac:dyDescent="0.2">
      <c r="D276" s="148"/>
    </row>
    <row r="277" spans="4:4" x14ac:dyDescent="0.2">
      <c r="D277" s="148"/>
    </row>
    <row r="278" spans="4:4" x14ac:dyDescent="0.2">
      <c r="D278" s="148"/>
    </row>
    <row r="279" spans="4:4" x14ac:dyDescent="0.2">
      <c r="D279" s="148"/>
    </row>
    <row r="280" spans="4:4" x14ac:dyDescent="0.2">
      <c r="D280" s="148"/>
    </row>
    <row r="281" spans="4:4" x14ac:dyDescent="0.2">
      <c r="D281" s="148"/>
    </row>
    <row r="282" spans="4:4" x14ac:dyDescent="0.2">
      <c r="D282" s="148"/>
    </row>
    <row r="283" spans="4:4" x14ac:dyDescent="0.2">
      <c r="D283" s="148"/>
    </row>
    <row r="284" spans="4:4" x14ac:dyDescent="0.2">
      <c r="D284" s="148"/>
    </row>
    <row r="285" spans="4:4" x14ac:dyDescent="0.2">
      <c r="D285" s="148"/>
    </row>
    <row r="286" spans="4:4" x14ac:dyDescent="0.2">
      <c r="D286" s="148"/>
    </row>
    <row r="287" spans="4:4" x14ac:dyDescent="0.2">
      <c r="D287" s="148"/>
    </row>
    <row r="288" spans="4:4" x14ac:dyDescent="0.2">
      <c r="D288" s="148"/>
    </row>
    <row r="289" spans="4:4" x14ac:dyDescent="0.2">
      <c r="D289" s="148"/>
    </row>
    <row r="290" spans="4:4" x14ac:dyDescent="0.2">
      <c r="D290" s="148"/>
    </row>
    <row r="291" spans="4:4" x14ac:dyDescent="0.2">
      <c r="D291" s="148"/>
    </row>
    <row r="292" spans="4:4" x14ac:dyDescent="0.2">
      <c r="D292" s="148"/>
    </row>
    <row r="293" spans="4:4" x14ac:dyDescent="0.2">
      <c r="D293" s="148"/>
    </row>
    <row r="294" spans="4:4" x14ac:dyDescent="0.2">
      <c r="D294" s="148"/>
    </row>
    <row r="295" spans="4:4" x14ac:dyDescent="0.2">
      <c r="D295" s="148"/>
    </row>
    <row r="296" spans="4:4" x14ac:dyDescent="0.2">
      <c r="D296" s="148"/>
    </row>
    <row r="297" spans="4:4" x14ac:dyDescent="0.2">
      <c r="D297" s="148"/>
    </row>
    <row r="298" spans="4:4" x14ac:dyDescent="0.2">
      <c r="D298" s="148"/>
    </row>
    <row r="299" spans="4:4" x14ac:dyDescent="0.2">
      <c r="D299" s="148"/>
    </row>
    <row r="300" spans="4:4" x14ac:dyDescent="0.2">
      <c r="D300" s="148"/>
    </row>
    <row r="301" spans="4:4" x14ac:dyDescent="0.2">
      <c r="D301" s="148"/>
    </row>
    <row r="302" spans="4:4" x14ac:dyDescent="0.2">
      <c r="D302" s="148"/>
    </row>
    <row r="303" spans="4:4" x14ac:dyDescent="0.2">
      <c r="D303" s="148"/>
    </row>
    <row r="304" spans="4:4" x14ac:dyDescent="0.2">
      <c r="D304" s="148"/>
    </row>
    <row r="305" spans="4:4" x14ac:dyDescent="0.2">
      <c r="D305" s="148"/>
    </row>
    <row r="306" spans="4:4" x14ac:dyDescent="0.2">
      <c r="D306" s="148"/>
    </row>
    <row r="307" spans="4:4" x14ac:dyDescent="0.2">
      <c r="D307" s="148"/>
    </row>
    <row r="308" spans="4:4" x14ac:dyDescent="0.2">
      <c r="D308" s="148"/>
    </row>
    <row r="309" spans="4:4" x14ac:dyDescent="0.2">
      <c r="D309" s="148"/>
    </row>
    <row r="310" spans="4:4" x14ac:dyDescent="0.2">
      <c r="D310" s="148"/>
    </row>
    <row r="311" spans="4:4" x14ac:dyDescent="0.2">
      <c r="D311" s="148"/>
    </row>
    <row r="312" spans="4:4" x14ac:dyDescent="0.2">
      <c r="D312" s="148"/>
    </row>
    <row r="313" spans="4:4" x14ac:dyDescent="0.2">
      <c r="D313" s="148"/>
    </row>
    <row r="314" spans="4:4" x14ac:dyDescent="0.2">
      <c r="D314" s="148"/>
    </row>
    <row r="315" spans="4:4" x14ac:dyDescent="0.2">
      <c r="D315" s="148"/>
    </row>
    <row r="316" spans="4:4" x14ac:dyDescent="0.2">
      <c r="D316" s="148"/>
    </row>
    <row r="317" spans="4:4" x14ac:dyDescent="0.2">
      <c r="D317" s="148"/>
    </row>
    <row r="318" spans="4:4" x14ac:dyDescent="0.2">
      <c r="D318" s="148"/>
    </row>
    <row r="319" spans="4:4" x14ac:dyDescent="0.2">
      <c r="D319" s="148"/>
    </row>
    <row r="320" spans="4:4" x14ac:dyDescent="0.2">
      <c r="D320" s="148"/>
    </row>
    <row r="321" spans="4:4" x14ac:dyDescent="0.2">
      <c r="D321" s="148"/>
    </row>
    <row r="322" spans="4:4" x14ac:dyDescent="0.2">
      <c r="D322" s="148"/>
    </row>
    <row r="323" spans="4:4" x14ac:dyDescent="0.2">
      <c r="D323" s="148"/>
    </row>
    <row r="324" spans="4:4" x14ac:dyDescent="0.2">
      <c r="D324" s="148"/>
    </row>
    <row r="325" spans="4:4" x14ac:dyDescent="0.2">
      <c r="D325" s="148"/>
    </row>
    <row r="326" spans="4:4" x14ac:dyDescent="0.2">
      <c r="D326" s="148"/>
    </row>
    <row r="327" spans="4:4" x14ac:dyDescent="0.2">
      <c r="D327" s="148"/>
    </row>
    <row r="328" spans="4:4" x14ac:dyDescent="0.2">
      <c r="D328" s="148"/>
    </row>
    <row r="329" spans="4:4" x14ac:dyDescent="0.2">
      <c r="D329" s="148"/>
    </row>
    <row r="330" spans="4:4" x14ac:dyDescent="0.2">
      <c r="D330" s="148"/>
    </row>
    <row r="331" spans="4:4" x14ac:dyDescent="0.2">
      <c r="D331" s="148"/>
    </row>
    <row r="332" spans="4:4" x14ac:dyDescent="0.2">
      <c r="D332" s="148"/>
    </row>
    <row r="333" spans="4:4" x14ac:dyDescent="0.2">
      <c r="D333" s="148"/>
    </row>
    <row r="334" spans="4:4" x14ac:dyDescent="0.2">
      <c r="D334" s="148"/>
    </row>
    <row r="335" spans="4:4" x14ac:dyDescent="0.2">
      <c r="D335" s="148"/>
    </row>
    <row r="336" spans="4:4" x14ac:dyDescent="0.2">
      <c r="D336" s="148"/>
    </row>
    <row r="337" spans="4:4" x14ac:dyDescent="0.2">
      <c r="D337" s="148"/>
    </row>
    <row r="338" spans="4:4" x14ac:dyDescent="0.2">
      <c r="D338" s="148"/>
    </row>
    <row r="339" spans="4:4" x14ac:dyDescent="0.2">
      <c r="D339" s="148"/>
    </row>
    <row r="340" spans="4:4" x14ac:dyDescent="0.2">
      <c r="D340" s="148"/>
    </row>
    <row r="341" spans="4:4" x14ac:dyDescent="0.2">
      <c r="D341" s="148"/>
    </row>
    <row r="342" spans="4:4" x14ac:dyDescent="0.2">
      <c r="D342" s="148"/>
    </row>
    <row r="343" spans="4:4" x14ac:dyDescent="0.2">
      <c r="D343" s="148"/>
    </row>
    <row r="344" spans="4:4" x14ac:dyDescent="0.2">
      <c r="D344" s="148"/>
    </row>
    <row r="345" spans="4:4" x14ac:dyDescent="0.2">
      <c r="D345" s="148"/>
    </row>
    <row r="346" spans="4:4" x14ac:dyDescent="0.2">
      <c r="D346" s="148"/>
    </row>
    <row r="347" spans="4:4" x14ac:dyDescent="0.2">
      <c r="D347" s="148"/>
    </row>
    <row r="348" spans="4:4" x14ac:dyDescent="0.2">
      <c r="D348" s="148"/>
    </row>
    <row r="349" spans="4:4" x14ac:dyDescent="0.2">
      <c r="D349" s="148"/>
    </row>
    <row r="350" spans="4:4" x14ac:dyDescent="0.2">
      <c r="D350" s="148"/>
    </row>
    <row r="351" spans="4:4" x14ac:dyDescent="0.2">
      <c r="D351" s="148"/>
    </row>
    <row r="352" spans="4:4" x14ac:dyDescent="0.2">
      <c r="D352" s="148"/>
    </row>
    <row r="353" spans="4:4" x14ac:dyDescent="0.2">
      <c r="D353" s="148"/>
    </row>
    <row r="354" spans="4:4" x14ac:dyDescent="0.2">
      <c r="D354" s="148"/>
    </row>
    <row r="355" spans="4:4" x14ac:dyDescent="0.2">
      <c r="D355" s="148"/>
    </row>
    <row r="356" spans="4:4" x14ac:dyDescent="0.2">
      <c r="D356" s="148"/>
    </row>
    <row r="357" spans="4:4" x14ac:dyDescent="0.2">
      <c r="D357" s="148"/>
    </row>
    <row r="358" spans="4:4" x14ac:dyDescent="0.2">
      <c r="D358" s="148"/>
    </row>
    <row r="359" spans="4:4" x14ac:dyDescent="0.2">
      <c r="D359" s="148"/>
    </row>
    <row r="360" spans="4:4" x14ac:dyDescent="0.2">
      <c r="D360" s="148"/>
    </row>
    <row r="361" spans="4:4" x14ac:dyDescent="0.2">
      <c r="D361" s="148"/>
    </row>
    <row r="362" spans="4:4" x14ac:dyDescent="0.2">
      <c r="D362" s="148"/>
    </row>
    <row r="363" spans="4:4" x14ac:dyDescent="0.2">
      <c r="D363" s="148"/>
    </row>
    <row r="364" spans="4:4" x14ac:dyDescent="0.2">
      <c r="D364" s="148"/>
    </row>
    <row r="365" spans="4:4" x14ac:dyDescent="0.2">
      <c r="D365" s="148"/>
    </row>
    <row r="366" spans="4:4" x14ac:dyDescent="0.2">
      <c r="D366" s="148"/>
    </row>
    <row r="367" spans="4:4" x14ac:dyDescent="0.2">
      <c r="D367" s="148"/>
    </row>
    <row r="368" spans="4:4" x14ac:dyDescent="0.2">
      <c r="D368" s="148"/>
    </row>
    <row r="369" spans="4:4" x14ac:dyDescent="0.2">
      <c r="D369" s="148"/>
    </row>
    <row r="370" spans="4:4" x14ac:dyDescent="0.2">
      <c r="D370" s="148"/>
    </row>
    <row r="371" spans="4:4" x14ac:dyDescent="0.2">
      <c r="D371" s="148"/>
    </row>
    <row r="372" spans="4:4" x14ac:dyDescent="0.2">
      <c r="D372" s="148"/>
    </row>
    <row r="373" spans="4:4" x14ac:dyDescent="0.2">
      <c r="D373" s="148"/>
    </row>
    <row r="374" spans="4:4" x14ac:dyDescent="0.2">
      <c r="D374" s="148"/>
    </row>
    <row r="375" spans="4:4" x14ac:dyDescent="0.2">
      <c r="D375" s="148"/>
    </row>
    <row r="376" spans="4:4" x14ac:dyDescent="0.2">
      <c r="D376" s="148"/>
    </row>
    <row r="377" spans="4:4" x14ac:dyDescent="0.2">
      <c r="D377" s="148"/>
    </row>
    <row r="378" spans="4:4" x14ac:dyDescent="0.2">
      <c r="D378" s="148"/>
    </row>
    <row r="379" spans="4:4" x14ac:dyDescent="0.2">
      <c r="D379" s="148"/>
    </row>
    <row r="380" spans="4:4" x14ac:dyDescent="0.2">
      <c r="D380" s="148"/>
    </row>
    <row r="381" spans="4:4" x14ac:dyDescent="0.2">
      <c r="D381" s="148"/>
    </row>
    <row r="382" spans="4:4" x14ac:dyDescent="0.2">
      <c r="D382" s="148"/>
    </row>
    <row r="383" spans="4:4" x14ac:dyDescent="0.2">
      <c r="D383" s="148"/>
    </row>
    <row r="384" spans="4:4" x14ac:dyDescent="0.2">
      <c r="D384" s="148"/>
    </row>
    <row r="385" spans="4:4" x14ac:dyDescent="0.2">
      <c r="D385" s="148"/>
    </row>
    <row r="386" spans="4:4" x14ac:dyDescent="0.2">
      <c r="D386" s="148"/>
    </row>
    <row r="387" spans="4:4" x14ac:dyDescent="0.2">
      <c r="D387" s="148"/>
    </row>
    <row r="388" spans="4:4" x14ac:dyDescent="0.2">
      <c r="D388" s="148"/>
    </row>
    <row r="389" spans="4:4" x14ac:dyDescent="0.2">
      <c r="D389" s="148"/>
    </row>
    <row r="390" spans="4:4" x14ac:dyDescent="0.2">
      <c r="D390" s="148"/>
    </row>
    <row r="391" spans="4:4" x14ac:dyDescent="0.2">
      <c r="D391" s="148"/>
    </row>
    <row r="392" spans="4:4" x14ac:dyDescent="0.2">
      <c r="D392" s="148"/>
    </row>
    <row r="393" spans="4:4" x14ac:dyDescent="0.2">
      <c r="D393" s="148"/>
    </row>
    <row r="394" spans="4:4" x14ac:dyDescent="0.2">
      <c r="D394" s="148"/>
    </row>
    <row r="395" spans="4:4" x14ac:dyDescent="0.2">
      <c r="D395" s="148"/>
    </row>
    <row r="396" spans="4:4" x14ac:dyDescent="0.2">
      <c r="D396" s="148"/>
    </row>
    <row r="397" spans="4:4" x14ac:dyDescent="0.2">
      <c r="D397" s="148"/>
    </row>
    <row r="398" spans="4:4" x14ac:dyDescent="0.2">
      <c r="D398" s="148"/>
    </row>
    <row r="399" spans="4:4" x14ac:dyDescent="0.2">
      <c r="D399" s="148"/>
    </row>
    <row r="400" spans="4:4" x14ac:dyDescent="0.2">
      <c r="D400" s="148"/>
    </row>
    <row r="401" spans="4:4" x14ac:dyDescent="0.2">
      <c r="D401" s="148"/>
    </row>
    <row r="402" spans="4:4" x14ac:dyDescent="0.2">
      <c r="D402" s="148"/>
    </row>
    <row r="403" spans="4:4" x14ac:dyDescent="0.2">
      <c r="D403" s="148"/>
    </row>
    <row r="404" spans="4:4" x14ac:dyDescent="0.2">
      <c r="D404" s="148"/>
    </row>
    <row r="405" spans="4:4" x14ac:dyDescent="0.2">
      <c r="D405" s="148"/>
    </row>
    <row r="406" spans="4:4" x14ac:dyDescent="0.2">
      <c r="D406" s="148"/>
    </row>
    <row r="407" spans="4:4" x14ac:dyDescent="0.2">
      <c r="D407" s="148"/>
    </row>
    <row r="408" spans="4:4" x14ac:dyDescent="0.2">
      <c r="D408" s="148"/>
    </row>
    <row r="409" spans="4:4" x14ac:dyDescent="0.2">
      <c r="D409" s="148"/>
    </row>
    <row r="410" spans="4:4" x14ac:dyDescent="0.2">
      <c r="D410" s="148"/>
    </row>
    <row r="411" spans="4:4" x14ac:dyDescent="0.2">
      <c r="D411" s="148"/>
    </row>
    <row r="412" spans="4:4" x14ac:dyDescent="0.2">
      <c r="D412" s="148"/>
    </row>
    <row r="413" spans="4:4" x14ac:dyDescent="0.2">
      <c r="D413" s="148"/>
    </row>
    <row r="414" spans="4:4" x14ac:dyDescent="0.2">
      <c r="D414" s="148"/>
    </row>
    <row r="415" spans="4:4" x14ac:dyDescent="0.2">
      <c r="D415" s="148"/>
    </row>
    <row r="416" spans="4:4" x14ac:dyDescent="0.2">
      <c r="D416" s="148"/>
    </row>
    <row r="417" spans="4:4" x14ac:dyDescent="0.2">
      <c r="D417" s="148"/>
    </row>
    <row r="418" spans="4:4" x14ac:dyDescent="0.2">
      <c r="D418" s="148"/>
    </row>
    <row r="419" spans="4:4" x14ac:dyDescent="0.2">
      <c r="D419" s="148"/>
    </row>
    <row r="420" spans="4:4" x14ac:dyDescent="0.2">
      <c r="D420" s="148"/>
    </row>
    <row r="421" spans="4:4" x14ac:dyDescent="0.2">
      <c r="D421" s="148"/>
    </row>
    <row r="422" spans="4:4" x14ac:dyDescent="0.2">
      <c r="D422" s="148"/>
    </row>
    <row r="423" spans="4:4" x14ac:dyDescent="0.2">
      <c r="D423" s="148"/>
    </row>
    <row r="424" spans="4:4" x14ac:dyDescent="0.2">
      <c r="D424" s="148"/>
    </row>
    <row r="425" spans="4:4" x14ac:dyDescent="0.2">
      <c r="D425" s="148"/>
    </row>
    <row r="426" spans="4:4" x14ac:dyDescent="0.2">
      <c r="D426" s="148"/>
    </row>
    <row r="427" spans="4:4" x14ac:dyDescent="0.2">
      <c r="D427" s="148"/>
    </row>
    <row r="428" spans="4:4" x14ac:dyDescent="0.2">
      <c r="D428" s="148"/>
    </row>
    <row r="429" spans="4:4" x14ac:dyDescent="0.2">
      <c r="D429" s="148"/>
    </row>
    <row r="430" spans="4:4" x14ac:dyDescent="0.2">
      <c r="D430" s="148"/>
    </row>
    <row r="431" spans="4:4" x14ac:dyDescent="0.2">
      <c r="D431" s="148"/>
    </row>
    <row r="432" spans="4:4" x14ac:dyDescent="0.2">
      <c r="D432" s="148"/>
    </row>
    <row r="433" spans="4:4" x14ac:dyDescent="0.2">
      <c r="D433" s="148"/>
    </row>
    <row r="434" spans="4:4" x14ac:dyDescent="0.2">
      <c r="D434" s="148"/>
    </row>
    <row r="435" spans="4:4" x14ac:dyDescent="0.2">
      <c r="D435" s="148"/>
    </row>
    <row r="436" spans="4:4" x14ac:dyDescent="0.2">
      <c r="D436" s="148"/>
    </row>
    <row r="437" spans="4:4" x14ac:dyDescent="0.2">
      <c r="D437" s="148"/>
    </row>
    <row r="438" spans="4:4" x14ac:dyDescent="0.2">
      <c r="D438" s="148"/>
    </row>
    <row r="439" spans="4:4" x14ac:dyDescent="0.2">
      <c r="D439" s="148"/>
    </row>
    <row r="440" spans="4:4" x14ac:dyDescent="0.2">
      <c r="D440" s="148"/>
    </row>
    <row r="441" spans="4:4" x14ac:dyDescent="0.2">
      <c r="D441" s="148"/>
    </row>
    <row r="442" spans="4:4" x14ac:dyDescent="0.2">
      <c r="D442" s="148"/>
    </row>
    <row r="443" spans="4:4" x14ac:dyDescent="0.2">
      <c r="D443" s="148"/>
    </row>
    <row r="444" spans="4:4" x14ac:dyDescent="0.2">
      <c r="D444" s="148"/>
    </row>
    <row r="445" spans="4:4" x14ac:dyDescent="0.2">
      <c r="D445" s="148"/>
    </row>
    <row r="446" spans="4:4" x14ac:dyDescent="0.2">
      <c r="D446" s="148"/>
    </row>
    <row r="447" spans="4:4" x14ac:dyDescent="0.2">
      <c r="D447" s="148"/>
    </row>
    <row r="448" spans="4:4" x14ac:dyDescent="0.2">
      <c r="D448" s="148"/>
    </row>
    <row r="449" spans="4:4" x14ac:dyDescent="0.2">
      <c r="D449" s="148"/>
    </row>
    <row r="450" spans="4:4" x14ac:dyDescent="0.2">
      <c r="D450" s="148"/>
    </row>
    <row r="451" spans="4:4" x14ac:dyDescent="0.2">
      <c r="D451" s="148"/>
    </row>
    <row r="452" spans="4:4" x14ac:dyDescent="0.2">
      <c r="D452" s="148"/>
    </row>
    <row r="453" spans="4:4" x14ac:dyDescent="0.2">
      <c r="D453" s="148"/>
    </row>
    <row r="454" spans="4:4" x14ac:dyDescent="0.2">
      <c r="D454" s="148"/>
    </row>
    <row r="455" spans="4:4" x14ac:dyDescent="0.2">
      <c r="D455" s="148"/>
    </row>
    <row r="456" spans="4:4" x14ac:dyDescent="0.2">
      <c r="D456" s="148"/>
    </row>
    <row r="457" spans="4:4" x14ac:dyDescent="0.2">
      <c r="D457" s="148"/>
    </row>
    <row r="458" spans="4:4" x14ac:dyDescent="0.2">
      <c r="D458" s="148"/>
    </row>
    <row r="459" spans="4:4" x14ac:dyDescent="0.2">
      <c r="D459" s="148"/>
    </row>
    <row r="460" spans="4:4" x14ac:dyDescent="0.2">
      <c r="D460" s="148"/>
    </row>
    <row r="461" spans="4:4" x14ac:dyDescent="0.2">
      <c r="D461" s="148"/>
    </row>
    <row r="462" spans="4:4" x14ac:dyDescent="0.2">
      <c r="D462" s="148"/>
    </row>
    <row r="463" spans="4:4" x14ac:dyDescent="0.2">
      <c r="D463" s="148"/>
    </row>
    <row r="464" spans="4:4" x14ac:dyDescent="0.2">
      <c r="D464" s="148"/>
    </row>
    <row r="465" spans="4:4" x14ac:dyDescent="0.2">
      <c r="D465" s="148"/>
    </row>
    <row r="466" spans="4:4" x14ac:dyDescent="0.2">
      <c r="D466" s="148"/>
    </row>
    <row r="467" spans="4:4" x14ac:dyDescent="0.2">
      <c r="D467" s="148"/>
    </row>
    <row r="468" spans="4:4" x14ac:dyDescent="0.2">
      <c r="D468" s="148"/>
    </row>
    <row r="469" spans="4:4" x14ac:dyDescent="0.2">
      <c r="D469" s="148"/>
    </row>
    <row r="470" spans="4:4" x14ac:dyDescent="0.2">
      <c r="D470" s="148"/>
    </row>
    <row r="471" spans="4:4" x14ac:dyDescent="0.2">
      <c r="D471" s="148"/>
    </row>
    <row r="472" spans="4:4" x14ac:dyDescent="0.2">
      <c r="D472" s="148"/>
    </row>
    <row r="473" spans="4:4" x14ac:dyDescent="0.2">
      <c r="D473" s="148"/>
    </row>
    <row r="474" spans="4:4" x14ac:dyDescent="0.2">
      <c r="D474" s="148"/>
    </row>
    <row r="475" spans="4:4" x14ac:dyDescent="0.2">
      <c r="D475" s="148"/>
    </row>
    <row r="476" spans="4:4" x14ac:dyDescent="0.2">
      <c r="D476" s="148"/>
    </row>
    <row r="477" spans="4:4" x14ac:dyDescent="0.2">
      <c r="D477" s="148"/>
    </row>
    <row r="478" spans="4:4" x14ac:dyDescent="0.2">
      <c r="D478" s="148"/>
    </row>
    <row r="479" spans="4:4" x14ac:dyDescent="0.2">
      <c r="D479" s="148"/>
    </row>
    <row r="480" spans="4:4" x14ac:dyDescent="0.2">
      <c r="D480" s="148"/>
    </row>
    <row r="481" spans="4:4" x14ac:dyDescent="0.2">
      <c r="D481" s="148"/>
    </row>
    <row r="482" spans="4:4" x14ac:dyDescent="0.2">
      <c r="D482" s="148"/>
    </row>
    <row r="483" spans="4:4" x14ac:dyDescent="0.2">
      <c r="D483" s="148"/>
    </row>
    <row r="484" spans="4:4" x14ac:dyDescent="0.2">
      <c r="D484" s="148"/>
    </row>
    <row r="485" spans="4:4" x14ac:dyDescent="0.2">
      <c r="D485" s="148"/>
    </row>
    <row r="486" spans="4:4" x14ac:dyDescent="0.2">
      <c r="D486" s="148"/>
    </row>
    <row r="487" spans="4:4" x14ac:dyDescent="0.2">
      <c r="D487" s="148"/>
    </row>
    <row r="488" spans="4:4" x14ac:dyDescent="0.2">
      <c r="D488" s="148"/>
    </row>
    <row r="489" spans="4:4" x14ac:dyDescent="0.2">
      <c r="D489" s="148"/>
    </row>
    <row r="490" spans="4:4" x14ac:dyDescent="0.2">
      <c r="D490" s="148"/>
    </row>
    <row r="491" spans="4:4" x14ac:dyDescent="0.2">
      <c r="D491" s="148"/>
    </row>
    <row r="492" spans="4:4" x14ac:dyDescent="0.2">
      <c r="D492" s="148"/>
    </row>
    <row r="493" spans="4:4" x14ac:dyDescent="0.2">
      <c r="D493" s="148"/>
    </row>
    <row r="494" spans="4:4" x14ac:dyDescent="0.2">
      <c r="D494" s="148"/>
    </row>
    <row r="495" spans="4:4" x14ac:dyDescent="0.2">
      <c r="D495" s="148"/>
    </row>
    <row r="496" spans="4:4" x14ac:dyDescent="0.2">
      <c r="D496" s="148"/>
    </row>
    <row r="497" spans="4:4" x14ac:dyDescent="0.2">
      <c r="D497" s="148"/>
    </row>
    <row r="498" spans="4:4" x14ac:dyDescent="0.2">
      <c r="D498" s="148"/>
    </row>
    <row r="499" spans="4:4" x14ac:dyDescent="0.2">
      <c r="D499" s="148"/>
    </row>
    <row r="500" spans="4:4" x14ac:dyDescent="0.2">
      <c r="D500" s="148"/>
    </row>
    <row r="501" spans="4:4" x14ac:dyDescent="0.2">
      <c r="D501" s="148"/>
    </row>
    <row r="502" spans="4:4" x14ac:dyDescent="0.2">
      <c r="D502" s="148"/>
    </row>
    <row r="503" spans="4:4" x14ac:dyDescent="0.2">
      <c r="D503" s="148"/>
    </row>
    <row r="504" spans="4:4" x14ac:dyDescent="0.2">
      <c r="D504" s="148"/>
    </row>
    <row r="505" spans="4:4" x14ac:dyDescent="0.2">
      <c r="D505" s="148"/>
    </row>
    <row r="506" spans="4:4" x14ac:dyDescent="0.2">
      <c r="D506" s="148"/>
    </row>
    <row r="507" spans="4:4" x14ac:dyDescent="0.2">
      <c r="D507" s="148"/>
    </row>
    <row r="508" spans="4:4" x14ac:dyDescent="0.2">
      <c r="D508" s="148"/>
    </row>
    <row r="509" spans="4:4" x14ac:dyDescent="0.2">
      <c r="D509" s="148"/>
    </row>
    <row r="510" spans="4:4" x14ac:dyDescent="0.2">
      <c r="D510" s="148"/>
    </row>
    <row r="511" spans="4:4" x14ac:dyDescent="0.2">
      <c r="D511" s="148"/>
    </row>
    <row r="512" spans="4:4" x14ac:dyDescent="0.2">
      <c r="D512" s="148"/>
    </row>
    <row r="513" spans="4:4" x14ac:dyDescent="0.2">
      <c r="D513" s="148"/>
    </row>
    <row r="514" spans="4:4" x14ac:dyDescent="0.2">
      <c r="D514" s="148"/>
    </row>
    <row r="515" spans="4:4" x14ac:dyDescent="0.2">
      <c r="D515" s="148"/>
    </row>
    <row r="516" spans="4:4" x14ac:dyDescent="0.2">
      <c r="D516" s="148"/>
    </row>
    <row r="517" spans="4:4" x14ac:dyDescent="0.2">
      <c r="D517" s="148"/>
    </row>
    <row r="518" spans="4:4" x14ac:dyDescent="0.2">
      <c r="D518" s="148"/>
    </row>
    <row r="519" spans="4:4" x14ac:dyDescent="0.2">
      <c r="D519" s="148"/>
    </row>
    <row r="520" spans="4:4" x14ac:dyDescent="0.2">
      <c r="D520" s="148"/>
    </row>
    <row r="521" spans="4:4" x14ac:dyDescent="0.2">
      <c r="D521" s="148"/>
    </row>
    <row r="522" spans="4:4" x14ac:dyDescent="0.2">
      <c r="D522" s="148"/>
    </row>
    <row r="523" spans="4:4" x14ac:dyDescent="0.2">
      <c r="D523" s="148"/>
    </row>
    <row r="524" spans="4:4" x14ac:dyDescent="0.2">
      <c r="D524" s="148"/>
    </row>
    <row r="525" spans="4:4" x14ac:dyDescent="0.2">
      <c r="D525" s="148"/>
    </row>
    <row r="526" spans="4:4" x14ac:dyDescent="0.2">
      <c r="D526" s="148"/>
    </row>
    <row r="527" spans="4:4" x14ac:dyDescent="0.2">
      <c r="D527" s="148"/>
    </row>
    <row r="528" spans="4:4" x14ac:dyDescent="0.2">
      <c r="D528" s="148"/>
    </row>
    <row r="529" spans="4:4" x14ac:dyDescent="0.2">
      <c r="D529" s="148"/>
    </row>
    <row r="530" spans="4:4" x14ac:dyDescent="0.2">
      <c r="D530" s="148"/>
    </row>
    <row r="531" spans="4:4" x14ac:dyDescent="0.2">
      <c r="D531" s="148"/>
    </row>
    <row r="532" spans="4:4" x14ac:dyDescent="0.2">
      <c r="D532" s="148"/>
    </row>
    <row r="533" spans="4:4" x14ac:dyDescent="0.2">
      <c r="D533" s="148"/>
    </row>
    <row r="534" spans="4:4" x14ac:dyDescent="0.2">
      <c r="D534" s="148"/>
    </row>
    <row r="535" spans="4:4" x14ac:dyDescent="0.2">
      <c r="D535" s="148"/>
    </row>
    <row r="536" spans="4:4" x14ac:dyDescent="0.2">
      <c r="D536" s="148"/>
    </row>
    <row r="537" spans="4:4" x14ac:dyDescent="0.2">
      <c r="D537" s="148"/>
    </row>
    <row r="538" spans="4:4" x14ac:dyDescent="0.2">
      <c r="D538" s="148"/>
    </row>
    <row r="539" spans="4:4" x14ac:dyDescent="0.2">
      <c r="D539" s="148"/>
    </row>
    <row r="540" spans="4:4" x14ac:dyDescent="0.2">
      <c r="D540" s="148"/>
    </row>
    <row r="541" spans="4:4" x14ac:dyDescent="0.2">
      <c r="D541" s="148"/>
    </row>
    <row r="542" spans="4:4" x14ac:dyDescent="0.2">
      <c r="D542" s="148"/>
    </row>
    <row r="543" spans="4:4" x14ac:dyDescent="0.2">
      <c r="D543" s="148"/>
    </row>
    <row r="544" spans="4:4" x14ac:dyDescent="0.2">
      <c r="D544" s="148"/>
    </row>
    <row r="545" spans="4:4" x14ac:dyDescent="0.2">
      <c r="D545" s="148"/>
    </row>
    <row r="546" spans="4:4" x14ac:dyDescent="0.2">
      <c r="D546" s="148"/>
    </row>
    <row r="547" spans="4:4" x14ac:dyDescent="0.2">
      <c r="D547" s="148"/>
    </row>
    <row r="548" spans="4:4" x14ac:dyDescent="0.2">
      <c r="D548" s="148"/>
    </row>
    <row r="549" spans="4:4" x14ac:dyDescent="0.2">
      <c r="D549" s="148"/>
    </row>
    <row r="550" spans="4:4" x14ac:dyDescent="0.2">
      <c r="D550" s="148"/>
    </row>
    <row r="551" spans="4:4" x14ac:dyDescent="0.2">
      <c r="D551" s="148"/>
    </row>
    <row r="552" spans="4:4" x14ac:dyDescent="0.2">
      <c r="D552" s="148"/>
    </row>
    <row r="553" spans="4:4" x14ac:dyDescent="0.2">
      <c r="D553" s="148"/>
    </row>
    <row r="554" spans="4:4" x14ac:dyDescent="0.2">
      <c r="D554" s="148"/>
    </row>
    <row r="555" spans="4:4" x14ac:dyDescent="0.2">
      <c r="D555" s="148"/>
    </row>
    <row r="556" spans="4:4" x14ac:dyDescent="0.2">
      <c r="D556" s="148"/>
    </row>
    <row r="557" spans="4:4" x14ac:dyDescent="0.2">
      <c r="D557" s="148"/>
    </row>
    <row r="558" spans="4:4" x14ac:dyDescent="0.2">
      <c r="D558" s="148"/>
    </row>
    <row r="559" spans="4:4" x14ac:dyDescent="0.2">
      <c r="D559" s="148"/>
    </row>
    <row r="560" spans="4:4" x14ac:dyDescent="0.2">
      <c r="D560" s="148"/>
    </row>
    <row r="561" spans="4:4" x14ac:dyDescent="0.2">
      <c r="D561" s="148"/>
    </row>
    <row r="562" spans="4:4" x14ac:dyDescent="0.2">
      <c r="D562" s="148"/>
    </row>
    <row r="563" spans="4:4" x14ac:dyDescent="0.2">
      <c r="D563" s="148"/>
    </row>
    <row r="564" spans="4:4" x14ac:dyDescent="0.2">
      <c r="D564" s="148"/>
    </row>
    <row r="565" spans="4:4" x14ac:dyDescent="0.2">
      <c r="D565" s="148"/>
    </row>
    <row r="566" spans="4:4" x14ac:dyDescent="0.2">
      <c r="D566" s="148"/>
    </row>
    <row r="567" spans="4:4" x14ac:dyDescent="0.2">
      <c r="D567" s="148"/>
    </row>
    <row r="568" spans="4:4" x14ac:dyDescent="0.2">
      <c r="D568" s="148"/>
    </row>
    <row r="569" spans="4:4" x14ac:dyDescent="0.2">
      <c r="D569" s="148"/>
    </row>
    <row r="570" spans="4:4" x14ac:dyDescent="0.2">
      <c r="D570" s="148"/>
    </row>
    <row r="571" spans="4:4" x14ac:dyDescent="0.2">
      <c r="D571" s="148"/>
    </row>
    <row r="572" spans="4:4" x14ac:dyDescent="0.2">
      <c r="D572" s="148"/>
    </row>
    <row r="573" spans="4:4" x14ac:dyDescent="0.2">
      <c r="D573" s="148"/>
    </row>
    <row r="574" spans="4:4" x14ac:dyDescent="0.2">
      <c r="D574" s="148"/>
    </row>
    <row r="575" spans="4:4" x14ac:dyDescent="0.2">
      <c r="D575" s="148"/>
    </row>
    <row r="576" spans="4:4" x14ac:dyDescent="0.2">
      <c r="D576" s="148"/>
    </row>
    <row r="577" spans="4:4" x14ac:dyDescent="0.2">
      <c r="D577" s="148"/>
    </row>
    <row r="578" spans="4:4" x14ac:dyDescent="0.2">
      <c r="D578" s="148"/>
    </row>
    <row r="579" spans="4:4" x14ac:dyDescent="0.2">
      <c r="D579" s="148"/>
    </row>
    <row r="580" spans="4:4" x14ac:dyDescent="0.2">
      <c r="D580" s="148"/>
    </row>
    <row r="581" spans="4:4" x14ac:dyDescent="0.2">
      <c r="D581" s="148"/>
    </row>
    <row r="582" spans="4:4" x14ac:dyDescent="0.2">
      <c r="D582" s="148"/>
    </row>
    <row r="583" spans="4:4" x14ac:dyDescent="0.2">
      <c r="D583" s="148"/>
    </row>
    <row r="584" spans="4:4" x14ac:dyDescent="0.2">
      <c r="D584" s="148"/>
    </row>
    <row r="585" spans="4:4" x14ac:dyDescent="0.2">
      <c r="D585" s="148"/>
    </row>
    <row r="586" spans="4:4" x14ac:dyDescent="0.2">
      <c r="D586" s="148"/>
    </row>
    <row r="587" spans="4:4" x14ac:dyDescent="0.2">
      <c r="D587" s="148"/>
    </row>
    <row r="588" spans="4:4" x14ac:dyDescent="0.2">
      <c r="D588" s="148"/>
    </row>
    <row r="589" spans="4:4" x14ac:dyDescent="0.2">
      <c r="D589" s="148"/>
    </row>
    <row r="590" spans="4:4" x14ac:dyDescent="0.2">
      <c r="D590" s="148"/>
    </row>
    <row r="591" spans="4:4" x14ac:dyDescent="0.2">
      <c r="D591" s="148"/>
    </row>
    <row r="592" spans="4:4" x14ac:dyDescent="0.2">
      <c r="D592" s="148"/>
    </row>
    <row r="593" spans="4:4" x14ac:dyDescent="0.2">
      <c r="D593" s="148"/>
    </row>
    <row r="594" spans="4:4" x14ac:dyDescent="0.2">
      <c r="D594" s="148"/>
    </row>
    <row r="595" spans="4:4" x14ac:dyDescent="0.2">
      <c r="D595" s="148"/>
    </row>
    <row r="596" spans="4:4" x14ac:dyDescent="0.2">
      <c r="D596" s="148"/>
    </row>
    <row r="597" spans="4:4" x14ac:dyDescent="0.2">
      <c r="D597" s="148"/>
    </row>
    <row r="598" spans="4:4" x14ac:dyDescent="0.2">
      <c r="D598" s="148"/>
    </row>
    <row r="599" spans="4:4" x14ac:dyDescent="0.2">
      <c r="D599" s="148"/>
    </row>
    <row r="600" spans="4:4" x14ac:dyDescent="0.2">
      <c r="D600" s="148"/>
    </row>
    <row r="601" spans="4:4" x14ac:dyDescent="0.2">
      <c r="D601" s="148"/>
    </row>
    <row r="602" spans="4:4" x14ac:dyDescent="0.2">
      <c r="D602" s="148"/>
    </row>
    <row r="603" spans="4:4" x14ac:dyDescent="0.2">
      <c r="D603" s="148"/>
    </row>
    <row r="604" spans="4:4" x14ac:dyDescent="0.2">
      <c r="D604" s="148"/>
    </row>
    <row r="605" spans="4:4" x14ac:dyDescent="0.2">
      <c r="D605" s="148"/>
    </row>
    <row r="606" spans="4:4" x14ac:dyDescent="0.2">
      <c r="D606" s="148"/>
    </row>
    <row r="607" spans="4:4" x14ac:dyDescent="0.2">
      <c r="D607" s="148"/>
    </row>
    <row r="608" spans="4:4" x14ac:dyDescent="0.2">
      <c r="D608" s="148"/>
    </row>
    <row r="609" spans="4:4" x14ac:dyDescent="0.2">
      <c r="D609" s="148"/>
    </row>
    <row r="610" spans="4:4" x14ac:dyDescent="0.2">
      <c r="D610" s="148"/>
    </row>
    <row r="611" spans="4:4" x14ac:dyDescent="0.2">
      <c r="D611" s="148"/>
    </row>
    <row r="612" spans="4:4" x14ac:dyDescent="0.2">
      <c r="D612" s="148"/>
    </row>
    <row r="613" spans="4:4" x14ac:dyDescent="0.2">
      <c r="D613" s="148"/>
    </row>
    <row r="614" spans="4:4" x14ac:dyDescent="0.2">
      <c r="D614" s="148"/>
    </row>
    <row r="615" spans="4:4" x14ac:dyDescent="0.2">
      <c r="D615" s="148"/>
    </row>
    <row r="616" spans="4:4" x14ac:dyDescent="0.2">
      <c r="D616" s="148"/>
    </row>
    <row r="617" spans="4:4" x14ac:dyDescent="0.2">
      <c r="D617" s="148"/>
    </row>
    <row r="618" spans="4:4" x14ac:dyDescent="0.2">
      <c r="D618" s="148"/>
    </row>
    <row r="619" spans="4:4" x14ac:dyDescent="0.2">
      <c r="D619" s="148"/>
    </row>
    <row r="620" spans="4:4" x14ac:dyDescent="0.2">
      <c r="D620" s="148"/>
    </row>
    <row r="621" spans="4:4" x14ac:dyDescent="0.2">
      <c r="D621" s="148"/>
    </row>
    <row r="622" spans="4:4" x14ac:dyDescent="0.2">
      <c r="D622" s="148"/>
    </row>
    <row r="623" spans="4:4" x14ac:dyDescent="0.2">
      <c r="D623" s="148"/>
    </row>
    <row r="624" spans="4:4" x14ac:dyDescent="0.2">
      <c r="D624" s="148"/>
    </row>
    <row r="625" spans="4:4" x14ac:dyDescent="0.2">
      <c r="D625" s="148"/>
    </row>
    <row r="626" spans="4:4" x14ac:dyDescent="0.2">
      <c r="D626" s="148"/>
    </row>
    <row r="627" spans="4:4" x14ac:dyDescent="0.2">
      <c r="D627" s="148"/>
    </row>
    <row r="628" spans="4:4" x14ac:dyDescent="0.2">
      <c r="D628" s="148"/>
    </row>
    <row r="629" spans="4:4" x14ac:dyDescent="0.2">
      <c r="D629" s="148"/>
    </row>
    <row r="630" spans="4:4" x14ac:dyDescent="0.2">
      <c r="D630" s="148"/>
    </row>
    <row r="631" spans="4:4" x14ac:dyDescent="0.2">
      <c r="D631" s="148"/>
    </row>
    <row r="632" spans="4:4" x14ac:dyDescent="0.2">
      <c r="D632" s="148"/>
    </row>
    <row r="633" spans="4:4" x14ac:dyDescent="0.2">
      <c r="D633" s="148"/>
    </row>
    <row r="634" spans="4:4" x14ac:dyDescent="0.2">
      <c r="D634" s="148"/>
    </row>
    <row r="635" spans="4:4" x14ac:dyDescent="0.2">
      <c r="D635" s="148"/>
    </row>
    <row r="636" spans="4:4" x14ac:dyDescent="0.2">
      <c r="D636" s="148"/>
    </row>
    <row r="637" spans="4:4" x14ac:dyDescent="0.2">
      <c r="D637" s="148"/>
    </row>
    <row r="638" spans="4:4" x14ac:dyDescent="0.2">
      <c r="D638" s="148"/>
    </row>
    <row r="639" spans="4:4" x14ac:dyDescent="0.2">
      <c r="D639" s="148"/>
    </row>
    <row r="640" spans="4:4" x14ac:dyDescent="0.2">
      <c r="D640" s="148"/>
    </row>
    <row r="641" spans="4:4" x14ac:dyDescent="0.2">
      <c r="D641" s="148"/>
    </row>
    <row r="642" spans="4:4" x14ac:dyDescent="0.2">
      <c r="D642" s="148"/>
    </row>
    <row r="643" spans="4:4" x14ac:dyDescent="0.2">
      <c r="D643" s="148"/>
    </row>
    <row r="644" spans="4:4" x14ac:dyDescent="0.2">
      <c r="D644" s="148"/>
    </row>
    <row r="645" spans="4:4" x14ac:dyDescent="0.2">
      <c r="D645" s="148"/>
    </row>
    <row r="646" spans="4:4" x14ac:dyDescent="0.2">
      <c r="D646" s="148"/>
    </row>
    <row r="647" spans="4:4" x14ac:dyDescent="0.2">
      <c r="D647" s="148"/>
    </row>
    <row r="648" spans="4:4" x14ac:dyDescent="0.2">
      <c r="D648" s="148"/>
    </row>
    <row r="649" spans="4:4" x14ac:dyDescent="0.2">
      <c r="D649" s="148"/>
    </row>
    <row r="650" spans="4:4" x14ac:dyDescent="0.2">
      <c r="D650" s="148"/>
    </row>
    <row r="651" spans="4:4" x14ac:dyDescent="0.2">
      <c r="D651" s="148"/>
    </row>
    <row r="652" spans="4:4" x14ac:dyDescent="0.2">
      <c r="D652" s="148"/>
    </row>
    <row r="653" spans="4:4" x14ac:dyDescent="0.2">
      <c r="D653" s="148"/>
    </row>
    <row r="654" spans="4:4" x14ac:dyDescent="0.2">
      <c r="D654" s="148"/>
    </row>
    <row r="655" spans="4:4" x14ac:dyDescent="0.2">
      <c r="D655" s="148"/>
    </row>
    <row r="656" spans="4:4" x14ac:dyDescent="0.2">
      <c r="D656" s="148"/>
    </row>
    <row r="657" spans="4:4" x14ac:dyDescent="0.2">
      <c r="D657" s="148"/>
    </row>
    <row r="658" spans="4:4" x14ac:dyDescent="0.2">
      <c r="D658" s="148"/>
    </row>
    <row r="659" spans="4:4" x14ac:dyDescent="0.2">
      <c r="D659" s="148"/>
    </row>
    <row r="660" spans="4:4" x14ac:dyDescent="0.2">
      <c r="D660" s="148"/>
    </row>
    <row r="661" spans="4:4" x14ac:dyDescent="0.2">
      <c r="D661" s="148"/>
    </row>
    <row r="662" spans="4:4" x14ac:dyDescent="0.2">
      <c r="D662" s="148"/>
    </row>
    <row r="663" spans="4:4" x14ac:dyDescent="0.2">
      <c r="D663" s="148"/>
    </row>
    <row r="664" spans="4:4" x14ac:dyDescent="0.2">
      <c r="D664" s="148"/>
    </row>
    <row r="665" spans="4:4" x14ac:dyDescent="0.2">
      <c r="D665" s="148"/>
    </row>
    <row r="666" spans="4:4" x14ac:dyDescent="0.2">
      <c r="D666" s="148"/>
    </row>
    <row r="667" spans="4:4" x14ac:dyDescent="0.2">
      <c r="D667" s="148"/>
    </row>
    <row r="668" spans="4:4" x14ac:dyDescent="0.2">
      <c r="D668" s="148"/>
    </row>
    <row r="669" spans="4:4" x14ac:dyDescent="0.2">
      <c r="D669" s="148"/>
    </row>
    <row r="670" spans="4:4" x14ac:dyDescent="0.2">
      <c r="D670" s="148"/>
    </row>
    <row r="671" spans="4:4" x14ac:dyDescent="0.2">
      <c r="D671" s="148"/>
    </row>
    <row r="672" spans="4:4" x14ac:dyDescent="0.2">
      <c r="D672" s="148"/>
    </row>
    <row r="673" spans="4:4" x14ac:dyDescent="0.2">
      <c r="D673" s="148"/>
    </row>
    <row r="674" spans="4:4" x14ac:dyDescent="0.2">
      <c r="D674" s="148"/>
    </row>
    <row r="675" spans="4:4" x14ac:dyDescent="0.2">
      <c r="D675" s="148"/>
    </row>
    <row r="676" spans="4:4" x14ac:dyDescent="0.2">
      <c r="D676" s="148"/>
    </row>
    <row r="677" spans="4:4" x14ac:dyDescent="0.2">
      <c r="D677" s="148"/>
    </row>
    <row r="678" spans="4:4" x14ac:dyDescent="0.2">
      <c r="D678" s="148"/>
    </row>
    <row r="679" spans="4:4" x14ac:dyDescent="0.2">
      <c r="D679" s="148"/>
    </row>
    <row r="680" spans="4:4" x14ac:dyDescent="0.2">
      <c r="D680" s="148"/>
    </row>
    <row r="681" spans="4:4" x14ac:dyDescent="0.2">
      <c r="D681" s="148"/>
    </row>
    <row r="682" spans="4:4" x14ac:dyDescent="0.2">
      <c r="D682" s="148"/>
    </row>
    <row r="683" spans="4:4" x14ac:dyDescent="0.2">
      <c r="D683" s="148"/>
    </row>
    <row r="684" spans="4:4" x14ac:dyDescent="0.2">
      <c r="D684" s="148"/>
    </row>
    <row r="685" spans="4:4" x14ac:dyDescent="0.2">
      <c r="D685" s="148"/>
    </row>
    <row r="686" spans="4:4" x14ac:dyDescent="0.2">
      <c r="D686" s="148"/>
    </row>
    <row r="687" spans="4:4" x14ac:dyDescent="0.2">
      <c r="D687" s="148"/>
    </row>
    <row r="688" spans="4:4" x14ac:dyDescent="0.2">
      <c r="D688" s="148"/>
    </row>
    <row r="689" spans="4:4" x14ac:dyDescent="0.2">
      <c r="D689" s="148"/>
    </row>
    <row r="690" spans="4:4" x14ac:dyDescent="0.2">
      <c r="D690" s="148"/>
    </row>
    <row r="691" spans="4:4" x14ac:dyDescent="0.2">
      <c r="D691" s="148"/>
    </row>
    <row r="692" spans="4:4" x14ac:dyDescent="0.2">
      <c r="D692" s="148"/>
    </row>
    <row r="693" spans="4:4" x14ac:dyDescent="0.2">
      <c r="D693" s="148"/>
    </row>
    <row r="694" spans="4:4" x14ac:dyDescent="0.2">
      <c r="D694" s="148"/>
    </row>
    <row r="695" spans="4:4" x14ac:dyDescent="0.2">
      <c r="D695" s="148"/>
    </row>
    <row r="696" spans="4:4" x14ac:dyDescent="0.2">
      <c r="D696" s="148"/>
    </row>
    <row r="697" spans="4:4" x14ac:dyDescent="0.2">
      <c r="D697" s="148"/>
    </row>
    <row r="698" spans="4:4" x14ac:dyDescent="0.2">
      <c r="D698" s="148"/>
    </row>
    <row r="699" spans="4:4" x14ac:dyDescent="0.2">
      <c r="D699" s="148"/>
    </row>
    <row r="700" spans="4:4" x14ac:dyDescent="0.2">
      <c r="D700" s="148"/>
    </row>
    <row r="701" spans="4:4" x14ac:dyDescent="0.2">
      <c r="D701" s="148"/>
    </row>
    <row r="702" spans="4:4" x14ac:dyDescent="0.2">
      <c r="D702" s="148"/>
    </row>
    <row r="703" spans="4:4" x14ac:dyDescent="0.2">
      <c r="D703" s="148"/>
    </row>
    <row r="704" spans="4:4" x14ac:dyDescent="0.2">
      <c r="D704" s="148"/>
    </row>
    <row r="705" spans="4:4" x14ac:dyDescent="0.2">
      <c r="D705" s="148"/>
    </row>
    <row r="706" spans="4:4" x14ac:dyDescent="0.2">
      <c r="D706" s="148"/>
    </row>
    <row r="707" spans="4:4" x14ac:dyDescent="0.2">
      <c r="D707" s="148"/>
    </row>
    <row r="708" spans="4:4" x14ac:dyDescent="0.2">
      <c r="D708" s="148"/>
    </row>
    <row r="709" spans="4:4" x14ac:dyDescent="0.2">
      <c r="D709" s="148"/>
    </row>
    <row r="710" spans="4:4" x14ac:dyDescent="0.2">
      <c r="D710" s="148"/>
    </row>
    <row r="711" spans="4:4" x14ac:dyDescent="0.2">
      <c r="D711" s="148"/>
    </row>
    <row r="712" spans="4:4" x14ac:dyDescent="0.2">
      <c r="D712" s="148"/>
    </row>
    <row r="713" spans="4:4" x14ac:dyDescent="0.2">
      <c r="D713" s="148"/>
    </row>
    <row r="714" spans="4:4" x14ac:dyDescent="0.2">
      <c r="D714" s="148"/>
    </row>
    <row r="715" spans="4:4" x14ac:dyDescent="0.2">
      <c r="D715" s="148"/>
    </row>
    <row r="716" spans="4:4" x14ac:dyDescent="0.2">
      <c r="D716" s="148"/>
    </row>
    <row r="717" spans="4:4" x14ac:dyDescent="0.2">
      <c r="D717" s="148"/>
    </row>
    <row r="718" spans="4:4" x14ac:dyDescent="0.2">
      <c r="D718" s="148"/>
    </row>
    <row r="719" spans="4:4" x14ac:dyDescent="0.2">
      <c r="D719" s="148"/>
    </row>
    <row r="720" spans="4:4" x14ac:dyDescent="0.2">
      <c r="D720" s="148"/>
    </row>
    <row r="721" spans="4:4" x14ac:dyDescent="0.2">
      <c r="D721" s="148"/>
    </row>
    <row r="722" spans="4:4" x14ac:dyDescent="0.2">
      <c r="D722" s="148"/>
    </row>
    <row r="723" spans="4:4" x14ac:dyDescent="0.2">
      <c r="D723" s="148"/>
    </row>
    <row r="724" spans="4:4" x14ac:dyDescent="0.2">
      <c r="D724" s="148"/>
    </row>
    <row r="725" spans="4:4" x14ac:dyDescent="0.2">
      <c r="D725" s="148"/>
    </row>
    <row r="726" spans="4:4" x14ac:dyDescent="0.2">
      <c r="D726" s="148"/>
    </row>
    <row r="727" spans="4:4" x14ac:dyDescent="0.2">
      <c r="D727" s="148"/>
    </row>
    <row r="728" spans="4:4" x14ac:dyDescent="0.2">
      <c r="D728" s="148"/>
    </row>
    <row r="729" spans="4:4" x14ac:dyDescent="0.2">
      <c r="D729" s="148"/>
    </row>
    <row r="730" spans="4:4" x14ac:dyDescent="0.2">
      <c r="D730" s="148"/>
    </row>
    <row r="731" spans="4:4" x14ac:dyDescent="0.2">
      <c r="D731" s="148"/>
    </row>
    <row r="732" spans="4:4" x14ac:dyDescent="0.2">
      <c r="D732" s="148"/>
    </row>
    <row r="733" spans="4:4" x14ac:dyDescent="0.2">
      <c r="D733" s="148"/>
    </row>
    <row r="734" spans="4:4" x14ac:dyDescent="0.2">
      <c r="D734" s="148"/>
    </row>
    <row r="735" spans="4:4" x14ac:dyDescent="0.2">
      <c r="D735" s="148"/>
    </row>
    <row r="736" spans="4:4" x14ac:dyDescent="0.2">
      <c r="D736" s="148"/>
    </row>
    <row r="737" spans="4:4" x14ac:dyDescent="0.2">
      <c r="D737" s="148"/>
    </row>
    <row r="738" spans="4:4" x14ac:dyDescent="0.2">
      <c r="D738" s="148"/>
    </row>
    <row r="739" spans="4:4" x14ac:dyDescent="0.2">
      <c r="D739" s="148"/>
    </row>
    <row r="740" spans="4:4" x14ac:dyDescent="0.2">
      <c r="D740" s="148"/>
    </row>
    <row r="741" spans="4:4" x14ac:dyDescent="0.2">
      <c r="D741" s="148"/>
    </row>
    <row r="742" spans="4:4" x14ac:dyDescent="0.2">
      <c r="D742" s="148"/>
    </row>
    <row r="743" spans="4:4" x14ac:dyDescent="0.2">
      <c r="D743" s="148"/>
    </row>
    <row r="744" spans="4:4" x14ac:dyDescent="0.2">
      <c r="D744" s="148"/>
    </row>
    <row r="745" spans="4:4" x14ac:dyDescent="0.2">
      <c r="D745" s="148"/>
    </row>
    <row r="746" spans="4:4" x14ac:dyDescent="0.2">
      <c r="D746" s="148"/>
    </row>
    <row r="747" spans="4:4" x14ac:dyDescent="0.2">
      <c r="D747" s="148"/>
    </row>
    <row r="748" spans="4:4" x14ac:dyDescent="0.2">
      <c r="D748" s="148"/>
    </row>
    <row r="749" spans="4:4" x14ac:dyDescent="0.2">
      <c r="D749" s="148"/>
    </row>
    <row r="750" spans="4:4" x14ac:dyDescent="0.2">
      <c r="D750" s="148"/>
    </row>
    <row r="751" spans="4:4" x14ac:dyDescent="0.2">
      <c r="D751" s="148"/>
    </row>
    <row r="752" spans="4:4" x14ac:dyDescent="0.2">
      <c r="D752" s="148"/>
    </row>
    <row r="753" spans="4:4" x14ac:dyDescent="0.2">
      <c r="D753" s="148"/>
    </row>
    <row r="754" spans="4:4" x14ac:dyDescent="0.2">
      <c r="D754" s="148"/>
    </row>
    <row r="755" spans="4:4" x14ac:dyDescent="0.2">
      <c r="D755" s="148"/>
    </row>
    <row r="756" spans="4:4" x14ac:dyDescent="0.2">
      <c r="D756" s="148"/>
    </row>
    <row r="757" spans="4:4" x14ac:dyDescent="0.2">
      <c r="D757" s="148"/>
    </row>
    <row r="758" spans="4:4" x14ac:dyDescent="0.2">
      <c r="D758" s="148"/>
    </row>
    <row r="759" spans="4:4" x14ac:dyDescent="0.2">
      <c r="D759" s="148"/>
    </row>
    <row r="760" spans="4:4" x14ac:dyDescent="0.2">
      <c r="D760" s="148"/>
    </row>
    <row r="761" spans="4:4" x14ac:dyDescent="0.2">
      <c r="D761" s="148"/>
    </row>
    <row r="762" spans="4:4" x14ac:dyDescent="0.2">
      <c r="D762" s="148"/>
    </row>
    <row r="763" spans="4:4" x14ac:dyDescent="0.2">
      <c r="D763" s="148"/>
    </row>
    <row r="764" spans="4:4" x14ac:dyDescent="0.2">
      <c r="D764" s="148"/>
    </row>
    <row r="765" spans="4:4" x14ac:dyDescent="0.2">
      <c r="D765" s="148"/>
    </row>
    <row r="766" spans="4:4" x14ac:dyDescent="0.2">
      <c r="D766" s="148"/>
    </row>
    <row r="767" spans="4:4" x14ac:dyDescent="0.2">
      <c r="D767" s="148"/>
    </row>
    <row r="768" spans="4:4" x14ac:dyDescent="0.2">
      <c r="D768" s="148"/>
    </row>
    <row r="769" spans="4:4" x14ac:dyDescent="0.2">
      <c r="D769" s="148"/>
    </row>
    <row r="770" spans="4:4" x14ac:dyDescent="0.2">
      <c r="D770" s="148"/>
    </row>
    <row r="771" spans="4:4" x14ac:dyDescent="0.2">
      <c r="D771" s="148"/>
    </row>
    <row r="772" spans="4:4" x14ac:dyDescent="0.2">
      <c r="D772" s="148"/>
    </row>
    <row r="773" spans="4:4" x14ac:dyDescent="0.2">
      <c r="D773" s="148"/>
    </row>
    <row r="774" spans="4:4" x14ac:dyDescent="0.2">
      <c r="D774" s="148"/>
    </row>
    <row r="775" spans="4:4" x14ac:dyDescent="0.2">
      <c r="D775" s="148"/>
    </row>
    <row r="776" spans="4:4" x14ac:dyDescent="0.2">
      <c r="D776" s="148"/>
    </row>
    <row r="777" spans="4:4" x14ac:dyDescent="0.2">
      <c r="D777" s="148"/>
    </row>
    <row r="778" spans="4:4" x14ac:dyDescent="0.2">
      <c r="D778" s="148"/>
    </row>
    <row r="779" spans="4:4" x14ac:dyDescent="0.2">
      <c r="D779" s="148"/>
    </row>
    <row r="780" spans="4:4" x14ac:dyDescent="0.2">
      <c r="D780" s="148"/>
    </row>
    <row r="781" spans="4:4" x14ac:dyDescent="0.2">
      <c r="D781" s="148"/>
    </row>
    <row r="782" spans="4:4" x14ac:dyDescent="0.2">
      <c r="D782" s="148"/>
    </row>
    <row r="783" spans="4:4" x14ac:dyDescent="0.2">
      <c r="D783" s="148"/>
    </row>
    <row r="784" spans="4:4" x14ac:dyDescent="0.2">
      <c r="D784" s="148"/>
    </row>
    <row r="785" spans="4:4" x14ac:dyDescent="0.2">
      <c r="D785" s="148"/>
    </row>
    <row r="786" spans="4:4" x14ac:dyDescent="0.2">
      <c r="D786" s="148"/>
    </row>
    <row r="787" spans="4:4" x14ac:dyDescent="0.2">
      <c r="D787" s="148"/>
    </row>
    <row r="788" spans="4:4" x14ac:dyDescent="0.2">
      <c r="D788" s="148"/>
    </row>
    <row r="789" spans="4:4" x14ac:dyDescent="0.2">
      <c r="D789" s="148"/>
    </row>
    <row r="790" spans="4:4" x14ac:dyDescent="0.2">
      <c r="D790" s="148"/>
    </row>
    <row r="791" spans="4:4" x14ac:dyDescent="0.2">
      <c r="D791" s="148"/>
    </row>
    <row r="792" spans="4:4" x14ac:dyDescent="0.2">
      <c r="D792" s="148"/>
    </row>
    <row r="793" spans="4:4" x14ac:dyDescent="0.2">
      <c r="D793" s="148"/>
    </row>
    <row r="794" spans="4:4" x14ac:dyDescent="0.2">
      <c r="D794" s="148"/>
    </row>
    <row r="795" spans="4:4" x14ac:dyDescent="0.2">
      <c r="D795" s="148"/>
    </row>
    <row r="796" spans="4:4" x14ac:dyDescent="0.2">
      <c r="D796" s="148"/>
    </row>
    <row r="797" spans="4:4" x14ac:dyDescent="0.2">
      <c r="D797" s="148"/>
    </row>
    <row r="798" spans="4:4" x14ac:dyDescent="0.2">
      <c r="D798" s="148"/>
    </row>
    <row r="799" spans="4:4" x14ac:dyDescent="0.2">
      <c r="D799" s="148"/>
    </row>
    <row r="800" spans="4:4" x14ac:dyDescent="0.2">
      <c r="D800" s="148"/>
    </row>
    <row r="801" spans="4:4" x14ac:dyDescent="0.2">
      <c r="D801" s="148"/>
    </row>
    <row r="802" spans="4:4" x14ac:dyDescent="0.2">
      <c r="D802" s="148"/>
    </row>
    <row r="803" spans="4:4" x14ac:dyDescent="0.2">
      <c r="D803" s="148"/>
    </row>
    <row r="804" spans="4:4" x14ac:dyDescent="0.2">
      <c r="D804" s="148"/>
    </row>
    <row r="805" spans="4:4" x14ac:dyDescent="0.2">
      <c r="D805" s="148"/>
    </row>
    <row r="806" spans="4:4" x14ac:dyDescent="0.2">
      <c r="D806" s="148"/>
    </row>
    <row r="807" spans="4:4" x14ac:dyDescent="0.2">
      <c r="D807" s="148"/>
    </row>
    <row r="808" spans="4:4" x14ac:dyDescent="0.2">
      <c r="D808" s="148"/>
    </row>
    <row r="809" spans="4:4" x14ac:dyDescent="0.2">
      <c r="D809" s="148"/>
    </row>
    <row r="810" spans="4:4" x14ac:dyDescent="0.2">
      <c r="D810" s="148"/>
    </row>
    <row r="811" spans="4:4" x14ac:dyDescent="0.2">
      <c r="D811" s="148"/>
    </row>
    <row r="812" spans="4:4" x14ac:dyDescent="0.2">
      <c r="D812" s="148"/>
    </row>
    <row r="813" spans="4:4" x14ac:dyDescent="0.2">
      <c r="D813" s="148"/>
    </row>
    <row r="814" spans="4:4" x14ac:dyDescent="0.2">
      <c r="D814" s="148"/>
    </row>
    <row r="815" spans="4:4" x14ac:dyDescent="0.2">
      <c r="D815" s="148"/>
    </row>
    <row r="816" spans="4:4" x14ac:dyDescent="0.2">
      <c r="D816" s="148"/>
    </row>
    <row r="817" spans="4:4" x14ac:dyDescent="0.2">
      <c r="D817" s="148"/>
    </row>
    <row r="818" spans="4:4" x14ac:dyDescent="0.2">
      <c r="D818" s="148"/>
    </row>
    <row r="819" spans="4:4" x14ac:dyDescent="0.2">
      <c r="D819" s="148"/>
    </row>
    <row r="820" spans="4:4" x14ac:dyDescent="0.2">
      <c r="D820" s="148"/>
    </row>
    <row r="821" spans="4:4" x14ac:dyDescent="0.2">
      <c r="D821" s="148"/>
    </row>
    <row r="822" spans="4:4" x14ac:dyDescent="0.2">
      <c r="D822" s="148"/>
    </row>
    <row r="823" spans="4:4" x14ac:dyDescent="0.2">
      <c r="D823" s="148"/>
    </row>
    <row r="824" spans="4:4" x14ac:dyDescent="0.2">
      <c r="D824" s="148"/>
    </row>
    <row r="825" spans="4:4" x14ac:dyDescent="0.2">
      <c r="D825" s="148"/>
    </row>
    <row r="826" spans="4:4" x14ac:dyDescent="0.2">
      <c r="D826" s="148"/>
    </row>
    <row r="827" spans="4:4" x14ac:dyDescent="0.2">
      <c r="D827" s="148"/>
    </row>
    <row r="828" spans="4:4" x14ac:dyDescent="0.2">
      <c r="D828" s="148"/>
    </row>
    <row r="829" spans="4:4" x14ac:dyDescent="0.2">
      <c r="D829" s="148"/>
    </row>
    <row r="830" spans="4:4" x14ac:dyDescent="0.2">
      <c r="D830" s="148"/>
    </row>
    <row r="831" spans="4:4" x14ac:dyDescent="0.2">
      <c r="D831" s="148"/>
    </row>
    <row r="832" spans="4:4" x14ac:dyDescent="0.2">
      <c r="D832" s="148"/>
    </row>
    <row r="833" spans="4:4" x14ac:dyDescent="0.2">
      <c r="D833" s="148"/>
    </row>
    <row r="834" spans="4:4" x14ac:dyDescent="0.2">
      <c r="D834" s="148"/>
    </row>
    <row r="835" spans="4:4" x14ac:dyDescent="0.2">
      <c r="D835" s="148"/>
    </row>
    <row r="836" spans="4:4" x14ac:dyDescent="0.2">
      <c r="D836" s="148"/>
    </row>
    <row r="837" spans="4:4" x14ac:dyDescent="0.2">
      <c r="D837" s="148"/>
    </row>
    <row r="838" spans="4:4" x14ac:dyDescent="0.2">
      <c r="D838" s="148"/>
    </row>
    <row r="839" spans="4:4" x14ac:dyDescent="0.2">
      <c r="D839" s="148"/>
    </row>
    <row r="840" spans="4:4" x14ac:dyDescent="0.2">
      <c r="D840" s="148"/>
    </row>
    <row r="841" spans="4:4" x14ac:dyDescent="0.2">
      <c r="D841" s="148"/>
    </row>
    <row r="842" spans="4:4" x14ac:dyDescent="0.2">
      <c r="D842" s="148"/>
    </row>
    <row r="843" spans="4:4" x14ac:dyDescent="0.2">
      <c r="D843" s="148"/>
    </row>
    <row r="844" spans="4:4" x14ac:dyDescent="0.2">
      <c r="D844" s="148"/>
    </row>
    <row r="845" spans="4:4" x14ac:dyDescent="0.2">
      <c r="D845" s="148"/>
    </row>
    <row r="846" spans="4:4" x14ac:dyDescent="0.2">
      <c r="D846" s="148"/>
    </row>
    <row r="847" spans="4:4" x14ac:dyDescent="0.2">
      <c r="D847" s="148"/>
    </row>
    <row r="848" spans="4:4" x14ac:dyDescent="0.2">
      <c r="D848" s="148"/>
    </row>
    <row r="849" spans="4:4" x14ac:dyDescent="0.2">
      <c r="D849" s="148"/>
    </row>
    <row r="850" spans="4:4" x14ac:dyDescent="0.2">
      <c r="D850" s="148"/>
    </row>
    <row r="851" spans="4:4" x14ac:dyDescent="0.2">
      <c r="D851" s="148"/>
    </row>
    <row r="852" spans="4:4" x14ac:dyDescent="0.2">
      <c r="D852" s="148"/>
    </row>
    <row r="853" spans="4:4" x14ac:dyDescent="0.2">
      <c r="D853" s="148"/>
    </row>
    <row r="854" spans="4:4" x14ac:dyDescent="0.2">
      <c r="D854" s="148"/>
    </row>
    <row r="855" spans="4:4" x14ac:dyDescent="0.2">
      <c r="D855" s="148"/>
    </row>
    <row r="856" spans="4:4" x14ac:dyDescent="0.2">
      <c r="D856" s="148"/>
    </row>
    <row r="857" spans="4:4" x14ac:dyDescent="0.2">
      <c r="D857" s="148"/>
    </row>
    <row r="858" spans="4:4" x14ac:dyDescent="0.2">
      <c r="D858" s="148"/>
    </row>
    <row r="859" spans="4:4" x14ac:dyDescent="0.2">
      <c r="D859" s="148"/>
    </row>
    <row r="860" spans="4:4" x14ac:dyDescent="0.2">
      <c r="D860" s="148"/>
    </row>
    <row r="861" spans="4:4" x14ac:dyDescent="0.2">
      <c r="D861" s="148"/>
    </row>
    <row r="862" spans="4:4" x14ac:dyDescent="0.2">
      <c r="D862" s="148"/>
    </row>
    <row r="863" spans="4:4" x14ac:dyDescent="0.2">
      <c r="D863" s="148"/>
    </row>
    <row r="864" spans="4:4" x14ac:dyDescent="0.2">
      <c r="D864" s="148"/>
    </row>
    <row r="865" spans="4:4" x14ac:dyDescent="0.2">
      <c r="D865" s="148"/>
    </row>
    <row r="866" spans="4:4" x14ac:dyDescent="0.2">
      <c r="D866" s="148"/>
    </row>
    <row r="867" spans="4:4" x14ac:dyDescent="0.2">
      <c r="D867" s="148"/>
    </row>
    <row r="868" spans="4:4" x14ac:dyDescent="0.2">
      <c r="D868" s="148"/>
    </row>
    <row r="869" spans="4:4" x14ac:dyDescent="0.2">
      <c r="D869" s="148"/>
    </row>
    <row r="870" spans="4:4" x14ac:dyDescent="0.2">
      <c r="D870" s="148"/>
    </row>
    <row r="871" spans="4:4" x14ac:dyDescent="0.2">
      <c r="D871" s="148"/>
    </row>
    <row r="872" spans="4:4" x14ac:dyDescent="0.2">
      <c r="D872" s="148"/>
    </row>
    <row r="873" spans="4:4" x14ac:dyDescent="0.2">
      <c r="D873" s="148"/>
    </row>
    <row r="874" spans="4:4" x14ac:dyDescent="0.2">
      <c r="D874" s="148"/>
    </row>
    <row r="875" spans="4:4" x14ac:dyDescent="0.2">
      <c r="D875" s="148"/>
    </row>
    <row r="876" spans="4:4" x14ac:dyDescent="0.2">
      <c r="D876" s="148"/>
    </row>
    <row r="877" spans="4:4" x14ac:dyDescent="0.2">
      <c r="D877" s="148"/>
    </row>
    <row r="878" spans="4:4" x14ac:dyDescent="0.2">
      <c r="D878" s="148"/>
    </row>
    <row r="879" spans="4:4" x14ac:dyDescent="0.2">
      <c r="D879" s="148"/>
    </row>
    <row r="880" spans="4:4" x14ac:dyDescent="0.2">
      <c r="D880" s="148"/>
    </row>
    <row r="881" spans="4:4" x14ac:dyDescent="0.2">
      <c r="D881" s="148"/>
    </row>
    <row r="882" spans="4:4" x14ac:dyDescent="0.2">
      <c r="D882" s="148"/>
    </row>
    <row r="883" spans="4:4" x14ac:dyDescent="0.2">
      <c r="D883" s="148"/>
    </row>
    <row r="884" spans="4:4" x14ac:dyDescent="0.2">
      <c r="D884" s="148"/>
    </row>
    <row r="885" spans="4:4" x14ac:dyDescent="0.2">
      <c r="D885" s="148"/>
    </row>
    <row r="886" spans="4:4" x14ac:dyDescent="0.2">
      <c r="D886" s="148"/>
    </row>
    <row r="887" spans="4:4" x14ac:dyDescent="0.2">
      <c r="D887" s="148"/>
    </row>
    <row r="888" spans="4:4" x14ac:dyDescent="0.2">
      <c r="D888" s="148"/>
    </row>
    <row r="889" spans="4:4" x14ac:dyDescent="0.2">
      <c r="D889" s="148"/>
    </row>
    <row r="890" spans="4:4" x14ac:dyDescent="0.2">
      <c r="D890" s="148"/>
    </row>
    <row r="891" spans="4:4" x14ac:dyDescent="0.2">
      <c r="D891" s="148"/>
    </row>
    <row r="892" spans="4:4" x14ac:dyDescent="0.2">
      <c r="D892" s="148"/>
    </row>
    <row r="893" spans="4:4" x14ac:dyDescent="0.2">
      <c r="D893" s="148"/>
    </row>
    <row r="894" spans="4:4" x14ac:dyDescent="0.2">
      <c r="D894" s="148"/>
    </row>
    <row r="895" spans="4:4" x14ac:dyDescent="0.2">
      <c r="D895" s="148"/>
    </row>
    <row r="896" spans="4:4" x14ac:dyDescent="0.2">
      <c r="D896" s="148"/>
    </row>
    <row r="897" spans="4:4" x14ac:dyDescent="0.2">
      <c r="D897" s="148"/>
    </row>
    <row r="898" spans="4:4" x14ac:dyDescent="0.2">
      <c r="D898" s="148"/>
    </row>
    <row r="899" spans="4:4" x14ac:dyDescent="0.2">
      <c r="D899" s="148"/>
    </row>
    <row r="900" spans="4:4" x14ac:dyDescent="0.2">
      <c r="D900" s="148"/>
    </row>
    <row r="901" spans="4:4" x14ac:dyDescent="0.2">
      <c r="D901" s="148"/>
    </row>
    <row r="902" spans="4:4" x14ac:dyDescent="0.2">
      <c r="D902" s="148"/>
    </row>
    <row r="903" spans="4:4" x14ac:dyDescent="0.2">
      <c r="D903" s="148"/>
    </row>
    <row r="904" spans="4:4" x14ac:dyDescent="0.2">
      <c r="D904" s="148"/>
    </row>
    <row r="905" spans="4:4" x14ac:dyDescent="0.2">
      <c r="D905" s="148"/>
    </row>
    <row r="906" spans="4:4" x14ac:dyDescent="0.2">
      <c r="D906" s="148"/>
    </row>
    <row r="907" spans="4:4" x14ac:dyDescent="0.2">
      <c r="D907" s="148"/>
    </row>
    <row r="908" spans="4:4" x14ac:dyDescent="0.2">
      <c r="D908" s="148"/>
    </row>
    <row r="909" spans="4:4" x14ac:dyDescent="0.2">
      <c r="D909" s="148"/>
    </row>
    <row r="910" spans="4:4" x14ac:dyDescent="0.2">
      <c r="D910" s="148"/>
    </row>
    <row r="911" spans="4:4" x14ac:dyDescent="0.2">
      <c r="D911" s="148"/>
    </row>
    <row r="912" spans="4:4" x14ac:dyDescent="0.2">
      <c r="D912" s="148"/>
    </row>
    <row r="913" spans="4:4" x14ac:dyDescent="0.2">
      <c r="D913" s="148"/>
    </row>
    <row r="914" spans="4:4" x14ac:dyDescent="0.2">
      <c r="D914" s="148"/>
    </row>
    <row r="915" spans="4:4" x14ac:dyDescent="0.2">
      <c r="D915" s="148"/>
    </row>
    <row r="916" spans="4:4" x14ac:dyDescent="0.2">
      <c r="D916" s="148"/>
    </row>
    <row r="917" spans="4:4" x14ac:dyDescent="0.2">
      <c r="D917" s="148"/>
    </row>
    <row r="918" spans="4:4" x14ac:dyDescent="0.2">
      <c r="D918" s="148"/>
    </row>
    <row r="919" spans="4:4" x14ac:dyDescent="0.2">
      <c r="D919" s="148"/>
    </row>
    <row r="920" spans="4:4" x14ac:dyDescent="0.2">
      <c r="D920" s="148"/>
    </row>
    <row r="921" spans="4:4" x14ac:dyDescent="0.2">
      <c r="D921" s="148"/>
    </row>
    <row r="922" spans="4:4" x14ac:dyDescent="0.2">
      <c r="D922" s="148"/>
    </row>
    <row r="923" spans="4:4" x14ac:dyDescent="0.2">
      <c r="D923" s="148"/>
    </row>
    <row r="924" spans="4:4" x14ac:dyDescent="0.2">
      <c r="D924" s="148"/>
    </row>
    <row r="925" spans="4:4" x14ac:dyDescent="0.2">
      <c r="D925" s="148"/>
    </row>
    <row r="926" spans="4:4" x14ac:dyDescent="0.2">
      <c r="D926" s="148"/>
    </row>
    <row r="927" spans="4:4" x14ac:dyDescent="0.2">
      <c r="D927" s="148"/>
    </row>
    <row r="928" spans="4:4" x14ac:dyDescent="0.2">
      <c r="D928" s="148"/>
    </row>
    <row r="929" spans="4:4" x14ac:dyDescent="0.2">
      <c r="D929" s="148"/>
    </row>
    <row r="930" spans="4:4" x14ac:dyDescent="0.2">
      <c r="D930" s="148"/>
    </row>
    <row r="931" spans="4:4" x14ac:dyDescent="0.2">
      <c r="D931" s="148"/>
    </row>
    <row r="932" spans="4:4" x14ac:dyDescent="0.2">
      <c r="D932" s="148"/>
    </row>
    <row r="933" spans="4:4" x14ac:dyDescent="0.2">
      <c r="D933" s="148"/>
    </row>
    <row r="934" spans="4:4" x14ac:dyDescent="0.2">
      <c r="D934" s="148"/>
    </row>
    <row r="935" spans="4:4" x14ac:dyDescent="0.2">
      <c r="D935" s="148"/>
    </row>
    <row r="936" spans="4:4" x14ac:dyDescent="0.2">
      <c r="D936" s="148"/>
    </row>
    <row r="937" spans="4:4" x14ac:dyDescent="0.2">
      <c r="D937" s="148"/>
    </row>
    <row r="938" spans="4:4" x14ac:dyDescent="0.2">
      <c r="D938" s="148"/>
    </row>
    <row r="939" spans="4:4" x14ac:dyDescent="0.2">
      <c r="D939" s="148"/>
    </row>
    <row r="940" spans="4:4" x14ac:dyDescent="0.2">
      <c r="D940" s="148"/>
    </row>
    <row r="941" spans="4:4" x14ac:dyDescent="0.2">
      <c r="D941" s="148"/>
    </row>
    <row r="942" spans="4:4" x14ac:dyDescent="0.2">
      <c r="D942" s="148"/>
    </row>
    <row r="943" spans="4:4" x14ac:dyDescent="0.2">
      <c r="D943" s="148"/>
    </row>
    <row r="944" spans="4:4" x14ac:dyDescent="0.2">
      <c r="D944" s="148"/>
    </row>
    <row r="945" spans="4:4" x14ac:dyDescent="0.2">
      <c r="D945" s="148"/>
    </row>
    <row r="946" spans="4:4" x14ac:dyDescent="0.2">
      <c r="D946" s="148"/>
    </row>
    <row r="947" spans="4:4" x14ac:dyDescent="0.2">
      <c r="D947" s="148"/>
    </row>
    <row r="948" spans="4:4" x14ac:dyDescent="0.2">
      <c r="D948" s="148"/>
    </row>
    <row r="949" spans="4:4" x14ac:dyDescent="0.2">
      <c r="D949" s="148"/>
    </row>
    <row r="950" spans="4:4" x14ac:dyDescent="0.2">
      <c r="D950" s="148"/>
    </row>
    <row r="951" spans="4:4" x14ac:dyDescent="0.2">
      <c r="D951" s="148"/>
    </row>
    <row r="952" spans="4:4" x14ac:dyDescent="0.2">
      <c r="D952" s="148"/>
    </row>
    <row r="953" spans="4:4" x14ac:dyDescent="0.2">
      <c r="D953" s="148"/>
    </row>
    <row r="954" spans="4:4" x14ac:dyDescent="0.2">
      <c r="D954" s="148"/>
    </row>
    <row r="955" spans="4:4" x14ac:dyDescent="0.2">
      <c r="D955" s="148"/>
    </row>
    <row r="956" spans="4:4" x14ac:dyDescent="0.2">
      <c r="D956" s="148"/>
    </row>
    <row r="957" spans="4:4" x14ac:dyDescent="0.2">
      <c r="D957" s="148"/>
    </row>
    <row r="958" spans="4:4" x14ac:dyDescent="0.2">
      <c r="D958" s="148"/>
    </row>
    <row r="959" spans="4:4" x14ac:dyDescent="0.2">
      <c r="D959" s="148"/>
    </row>
    <row r="960" spans="4:4" x14ac:dyDescent="0.2">
      <c r="D960" s="148"/>
    </row>
    <row r="961" spans="4:4" x14ac:dyDescent="0.2">
      <c r="D961" s="148"/>
    </row>
    <row r="962" spans="4:4" x14ac:dyDescent="0.2">
      <c r="D962" s="148"/>
    </row>
    <row r="963" spans="4:4" x14ac:dyDescent="0.2">
      <c r="D963" s="148"/>
    </row>
    <row r="964" spans="4:4" x14ac:dyDescent="0.2">
      <c r="D964" s="148"/>
    </row>
    <row r="965" spans="4:4" x14ac:dyDescent="0.2">
      <c r="D965" s="148"/>
    </row>
    <row r="966" spans="4:4" x14ac:dyDescent="0.2">
      <c r="D966" s="148"/>
    </row>
    <row r="967" spans="4:4" x14ac:dyDescent="0.2">
      <c r="D967" s="148"/>
    </row>
    <row r="968" spans="4:4" x14ac:dyDescent="0.2">
      <c r="D968" s="148"/>
    </row>
    <row r="969" spans="4:4" x14ac:dyDescent="0.2">
      <c r="D969" s="148"/>
    </row>
    <row r="970" spans="4:4" x14ac:dyDescent="0.2">
      <c r="D970" s="148"/>
    </row>
    <row r="971" spans="4:4" x14ac:dyDescent="0.2">
      <c r="D971" s="148"/>
    </row>
    <row r="972" spans="4:4" x14ac:dyDescent="0.2">
      <c r="D972" s="148"/>
    </row>
    <row r="973" spans="4:4" x14ac:dyDescent="0.2">
      <c r="D973" s="148"/>
    </row>
    <row r="974" spans="4:4" x14ac:dyDescent="0.2">
      <c r="D974" s="148"/>
    </row>
    <row r="975" spans="4:4" x14ac:dyDescent="0.2">
      <c r="D975" s="148"/>
    </row>
    <row r="976" spans="4:4" x14ac:dyDescent="0.2">
      <c r="D976" s="148"/>
    </row>
    <row r="977" spans="4:4" x14ac:dyDescent="0.2">
      <c r="D977" s="148"/>
    </row>
    <row r="978" spans="4:4" x14ac:dyDescent="0.2">
      <c r="D978" s="148"/>
    </row>
    <row r="979" spans="4:4" x14ac:dyDescent="0.2">
      <c r="D979" s="148"/>
    </row>
    <row r="980" spans="4:4" x14ac:dyDescent="0.2">
      <c r="D980" s="148"/>
    </row>
    <row r="981" spans="4:4" x14ac:dyDescent="0.2">
      <c r="D981" s="148"/>
    </row>
    <row r="982" spans="4:4" x14ac:dyDescent="0.2">
      <c r="D982" s="148"/>
    </row>
    <row r="983" spans="4:4" x14ac:dyDescent="0.2">
      <c r="D983" s="148"/>
    </row>
    <row r="984" spans="4:4" x14ac:dyDescent="0.2">
      <c r="D984" s="148"/>
    </row>
    <row r="985" spans="4:4" x14ac:dyDescent="0.2">
      <c r="D985" s="148"/>
    </row>
    <row r="986" spans="4:4" x14ac:dyDescent="0.2">
      <c r="D986" s="148"/>
    </row>
    <row r="987" spans="4:4" x14ac:dyDescent="0.2">
      <c r="D987" s="148"/>
    </row>
    <row r="988" spans="4:4" x14ac:dyDescent="0.2">
      <c r="D988" s="148"/>
    </row>
    <row r="989" spans="4:4" x14ac:dyDescent="0.2">
      <c r="D989" s="148"/>
    </row>
    <row r="990" spans="4:4" x14ac:dyDescent="0.2">
      <c r="D990" s="148"/>
    </row>
    <row r="991" spans="4:4" x14ac:dyDescent="0.2">
      <c r="D991" s="148"/>
    </row>
    <row r="992" spans="4:4" x14ac:dyDescent="0.2">
      <c r="D992" s="148"/>
    </row>
    <row r="993" spans="4:4" x14ac:dyDescent="0.2">
      <c r="D993" s="148"/>
    </row>
    <row r="994" spans="4:4" x14ac:dyDescent="0.2">
      <c r="D994" s="148"/>
    </row>
    <row r="995" spans="4:4" x14ac:dyDescent="0.2">
      <c r="D995" s="148"/>
    </row>
    <row r="996" spans="4:4" x14ac:dyDescent="0.2">
      <c r="D996" s="148"/>
    </row>
    <row r="997" spans="4:4" x14ac:dyDescent="0.2">
      <c r="D997" s="148"/>
    </row>
    <row r="998" spans="4:4" x14ac:dyDescent="0.2">
      <c r="D998" s="148"/>
    </row>
    <row r="999" spans="4:4" x14ac:dyDescent="0.2">
      <c r="D999" s="148"/>
    </row>
    <row r="1000" spans="4:4" x14ac:dyDescent="0.2">
      <c r="D1000" s="148"/>
    </row>
    <row r="1001" spans="4:4" x14ac:dyDescent="0.2">
      <c r="D1001" s="148"/>
    </row>
    <row r="1002" spans="4:4" x14ac:dyDescent="0.2">
      <c r="D1002" s="148"/>
    </row>
    <row r="1003" spans="4:4" x14ac:dyDescent="0.2">
      <c r="D1003" s="148"/>
    </row>
    <row r="1004" spans="4:4" x14ac:dyDescent="0.2">
      <c r="D1004" s="148"/>
    </row>
    <row r="1005" spans="4:4" x14ac:dyDescent="0.2">
      <c r="D1005" s="148"/>
    </row>
    <row r="1006" spans="4:4" x14ac:dyDescent="0.2">
      <c r="D1006" s="148"/>
    </row>
    <row r="1007" spans="4:4" x14ac:dyDescent="0.2">
      <c r="D1007" s="148"/>
    </row>
    <row r="1008" spans="4:4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asjE1VkPyvs8+97xQ6dZtiT3h1nHELRLIY58DfBljNrvLeFdi3iMlwQtEiTkavp5jso8fPJDrMXzYLbTItc1Cw==" saltValue="ff1mKTTxA8DTwtG43GFvEQ==" spinCount="100000" sheet="1"/>
  <mergeCells count="18">
    <mergeCell ref="A1:G1"/>
    <mergeCell ref="C2:G2"/>
    <mergeCell ref="C3:G3"/>
    <mergeCell ref="C4:G4"/>
    <mergeCell ref="A147:B147"/>
    <mergeCell ref="C15:G15"/>
    <mergeCell ref="C18:G18"/>
    <mergeCell ref="C21:G21"/>
    <mergeCell ref="C24:G24"/>
    <mergeCell ref="C29:G29"/>
    <mergeCell ref="C69:G69"/>
    <mergeCell ref="C137:G137"/>
    <mergeCell ref="C32:G32"/>
    <mergeCell ref="C34:G34"/>
    <mergeCell ref="C50:G50"/>
    <mergeCell ref="C54:G54"/>
    <mergeCell ref="C60:G60"/>
    <mergeCell ref="C63:G6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52</v>
      </c>
      <c r="C3" s="262" t="s">
        <v>53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56</v>
      </c>
      <c r="C4" s="265" t="s">
        <v>57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196</v>
      </c>
      <c r="C8" s="194" t="s">
        <v>151</v>
      </c>
      <c r="D8" s="174"/>
      <c r="E8" s="175"/>
      <c r="F8" s="176"/>
      <c r="G8" s="176">
        <f>SUMIF(AG9:AG25,"&lt;&gt;NOR",G9:G25)</f>
        <v>0</v>
      </c>
      <c r="H8" s="176"/>
      <c r="I8" s="176">
        <f>SUM(I9:I25)</f>
        <v>0</v>
      </c>
      <c r="J8" s="176"/>
      <c r="K8" s="176">
        <f>SUM(K9:K25)</f>
        <v>0</v>
      </c>
      <c r="L8" s="176"/>
      <c r="M8" s="176">
        <f>SUM(M9:M25)</f>
        <v>0</v>
      </c>
      <c r="N8" s="176"/>
      <c r="O8" s="176">
        <f>SUM(O9:O25)</f>
        <v>0</v>
      </c>
      <c r="P8" s="176"/>
      <c r="Q8" s="176">
        <f>SUM(Q9:Q25)</f>
        <v>0</v>
      </c>
      <c r="R8" s="176"/>
      <c r="S8" s="176"/>
      <c r="T8" s="177"/>
      <c r="U8" s="171"/>
      <c r="V8" s="171">
        <f>SUM(V9:V25)</f>
        <v>0</v>
      </c>
      <c r="W8" s="171"/>
      <c r="AG8" t="s">
        <v>243</v>
      </c>
    </row>
    <row r="9" spans="1:60" outlineLevel="1" x14ac:dyDescent="0.2">
      <c r="A9" s="185">
        <v>1</v>
      </c>
      <c r="B9" s="186" t="s">
        <v>437</v>
      </c>
      <c r="C9" s="195" t="s">
        <v>438</v>
      </c>
      <c r="D9" s="187" t="s">
        <v>298</v>
      </c>
      <c r="E9" s="188">
        <v>24</v>
      </c>
      <c r="F9" s="189"/>
      <c r="G9" s="190">
        <f t="shared" ref="G9:G25" si="0">ROUND(E9*F9,2)</f>
        <v>0</v>
      </c>
      <c r="H9" s="189"/>
      <c r="I9" s="190">
        <f t="shared" ref="I9:I25" si="1">ROUND(E9*H9,2)</f>
        <v>0</v>
      </c>
      <c r="J9" s="189"/>
      <c r="K9" s="190">
        <f t="shared" ref="K9:K25" si="2">ROUND(E9*J9,2)</f>
        <v>0</v>
      </c>
      <c r="L9" s="190">
        <v>21</v>
      </c>
      <c r="M9" s="190">
        <f t="shared" ref="M9:M25" si="3">G9*(1+L9/100)</f>
        <v>0</v>
      </c>
      <c r="N9" s="190">
        <v>0</v>
      </c>
      <c r="O9" s="190">
        <f t="shared" ref="O9:O25" si="4">ROUND(E9*N9,2)</f>
        <v>0</v>
      </c>
      <c r="P9" s="190">
        <v>0</v>
      </c>
      <c r="Q9" s="190">
        <f t="shared" ref="Q9:Q25" si="5">ROUND(E9*P9,2)</f>
        <v>0</v>
      </c>
      <c r="R9" s="190"/>
      <c r="S9" s="190" t="s">
        <v>247</v>
      </c>
      <c r="T9" s="191" t="s">
        <v>248</v>
      </c>
      <c r="U9" s="167">
        <v>0</v>
      </c>
      <c r="V9" s="167">
        <f t="shared" ref="V9:V25" si="6">ROUND(E9*U9,2)</f>
        <v>0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439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outlineLevel="1" x14ac:dyDescent="0.2">
      <c r="A10" s="185">
        <v>2</v>
      </c>
      <c r="B10" s="186" t="s">
        <v>440</v>
      </c>
      <c r="C10" s="195" t="s">
        <v>441</v>
      </c>
      <c r="D10" s="187" t="s">
        <v>298</v>
      </c>
      <c r="E10" s="188">
        <v>50</v>
      </c>
      <c r="F10" s="189"/>
      <c r="G10" s="190">
        <f t="shared" si="0"/>
        <v>0</v>
      </c>
      <c r="H10" s="189"/>
      <c r="I10" s="190">
        <f t="shared" si="1"/>
        <v>0</v>
      </c>
      <c r="J10" s="189"/>
      <c r="K10" s="190">
        <f t="shared" si="2"/>
        <v>0</v>
      </c>
      <c r="L10" s="190">
        <v>21</v>
      </c>
      <c r="M10" s="190">
        <f t="shared" si="3"/>
        <v>0</v>
      </c>
      <c r="N10" s="190">
        <v>0</v>
      </c>
      <c r="O10" s="190">
        <f t="shared" si="4"/>
        <v>0</v>
      </c>
      <c r="P10" s="190">
        <v>0</v>
      </c>
      <c r="Q10" s="190">
        <f t="shared" si="5"/>
        <v>0</v>
      </c>
      <c r="R10" s="190"/>
      <c r="S10" s="190" t="s">
        <v>247</v>
      </c>
      <c r="T10" s="191" t="s">
        <v>248</v>
      </c>
      <c r="U10" s="167">
        <v>0</v>
      </c>
      <c r="V10" s="167">
        <f t="shared" si="6"/>
        <v>0</v>
      </c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439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</row>
    <row r="11" spans="1:60" outlineLevel="1" x14ac:dyDescent="0.2">
      <c r="A11" s="185">
        <v>3</v>
      </c>
      <c r="B11" s="186" t="s">
        <v>442</v>
      </c>
      <c r="C11" s="195" t="s">
        <v>443</v>
      </c>
      <c r="D11" s="187" t="s">
        <v>444</v>
      </c>
      <c r="E11" s="188">
        <v>1</v>
      </c>
      <c r="F11" s="189"/>
      <c r="G11" s="190">
        <f t="shared" si="0"/>
        <v>0</v>
      </c>
      <c r="H11" s="189"/>
      <c r="I11" s="190">
        <f t="shared" si="1"/>
        <v>0</v>
      </c>
      <c r="J11" s="189"/>
      <c r="K11" s="190">
        <f t="shared" si="2"/>
        <v>0</v>
      </c>
      <c r="L11" s="190">
        <v>21</v>
      </c>
      <c r="M11" s="190">
        <f t="shared" si="3"/>
        <v>0</v>
      </c>
      <c r="N11" s="190">
        <v>0</v>
      </c>
      <c r="O11" s="190">
        <f t="shared" si="4"/>
        <v>0</v>
      </c>
      <c r="P11" s="190">
        <v>0</v>
      </c>
      <c r="Q11" s="190">
        <f t="shared" si="5"/>
        <v>0</v>
      </c>
      <c r="R11" s="190"/>
      <c r="S11" s="190" t="s">
        <v>247</v>
      </c>
      <c r="T11" s="191" t="s">
        <v>248</v>
      </c>
      <c r="U11" s="167">
        <v>0</v>
      </c>
      <c r="V11" s="167">
        <f t="shared" si="6"/>
        <v>0</v>
      </c>
      <c r="W11" s="167"/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s">
        <v>439</v>
      </c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</row>
    <row r="12" spans="1:60" outlineLevel="1" x14ac:dyDescent="0.2">
      <c r="A12" s="185">
        <v>4</v>
      </c>
      <c r="B12" s="186" t="s">
        <v>445</v>
      </c>
      <c r="C12" s="195" t="s">
        <v>446</v>
      </c>
      <c r="D12" s="187" t="s">
        <v>444</v>
      </c>
      <c r="E12" s="188">
        <v>80</v>
      </c>
      <c r="F12" s="189"/>
      <c r="G12" s="190">
        <f t="shared" si="0"/>
        <v>0</v>
      </c>
      <c r="H12" s="189"/>
      <c r="I12" s="190">
        <f t="shared" si="1"/>
        <v>0</v>
      </c>
      <c r="J12" s="189"/>
      <c r="K12" s="190">
        <f t="shared" si="2"/>
        <v>0</v>
      </c>
      <c r="L12" s="190">
        <v>21</v>
      </c>
      <c r="M12" s="190">
        <f t="shared" si="3"/>
        <v>0</v>
      </c>
      <c r="N12" s="190">
        <v>0</v>
      </c>
      <c r="O12" s="190">
        <f t="shared" si="4"/>
        <v>0</v>
      </c>
      <c r="P12" s="190">
        <v>0</v>
      </c>
      <c r="Q12" s="190">
        <f t="shared" si="5"/>
        <v>0</v>
      </c>
      <c r="R12" s="190"/>
      <c r="S12" s="190" t="s">
        <v>247</v>
      </c>
      <c r="T12" s="191" t="s">
        <v>248</v>
      </c>
      <c r="U12" s="167">
        <v>0</v>
      </c>
      <c r="V12" s="167">
        <f t="shared" si="6"/>
        <v>0</v>
      </c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439</v>
      </c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outlineLevel="1" x14ac:dyDescent="0.2">
      <c r="A13" s="185">
        <v>5</v>
      </c>
      <c r="B13" s="186" t="s">
        <v>447</v>
      </c>
      <c r="C13" s="195" t="s">
        <v>448</v>
      </c>
      <c r="D13" s="187" t="s">
        <v>444</v>
      </c>
      <c r="E13" s="188">
        <v>10</v>
      </c>
      <c r="F13" s="189"/>
      <c r="G13" s="190">
        <f t="shared" si="0"/>
        <v>0</v>
      </c>
      <c r="H13" s="189"/>
      <c r="I13" s="190">
        <f t="shared" si="1"/>
        <v>0</v>
      </c>
      <c r="J13" s="189"/>
      <c r="K13" s="190">
        <f t="shared" si="2"/>
        <v>0</v>
      </c>
      <c r="L13" s="190">
        <v>21</v>
      </c>
      <c r="M13" s="190">
        <f t="shared" si="3"/>
        <v>0</v>
      </c>
      <c r="N13" s="190">
        <v>0</v>
      </c>
      <c r="O13" s="190">
        <f t="shared" si="4"/>
        <v>0</v>
      </c>
      <c r="P13" s="190">
        <v>0</v>
      </c>
      <c r="Q13" s="190">
        <f t="shared" si="5"/>
        <v>0</v>
      </c>
      <c r="R13" s="190"/>
      <c r="S13" s="190" t="s">
        <v>247</v>
      </c>
      <c r="T13" s="191" t="s">
        <v>248</v>
      </c>
      <c r="U13" s="167">
        <v>0</v>
      </c>
      <c r="V13" s="167">
        <f t="shared" si="6"/>
        <v>0</v>
      </c>
      <c r="W13" s="167"/>
      <c r="X13" s="157"/>
      <c r="Y13" s="157"/>
      <c r="Z13" s="157"/>
      <c r="AA13" s="157"/>
      <c r="AB13" s="157"/>
      <c r="AC13" s="157"/>
      <c r="AD13" s="157"/>
      <c r="AE13" s="157"/>
      <c r="AF13" s="157"/>
      <c r="AG13" s="157" t="s">
        <v>439</v>
      </c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</row>
    <row r="14" spans="1:60" outlineLevel="1" x14ac:dyDescent="0.2">
      <c r="A14" s="185">
        <v>6</v>
      </c>
      <c r="B14" s="186" t="s">
        <v>449</v>
      </c>
      <c r="C14" s="195" t="s">
        <v>450</v>
      </c>
      <c r="D14" s="187" t="s">
        <v>444</v>
      </c>
      <c r="E14" s="188">
        <v>3</v>
      </c>
      <c r="F14" s="189"/>
      <c r="G14" s="190">
        <f t="shared" si="0"/>
        <v>0</v>
      </c>
      <c r="H14" s="189"/>
      <c r="I14" s="190">
        <f t="shared" si="1"/>
        <v>0</v>
      </c>
      <c r="J14" s="189"/>
      <c r="K14" s="190">
        <f t="shared" si="2"/>
        <v>0</v>
      </c>
      <c r="L14" s="190">
        <v>21</v>
      </c>
      <c r="M14" s="190">
        <f t="shared" si="3"/>
        <v>0</v>
      </c>
      <c r="N14" s="190">
        <v>0</v>
      </c>
      <c r="O14" s="190">
        <f t="shared" si="4"/>
        <v>0</v>
      </c>
      <c r="P14" s="190">
        <v>0</v>
      </c>
      <c r="Q14" s="190">
        <f t="shared" si="5"/>
        <v>0</v>
      </c>
      <c r="R14" s="190"/>
      <c r="S14" s="190" t="s">
        <v>247</v>
      </c>
      <c r="T14" s="191" t="s">
        <v>248</v>
      </c>
      <c r="U14" s="167">
        <v>0</v>
      </c>
      <c r="V14" s="167">
        <f t="shared" si="6"/>
        <v>0</v>
      </c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439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</row>
    <row r="15" spans="1:60" outlineLevel="1" x14ac:dyDescent="0.2">
      <c r="A15" s="185">
        <v>7</v>
      </c>
      <c r="B15" s="186" t="s">
        <v>451</v>
      </c>
      <c r="C15" s="195" t="s">
        <v>452</v>
      </c>
      <c r="D15" s="187" t="s">
        <v>453</v>
      </c>
      <c r="E15" s="188">
        <v>2</v>
      </c>
      <c r="F15" s="189"/>
      <c r="G15" s="190">
        <f t="shared" si="0"/>
        <v>0</v>
      </c>
      <c r="H15" s="189"/>
      <c r="I15" s="190">
        <f t="shared" si="1"/>
        <v>0</v>
      </c>
      <c r="J15" s="189"/>
      <c r="K15" s="190">
        <f t="shared" si="2"/>
        <v>0</v>
      </c>
      <c r="L15" s="190">
        <v>21</v>
      </c>
      <c r="M15" s="190">
        <f t="shared" si="3"/>
        <v>0</v>
      </c>
      <c r="N15" s="190">
        <v>0</v>
      </c>
      <c r="O15" s="190">
        <f t="shared" si="4"/>
        <v>0</v>
      </c>
      <c r="P15" s="190">
        <v>0</v>
      </c>
      <c r="Q15" s="190">
        <f t="shared" si="5"/>
        <v>0</v>
      </c>
      <c r="R15" s="190"/>
      <c r="S15" s="190" t="s">
        <v>247</v>
      </c>
      <c r="T15" s="191" t="s">
        <v>248</v>
      </c>
      <c r="U15" s="167">
        <v>0</v>
      </c>
      <c r="V15" s="167">
        <f t="shared" si="6"/>
        <v>0</v>
      </c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439</v>
      </c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outlineLevel="1" x14ac:dyDescent="0.2">
      <c r="A16" s="185">
        <v>8</v>
      </c>
      <c r="B16" s="186" t="s">
        <v>454</v>
      </c>
      <c r="C16" s="195" t="s">
        <v>455</v>
      </c>
      <c r="D16" s="187" t="s">
        <v>453</v>
      </c>
      <c r="E16" s="188">
        <v>4</v>
      </c>
      <c r="F16" s="189"/>
      <c r="G16" s="190">
        <f t="shared" si="0"/>
        <v>0</v>
      </c>
      <c r="H16" s="189"/>
      <c r="I16" s="190">
        <f t="shared" si="1"/>
        <v>0</v>
      </c>
      <c r="J16" s="189"/>
      <c r="K16" s="190">
        <f t="shared" si="2"/>
        <v>0</v>
      </c>
      <c r="L16" s="190">
        <v>21</v>
      </c>
      <c r="M16" s="190">
        <f t="shared" si="3"/>
        <v>0</v>
      </c>
      <c r="N16" s="190">
        <v>0</v>
      </c>
      <c r="O16" s="190">
        <f t="shared" si="4"/>
        <v>0</v>
      </c>
      <c r="P16" s="190">
        <v>0</v>
      </c>
      <c r="Q16" s="190">
        <f t="shared" si="5"/>
        <v>0</v>
      </c>
      <c r="R16" s="190"/>
      <c r="S16" s="190" t="s">
        <v>247</v>
      </c>
      <c r="T16" s="191" t="s">
        <v>248</v>
      </c>
      <c r="U16" s="167">
        <v>0</v>
      </c>
      <c r="V16" s="167">
        <f t="shared" si="6"/>
        <v>0</v>
      </c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439</v>
      </c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60" outlineLevel="1" x14ac:dyDescent="0.2">
      <c r="A17" s="185">
        <v>9</v>
      </c>
      <c r="B17" s="186" t="s">
        <v>456</v>
      </c>
      <c r="C17" s="195" t="s">
        <v>457</v>
      </c>
      <c r="D17" s="187" t="s">
        <v>453</v>
      </c>
      <c r="E17" s="188">
        <v>2</v>
      </c>
      <c r="F17" s="189"/>
      <c r="G17" s="190">
        <f t="shared" si="0"/>
        <v>0</v>
      </c>
      <c r="H17" s="189"/>
      <c r="I17" s="190">
        <f t="shared" si="1"/>
        <v>0</v>
      </c>
      <c r="J17" s="189"/>
      <c r="K17" s="190">
        <f t="shared" si="2"/>
        <v>0</v>
      </c>
      <c r="L17" s="190">
        <v>21</v>
      </c>
      <c r="M17" s="190">
        <f t="shared" si="3"/>
        <v>0</v>
      </c>
      <c r="N17" s="190">
        <v>0</v>
      </c>
      <c r="O17" s="190">
        <f t="shared" si="4"/>
        <v>0</v>
      </c>
      <c r="P17" s="190">
        <v>0</v>
      </c>
      <c r="Q17" s="190">
        <f t="shared" si="5"/>
        <v>0</v>
      </c>
      <c r="R17" s="190"/>
      <c r="S17" s="190" t="s">
        <v>247</v>
      </c>
      <c r="T17" s="191" t="s">
        <v>248</v>
      </c>
      <c r="U17" s="167">
        <v>0</v>
      </c>
      <c r="V17" s="167">
        <f t="shared" si="6"/>
        <v>0</v>
      </c>
      <c r="W17" s="167"/>
      <c r="X17" s="157"/>
      <c r="Y17" s="157"/>
      <c r="Z17" s="157"/>
      <c r="AA17" s="157"/>
      <c r="AB17" s="157"/>
      <c r="AC17" s="157"/>
      <c r="AD17" s="157"/>
      <c r="AE17" s="157"/>
      <c r="AF17" s="157"/>
      <c r="AG17" s="157" t="s">
        <v>439</v>
      </c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157"/>
      <c r="BH17" s="157"/>
    </row>
    <row r="18" spans="1:60" outlineLevel="1" x14ac:dyDescent="0.2">
      <c r="A18" s="185">
        <v>10</v>
      </c>
      <c r="B18" s="186" t="s">
        <v>458</v>
      </c>
      <c r="C18" s="195" t="s">
        <v>459</v>
      </c>
      <c r="D18" s="187" t="s">
        <v>453</v>
      </c>
      <c r="E18" s="188">
        <v>4</v>
      </c>
      <c r="F18" s="189"/>
      <c r="G18" s="190">
        <f t="shared" si="0"/>
        <v>0</v>
      </c>
      <c r="H18" s="189"/>
      <c r="I18" s="190">
        <f t="shared" si="1"/>
        <v>0</v>
      </c>
      <c r="J18" s="189"/>
      <c r="K18" s="190">
        <f t="shared" si="2"/>
        <v>0</v>
      </c>
      <c r="L18" s="190">
        <v>21</v>
      </c>
      <c r="M18" s="190">
        <f t="shared" si="3"/>
        <v>0</v>
      </c>
      <c r="N18" s="190">
        <v>0</v>
      </c>
      <c r="O18" s="190">
        <f t="shared" si="4"/>
        <v>0</v>
      </c>
      <c r="P18" s="190">
        <v>0</v>
      </c>
      <c r="Q18" s="190">
        <f t="shared" si="5"/>
        <v>0</v>
      </c>
      <c r="R18" s="190"/>
      <c r="S18" s="190" t="s">
        <v>247</v>
      </c>
      <c r="T18" s="191" t="s">
        <v>248</v>
      </c>
      <c r="U18" s="167">
        <v>0</v>
      </c>
      <c r="V18" s="167">
        <f t="shared" si="6"/>
        <v>0</v>
      </c>
      <c r="W18" s="167"/>
      <c r="X18" s="157"/>
      <c r="Y18" s="157"/>
      <c r="Z18" s="157"/>
      <c r="AA18" s="157"/>
      <c r="AB18" s="157"/>
      <c r="AC18" s="157"/>
      <c r="AD18" s="157"/>
      <c r="AE18" s="157"/>
      <c r="AF18" s="157"/>
      <c r="AG18" s="157" t="s">
        <v>439</v>
      </c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</row>
    <row r="19" spans="1:60" outlineLevel="1" x14ac:dyDescent="0.2">
      <c r="A19" s="185">
        <v>11</v>
      </c>
      <c r="B19" s="186" t="s">
        <v>101</v>
      </c>
      <c r="C19" s="195" t="s">
        <v>460</v>
      </c>
      <c r="D19" s="187" t="s">
        <v>453</v>
      </c>
      <c r="E19" s="188">
        <v>2</v>
      </c>
      <c r="F19" s="189"/>
      <c r="G19" s="190">
        <f t="shared" si="0"/>
        <v>0</v>
      </c>
      <c r="H19" s="189"/>
      <c r="I19" s="190">
        <f t="shared" si="1"/>
        <v>0</v>
      </c>
      <c r="J19" s="189"/>
      <c r="K19" s="190">
        <f t="shared" si="2"/>
        <v>0</v>
      </c>
      <c r="L19" s="190">
        <v>21</v>
      </c>
      <c r="M19" s="190">
        <f t="shared" si="3"/>
        <v>0</v>
      </c>
      <c r="N19" s="190">
        <v>0</v>
      </c>
      <c r="O19" s="190">
        <f t="shared" si="4"/>
        <v>0</v>
      </c>
      <c r="P19" s="190">
        <v>0</v>
      </c>
      <c r="Q19" s="190">
        <f t="shared" si="5"/>
        <v>0</v>
      </c>
      <c r="R19" s="190"/>
      <c r="S19" s="190" t="s">
        <v>247</v>
      </c>
      <c r="T19" s="191" t="s">
        <v>248</v>
      </c>
      <c r="U19" s="167">
        <v>0</v>
      </c>
      <c r="V19" s="167">
        <f t="shared" si="6"/>
        <v>0</v>
      </c>
      <c r="W19" s="167"/>
      <c r="X19" s="157"/>
      <c r="Y19" s="157"/>
      <c r="Z19" s="157"/>
      <c r="AA19" s="157"/>
      <c r="AB19" s="157"/>
      <c r="AC19" s="157"/>
      <c r="AD19" s="157"/>
      <c r="AE19" s="157"/>
      <c r="AF19" s="157"/>
      <c r="AG19" s="157" t="s">
        <v>439</v>
      </c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</row>
    <row r="20" spans="1:60" outlineLevel="1" x14ac:dyDescent="0.2">
      <c r="A20" s="185">
        <v>12</v>
      </c>
      <c r="B20" s="186" t="s">
        <v>461</v>
      </c>
      <c r="C20" s="195" t="s">
        <v>462</v>
      </c>
      <c r="D20" s="187" t="s">
        <v>453</v>
      </c>
      <c r="E20" s="188">
        <v>2</v>
      </c>
      <c r="F20" s="189"/>
      <c r="G20" s="190">
        <f t="shared" si="0"/>
        <v>0</v>
      </c>
      <c r="H20" s="189"/>
      <c r="I20" s="190">
        <f t="shared" si="1"/>
        <v>0</v>
      </c>
      <c r="J20" s="189"/>
      <c r="K20" s="190">
        <f t="shared" si="2"/>
        <v>0</v>
      </c>
      <c r="L20" s="190">
        <v>21</v>
      </c>
      <c r="M20" s="190">
        <f t="shared" si="3"/>
        <v>0</v>
      </c>
      <c r="N20" s="190">
        <v>0</v>
      </c>
      <c r="O20" s="190">
        <f t="shared" si="4"/>
        <v>0</v>
      </c>
      <c r="P20" s="190">
        <v>0</v>
      </c>
      <c r="Q20" s="190">
        <f t="shared" si="5"/>
        <v>0</v>
      </c>
      <c r="R20" s="190"/>
      <c r="S20" s="190" t="s">
        <v>247</v>
      </c>
      <c r="T20" s="191" t="s">
        <v>248</v>
      </c>
      <c r="U20" s="167">
        <v>0</v>
      </c>
      <c r="V20" s="167">
        <f t="shared" si="6"/>
        <v>0</v>
      </c>
      <c r="W20" s="167"/>
      <c r="X20" s="157"/>
      <c r="Y20" s="157"/>
      <c r="Z20" s="157"/>
      <c r="AA20" s="157"/>
      <c r="AB20" s="157"/>
      <c r="AC20" s="157"/>
      <c r="AD20" s="157"/>
      <c r="AE20" s="157"/>
      <c r="AF20" s="157"/>
      <c r="AG20" s="157" t="s">
        <v>439</v>
      </c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</row>
    <row r="21" spans="1:60" outlineLevel="1" x14ac:dyDescent="0.2">
      <c r="A21" s="185">
        <v>13</v>
      </c>
      <c r="B21" s="186" t="s">
        <v>463</v>
      </c>
      <c r="C21" s="195" t="s">
        <v>464</v>
      </c>
      <c r="D21" s="187" t="s">
        <v>453</v>
      </c>
      <c r="E21" s="188">
        <v>4</v>
      </c>
      <c r="F21" s="189"/>
      <c r="G21" s="190">
        <f t="shared" si="0"/>
        <v>0</v>
      </c>
      <c r="H21" s="189"/>
      <c r="I21" s="190">
        <f t="shared" si="1"/>
        <v>0</v>
      </c>
      <c r="J21" s="189"/>
      <c r="K21" s="190">
        <f t="shared" si="2"/>
        <v>0</v>
      </c>
      <c r="L21" s="190">
        <v>21</v>
      </c>
      <c r="M21" s="190">
        <f t="shared" si="3"/>
        <v>0</v>
      </c>
      <c r="N21" s="190">
        <v>0</v>
      </c>
      <c r="O21" s="190">
        <f t="shared" si="4"/>
        <v>0</v>
      </c>
      <c r="P21" s="190">
        <v>0</v>
      </c>
      <c r="Q21" s="190">
        <f t="shared" si="5"/>
        <v>0</v>
      </c>
      <c r="R21" s="190"/>
      <c r="S21" s="190" t="s">
        <v>247</v>
      </c>
      <c r="T21" s="191" t="s">
        <v>248</v>
      </c>
      <c r="U21" s="167">
        <v>0</v>
      </c>
      <c r="V21" s="167">
        <f t="shared" si="6"/>
        <v>0</v>
      </c>
      <c r="W21" s="167"/>
      <c r="X21" s="157"/>
      <c r="Y21" s="157"/>
      <c r="Z21" s="157"/>
      <c r="AA21" s="157"/>
      <c r="AB21" s="157"/>
      <c r="AC21" s="157"/>
      <c r="AD21" s="157"/>
      <c r="AE21" s="157"/>
      <c r="AF21" s="157"/>
      <c r="AG21" s="157" t="s">
        <v>439</v>
      </c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outlineLevel="1" x14ac:dyDescent="0.2">
      <c r="A22" s="185">
        <v>14</v>
      </c>
      <c r="B22" s="186" t="s">
        <v>465</v>
      </c>
      <c r="C22" s="195" t="s">
        <v>466</v>
      </c>
      <c r="D22" s="187" t="s">
        <v>453</v>
      </c>
      <c r="E22" s="188">
        <v>15</v>
      </c>
      <c r="F22" s="189"/>
      <c r="G22" s="190">
        <f t="shared" si="0"/>
        <v>0</v>
      </c>
      <c r="H22" s="189"/>
      <c r="I22" s="190">
        <f t="shared" si="1"/>
        <v>0</v>
      </c>
      <c r="J22" s="189"/>
      <c r="K22" s="190">
        <f t="shared" si="2"/>
        <v>0</v>
      </c>
      <c r="L22" s="190">
        <v>21</v>
      </c>
      <c r="M22" s="190">
        <f t="shared" si="3"/>
        <v>0</v>
      </c>
      <c r="N22" s="190">
        <v>0</v>
      </c>
      <c r="O22" s="190">
        <f t="shared" si="4"/>
        <v>0</v>
      </c>
      <c r="P22" s="190">
        <v>0</v>
      </c>
      <c r="Q22" s="190">
        <f t="shared" si="5"/>
        <v>0</v>
      </c>
      <c r="R22" s="190"/>
      <c r="S22" s="190" t="s">
        <v>247</v>
      </c>
      <c r="T22" s="191" t="s">
        <v>248</v>
      </c>
      <c r="U22" s="167">
        <v>0</v>
      </c>
      <c r="V22" s="167">
        <f t="shared" si="6"/>
        <v>0</v>
      </c>
      <c r="W22" s="167"/>
      <c r="X22" s="157"/>
      <c r="Y22" s="157"/>
      <c r="Z22" s="157"/>
      <c r="AA22" s="157"/>
      <c r="AB22" s="157"/>
      <c r="AC22" s="157"/>
      <c r="AD22" s="157"/>
      <c r="AE22" s="157"/>
      <c r="AF22" s="157"/>
      <c r="AG22" s="157" t="s">
        <v>439</v>
      </c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</row>
    <row r="23" spans="1:60" outlineLevel="1" x14ac:dyDescent="0.2">
      <c r="A23" s="185">
        <v>15</v>
      </c>
      <c r="B23" s="186" t="s">
        <v>467</v>
      </c>
      <c r="C23" s="195" t="s">
        <v>468</v>
      </c>
      <c r="D23" s="187" t="s">
        <v>453</v>
      </c>
      <c r="E23" s="188">
        <v>5</v>
      </c>
      <c r="F23" s="189"/>
      <c r="G23" s="190">
        <f t="shared" si="0"/>
        <v>0</v>
      </c>
      <c r="H23" s="189"/>
      <c r="I23" s="190">
        <f t="shared" si="1"/>
        <v>0</v>
      </c>
      <c r="J23" s="189"/>
      <c r="K23" s="190">
        <f t="shared" si="2"/>
        <v>0</v>
      </c>
      <c r="L23" s="190">
        <v>21</v>
      </c>
      <c r="M23" s="190">
        <f t="shared" si="3"/>
        <v>0</v>
      </c>
      <c r="N23" s="190">
        <v>0</v>
      </c>
      <c r="O23" s="190">
        <f t="shared" si="4"/>
        <v>0</v>
      </c>
      <c r="P23" s="190">
        <v>0</v>
      </c>
      <c r="Q23" s="190">
        <f t="shared" si="5"/>
        <v>0</v>
      </c>
      <c r="R23" s="190"/>
      <c r="S23" s="190" t="s">
        <v>247</v>
      </c>
      <c r="T23" s="191" t="s">
        <v>248</v>
      </c>
      <c r="U23" s="167">
        <v>0</v>
      </c>
      <c r="V23" s="167">
        <f t="shared" si="6"/>
        <v>0</v>
      </c>
      <c r="W23" s="167"/>
      <c r="X23" s="157"/>
      <c r="Y23" s="157"/>
      <c r="Z23" s="157"/>
      <c r="AA23" s="157"/>
      <c r="AB23" s="157"/>
      <c r="AC23" s="157"/>
      <c r="AD23" s="157"/>
      <c r="AE23" s="157"/>
      <c r="AF23" s="157"/>
      <c r="AG23" s="157" t="s">
        <v>439</v>
      </c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</row>
    <row r="24" spans="1:60" outlineLevel="1" x14ac:dyDescent="0.2">
      <c r="A24" s="185">
        <v>16</v>
      </c>
      <c r="B24" s="186" t="s">
        <v>469</v>
      </c>
      <c r="C24" s="195" t="s">
        <v>470</v>
      </c>
      <c r="D24" s="187" t="s">
        <v>471</v>
      </c>
      <c r="E24" s="188">
        <v>2</v>
      </c>
      <c r="F24" s="189"/>
      <c r="G24" s="190">
        <f t="shared" si="0"/>
        <v>0</v>
      </c>
      <c r="H24" s="189"/>
      <c r="I24" s="190">
        <f t="shared" si="1"/>
        <v>0</v>
      </c>
      <c r="J24" s="189"/>
      <c r="K24" s="190">
        <f t="shared" si="2"/>
        <v>0</v>
      </c>
      <c r="L24" s="190">
        <v>21</v>
      </c>
      <c r="M24" s="190">
        <f t="shared" si="3"/>
        <v>0</v>
      </c>
      <c r="N24" s="190">
        <v>0</v>
      </c>
      <c r="O24" s="190">
        <f t="shared" si="4"/>
        <v>0</v>
      </c>
      <c r="P24" s="190">
        <v>0</v>
      </c>
      <c r="Q24" s="190">
        <f t="shared" si="5"/>
        <v>0</v>
      </c>
      <c r="R24" s="190"/>
      <c r="S24" s="190" t="s">
        <v>247</v>
      </c>
      <c r="T24" s="191" t="s">
        <v>248</v>
      </c>
      <c r="U24" s="167">
        <v>0</v>
      </c>
      <c r="V24" s="167">
        <f t="shared" si="6"/>
        <v>0</v>
      </c>
      <c r="W24" s="167"/>
      <c r="X24" s="157"/>
      <c r="Y24" s="157"/>
      <c r="Z24" s="157"/>
      <c r="AA24" s="157"/>
      <c r="AB24" s="157"/>
      <c r="AC24" s="157"/>
      <c r="AD24" s="157"/>
      <c r="AE24" s="157"/>
      <c r="AF24" s="157"/>
      <c r="AG24" s="157" t="s">
        <v>439</v>
      </c>
      <c r="AH24" s="157"/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</row>
    <row r="25" spans="1:60" outlineLevel="1" x14ac:dyDescent="0.2">
      <c r="A25" s="185">
        <v>17</v>
      </c>
      <c r="B25" s="186" t="s">
        <v>472</v>
      </c>
      <c r="C25" s="195" t="s">
        <v>473</v>
      </c>
      <c r="D25" s="187" t="s">
        <v>474</v>
      </c>
      <c r="E25" s="188">
        <v>1</v>
      </c>
      <c r="F25" s="189"/>
      <c r="G25" s="190">
        <f t="shared" si="0"/>
        <v>0</v>
      </c>
      <c r="H25" s="189"/>
      <c r="I25" s="190">
        <f t="shared" si="1"/>
        <v>0</v>
      </c>
      <c r="J25" s="189"/>
      <c r="K25" s="190">
        <f t="shared" si="2"/>
        <v>0</v>
      </c>
      <c r="L25" s="190">
        <v>21</v>
      </c>
      <c r="M25" s="190">
        <f t="shared" si="3"/>
        <v>0</v>
      </c>
      <c r="N25" s="190">
        <v>0</v>
      </c>
      <c r="O25" s="190">
        <f t="shared" si="4"/>
        <v>0</v>
      </c>
      <c r="P25" s="190">
        <v>0</v>
      </c>
      <c r="Q25" s="190">
        <f t="shared" si="5"/>
        <v>0</v>
      </c>
      <c r="R25" s="190"/>
      <c r="S25" s="190" t="s">
        <v>247</v>
      </c>
      <c r="T25" s="191" t="s">
        <v>248</v>
      </c>
      <c r="U25" s="167">
        <v>0</v>
      </c>
      <c r="V25" s="167">
        <f t="shared" si="6"/>
        <v>0</v>
      </c>
      <c r="W25" s="167"/>
      <c r="X25" s="157"/>
      <c r="Y25" s="157"/>
      <c r="Z25" s="157"/>
      <c r="AA25" s="157"/>
      <c r="AB25" s="157"/>
      <c r="AC25" s="157"/>
      <c r="AD25" s="157"/>
      <c r="AE25" s="157"/>
      <c r="AF25" s="157"/>
      <c r="AG25" s="157" t="s">
        <v>249</v>
      </c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</row>
    <row r="26" spans="1:60" x14ac:dyDescent="0.2">
      <c r="A26" s="172" t="s">
        <v>242</v>
      </c>
      <c r="B26" s="173" t="s">
        <v>208</v>
      </c>
      <c r="C26" s="194" t="s">
        <v>209</v>
      </c>
      <c r="D26" s="174"/>
      <c r="E26" s="175"/>
      <c r="F26" s="176"/>
      <c r="G26" s="176">
        <f>SUMIF(AG27:AG42,"&lt;&gt;NOR",G27:G42)</f>
        <v>0</v>
      </c>
      <c r="H26" s="176"/>
      <c r="I26" s="176">
        <f>SUM(I27:I42)</f>
        <v>0</v>
      </c>
      <c r="J26" s="176"/>
      <c r="K26" s="176">
        <f>SUM(K27:K42)</f>
        <v>0</v>
      </c>
      <c r="L26" s="176"/>
      <c r="M26" s="176">
        <f>SUM(M27:M42)</f>
        <v>0</v>
      </c>
      <c r="N26" s="176"/>
      <c r="O26" s="176">
        <f>SUM(O27:O42)</f>
        <v>0</v>
      </c>
      <c r="P26" s="176"/>
      <c r="Q26" s="176">
        <f>SUM(Q27:Q42)</f>
        <v>0</v>
      </c>
      <c r="R26" s="176"/>
      <c r="S26" s="176"/>
      <c r="T26" s="177"/>
      <c r="U26" s="171"/>
      <c r="V26" s="171">
        <f>SUM(V27:V42)</f>
        <v>0</v>
      </c>
      <c r="W26" s="171"/>
      <c r="AG26" t="s">
        <v>243</v>
      </c>
    </row>
    <row r="27" spans="1:60" outlineLevel="1" x14ac:dyDescent="0.2">
      <c r="A27" s="185">
        <v>18</v>
      </c>
      <c r="B27" s="186" t="s">
        <v>475</v>
      </c>
      <c r="C27" s="195" t="s">
        <v>476</v>
      </c>
      <c r="D27" s="187" t="s">
        <v>477</v>
      </c>
      <c r="E27" s="188">
        <v>0.03</v>
      </c>
      <c r="F27" s="189"/>
      <c r="G27" s="190">
        <f t="shared" ref="G27:G42" si="7">ROUND(E27*F27,2)</f>
        <v>0</v>
      </c>
      <c r="H27" s="189"/>
      <c r="I27" s="190">
        <f t="shared" ref="I27:I42" si="8">ROUND(E27*H27,2)</f>
        <v>0</v>
      </c>
      <c r="J27" s="189"/>
      <c r="K27" s="190">
        <f t="shared" ref="K27:K42" si="9">ROUND(E27*J27,2)</f>
        <v>0</v>
      </c>
      <c r="L27" s="190">
        <v>21</v>
      </c>
      <c r="M27" s="190">
        <f t="shared" ref="M27:M42" si="10">G27*(1+L27/100)</f>
        <v>0</v>
      </c>
      <c r="N27" s="190">
        <v>0</v>
      </c>
      <c r="O27" s="190">
        <f t="shared" ref="O27:O42" si="11">ROUND(E27*N27,2)</f>
        <v>0</v>
      </c>
      <c r="P27" s="190">
        <v>0</v>
      </c>
      <c r="Q27" s="190">
        <f t="shared" ref="Q27:Q42" si="12">ROUND(E27*P27,2)</f>
        <v>0</v>
      </c>
      <c r="R27" s="190"/>
      <c r="S27" s="190" t="s">
        <v>247</v>
      </c>
      <c r="T27" s="191" t="s">
        <v>248</v>
      </c>
      <c r="U27" s="167">
        <v>0</v>
      </c>
      <c r="V27" s="167">
        <f t="shared" ref="V27:V42" si="13">ROUND(E27*U27,2)</f>
        <v>0</v>
      </c>
      <c r="W27" s="167"/>
      <c r="X27" s="157"/>
      <c r="Y27" s="157"/>
      <c r="Z27" s="157"/>
      <c r="AA27" s="157"/>
      <c r="AB27" s="157"/>
      <c r="AC27" s="157"/>
      <c r="AD27" s="157"/>
      <c r="AE27" s="157"/>
      <c r="AF27" s="157"/>
      <c r="AG27" s="157" t="s">
        <v>249</v>
      </c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</row>
    <row r="28" spans="1:60" outlineLevel="1" x14ac:dyDescent="0.2">
      <c r="A28" s="185">
        <v>19</v>
      </c>
      <c r="B28" s="186" t="s">
        <v>478</v>
      </c>
      <c r="C28" s="195" t="s">
        <v>479</v>
      </c>
      <c r="D28" s="187" t="s">
        <v>283</v>
      </c>
      <c r="E28" s="188">
        <v>10</v>
      </c>
      <c r="F28" s="189"/>
      <c r="G28" s="190">
        <f t="shared" si="7"/>
        <v>0</v>
      </c>
      <c r="H28" s="189"/>
      <c r="I28" s="190">
        <f t="shared" si="8"/>
        <v>0</v>
      </c>
      <c r="J28" s="189"/>
      <c r="K28" s="190">
        <f t="shared" si="9"/>
        <v>0</v>
      </c>
      <c r="L28" s="190">
        <v>21</v>
      </c>
      <c r="M28" s="190">
        <f t="shared" si="10"/>
        <v>0</v>
      </c>
      <c r="N28" s="190">
        <v>0</v>
      </c>
      <c r="O28" s="190">
        <f t="shared" si="11"/>
        <v>0</v>
      </c>
      <c r="P28" s="190">
        <v>0</v>
      </c>
      <c r="Q28" s="190">
        <f t="shared" si="12"/>
        <v>0</v>
      </c>
      <c r="R28" s="190"/>
      <c r="S28" s="190" t="s">
        <v>247</v>
      </c>
      <c r="T28" s="191" t="s">
        <v>248</v>
      </c>
      <c r="U28" s="167">
        <v>0</v>
      </c>
      <c r="V28" s="167">
        <f t="shared" si="13"/>
        <v>0</v>
      </c>
      <c r="W28" s="167"/>
      <c r="X28" s="157"/>
      <c r="Y28" s="157"/>
      <c r="Z28" s="157"/>
      <c r="AA28" s="157"/>
      <c r="AB28" s="157"/>
      <c r="AC28" s="157"/>
      <c r="AD28" s="157"/>
      <c r="AE28" s="157"/>
      <c r="AF28" s="157"/>
      <c r="AG28" s="157" t="s">
        <v>249</v>
      </c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</row>
    <row r="29" spans="1:60" outlineLevel="1" x14ac:dyDescent="0.2">
      <c r="A29" s="185">
        <v>20</v>
      </c>
      <c r="B29" s="186" t="s">
        <v>480</v>
      </c>
      <c r="C29" s="195" t="s">
        <v>481</v>
      </c>
      <c r="D29" s="187" t="s">
        <v>283</v>
      </c>
      <c r="E29" s="188">
        <v>10</v>
      </c>
      <c r="F29" s="189"/>
      <c r="G29" s="190">
        <f t="shared" si="7"/>
        <v>0</v>
      </c>
      <c r="H29" s="189"/>
      <c r="I29" s="190">
        <f t="shared" si="8"/>
        <v>0</v>
      </c>
      <c r="J29" s="189"/>
      <c r="K29" s="190">
        <f t="shared" si="9"/>
        <v>0</v>
      </c>
      <c r="L29" s="190">
        <v>21</v>
      </c>
      <c r="M29" s="190">
        <f t="shared" si="10"/>
        <v>0</v>
      </c>
      <c r="N29" s="190">
        <v>0</v>
      </c>
      <c r="O29" s="190">
        <f t="shared" si="11"/>
        <v>0</v>
      </c>
      <c r="P29" s="190">
        <v>0</v>
      </c>
      <c r="Q29" s="190">
        <f t="shared" si="12"/>
        <v>0</v>
      </c>
      <c r="R29" s="190"/>
      <c r="S29" s="190" t="s">
        <v>247</v>
      </c>
      <c r="T29" s="191" t="s">
        <v>248</v>
      </c>
      <c r="U29" s="167">
        <v>0</v>
      </c>
      <c r="V29" s="167">
        <f t="shared" si="13"/>
        <v>0</v>
      </c>
      <c r="W29" s="167"/>
      <c r="X29" s="157"/>
      <c r="Y29" s="157"/>
      <c r="Z29" s="157"/>
      <c r="AA29" s="157"/>
      <c r="AB29" s="157"/>
      <c r="AC29" s="157"/>
      <c r="AD29" s="157"/>
      <c r="AE29" s="157"/>
      <c r="AF29" s="157"/>
      <c r="AG29" s="157" t="s">
        <v>249</v>
      </c>
      <c r="AH29" s="157"/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</row>
    <row r="30" spans="1:60" outlineLevel="1" x14ac:dyDescent="0.2">
      <c r="A30" s="185">
        <v>21</v>
      </c>
      <c r="B30" s="186" t="s">
        <v>482</v>
      </c>
      <c r="C30" s="195" t="s">
        <v>483</v>
      </c>
      <c r="D30" s="187" t="s">
        <v>298</v>
      </c>
      <c r="E30" s="188">
        <v>20</v>
      </c>
      <c r="F30" s="189"/>
      <c r="G30" s="190">
        <f t="shared" si="7"/>
        <v>0</v>
      </c>
      <c r="H30" s="189"/>
      <c r="I30" s="190">
        <f t="shared" si="8"/>
        <v>0</v>
      </c>
      <c r="J30" s="189"/>
      <c r="K30" s="190">
        <f t="shared" si="9"/>
        <v>0</v>
      </c>
      <c r="L30" s="190">
        <v>21</v>
      </c>
      <c r="M30" s="190">
        <f t="shared" si="10"/>
        <v>0</v>
      </c>
      <c r="N30" s="190">
        <v>0</v>
      </c>
      <c r="O30" s="190">
        <f t="shared" si="11"/>
        <v>0</v>
      </c>
      <c r="P30" s="190">
        <v>0</v>
      </c>
      <c r="Q30" s="190">
        <f t="shared" si="12"/>
        <v>0</v>
      </c>
      <c r="R30" s="190"/>
      <c r="S30" s="190" t="s">
        <v>247</v>
      </c>
      <c r="T30" s="191" t="s">
        <v>248</v>
      </c>
      <c r="U30" s="167">
        <v>0</v>
      </c>
      <c r="V30" s="167">
        <f t="shared" si="13"/>
        <v>0</v>
      </c>
      <c r="W30" s="167"/>
      <c r="X30" s="157"/>
      <c r="Y30" s="157"/>
      <c r="Z30" s="157"/>
      <c r="AA30" s="157"/>
      <c r="AB30" s="157"/>
      <c r="AC30" s="157"/>
      <c r="AD30" s="157"/>
      <c r="AE30" s="157"/>
      <c r="AF30" s="157"/>
      <c r="AG30" s="157" t="s">
        <v>249</v>
      </c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outlineLevel="1" x14ac:dyDescent="0.2">
      <c r="A31" s="185">
        <v>22</v>
      </c>
      <c r="B31" s="186" t="s">
        <v>484</v>
      </c>
      <c r="C31" s="195" t="s">
        <v>485</v>
      </c>
      <c r="D31" s="187" t="s">
        <v>298</v>
      </c>
      <c r="E31" s="188">
        <v>10</v>
      </c>
      <c r="F31" s="189"/>
      <c r="G31" s="190">
        <f t="shared" si="7"/>
        <v>0</v>
      </c>
      <c r="H31" s="189"/>
      <c r="I31" s="190">
        <f t="shared" si="8"/>
        <v>0</v>
      </c>
      <c r="J31" s="189"/>
      <c r="K31" s="190">
        <f t="shared" si="9"/>
        <v>0</v>
      </c>
      <c r="L31" s="190">
        <v>21</v>
      </c>
      <c r="M31" s="190">
        <f t="shared" si="10"/>
        <v>0</v>
      </c>
      <c r="N31" s="190">
        <v>0</v>
      </c>
      <c r="O31" s="190">
        <f t="shared" si="11"/>
        <v>0</v>
      </c>
      <c r="P31" s="190">
        <v>0</v>
      </c>
      <c r="Q31" s="190">
        <f t="shared" si="12"/>
        <v>0</v>
      </c>
      <c r="R31" s="190"/>
      <c r="S31" s="190" t="s">
        <v>247</v>
      </c>
      <c r="T31" s="191" t="s">
        <v>248</v>
      </c>
      <c r="U31" s="167">
        <v>0</v>
      </c>
      <c r="V31" s="167">
        <f t="shared" si="13"/>
        <v>0</v>
      </c>
      <c r="W31" s="167"/>
      <c r="X31" s="157"/>
      <c r="Y31" s="157"/>
      <c r="Z31" s="157"/>
      <c r="AA31" s="157"/>
      <c r="AB31" s="157"/>
      <c r="AC31" s="157"/>
      <c r="AD31" s="157"/>
      <c r="AE31" s="157"/>
      <c r="AF31" s="157"/>
      <c r="AG31" s="157" t="s">
        <v>249</v>
      </c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</row>
    <row r="32" spans="1:60" outlineLevel="1" x14ac:dyDescent="0.2">
      <c r="A32" s="185">
        <v>23</v>
      </c>
      <c r="B32" s="186" t="s">
        <v>486</v>
      </c>
      <c r="C32" s="195" t="s">
        <v>487</v>
      </c>
      <c r="D32" s="187" t="s">
        <v>298</v>
      </c>
      <c r="E32" s="188">
        <v>20</v>
      </c>
      <c r="F32" s="189"/>
      <c r="G32" s="190">
        <f t="shared" si="7"/>
        <v>0</v>
      </c>
      <c r="H32" s="189"/>
      <c r="I32" s="190">
        <f t="shared" si="8"/>
        <v>0</v>
      </c>
      <c r="J32" s="189"/>
      <c r="K32" s="190">
        <f t="shared" si="9"/>
        <v>0</v>
      </c>
      <c r="L32" s="190">
        <v>21</v>
      </c>
      <c r="M32" s="190">
        <f t="shared" si="10"/>
        <v>0</v>
      </c>
      <c r="N32" s="190">
        <v>0</v>
      </c>
      <c r="O32" s="190">
        <f t="shared" si="11"/>
        <v>0</v>
      </c>
      <c r="P32" s="190">
        <v>0</v>
      </c>
      <c r="Q32" s="190">
        <f t="shared" si="12"/>
        <v>0</v>
      </c>
      <c r="R32" s="190"/>
      <c r="S32" s="190" t="s">
        <v>247</v>
      </c>
      <c r="T32" s="191" t="s">
        <v>248</v>
      </c>
      <c r="U32" s="167">
        <v>0</v>
      </c>
      <c r="V32" s="167">
        <f t="shared" si="13"/>
        <v>0</v>
      </c>
      <c r="W32" s="167"/>
      <c r="X32" s="157"/>
      <c r="Y32" s="157"/>
      <c r="Z32" s="157"/>
      <c r="AA32" s="157"/>
      <c r="AB32" s="157"/>
      <c r="AC32" s="157"/>
      <c r="AD32" s="157"/>
      <c r="AE32" s="157"/>
      <c r="AF32" s="157"/>
      <c r="AG32" s="157" t="s">
        <v>249</v>
      </c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</row>
    <row r="33" spans="1:60" outlineLevel="1" x14ac:dyDescent="0.2">
      <c r="A33" s="185">
        <v>24</v>
      </c>
      <c r="B33" s="186" t="s">
        <v>488</v>
      </c>
      <c r="C33" s="195" t="s">
        <v>489</v>
      </c>
      <c r="D33" s="187" t="s">
        <v>298</v>
      </c>
      <c r="E33" s="188">
        <v>10</v>
      </c>
      <c r="F33" s="189"/>
      <c r="G33" s="190">
        <f t="shared" si="7"/>
        <v>0</v>
      </c>
      <c r="H33" s="189"/>
      <c r="I33" s="190">
        <f t="shared" si="8"/>
        <v>0</v>
      </c>
      <c r="J33" s="189"/>
      <c r="K33" s="190">
        <f t="shared" si="9"/>
        <v>0</v>
      </c>
      <c r="L33" s="190">
        <v>21</v>
      </c>
      <c r="M33" s="190">
        <f t="shared" si="10"/>
        <v>0</v>
      </c>
      <c r="N33" s="190">
        <v>0</v>
      </c>
      <c r="O33" s="190">
        <f t="shared" si="11"/>
        <v>0</v>
      </c>
      <c r="P33" s="190">
        <v>0</v>
      </c>
      <c r="Q33" s="190">
        <f t="shared" si="12"/>
        <v>0</v>
      </c>
      <c r="R33" s="190"/>
      <c r="S33" s="190" t="s">
        <v>247</v>
      </c>
      <c r="T33" s="191" t="s">
        <v>248</v>
      </c>
      <c r="U33" s="167">
        <v>0</v>
      </c>
      <c r="V33" s="167">
        <f t="shared" si="13"/>
        <v>0</v>
      </c>
      <c r="W33" s="167"/>
      <c r="X33" s="157"/>
      <c r="Y33" s="157"/>
      <c r="Z33" s="157"/>
      <c r="AA33" s="157"/>
      <c r="AB33" s="157"/>
      <c r="AC33" s="157"/>
      <c r="AD33" s="157"/>
      <c r="AE33" s="157"/>
      <c r="AF33" s="157"/>
      <c r="AG33" s="157" t="s">
        <v>249</v>
      </c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</row>
    <row r="34" spans="1:60" outlineLevel="1" x14ac:dyDescent="0.2">
      <c r="A34" s="185">
        <v>25</v>
      </c>
      <c r="B34" s="186" t="s">
        <v>490</v>
      </c>
      <c r="C34" s="195" t="s">
        <v>491</v>
      </c>
      <c r="D34" s="187" t="s">
        <v>283</v>
      </c>
      <c r="E34" s="188">
        <v>3.5</v>
      </c>
      <c r="F34" s="189"/>
      <c r="G34" s="190">
        <f t="shared" si="7"/>
        <v>0</v>
      </c>
      <c r="H34" s="189"/>
      <c r="I34" s="190">
        <f t="shared" si="8"/>
        <v>0</v>
      </c>
      <c r="J34" s="189"/>
      <c r="K34" s="190">
        <f t="shared" si="9"/>
        <v>0</v>
      </c>
      <c r="L34" s="190">
        <v>21</v>
      </c>
      <c r="M34" s="190">
        <f t="shared" si="10"/>
        <v>0</v>
      </c>
      <c r="N34" s="190">
        <v>0</v>
      </c>
      <c r="O34" s="190">
        <f t="shared" si="11"/>
        <v>0</v>
      </c>
      <c r="P34" s="190">
        <v>0</v>
      </c>
      <c r="Q34" s="190">
        <f t="shared" si="12"/>
        <v>0</v>
      </c>
      <c r="R34" s="190"/>
      <c r="S34" s="190" t="s">
        <v>247</v>
      </c>
      <c r="T34" s="191" t="s">
        <v>248</v>
      </c>
      <c r="U34" s="167">
        <v>0</v>
      </c>
      <c r="V34" s="167">
        <f t="shared" si="13"/>
        <v>0</v>
      </c>
      <c r="W34" s="167"/>
      <c r="X34" s="157"/>
      <c r="Y34" s="157"/>
      <c r="Z34" s="157"/>
      <c r="AA34" s="157"/>
      <c r="AB34" s="157"/>
      <c r="AC34" s="157"/>
      <c r="AD34" s="157"/>
      <c r="AE34" s="157"/>
      <c r="AF34" s="157"/>
      <c r="AG34" s="157" t="s">
        <v>249</v>
      </c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</row>
    <row r="35" spans="1:60" outlineLevel="1" x14ac:dyDescent="0.2">
      <c r="A35" s="185">
        <v>26</v>
      </c>
      <c r="B35" s="186" t="s">
        <v>492</v>
      </c>
      <c r="C35" s="195" t="s">
        <v>493</v>
      </c>
      <c r="D35" s="187" t="s">
        <v>283</v>
      </c>
      <c r="E35" s="188">
        <v>7</v>
      </c>
      <c r="F35" s="189"/>
      <c r="G35" s="190">
        <f t="shared" si="7"/>
        <v>0</v>
      </c>
      <c r="H35" s="189"/>
      <c r="I35" s="190">
        <f t="shared" si="8"/>
        <v>0</v>
      </c>
      <c r="J35" s="189"/>
      <c r="K35" s="190">
        <f t="shared" si="9"/>
        <v>0</v>
      </c>
      <c r="L35" s="190">
        <v>21</v>
      </c>
      <c r="M35" s="190">
        <f t="shared" si="10"/>
        <v>0</v>
      </c>
      <c r="N35" s="190">
        <v>0</v>
      </c>
      <c r="O35" s="190">
        <f t="shared" si="11"/>
        <v>0</v>
      </c>
      <c r="P35" s="190">
        <v>0</v>
      </c>
      <c r="Q35" s="190">
        <f t="shared" si="12"/>
        <v>0</v>
      </c>
      <c r="R35" s="190"/>
      <c r="S35" s="190" t="s">
        <v>247</v>
      </c>
      <c r="T35" s="191" t="s">
        <v>248</v>
      </c>
      <c r="U35" s="167">
        <v>0</v>
      </c>
      <c r="V35" s="167">
        <f t="shared" si="13"/>
        <v>0</v>
      </c>
      <c r="W35" s="167"/>
      <c r="X35" s="157"/>
      <c r="Y35" s="157"/>
      <c r="Z35" s="157"/>
      <c r="AA35" s="157"/>
      <c r="AB35" s="157"/>
      <c r="AC35" s="157"/>
      <c r="AD35" s="157"/>
      <c r="AE35" s="157"/>
      <c r="AF35" s="157"/>
      <c r="AG35" s="157" t="s">
        <v>249</v>
      </c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  <c r="BE35" s="157"/>
      <c r="BF35" s="157"/>
      <c r="BG35" s="157"/>
      <c r="BH35" s="157"/>
    </row>
    <row r="36" spans="1:60" outlineLevel="1" x14ac:dyDescent="0.2">
      <c r="A36" s="185">
        <v>27</v>
      </c>
      <c r="B36" s="186" t="s">
        <v>494</v>
      </c>
      <c r="C36" s="195" t="s">
        <v>495</v>
      </c>
      <c r="D36" s="187" t="s">
        <v>444</v>
      </c>
      <c r="E36" s="188">
        <v>2</v>
      </c>
      <c r="F36" s="189"/>
      <c r="G36" s="190">
        <f t="shared" si="7"/>
        <v>0</v>
      </c>
      <c r="H36" s="189"/>
      <c r="I36" s="190">
        <f t="shared" si="8"/>
        <v>0</v>
      </c>
      <c r="J36" s="189"/>
      <c r="K36" s="190">
        <f t="shared" si="9"/>
        <v>0</v>
      </c>
      <c r="L36" s="190">
        <v>21</v>
      </c>
      <c r="M36" s="190">
        <f t="shared" si="10"/>
        <v>0</v>
      </c>
      <c r="N36" s="190">
        <v>0</v>
      </c>
      <c r="O36" s="190">
        <f t="shared" si="11"/>
        <v>0</v>
      </c>
      <c r="P36" s="190">
        <v>0</v>
      </c>
      <c r="Q36" s="190">
        <f t="shared" si="12"/>
        <v>0</v>
      </c>
      <c r="R36" s="190"/>
      <c r="S36" s="190" t="s">
        <v>247</v>
      </c>
      <c r="T36" s="191" t="s">
        <v>248</v>
      </c>
      <c r="U36" s="167">
        <v>0</v>
      </c>
      <c r="V36" s="167">
        <f t="shared" si="13"/>
        <v>0</v>
      </c>
      <c r="W36" s="167"/>
      <c r="X36" s="157"/>
      <c r="Y36" s="157"/>
      <c r="Z36" s="157"/>
      <c r="AA36" s="157"/>
      <c r="AB36" s="157"/>
      <c r="AC36" s="157"/>
      <c r="AD36" s="157"/>
      <c r="AE36" s="157"/>
      <c r="AF36" s="157"/>
      <c r="AG36" s="157" t="s">
        <v>249</v>
      </c>
      <c r="AH36" s="157"/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</row>
    <row r="37" spans="1:60" outlineLevel="1" x14ac:dyDescent="0.2">
      <c r="A37" s="185">
        <v>28</v>
      </c>
      <c r="B37" s="186" t="s">
        <v>496</v>
      </c>
      <c r="C37" s="195" t="s">
        <v>497</v>
      </c>
      <c r="D37" s="187" t="s">
        <v>298</v>
      </c>
      <c r="E37" s="188">
        <v>30</v>
      </c>
      <c r="F37" s="189"/>
      <c r="G37" s="190">
        <f t="shared" si="7"/>
        <v>0</v>
      </c>
      <c r="H37" s="189"/>
      <c r="I37" s="190">
        <f t="shared" si="8"/>
        <v>0</v>
      </c>
      <c r="J37" s="189"/>
      <c r="K37" s="190">
        <f t="shared" si="9"/>
        <v>0</v>
      </c>
      <c r="L37" s="190">
        <v>21</v>
      </c>
      <c r="M37" s="190">
        <f t="shared" si="10"/>
        <v>0</v>
      </c>
      <c r="N37" s="190">
        <v>0</v>
      </c>
      <c r="O37" s="190">
        <f t="shared" si="11"/>
        <v>0</v>
      </c>
      <c r="P37" s="190">
        <v>0</v>
      </c>
      <c r="Q37" s="190">
        <f t="shared" si="12"/>
        <v>0</v>
      </c>
      <c r="R37" s="190"/>
      <c r="S37" s="190" t="s">
        <v>247</v>
      </c>
      <c r="T37" s="191" t="s">
        <v>248</v>
      </c>
      <c r="U37" s="167">
        <v>0</v>
      </c>
      <c r="V37" s="167">
        <f t="shared" si="13"/>
        <v>0</v>
      </c>
      <c r="W37" s="167"/>
      <c r="X37" s="157"/>
      <c r="Y37" s="157"/>
      <c r="Z37" s="157"/>
      <c r="AA37" s="157"/>
      <c r="AB37" s="157"/>
      <c r="AC37" s="157"/>
      <c r="AD37" s="157"/>
      <c r="AE37" s="157"/>
      <c r="AF37" s="157"/>
      <c r="AG37" s="157" t="s">
        <v>249</v>
      </c>
      <c r="AH37" s="157"/>
      <c r="AI37" s="157"/>
      <c r="AJ37" s="157"/>
      <c r="AK37" s="157"/>
      <c r="AL37" s="157"/>
      <c r="AM37" s="157"/>
      <c r="AN37" s="157"/>
      <c r="AO37" s="157"/>
      <c r="AP37" s="157"/>
      <c r="AQ37" s="157"/>
      <c r="AR37" s="157"/>
      <c r="AS37" s="157"/>
      <c r="AT37" s="157"/>
      <c r="AU37" s="157"/>
      <c r="AV37" s="157"/>
      <c r="AW37" s="157"/>
      <c r="AX37" s="157"/>
      <c r="AY37" s="157"/>
      <c r="AZ37" s="157"/>
      <c r="BA37" s="157"/>
      <c r="BB37" s="157"/>
      <c r="BC37" s="157"/>
      <c r="BD37" s="157"/>
      <c r="BE37" s="157"/>
      <c r="BF37" s="157"/>
      <c r="BG37" s="157"/>
      <c r="BH37" s="157"/>
    </row>
    <row r="38" spans="1:60" outlineLevel="1" x14ac:dyDescent="0.2">
      <c r="A38" s="185">
        <v>29</v>
      </c>
      <c r="B38" s="186" t="s">
        <v>498</v>
      </c>
      <c r="C38" s="195" t="s">
        <v>499</v>
      </c>
      <c r="D38" s="187" t="s">
        <v>298</v>
      </c>
      <c r="E38" s="188">
        <v>26</v>
      </c>
      <c r="F38" s="189"/>
      <c r="G38" s="190">
        <f t="shared" si="7"/>
        <v>0</v>
      </c>
      <c r="H38" s="189"/>
      <c r="I38" s="190">
        <f t="shared" si="8"/>
        <v>0</v>
      </c>
      <c r="J38" s="189"/>
      <c r="K38" s="190">
        <f t="shared" si="9"/>
        <v>0</v>
      </c>
      <c r="L38" s="190">
        <v>21</v>
      </c>
      <c r="M38" s="190">
        <f t="shared" si="10"/>
        <v>0</v>
      </c>
      <c r="N38" s="190">
        <v>0</v>
      </c>
      <c r="O38" s="190">
        <f t="shared" si="11"/>
        <v>0</v>
      </c>
      <c r="P38" s="190">
        <v>0</v>
      </c>
      <c r="Q38" s="190">
        <f t="shared" si="12"/>
        <v>0</v>
      </c>
      <c r="R38" s="190"/>
      <c r="S38" s="190" t="s">
        <v>247</v>
      </c>
      <c r="T38" s="191" t="s">
        <v>248</v>
      </c>
      <c r="U38" s="167">
        <v>0</v>
      </c>
      <c r="V38" s="167">
        <f t="shared" si="13"/>
        <v>0</v>
      </c>
      <c r="W38" s="167"/>
      <c r="X38" s="157"/>
      <c r="Y38" s="157"/>
      <c r="Z38" s="157"/>
      <c r="AA38" s="157"/>
      <c r="AB38" s="157"/>
      <c r="AC38" s="157"/>
      <c r="AD38" s="157"/>
      <c r="AE38" s="157"/>
      <c r="AF38" s="157"/>
      <c r="AG38" s="157" t="s">
        <v>249</v>
      </c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</row>
    <row r="39" spans="1:60" outlineLevel="1" x14ac:dyDescent="0.2">
      <c r="A39" s="185">
        <v>30</v>
      </c>
      <c r="B39" s="186" t="s">
        <v>500</v>
      </c>
      <c r="C39" s="195" t="s">
        <v>501</v>
      </c>
      <c r="D39" s="187" t="s">
        <v>298</v>
      </c>
      <c r="E39" s="188">
        <v>6</v>
      </c>
      <c r="F39" s="189"/>
      <c r="G39" s="190">
        <f t="shared" si="7"/>
        <v>0</v>
      </c>
      <c r="H39" s="189"/>
      <c r="I39" s="190">
        <f t="shared" si="8"/>
        <v>0</v>
      </c>
      <c r="J39" s="189"/>
      <c r="K39" s="190">
        <f t="shared" si="9"/>
        <v>0</v>
      </c>
      <c r="L39" s="190">
        <v>21</v>
      </c>
      <c r="M39" s="190">
        <f t="shared" si="10"/>
        <v>0</v>
      </c>
      <c r="N39" s="190">
        <v>0</v>
      </c>
      <c r="O39" s="190">
        <f t="shared" si="11"/>
        <v>0</v>
      </c>
      <c r="P39" s="190">
        <v>0</v>
      </c>
      <c r="Q39" s="190">
        <f t="shared" si="12"/>
        <v>0</v>
      </c>
      <c r="R39" s="190"/>
      <c r="S39" s="190" t="s">
        <v>247</v>
      </c>
      <c r="T39" s="191" t="s">
        <v>248</v>
      </c>
      <c r="U39" s="167">
        <v>0</v>
      </c>
      <c r="V39" s="167">
        <f t="shared" si="13"/>
        <v>0</v>
      </c>
      <c r="W39" s="167"/>
      <c r="X39" s="157"/>
      <c r="Y39" s="157"/>
      <c r="Z39" s="157"/>
      <c r="AA39" s="157"/>
      <c r="AB39" s="157"/>
      <c r="AC39" s="157"/>
      <c r="AD39" s="157"/>
      <c r="AE39" s="157"/>
      <c r="AF39" s="157"/>
      <c r="AG39" s="157" t="s">
        <v>249</v>
      </c>
      <c r="AH39" s="157"/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</row>
    <row r="40" spans="1:60" ht="22.5" outlineLevel="1" x14ac:dyDescent="0.2">
      <c r="A40" s="185">
        <v>31</v>
      </c>
      <c r="B40" s="186" t="s">
        <v>502</v>
      </c>
      <c r="C40" s="195" t="s">
        <v>503</v>
      </c>
      <c r="D40" s="187" t="s">
        <v>298</v>
      </c>
      <c r="E40" s="188">
        <v>5</v>
      </c>
      <c r="F40" s="189"/>
      <c r="G40" s="190">
        <f t="shared" si="7"/>
        <v>0</v>
      </c>
      <c r="H40" s="189"/>
      <c r="I40" s="190">
        <f t="shared" si="8"/>
        <v>0</v>
      </c>
      <c r="J40" s="189"/>
      <c r="K40" s="190">
        <f t="shared" si="9"/>
        <v>0</v>
      </c>
      <c r="L40" s="190">
        <v>21</v>
      </c>
      <c r="M40" s="190">
        <f t="shared" si="10"/>
        <v>0</v>
      </c>
      <c r="N40" s="190">
        <v>0</v>
      </c>
      <c r="O40" s="190">
        <f t="shared" si="11"/>
        <v>0</v>
      </c>
      <c r="P40" s="190">
        <v>0</v>
      </c>
      <c r="Q40" s="190">
        <f t="shared" si="12"/>
        <v>0</v>
      </c>
      <c r="R40" s="190"/>
      <c r="S40" s="190" t="s">
        <v>247</v>
      </c>
      <c r="T40" s="191" t="s">
        <v>248</v>
      </c>
      <c r="U40" s="167">
        <v>0</v>
      </c>
      <c r="V40" s="167">
        <f t="shared" si="13"/>
        <v>0</v>
      </c>
      <c r="W40" s="167"/>
      <c r="X40" s="157"/>
      <c r="Y40" s="157"/>
      <c r="Z40" s="157"/>
      <c r="AA40" s="157"/>
      <c r="AB40" s="157"/>
      <c r="AC40" s="157"/>
      <c r="AD40" s="157"/>
      <c r="AE40" s="157"/>
      <c r="AF40" s="157"/>
      <c r="AG40" s="157" t="s">
        <v>249</v>
      </c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</row>
    <row r="41" spans="1:60" outlineLevel="1" x14ac:dyDescent="0.2">
      <c r="A41" s="185">
        <v>32</v>
      </c>
      <c r="B41" s="186" t="s">
        <v>504</v>
      </c>
      <c r="C41" s="195" t="s">
        <v>505</v>
      </c>
      <c r="D41" s="187" t="s">
        <v>444</v>
      </c>
      <c r="E41" s="188">
        <v>1</v>
      </c>
      <c r="F41" s="189"/>
      <c r="G41" s="190">
        <f t="shared" si="7"/>
        <v>0</v>
      </c>
      <c r="H41" s="189"/>
      <c r="I41" s="190">
        <f t="shared" si="8"/>
        <v>0</v>
      </c>
      <c r="J41" s="189"/>
      <c r="K41" s="190">
        <f t="shared" si="9"/>
        <v>0</v>
      </c>
      <c r="L41" s="190">
        <v>21</v>
      </c>
      <c r="M41" s="190">
        <f t="shared" si="10"/>
        <v>0</v>
      </c>
      <c r="N41" s="190">
        <v>0</v>
      </c>
      <c r="O41" s="190">
        <f t="shared" si="11"/>
        <v>0</v>
      </c>
      <c r="P41" s="190">
        <v>0</v>
      </c>
      <c r="Q41" s="190">
        <f t="shared" si="12"/>
        <v>0</v>
      </c>
      <c r="R41" s="190"/>
      <c r="S41" s="190" t="s">
        <v>247</v>
      </c>
      <c r="T41" s="191" t="s">
        <v>248</v>
      </c>
      <c r="U41" s="167">
        <v>0</v>
      </c>
      <c r="V41" s="167">
        <f t="shared" si="13"/>
        <v>0</v>
      </c>
      <c r="W41" s="167"/>
      <c r="X41" s="157"/>
      <c r="Y41" s="157"/>
      <c r="Z41" s="157"/>
      <c r="AA41" s="157"/>
      <c r="AB41" s="157"/>
      <c r="AC41" s="157"/>
      <c r="AD41" s="157"/>
      <c r="AE41" s="157"/>
      <c r="AF41" s="157"/>
      <c r="AG41" s="157" t="s">
        <v>249</v>
      </c>
      <c r="AH41" s="157"/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  <c r="BE41" s="157"/>
      <c r="BF41" s="157"/>
      <c r="BG41" s="157"/>
      <c r="BH41" s="157"/>
    </row>
    <row r="42" spans="1:60" outlineLevel="1" x14ac:dyDescent="0.2">
      <c r="A42" s="185">
        <v>33</v>
      </c>
      <c r="B42" s="186" t="s">
        <v>506</v>
      </c>
      <c r="C42" s="195" t="s">
        <v>507</v>
      </c>
      <c r="D42" s="187" t="s">
        <v>444</v>
      </c>
      <c r="E42" s="188">
        <v>1</v>
      </c>
      <c r="F42" s="189"/>
      <c r="G42" s="190">
        <f t="shared" si="7"/>
        <v>0</v>
      </c>
      <c r="H42" s="189"/>
      <c r="I42" s="190">
        <f t="shared" si="8"/>
        <v>0</v>
      </c>
      <c r="J42" s="189"/>
      <c r="K42" s="190">
        <f t="shared" si="9"/>
        <v>0</v>
      </c>
      <c r="L42" s="190">
        <v>21</v>
      </c>
      <c r="M42" s="190">
        <f t="shared" si="10"/>
        <v>0</v>
      </c>
      <c r="N42" s="190">
        <v>0</v>
      </c>
      <c r="O42" s="190">
        <f t="shared" si="11"/>
        <v>0</v>
      </c>
      <c r="P42" s="190">
        <v>0</v>
      </c>
      <c r="Q42" s="190">
        <f t="shared" si="12"/>
        <v>0</v>
      </c>
      <c r="R42" s="190"/>
      <c r="S42" s="190" t="s">
        <v>247</v>
      </c>
      <c r="T42" s="191" t="s">
        <v>248</v>
      </c>
      <c r="U42" s="167">
        <v>0</v>
      </c>
      <c r="V42" s="167">
        <f t="shared" si="13"/>
        <v>0</v>
      </c>
      <c r="W42" s="167"/>
      <c r="X42" s="157"/>
      <c r="Y42" s="157"/>
      <c r="Z42" s="157"/>
      <c r="AA42" s="157"/>
      <c r="AB42" s="157"/>
      <c r="AC42" s="157"/>
      <c r="AD42" s="157"/>
      <c r="AE42" s="157"/>
      <c r="AF42" s="157"/>
      <c r="AG42" s="157" t="s">
        <v>249</v>
      </c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</row>
    <row r="43" spans="1:60" x14ac:dyDescent="0.2">
      <c r="A43" s="172" t="s">
        <v>242</v>
      </c>
      <c r="B43" s="173" t="s">
        <v>213</v>
      </c>
      <c r="C43" s="194" t="s">
        <v>27</v>
      </c>
      <c r="D43" s="174"/>
      <c r="E43" s="175"/>
      <c r="F43" s="176"/>
      <c r="G43" s="176">
        <f>SUMIF(AG44:AG45,"&lt;&gt;NOR",G44:G45)</f>
        <v>0</v>
      </c>
      <c r="H43" s="176"/>
      <c r="I43" s="176">
        <f>SUM(I44:I45)</f>
        <v>0</v>
      </c>
      <c r="J43" s="176"/>
      <c r="K43" s="176">
        <f>SUM(K44:K45)</f>
        <v>0</v>
      </c>
      <c r="L43" s="176"/>
      <c r="M43" s="176">
        <f>SUM(M44:M45)</f>
        <v>0</v>
      </c>
      <c r="N43" s="176"/>
      <c r="O43" s="176">
        <f>SUM(O44:O45)</f>
        <v>0</v>
      </c>
      <c r="P43" s="176"/>
      <c r="Q43" s="176">
        <f>SUM(Q44:Q45)</f>
        <v>0</v>
      </c>
      <c r="R43" s="176"/>
      <c r="S43" s="176"/>
      <c r="T43" s="177"/>
      <c r="U43" s="171"/>
      <c r="V43" s="171">
        <f>SUM(V44:V45)</f>
        <v>0</v>
      </c>
      <c r="W43" s="171"/>
      <c r="AG43" t="s">
        <v>243</v>
      </c>
    </row>
    <row r="44" spans="1:60" outlineLevel="1" x14ac:dyDescent="0.2">
      <c r="A44" s="185">
        <v>34</v>
      </c>
      <c r="B44" s="186" t="s">
        <v>508</v>
      </c>
      <c r="C44" s="195" t="s">
        <v>509</v>
      </c>
      <c r="D44" s="187" t="s">
        <v>510</v>
      </c>
      <c r="E44" s="188">
        <v>1</v>
      </c>
      <c r="F44" s="189"/>
      <c r="G44" s="190">
        <f>ROUND(E44*F44,2)</f>
        <v>0</v>
      </c>
      <c r="H44" s="189"/>
      <c r="I44" s="190">
        <f>ROUND(E44*H44,2)</f>
        <v>0</v>
      </c>
      <c r="J44" s="189"/>
      <c r="K44" s="190">
        <f>ROUND(E44*J44,2)</f>
        <v>0</v>
      </c>
      <c r="L44" s="190">
        <v>21</v>
      </c>
      <c r="M44" s="190">
        <f>G44*(1+L44/100)</f>
        <v>0</v>
      </c>
      <c r="N44" s="190">
        <v>0</v>
      </c>
      <c r="O44" s="190">
        <f>ROUND(E44*N44,2)</f>
        <v>0</v>
      </c>
      <c r="P44" s="190">
        <v>0</v>
      </c>
      <c r="Q44" s="190">
        <f>ROUND(E44*P44,2)</f>
        <v>0</v>
      </c>
      <c r="R44" s="190"/>
      <c r="S44" s="190" t="s">
        <v>247</v>
      </c>
      <c r="T44" s="191" t="s">
        <v>248</v>
      </c>
      <c r="U44" s="167">
        <v>0</v>
      </c>
      <c r="V44" s="167">
        <f>ROUND(E44*U44,2)</f>
        <v>0</v>
      </c>
      <c r="W44" s="167"/>
      <c r="X44" s="157"/>
      <c r="Y44" s="157"/>
      <c r="Z44" s="157"/>
      <c r="AA44" s="157"/>
      <c r="AB44" s="157"/>
      <c r="AC44" s="157"/>
      <c r="AD44" s="157"/>
      <c r="AE44" s="157"/>
      <c r="AF44" s="157"/>
      <c r="AG44" s="157" t="s">
        <v>249</v>
      </c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</row>
    <row r="45" spans="1:60" outlineLevel="1" x14ac:dyDescent="0.2">
      <c r="A45" s="185">
        <v>35</v>
      </c>
      <c r="B45" s="186" t="s">
        <v>511</v>
      </c>
      <c r="C45" s="195" t="s">
        <v>512</v>
      </c>
      <c r="D45" s="187" t="s">
        <v>510</v>
      </c>
      <c r="E45" s="188">
        <v>1</v>
      </c>
      <c r="F45" s="189"/>
      <c r="G45" s="190">
        <f>ROUND(E45*F45,2)</f>
        <v>0</v>
      </c>
      <c r="H45" s="189"/>
      <c r="I45" s="190">
        <f>ROUND(E45*H45,2)</f>
        <v>0</v>
      </c>
      <c r="J45" s="189"/>
      <c r="K45" s="190">
        <f>ROUND(E45*J45,2)</f>
        <v>0</v>
      </c>
      <c r="L45" s="190">
        <v>21</v>
      </c>
      <c r="M45" s="190">
        <f>G45*(1+L45/100)</f>
        <v>0</v>
      </c>
      <c r="N45" s="190">
        <v>0</v>
      </c>
      <c r="O45" s="190">
        <f>ROUND(E45*N45,2)</f>
        <v>0</v>
      </c>
      <c r="P45" s="190">
        <v>0</v>
      </c>
      <c r="Q45" s="190">
        <f>ROUND(E45*P45,2)</f>
        <v>0</v>
      </c>
      <c r="R45" s="190"/>
      <c r="S45" s="190" t="s">
        <v>247</v>
      </c>
      <c r="T45" s="191" t="s">
        <v>248</v>
      </c>
      <c r="U45" s="167">
        <v>0</v>
      </c>
      <c r="V45" s="167">
        <f>ROUND(E45*U45,2)</f>
        <v>0</v>
      </c>
      <c r="W45" s="167"/>
      <c r="X45" s="157"/>
      <c r="Y45" s="157"/>
      <c r="Z45" s="157"/>
      <c r="AA45" s="157"/>
      <c r="AB45" s="157"/>
      <c r="AC45" s="157"/>
      <c r="AD45" s="157"/>
      <c r="AE45" s="157"/>
      <c r="AF45" s="157"/>
      <c r="AG45" s="157" t="s">
        <v>249</v>
      </c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</row>
    <row r="46" spans="1:60" x14ac:dyDescent="0.2">
      <c r="A46" s="172" t="s">
        <v>242</v>
      </c>
      <c r="B46" s="173" t="s">
        <v>216</v>
      </c>
      <c r="C46" s="194" t="s">
        <v>28</v>
      </c>
      <c r="D46" s="174"/>
      <c r="E46" s="175"/>
      <c r="F46" s="176"/>
      <c r="G46" s="176">
        <f>SUMIF(AG47:AG49,"&lt;&gt;NOR",G47:G49)</f>
        <v>0</v>
      </c>
      <c r="H46" s="176"/>
      <c r="I46" s="176">
        <f>SUM(I47:I49)</f>
        <v>0</v>
      </c>
      <c r="J46" s="176"/>
      <c r="K46" s="176">
        <f>SUM(K47:K49)</f>
        <v>0</v>
      </c>
      <c r="L46" s="176"/>
      <c r="M46" s="176">
        <f>SUM(M47:M49)</f>
        <v>0</v>
      </c>
      <c r="N46" s="176"/>
      <c r="O46" s="176">
        <f>SUM(O47:O49)</f>
        <v>0</v>
      </c>
      <c r="P46" s="176"/>
      <c r="Q46" s="176">
        <f>SUM(Q47:Q49)</f>
        <v>0</v>
      </c>
      <c r="R46" s="176"/>
      <c r="S46" s="176"/>
      <c r="T46" s="177"/>
      <c r="U46" s="171"/>
      <c r="V46" s="171">
        <f>SUM(V47:V49)</f>
        <v>0</v>
      </c>
      <c r="W46" s="171"/>
      <c r="AG46" t="s">
        <v>243</v>
      </c>
    </row>
    <row r="47" spans="1:60" outlineLevel="1" x14ac:dyDescent="0.2">
      <c r="A47" s="185">
        <v>36</v>
      </c>
      <c r="B47" s="186" t="s">
        <v>513</v>
      </c>
      <c r="C47" s="195" t="s">
        <v>514</v>
      </c>
      <c r="D47" s="187" t="s">
        <v>420</v>
      </c>
      <c r="E47" s="188">
        <v>1</v>
      </c>
      <c r="F47" s="189"/>
      <c r="G47" s="190">
        <f>ROUND(E47*F47,2)</f>
        <v>0</v>
      </c>
      <c r="H47" s="189"/>
      <c r="I47" s="190">
        <f>ROUND(E47*H47,2)</f>
        <v>0</v>
      </c>
      <c r="J47" s="189"/>
      <c r="K47" s="190">
        <f>ROUND(E47*J47,2)</f>
        <v>0</v>
      </c>
      <c r="L47" s="190">
        <v>21</v>
      </c>
      <c r="M47" s="190">
        <f>G47*(1+L47/100)</f>
        <v>0</v>
      </c>
      <c r="N47" s="190">
        <v>0</v>
      </c>
      <c r="O47" s="190">
        <f>ROUND(E47*N47,2)</f>
        <v>0</v>
      </c>
      <c r="P47" s="190">
        <v>0</v>
      </c>
      <c r="Q47" s="190">
        <f>ROUND(E47*P47,2)</f>
        <v>0</v>
      </c>
      <c r="R47" s="190"/>
      <c r="S47" s="190" t="s">
        <v>247</v>
      </c>
      <c r="T47" s="191" t="s">
        <v>248</v>
      </c>
      <c r="U47" s="167">
        <v>0</v>
      </c>
      <c r="V47" s="167">
        <f>ROUND(E47*U47,2)</f>
        <v>0</v>
      </c>
      <c r="W47" s="167"/>
      <c r="X47" s="157"/>
      <c r="Y47" s="157"/>
      <c r="Z47" s="157"/>
      <c r="AA47" s="157"/>
      <c r="AB47" s="157"/>
      <c r="AC47" s="157"/>
      <c r="AD47" s="157"/>
      <c r="AE47" s="157"/>
      <c r="AF47" s="157"/>
      <c r="AG47" s="157" t="s">
        <v>421</v>
      </c>
      <c r="AH47" s="157"/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</row>
    <row r="48" spans="1:60" outlineLevel="1" x14ac:dyDescent="0.2">
      <c r="A48" s="185">
        <v>37</v>
      </c>
      <c r="B48" s="186" t="s">
        <v>515</v>
      </c>
      <c r="C48" s="195" t="s">
        <v>516</v>
      </c>
      <c r="D48" s="187" t="s">
        <v>420</v>
      </c>
      <c r="E48" s="188">
        <v>1</v>
      </c>
      <c r="F48" s="189"/>
      <c r="G48" s="190">
        <f>ROUND(E48*F48,2)</f>
        <v>0</v>
      </c>
      <c r="H48" s="189"/>
      <c r="I48" s="190">
        <f>ROUND(E48*H48,2)</f>
        <v>0</v>
      </c>
      <c r="J48" s="189"/>
      <c r="K48" s="190">
        <f>ROUND(E48*J48,2)</f>
        <v>0</v>
      </c>
      <c r="L48" s="190">
        <v>21</v>
      </c>
      <c r="M48" s="190">
        <f>G48*(1+L48/100)</f>
        <v>0</v>
      </c>
      <c r="N48" s="190">
        <v>0</v>
      </c>
      <c r="O48" s="190">
        <f>ROUND(E48*N48,2)</f>
        <v>0</v>
      </c>
      <c r="P48" s="190">
        <v>0</v>
      </c>
      <c r="Q48" s="190">
        <f>ROUND(E48*P48,2)</f>
        <v>0</v>
      </c>
      <c r="R48" s="190"/>
      <c r="S48" s="190" t="s">
        <v>247</v>
      </c>
      <c r="T48" s="191" t="s">
        <v>248</v>
      </c>
      <c r="U48" s="167">
        <v>0</v>
      </c>
      <c r="V48" s="167">
        <f>ROUND(E48*U48,2)</f>
        <v>0</v>
      </c>
      <c r="W48" s="167"/>
      <c r="X48" s="157"/>
      <c r="Y48" s="157"/>
      <c r="Z48" s="157"/>
      <c r="AA48" s="157"/>
      <c r="AB48" s="157"/>
      <c r="AC48" s="157"/>
      <c r="AD48" s="157"/>
      <c r="AE48" s="157"/>
      <c r="AF48" s="157"/>
      <c r="AG48" s="157" t="s">
        <v>421</v>
      </c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</row>
    <row r="49" spans="1:60" ht="22.5" outlineLevel="1" x14ac:dyDescent="0.2">
      <c r="A49" s="178">
        <v>38</v>
      </c>
      <c r="B49" s="179" t="s">
        <v>517</v>
      </c>
      <c r="C49" s="196" t="s">
        <v>518</v>
      </c>
      <c r="D49" s="180" t="s">
        <v>510</v>
      </c>
      <c r="E49" s="181">
        <v>1</v>
      </c>
      <c r="F49" s="182"/>
      <c r="G49" s="183">
        <f>ROUND(E49*F49,2)</f>
        <v>0</v>
      </c>
      <c r="H49" s="182"/>
      <c r="I49" s="183">
        <f>ROUND(E49*H49,2)</f>
        <v>0</v>
      </c>
      <c r="J49" s="182"/>
      <c r="K49" s="183">
        <f>ROUND(E49*J49,2)</f>
        <v>0</v>
      </c>
      <c r="L49" s="183">
        <v>21</v>
      </c>
      <c r="M49" s="183">
        <f>G49*(1+L49/100)</f>
        <v>0</v>
      </c>
      <c r="N49" s="183">
        <v>0</v>
      </c>
      <c r="O49" s="183">
        <f>ROUND(E49*N49,2)</f>
        <v>0</v>
      </c>
      <c r="P49" s="183">
        <v>0</v>
      </c>
      <c r="Q49" s="183">
        <f>ROUND(E49*P49,2)</f>
        <v>0</v>
      </c>
      <c r="R49" s="183"/>
      <c r="S49" s="183" t="s">
        <v>247</v>
      </c>
      <c r="T49" s="184" t="s">
        <v>248</v>
      </c>
      <c r="U49" s="167">
        <v>0</v>
      </c>
      <c r="V49" s="167">
        <f>ROUND(E49*U49,2)</f>
        <v>0</v>
      </c>
      <c r="W49" s="167"/>
      <c r="X49" s="157"/>
      <c r="Y49" s="157"/>
      <c r="Z49" s="157"/>
      <c r="AA49" s="157"/>
      <c r="AB49" s="157"/>
      <c r="AC49" s="157"/>
      <c r="AD49" s="157"/>
      <c r="AE49" s="157"/>
      <c r="AF49" s="157"/>
      <c r="AG49" s="157" t="s">
        <v>421</v>
      </c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</row>
    <row r="50" spans="1:60" x14ac:dyDescent="0.2">
      <c r="A50" s="5"/>
      <c r="B50" s="6"/>
      <c r="C50" s="198"/>
      <c r="D50" s="8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AE50">
        <v>15</v>
      </c>
      <c r="AF50">
        <v>21</v>
      </c>
    </row>
    <row r="51" spans="1:60" x14ac:dyDescent="0.2">
      <c r="A51" s="160"/>
      <c r="B51" s="161" t="s">
        <v>29</v>
      </c>
      <c r="C51" s="199"/>
      <c r="D51" s="162"/>
      <c r="E51" s="163"/>
      <c r="F51" s="163"/>
      <c r="G51" s="193">
        <f>G8+G26+G43+G46</f>
        <v>0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AE51">
        <f>SUMIF(L7:L49,AE50,G7:G49)</f>
        <v>0</v>
      </c>
      <c r="AF51">
        <f>SUMIF(L7:L49,AF50,G7:G49)</f>
        <v>0</v>
      </c>
      <c r="AG51" t="s">
        <v>426</v>
      </c>
    </row>
    <row r="52" spans="1:60" x14ac:dyDescent="0.2">
      <c r="A52" s="268" t="s">
        <v>427</v>
      </c>
      <c r="B52" s="268"/>
      <c r="C52" s="198"/>
      <c r="D52" s="8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60" x14ac:dyDescent="0.2">
      <c r="A53" s="5"/>
      <c r="B53" s="6" t="s">
        <v>428</v>
      </c>
      <c r="C53" s="198" t="s">
        <v>429</v>
      </c>
      <c r="D53" s="8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AG53" t="s">
        <v>430</v>
      </c>
    </row>
    <row r="54" spans="1:60" x14ac:dyDescent="0.2">
      <c r="A54" s="5"/>
      <c r="B54" s="6" t="s">
        <v>431</v>
      </c>
      <c r="C54" s="198" t="s">
        <v>432</v>
      </c>
      <c r="D54" s="8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AG54" t="s">
        <v>433</v>
      </c>
    </row>
    <row r="55" spans="1:60" x14ac:dyDescent="0.2">
      <c r="A55" s="5"/>
      <c r="B55" s="6"/>
      <c r="C55" s="198" t="s">
        <v>434</v>
      </c>
      <c r="D55" s="8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AG55" t="s">
        <v>435</v>
      </c>
    </row>
    <row r="56" spans="1:60" x14ac:dyDescent="0.2">
      <c r="A56" s="5"/>
      <c r="B56" s="6"/>
      <c r="C56" s="198"/>
      <c r="D56" s="8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60" x14ac:dyDescent="0.2">
      <c r="C57" s="200"/>
      <c r="D57" s="148"/>
      <c r="AG57" t="s">
        <v>436</v>
      </c>
    </row>
    <row r="58" spans="1:60" x14ac:dyDescent="0.2">
      <c r="D58" s="148"/>
    </row>
    <row r="59" spans="1:60" x14ac:dyDescent="0.2">
      <c r="D59" s="148"/>
    </row>
    <row r="60" spans="1:60" x14ac:dyDescent="0.2">
      <c r="D60" s="148"/>
    </row>
    <row r="61" spans="1:60" x14ac:dyDescent="0.2">
      <c r="D61" s="148"/>
    </row>
    <row r="62" spans="1:60" x14ac:dyDescent="0.2">
      <c r="D62" s="148"/>
    </row>
    <row r="63" spans="1:60" x14ac:dyDescent="0.2">
      <c r="D63" s="148"/>
    </row>
    <row r="64" spans="1:60" x14ac:dyDescent="0.2">
      <c r="D64" s="148"/>
    </row>
    <row r="65" spans="4:4" x14ac:dyDescent="0.2">
      <c r="D65" s="148"/>
    </row>
    <row r="66" spans="4:4" x14ac:dyDescent="0.2">
      <c r="D66" s="148"/>
    </row>
    <row r="67" spans="4:4" x14ac:dyDescent="0.2">
      <c r="D67" s="148"/>
    </row>
    <row r="68" spans="4:4" x14ac:dyDescent="0.2">
      <c r="D68" s="148"/>
    </row>
    <row r="69" spans="4:4" x14ac:dyDescent="0.2">
      <c r="D69" s="148"/>
    </row>
    <row r="70" spans="4:4" x14ac:dyDescent="0.2">
      <c r="D70" s="148"/>
    </row>
    <row r="71" spans="4:4" x14ac:dyDescent="0.2">
      <c r="D71" s="148"/>
    </row>
    <row r="72" spans="4:4" x14ac:dyDescent="0.2">
      <c r="D72" s="148"/>
    </row>
    <row r="73" spans="4:4" x14ac:dyDescent="0.2">
      <c r="D73" s="148"/>
    </row>
    <row r="74" spans="4:4" x14ac:dyDescent="0.2">
      <c r="D74" s="148"/>
    </row>
    <row r="75" spans="4:4" x14ac:dyDescent="0.2">
      <c r="D75" s="148"/>
    </row>
    <row r="76" spans="4:4" x14ac:dyDescent="0.2">
      <c r="D76" s="148"/>
    </row>
    <row r="77" spans="4:4" x14ac:dyDescent="0.2">
      <c r="D77" s="148"/>
    </row>
    <row r="78" spans="4:4" x14ac:dyDescent="0.2">
      <c r="D78" s="148"/>
    </row>
    <row r="79" spans="4:4" x14ac:dyDescent="0.2">
      <c r="D79" s="148"/>
    </row>
    <row r="80" spans="4:4" x14ac:dyDescent="0.2">
      <c r="D80" s="148"/>
    </row>
    <row r="81" spans="4:4" x14ac:dyDescent="0.2">
      <c r="D81" s="148"/>
    </row>
    <row r="82" spans="4:4" x14ac:dyDescent="0.2">
      <c r="D82" s="148"/>
    </row>
    <row r="83" spans="4:4" x14ac:dyDescent="0.2">
      <c r="D83" s="148"/>
    </row>
    <row r="84" spans="4:4" x14ac:dyDescent="0.2">
      <c r="D84" s="148"/>
    </row>
    <row r="85" spans="4:4" x14ac:dyDescent="0.2">
      <c r="D85" s="148"/>
    </row>
    <row r="86" spans="4:4" x14ac:dyDescent="0.2">
      <c r="D86" s="148"/>
    </row>
    <row r="87" spans="4:4" x14ac:dyDescent="0.2">
      <c r="D87" s="148"/>
    </row>
    <row r="88" spans="4:4" x14ac:dyDescent="0.2">
      <c r="D88" s="148"/>
    </row>
    <row r="89" spans="4:4" x14ac:dyDescent="0.2">
      <c r="D89" s="148"/>
    </row>
    <row r="90" spans="4:4" x14ac:dyDescent="0.2">
      <c r="D90" s="148"/>
    </row>
    <row r="91" spans="4:4" x14ac:dyDescent="0.2">
      <c r="D91" s="148"/>
    </row>
    <row r="92" spans="4:4" x14ac:dyDescent="0.2">
      <c r="D92" s="148"/>
    </row>
    <row r="93" spans="4:4" x14ac:dyDescent="0.2">
      <c r="D93" s="148"/>
    </row>
    <row r="94" spans="4:4" x14ac:dyDescent="0.2">
      <c r="D94" s="148"/>
    </row>
    <row r="95" spans="4:4" x14ac:dyDescent="0.2">
      <c r="D95" s="148"/>
    </row>
    <row r="96" spans="4:4" x14ac:dyDescent="0.2">
      <c r="D96" s="148"/>
    </row>
    <row r="97" spans="4:4" x14ac:dyDescent="0.2">
      <c r="D97" s="148"/>
    </row>
    <row r="98" spans="4:4" x14ac:dyDescent="0.2">
      <c r="D98" s="148"/>
    </row>
    <row r="99" spans="4:4" x14ac:dyDescent="0.2">
      <c r="D99" s="148"/>
    </row>
    <row r="100" spans="4:4" x14ac:dyDescent="0.2">
      <c r="D100" s="148"/>
    </row>
    <row r="101" spans="4:4" x14ac:dyDescent="0.2">
      <c r="D101" s="148"/>
    </row>
    <row r="102" spans="4:4" x14ac:dyDescent="0.2">
      <c r="D102" s="148"/>
    </row>
    <row r="103" spans="4:4" x14ac:dyDescent="0.2">
      <c r="D103" s="148"/>
    </row>
    <row r="104" spans="4:4" x14ac:dyDescent="0.2">
      <c r="D104" s="148"/>
    </row>
    <row r="105" spans="4:4" x14ac:dyDescent="0.2">
      <c r="D105" s="148"/>
    </row>
    <row r="106" spans="4:4" x14ac:dyDescent="0.2">
      <c r="D106" s="148"/>
    </row>
    <row r="107" spans="4:4" x14ac:dyDescent="0.2">
      <c r="D107" s="148"/>
    </row>
    <row r="108" spans="4:4" x14ac:dyDescent="0.2">
      <c r="D108" s="148"/>
    </row>
    <row r="109" spans="4:4" x14ac:dyDescent="0.2">
      <c r="D109" s="148"/>
    </row>
    <row r="110" spans="4:4" x14ac:dyDescent="0.2">
      <c r="D110" s="148"/>
    </row>
    <row r="111" spans="4:4" x14ac:dyDescent="0.2">
      <c r="D111" s="148"/>
    </row>
    <row r="112" spans="4:4" x14ac:dyDescent="0.2">
      <c r="D112" s="148"/>
    </row>
    <row r="113" spans="4:4" x14ac:dyDescent="0.2">
      <c r="D113" s="148"/>
    </row>
    <row r="114" spans="4:4" x14ac:dyDescent="0.2">
      <c r="D114" s="148"/>
    </row>
    <row r="115" spans="4:4" x14ac:dyDescent="0.2">
      <c r="D115" s="148"/>
    </row>
    <row r="116" spans="4:4" x14ac:dyDescent="0.2">
      <c r="D116" s="148"/>
    </row>
    <row r="117" spans="4:4" x14ac:dyDescent="0.2">
      <c r="D117" s="148"/>
    </row>
    <row r="118" spans="4:4" x14ac:dyDescent="0.2">
      <c r="D118" s="148"/>
    </row>
    <row r="119" spans="4:4" x14ac:dyDescent="0.2">
      <c r="D119" s="148"/>
    </row>
    <row r="120" spans="4:4" x14ac:dyDescent="0.2">
      <c r="D120" s="148"/>
    </row>
    <row r="121" spans="4:4" x14ac:dyDescent="0.2">
      <c r="D121" s="148"/>
    </row>
    <row r="122" spans="4:4" x14ac:dyDescent="0.2">
      <c r="D122" s="148"/>
    </row>
    <row r="123" spans="4:4" x14ac:dyDescent="0.2">
      <c r="D123" s="148"/>
    </row>
    <row r="124" spans="4:4" x14ac:dyDescent="0.2">
      <c r="D124" s="148"/>
    </row>
    <row r="125" spans="4:4" x14ac:dyDescent="0.2">
      <c r="D125" s="148"/>
    </row>
    <row r="126" spans="4:4" x14ac:dyDescent="0.2">
      <c r="D126" s="148"/>
    </row>
    <row r="127" spans="4:4" x14ac:dyDescent="0.2">
      <c r="D127" s="148"/>
    </row>
    <row r="128" spans="4:4" x14ac:dyDescent="0.2">
      <c r="D128" s="148"/>
    </row>
    <row r="129" spans="4:4" x14ac:dyDescent="0.2">
      <c r="D129" s="148"/>
    </row>
    <row r="130" spans="4:4" x14ac:dyDescent="0.2">
      <c r="D130" s="148"/>
    </row>
    <row r="131" spans="4:4" x14ac:dyDescent="0.2">
      <c r="D131" s="148"/>
    </row>
    <row r="132" spans="4:4" x14ac:dyDescent="0.2">
      <c r="D132" s="148"/>
    </row>
    <row r="133" spans="4:4" x14ac:dyDescent="0.2">
      <c r="D133" s="148"/>
    </row>
    <row r="134" spans="4:4" x14ac:dyDescent="0.2">
      <c r="D134" s="148"/>
    </row>
    <row r="135" spans="4:4" x14ac:dyDescent="0.2">
      <c r="D135" s="148"/>
    </row>
    <row r="136" spans="4:4" x14ac:dyDescent="0.2">
      <c r="D136" s="148"/>
    </row>
    <row r="137" spans="4:4" x14ac:dyDescent="0.2">
      <c r="D137" s="148"/>
    </row>
    <row r="138" spans="4:4" x14ac:dyDescent="0.2">
      <c r="D138" s="148"/>
    </row>
    <row r="139" spans="4:4" x14ac:dyDescent="0.2">
      <c r="D139" s="148"/>
    </row>
    <row r="140" spans="4:4" x14ac:dyDescent="0.2">
      <c r="D140" s="148"/>
    </row>
    <row r="141" spans="4:4" x14ac:dyDescent="0.2">
      <c r="D141" s="148"/>
    </row>
    <row r="142" spans="4:4" x14ac:dyDescent="0.2">
      <c r="D142" s="148"/>
    </row>
    <row r="143" spans="4:4" x14ac:dyDescent="0.2">
      <c r="D143" s="148"/>
    </row>
    <row r="144" spans="4:4" x14ac:dyDescent="0.2">
      <c r="D144" s="148"/>
    </row>
    <row r="145" spans="4:4" x14ac:dyDescent="0.2">
      <c r="D145" s="148"/>
    </row>
    <row r="146" spans="4:4" x14ac:dyDescent="0.2">
      <c r="D146" s="148"/>
    </row>
    <row r="147" spans="4:4" x14ac:dyDescent="0.2">
      <c r="D147" s="148"/>
    </row>
    <row r="148" spans="4:4" x14ac:dyDescent="0.2">
      <c r="D148" s="148"/>
    </row>
    <row r="149" spans="4:4" x14ac:dyDescent="0.2">
      <c r="D149" s="148"/>
    </row>
    <row r="150" spans="4:4" x14ac:dyDescent="0.2">
      <c r="D150" s="148"/>
    </row>
    <row r="151" spans="4:4" x14ac:dyDescent="0.2">
      <c r="D151" s="148"/>
    </row>
    <row r="152" spans="4:4" x14ac:dyDescent="0.2">
      <c r="D152" s="148"/>
    </row>
    <row r="153" spans="4:4" x14ac:dyDescent="0.2">
      <c r="D153" s="148"/>
    </row>
    <row r="154" spans="4:4" x14ac:dyDescent="0.2">
      <c r="D154" s="148"/>
    </row>
    <row r="155" spans="4:4" x14ac:dyDescent="0.2">
      <c r="D155" s="148"/>
    </row>
    <row r="156" spans="4:4" x14ac:dyDescent="0.2">
      <c r="D156" s="148"/>
    </row>
    <row r="157" spans="4:4" x14ac:dyDescent="0.2">
      <c r="D157" s="148"/>
    </row>
    <row r="158" spans="4:4" x14ac:dyDescent="0.2">
      <c r="D158" s="148"/>
    </row>
    <row r="159" spans="4:4" x14ac:dyDescent="0.2">
      <c r="D159" s="148"/>
    </row>
    <row r="160" spans="4:4" x14ac:dyDescent="0.2">
      <c r="D160" s="148"/>
    </row>
    <row r="161" spans="4:4" x14ac:dyDescent="0.2">
      <c r="D161" s="148"/>
    </row>
    <row r="162" spans="4:4" x14ac:dyDescent="0.2">
      <c r="D162" s="148"/>
    </row>
    <row r="163" spans="4:4" x14ac:dyDescent="0.2">
      <c r="D163" s="148"/>
    </row>
    <row r="164" spans="4:4" x14ac:dyDescent="0.2">
      <c r="D164" s="148"/>
    </row>
    <row r="165" spans="4:4" x14ac:dyDescent="0.2">
      <c r="D165" s="148"/>
    </row>
    <row r="166" spans="4:4" x14ac:dyDescent="0.2">
      <c r="D166" s="148"/>
    </row>
    <row r="167" spans="4:4" x14ac:dyDescent="0.2">
      <c r="D167" s="148"/>
    </row>
    <row r="168" spans="4:4" x14ac:dyDescent="0.2">
      <c r="D168" s="148"/>
    </row>
    <row r="169" spans="4:4" x14ac:dyDescent="0.2">
      <c r="D169" s="148"/>
    </row>
    <row r="170" spans="4:4" x14ac:dyDescent="0.2">
      <c r="D170" s="148"/>
    </row>
    <row r="171" spans="4:4" x14ac:dyDescent="0.2">
      <c r="D171" s="148"/>
    </row>
    <row r="172" spans="4:4" x14ac:dyDescent="0.2">
      <c r="D172" s="148"/>
    </row>
    <row r="173" spans="4:4" x14ac:dyDescent="0.2">
      <c r="D173" s="148"/>
    </row>
    <row r="174" spans="4:4" x14ac:dyDescent="0.2">
      <c r="D174" s="148"/>
    </row>
    <row r="175" spans="4:4" x14ac:dyDescent="0.2">
      <c r="D175" s="148"/>
    </row>
    <row r="176" spans="4:4" x14ac:dyDescent="0.2">
      <c r="D176" s="148"/>
    </row>
    <row r="177" spans="4:4" x14ac:dyDescent="0.2">
      <c r="D177" s="148"/>
    </row>
    <row r="178" spans="4:4" x14ac:dyDescent="0.2">
      <c r="D178" s="148"/>
    </row>
    <row r="179" spans="4:4" x14ac:dyDescent="0.2">
      <c r="D179" s="148"/>
    </row>
    <row r="180" spans="4:4" x14ac:dyDescent="0.2">
      <c r="D180" s="148"/>
    </row>
    <row r="181" spans="4:4" x14ac:dyDescent="0.2">
      <c r="D181" s="148"/>
    </row>
    <row r="182" spans="4:4" x14ac:dyDescent="0.2">
      <c r="D182" s="148"/>
    </row>
    <row r="183" spans="4:4" x14ac:dyDescent="0.2">
      <c r="D183" s="148"/>
    </row>
    <row r="184" spans="4:4" x14ac:dyDescent="0.2">
      <c r="D184" s="148"/>
    </row>
    <row r="185" spans="4:4" x14ac:dyDescent="0.2">
      <c r="D185" s="148"/>
    </row>
    <row r="186" spans="4:4" x14ac:dyDescent="0.2">
      <c r="D186" s="148"/>
    </row>
    <row r="187" spans="4:4" x14ac:dyDescent="0.2">
      <c r="D187" s="148"/>
    </row>
    <row r="188" spans="4:4" x14ac:dyDescent="0.2">
      <c r="D188" s="148"/>
    </row>
    <row r="189" spans="4:4" x14ac:dyDescent="0.2">
      <c r="D189" s="148"/>
    </row>
    <row r="190" spans="4:4" x14ac:dyDescent="0.2">
      <c r="D190" s="148"/>
    </row>
    <row r="191" spans="4:4" x14ac:dyDescent="0.2">
      <c r="D191" s="148"/>
    </row>
    <row r="192" spans="4:4" x14ac:dyDescent="0.2">
      <c r="D192" s="148"/>
    </row>
    <row r="193" spans="4:4" x14ac:dyDescent="0.2">
      <c r="D193" s="148"/>
    </row>
    <row r="194" spans="4:4" x14ac:dyDescent="0.2">
      <c r="D194" s="148"/>
    </row>
    <row r="195" spans="4:4" x14ac:dyDescent="0.2">
      <c r="D195" s="148"/>
    </row>
    <row r="196" spans="4:4" x14ac:dyDescent="0.2">
      <c r="D196" s="148"/>
    </row>
    <row r="197" spans="4:4" x14ac:dyDescent="0.2">
      <c r="D197" s="148"/>
    </row>
    <row r="198" spans="4:4" x14ac:dyDescent="0.2">
      <c r="D198" s="148"/>
    </row>
    <row r="199" spans="4:4" x14ac:dyDescent="0.2">
      <c r="D199" s="148"/>
    </row>
    <row r="200" spans="4:4" x14ac:dyDescent="0.2">
      <c r="D200" s="148"/>
    </row>
    <row r="201" spans="4:4" x14ac:dyDescent="0.2">
      <c r="D201" s="148"/>
    </row>
    <row r="202" spans="4:4" x14ac:dyDescent="0.2">
      <c r="D202" s="148"/>
    </row>
    <row r="203" spans="4:4" x14ac:dyDescent="0.2">
      <c r="D203" s="148"/>
    </row>
    <row r="204" spans="4:4" x14ac:dyDescent="0.2">
      <c r="D204" s="148"/>
    </row>
    <row r="205" spans="4:4" x14ac:dyDescent="0.2">
      <c r="D205" s="148"/>
    </row>
    <row r="206" spans="4:4" x14ac:dyDescent="0.2">
      <c r="D206" s="148"/>
    </row>
    <row r="207" spans="4:4" x14ac:dyDescent="0.2">
      <c r="D207" s="148"/>
    </row>
    <row r="208" spans="4:4" x14ac:dyDescent="0.2">
      <c r="D208" s="148"/>
    </row>
    <row r="209" spans="4:4" x14ac:dyDescent="0.2">
      <c r="D209" s="148"/>
    </row>
    <row r="210" spans="4:4" x14ac:dyDescent="0.2">
      <c r="D210" s="148"/>
    </row>
    <row r="211" spans="4:4" x14ac:dyDescent="0.2">
      <c r="D211" s="148"/>
    </row>
    <row r="212" spans="4:4" x14ac:dyDescent="0.2">
      <c r="D212" s="148"/>
    </row>
    <row r="213" spans="4:4" x14ac:dyDescent="0.2">
      <c r="D213" s="148"/>
    </row>
    <row r="214" spans="4:4" x14ac:dyDescent="0.2">
      <c r="D214" s="148"/>
    </row>
    <row r="215" spans="4:4" x14ac:dyDescent="0.2">
      <c r="D215" s="148"/>
    </row>
    <row r="216" spans="4:4" x14ac:dyDescent="0.2">
      <c r="D216" s="148"/>
    </row>
    <row r="217" spans="4:4" x14ac:dyDescent="0.2">
      <c r="D217" s="148"/>
    </row>
    <row r="218" spans="4:4" x14ac:dyDescent="0.2">
      <c r="D218" s="148"/>
    </row>
    <row r="219" spans="4:4" x14ac:dyDescent="0.2">
      <c r="D219" s="148"/>
    </row>
    <row r="220" spans="4:4" x14ac:dyDescent="0.2">
      <c r="D220" s="148"/>
    </row>
    <row r="221" spans="4:4" x14ac:dyDescent="0.2">
      <c r="D221" s="148"/>
    </row>
    <row r="222" spans="4:4" x14ac:dyDescent="0.2">
      <c r="D222" s="148"/>
    </row>
    <row r="223" spans="4:4" x14ac:dyDescent="0.2">
      <c r="D223" s="148"/>
    </row>
    <row r="224" spans="4:4" x14ac:dyDescent="0.2">
      <c r="D224" s="148"/>
    </row>
    <row r="225" spans="4:4" x14ac:dyDescent="0.2">
      <c r="D225" s="148"/>
    </row>
    <row r="226" spans="4:4" x14ac:dyDescent="0.2">
      <c r="D226" s="148"/>
    </row>
    <row r="227" spans="4:4" x14ac:dyDescent="0.2">
      <c r="D227" s="148"/>
    </row>
    <row r="228" spans="4:4" x14ac:dyDescent="0.2">
      <c r="D228" s="148"/>
    </row>
    <row r="229" spans="4:4" x14ac:dyDescent="0.2">
      <c r="D229" s="148"/>
    </row>
    <row r="230" spans="4:4" x14ac:dyDescent="0.2">
      <c r="D230" s="148"/>
    </row>
    <row r="231" spans="4:4" x14ac:dyDescent="0.2">
      <c r="D231" s="148"/>
    </row>
    <row r="232" spans="4:4" x14ac:dyDescent="0.2">
      <c r="D232" s="148"/>
    </row>
    <row r="233" spans="4:4" x14ac:dyDescent="0.2">
      <c r="D233" s="148"/>
    </row>
    <row r="234" spans="4:4" x14ac:dyDescent="0.2">
      <c r="D234" s="148"/>
    </row>
    <row r="235" spans="4:4" x14ac:dyDescent="0.2">
      <c r="D235" s="148"/>
    </row>
    <row r="236" spans="4:4" x14ac:dyDescent="0.2">
      <c r="D236" s="148"/>
    </row>
    <row r="237" spans="4:4" x14ac:dyDescent="0.2">
      <c r="D237" s="148"/>
    </row>
    <row r="238" spans="4:4" x14ac:dyDescent="0.2">
      <c r="D238" s="148"/>
    </row>
    <row r="239" spans="4:4" x14ac:dyDescent="0.2">
      <c r="D239" s="148"/>
    </row>
    <row r="240" spans="4:4" x14ac:dyDescent="0.2">
      <c r="D240" s="148"/>
    </row>
    <row r="241" spans="4:4" x14ac:dyDescent="0.2">
      <c r="D241" s="148"/>
    </row>
    <row r="242" spans="4:4" x14ac:dyDescent="0.2">
      <c r="D242" s="148"/>
    </row>
    <row r="243" spans="4:4" x14ac:dyDescent="0.2">
      <c r="D243" s="148"/>
    </row>
    <row r="244" spans="4:4" x14ac:dyDescent="0.2">
      <c r="D244" s="148"/>
    </row>
    <row r="245" spans="4:4" x14ac:dyDescent="0.2">
      <c r="D245" s="148"/>
    </row>
    <row r="246" spans="4:4" x14ac:dyDescent="0.2">
      <c r="D246" s="148"/>
    </row>
    <row r="247" spans="4:4" x14ac:dyDescent="0.2">
      <c r="D247" s="148"/>
    </row>
    <row r="248" spans="4:4" x14ac:dyDescent="0.2">
      <c r="D248" s="148"/>
    </row>
    <row r="249" spans="4:4" x14ac:dyDescent="0.2">
      <c r="D249" s="148"/>
    </row>
    <row r="250" spans="4:4" x14ac:dyDescent="0.2">
      <c r="D250" s="148"/>
    </row>
    <row r="251" spans="4:4" x14ac:dyDescent="0.2">
      <c r="D251" s="148"/>
    </row>
    <row r="252" spans="4:4" x14ac:dyDescent="0.2">
      <c r="D252" s="148"/>
    </row>
    <row r="253" spans="4:4" x14ac:dyDescent="0.2">
      <c r="D253" s="148"/>
    </row>
    <row r="254" spans="4:4" x14ac:dyDescent="0.2">
      <c r="D254" s="148"/>
    </row>
    <row r="255" spans="4:4" x14ac:dyDescent="0.2">
      <c r="D255" s="148"/>
    </row>
    <row r="256" spans="4:4" x14ac:dyDescent="0.2">
      <c r="D256" s="148"/>
    </row>
    <row r="257" spans="4:4" x14ac:dyDescent="0.2">
      <c r="D257" s="148"/>
    </row>
    <row r="258" spans="4:4" x14ac:dyDescent="0.2">
      <c r="D258" s="148"/>
    </row>
    <row r="259" spans="4:4" x14ac:dyDescent="0.2">
      <c r="D259" s="148"/>
    </row>
    <row r="260" spans="4:4" x14ac:dyDescent="0.2">
      <c r="D260" s="148"/>
    </row>
    <row r="261" spans="4:4" x14ac:dyDescent="0.2">
      <c r="D261" s="148"/>
    </row>
    <row r="262" spans="4:4" x14ac:dyDescent="0.2">
      <c r="D262" s="148"/>
    </row>
    <row r="263" spans="4:4" x14ac:dyDescent="0.2">
      <c r="D263" s="148"/>
    </row>
    <row r="264" spans="4:4" x14ac:dyDescent="0.2">
      <c r="D264" s="148"/>
    </row>
    <row r="265" spans="4:4" x14ac:dyDescent="0.2">
      <c r="D265" s="148"/>
    </row>
    <row r="266" spans="4:4" x14ac:dyDescent="0.2">
      <c r="D266" s="148"/>
    </row>
    <row r="267" spans="4:4" x14ac:dyDescent="0.2">
      <c r="D267" s="148"/>
    </row>
    <row r="268" spans="4:4" x14ac:dyDescent="0.2">
      <c r="D268" s="148"/>
    </row>
    <row r="269" spans="4:4" x14ac:dyDescent="0.2">
      <c r="D269" s="148"/>
    </row>
    <row r="270" spans="4:4" x14ac:dyDescent="0.2">
      <c r="D270" s="148"/>
    </row>
    <row r="271" spans="4:4" x14ac:dyDescent="0.2">
      <c r="D271" s="148"/>
    </row>
    <row r="272" spans="4:4" x14ac:dyDescent="0.2">
      <c r="D272" s="148"/>
    </row>
    <row r="273" spans="4:4" x14ac:dyDescent="0.2">
      <c r="D273" s="148"/>
    </row>
    <row r="274" spans="4:4" x14ac:dyDescent="0.2">
      <c r="D274" s="148"/>
    </row>
    <row r="275" spans="4:4" x14ac:dyDescent="0.2">
      <c r="D275" s="148"/>
    </row>
    <row r="276" spans="4:4" x14ac:dyDescent="0.2">
      <c r="D276" s="148"/>
    </row>
    <row r="277" spans="4:4" x14ac:dyDescent="0.2">
      <c r="D277" s="148"/>
    </row>
    <row r="278" spans="4:4" x14ac:dyDescent="0.2">
      <c r="D278" s="148"/>
    </row>
    <row r="279" spans="4:4" x14ac:dyDescent="0.2">
      <c r="D279" s="148"/>
    </row>
    <row r="280" spans="4:4" x14ac:dyDescent="0.2">
      <c r="D280" s="148"/>
    </row>
    <row r="281" spans="4:4" x14ac:dyDescent="0.2">
      <c r="D281" s="148"/>
    </row>
    <row r="282" spans="4:4" x14ac:dyDescent="0.2">
      <c r="D282" s="148"/>
    </row>
    <row r="283" spans="4:4" x14ac:dyDescent="0.2">
      <c r="D283" s="148"/>
    </row>
    <row r="284" spans="4:4" x14ac:dyDescent="0.2">
      <c r="D284" s="148"/>
    </row>
    <row r="285" spans="4:4" x14ac:dyDescent="0.2">
      <c r="D285" s="148"/>
    </row>
    <row r="286" spans="4:4" x14ac:dyDescent="0.2">
      <c r="D286" s="148"/>
    </row>
    <row r="287" spans="4:4" x14ac:dyDescent="0.2">
      <c r="D287" s="148"/>
    </row>
    <row r="288" spans="4:4" x14ac:dyDescent="0.2">
      <c r="D288" s="148"/>
    </row>
    <row r="289" spans="4:4" x14ac:dyDescent="0.2">
      <c r="D289" s="148"/>
    </row>
    <row r="290" spans="4:4" x14ac:dyDescent="0.2">
      <c r="D290" s="148"/>
    </row>
    <row r="291" spans="4:4" x14ac:dyDescent="0.2">
      <c r="D291" s="148"/>
    </row>
    <row r="292" spans="4:4" x14ac:dyDescent="0.2">
      <c r="D292" s="148"/>
    </row>
    <row r="293" spans="4:4" x14ac:dyDescent="0.2">
      <c r="D293" s="148"/>
    </row>
    <row r="294" spans="4:4" x14ac:dyDescent="0.2">
      <c r="D294" s="148"/>
    </row>
    <row r="295" spans="4:4" x14ac:dyDescent="0.2">
      <c r="D295" s="148"/>
    </row>
    <row r="296" spans="4:4" x14ac:dyDescent="0.2">
      <c r="D296" s="148"/>
    </row>
    <row r="297" spans="4:4" x14ac:dyDescent="0.2">
      <c r="D297" s="148"/>
    </row>
    <row r="298" spans="4:4" x14ac:dyDescent="0.2">
      <c r="D298" s="148"/>
    </row>
    <row r="299" spans="4:4" x14ac:dyDescent="0.2">
      <c r="D299" s="148"/>
    </row>
    <row r="300" spans="4:4" x14ac:dyDescent="0.2">
      <c r="D300" s="148"/>
    </row>
    <row r="301" spans="4:4" x14ac:dyDescent="0.2">
      <c r="D301" s="148"/>
    </row>
    <row r="302" spans="4:4" x14ac:dyDescent="0.2">
      <c r="D302" s="148"/>
    </row>
    <row r="303" spans="4:4" x14ac:dyDescent="0.2">
      <c r="D303" s="148"/>
    </row>
    <row r="304" spans="4:4" x14ac:dyDescent="0.2">
      <c r="D304" s="148"/>
    </row>
    <row r="305" spans="4:4" x14ac:dyDescent="0.2">
      <c r="D305" s="148"/>
    </row>
    <row r="306" spans="4:4" x14ac:dyDescent="0.2">
      <c r="D306" s="148"/>
    </row>
    <row r="307" spans="4:4" x14ac:dyDescent="0.2">
      <c r="D307" s="148"/>
    </row>
    <row r="308" spans="4:4" x14ac:dyDescent="0.2">
      <c r="D308" s="148"/>
    </row>
    <row r="309" spans="4:4" x14ac:dyDescent="0.2">
      <c r="D309" s="148"/>
    </row>
    <row r="310" spans="4:4" x14ac:dyDescent="0.2">
      <c r="D310" s="148"/>
    </row>
    <row r="311" spans="4:4" x14ac:dyDescent="0.2">
      <c r="D311" s="148"/>
    </row>
    <row r="312" spans="4:4" x14ac:dyDescent="0.2">
      <c r="D312" s="148"/>
    </row>
    <row r="313" spans="4:4" x14ac:dyDescent="0.2">
      <c r="D313" s="148"/>
    </row>
    <row r="314" spans="4:4" x14ac:dyDescent="0.2">
      <c r="D314" s="148"/>
    </row>
    <row r="315" spans="4:4" x14ac:dyDescent="0.2">
      <c r="D315" s="148"/>
    </row>
    <row r="316" spans="4:4" x14ac:dyDescent="0.2">
      <c r="D316" s="148"/>
    </row>
    <row r="317" spans="4:4" x14ac:dyDescent="0.2">
      <c r="D317" s="148"/>
    </row>
    <row r="318" spans="4:4" x14ac:dyDescent="0.2">
      <c r="D318" s="148"/>
    </row>
    <row r="319" spans="4:4" x14ac:dyDescent="0.2">
      <c r="D319" s="148"/>
    </row>
    <row r="320" spans="4:4" x14ac:dyDescent="0.2">
      <c r="D320" s="148"/>
    </row>
    <row r="321" spans="4:4" x14ac:dyDescent="0.2">
      <c r="D321" s="148"/>
    </row>
    <row r="322" spans="4:4" x14ac:dyDescent="0.2">
      <c r="D322" s="148"/>
    </row>
    <row r="323" spans="4:4" x14ac:dyDescent="0.2">
      <c r="D323" s="148"/>
    </row>
    <row r="324" spans="4:4" x14ac:dyDescent="0.2">
      <c r="D324" s="148"/>
    </row>
    <row r="325" spans="4:4" x14ac:dyDescent="0.2">
      <c r="D325" s="148"/>
    </row>
    <row r="326" spans="4:4" x14ac:dyDescent="0.2">
      <c r="D326" s="148"/>
    </row>
    <row r="327" spans="4:4" x14ac:dyDescent="0.2">
      <c r="D327" s="148"/>
    </row>
    <row r="328" spans="4:4" x14ac:dyDescent="0.2">
      <c r="D328" s="148"/>
    </row>
    <row r="329" spans="4:4" x14ac:dyDescent="0.2">
      <c r="D329" s="148"/>
    </row>
    <row r="330" spans="4:4" x14ac:dyDescent="0.2">
      <c r="D330" s="148"/>
    </row>
    <row r="331" spans="4:4" x14ac:dyDescent="0.2">
      <c r="D331" s="148"/>
    </row>
    <row r="332" spans="4:4" x14ac:dyDescent="0.2">
      <c r="D332" s="148"/>
    </row>
    <row r="333" spans="4:4" x14ac:dyDescent="0.2">
      <c r="D333" s="148"/>
    </row>
    <row r="334" spans="4:4" x14ac:dyDescent="0.2">
      <c r="D334" s="148"/>
    </row>
    <row r="335" spans="4:4" x14ac:dyDescent="0.2">
      <c r="D335" s="148"/>
    </row>
    <row r="336" spans="4:4" x14ac:dyDescent="0.2">
      <c r="D336" s="148"/>
    </row>
    <row r="337" spans="4:4" x14ac:dyDescent="0.2">
      <c r="D337" s="148"/>
    </row>
    <row r="338" spans="4:4" x14ac:dyDescent="0.2">
      <c r="D338" s="148"/>
    </row>
    <row r="339" spans="4:4" x14ac:dyDescent="0.2">
      <c r="D339" s="148"/>
    </row>
    <row r="340" spans="4:4" x14ac:dyDescent="0.2">
      <c r="D340" s="148"/>
    </row>
    <row r="341" spans="4:4" x14ac:dyDescent="0.2">
      <c r="D341" s="148"/>
    </row>
    <row r="342" spans="4:4" x14ac:dyDescent="0.2">
      <c r="D342" s="148"/>
    </row>
    <row r="343" spans="4:4" x14ac:dyDescent="0.2">
      <c r="D343" s="148"/>
    </row>
    <row r="344" spans="4:4" x14ac:dyDescent="0.2">
      <c r="D344" s="148"/>
    </row>
    <row r="345" spans="4:4" x14ac:dyDescent="0.2">
      <c r="D345" s="148"/>
    </row>
    <row r="346" spans="4:4" x14ac:dyDescent="0.2">
      <c r="D346" s="148"/>
    </row>
    <row r="347" spans="4:4" x14ac:dyDescent="0.2">
      <c r="D347" s="148"/>
    </row>
    <row r="348" spans="4:4" x14ac:dyDescent="0.2">
      <c r="D348" s="148"/>
    </row>
    <row r="349" spans="4:4" x14ac:dyDescent="0.2">
      <c r="D349" s="148"/>
    </row>
    <row r="350" spans="4:4" x14ac:dyDescent="0.2">
      <c r="D350" s="148"/>
    </row>
    <row r="351" spans="4:4" x14ac:dyDescent="0.2">
      <c r="D351" s="148"/>
    </row>
    <row r="352" spans="4:4" x14ac:dyDescent="0.2">
      <c r="D352" s="148"/>
    </row>
    <row r="353" spans="4:4" x14ac:dyDescent="0.2">
      <c r="D353" s="148"/>
    </row>
    <row r="354" spans="4:4" x14ac:dyDescent="0.2">
      <c r="D354" s="148"/>
    </row>
    <row r="355" spans="4:4" x14ac:dyDescent="0.2">
      <c r="D355" s="148"/>
    </row>
    <row r="356" spans="4:4" x14ac:dyDescent="0.2">
      <c r="D356" s="148"/>
    </row>
    <row r="357" spans="4:4" x14ac:dyDescent="0.2">
      <c r="D357" s="148"/>
    </row>
    <row r="358" spans="4:4" x14ac:dyDescent="0.2">
      <c r="D358" s="148"/>
    </row>
    <row r="359" spans="4:4" x14ac:dyDescent="0.2">
      <c r="D359" s="148"/>
    </row>
    <row r="360" spans="4:4" x14ac:dyDescent="0.2">
      <c r="D360" s="148"/>
    </row>
    <row r="361" spans="4:4" x14ac:dyDescent="0.2">
      <c r="D361" s="148"/>
    </row>
    <row r="362" spans="4:4" x14ac:dyDescent="0.2">
      <c r="D362" s="148"/>
    </row>
    <row r="363" spans="4:4" x14ac:dyDescent="0.2">
      <c r="D363" s="148"/>
    </row>
    <row r="364" spans="4:4" x14ac:dyDescent="0.2">
      <c r="D364" s="148"/>
    </row>
    <row r="365" spans="4:4" x14ac:dyDescent="0.2">
      <c r="D365" s="148"/>
    </row>
    <row r="366" spans="4:4" x14ac:dyDescent="0.2">
      <c r="D366" s="148"/>
    </row>
    <row r="367" spans="4:4" x14ac:dyDescent="0.2">
      <c r="D367" s="148"/>
    </row>
    <row r="368" spans="4:4" x14ac:dyDescent="0.2">
      <c r="D368" s="148"/>
    </row>
    <row r="369" spans="4:4" x14ac:dyDescent="0.2">
      <c r="D369" s="148"/>
    </row>
    <row r="370" spans="4:4" x14ac:dyDescent="0.2">
      <c r="D370" s="148"/>
    </row>
    <row r="371" spans="4:4" x14ac:dyDescent="0.2">
      <c r="D371" s="148"/>
    </row>
    <row r="372" spans="4:4" x14ac:dyDescent="0.2">
      <c r="D372" s="148"/>
    </row>
    <row r="373" spans="4:4" x14ac:dyDescent="0.2">
      <c r="D373" s="148"/>
    </row>
    <row r="374" spans="4:4" x14ac:dyDescent="0.2">
      <c r="D374" s="148"/>
    </row>
    <row r="375" spans="4:4" x14ac:dyDescent="0.2">
      <c r="D375" s="148"/>
    </row>
    <row r="376" spans="4:4" x14ac:dyDescent="0.2">
      <c r="D376" s="148"/>
    </row>
    <row r="377" spans="4:4" x14ac:dyDescent="0.2">
      <c r="D377" s="148"/>
    </row>
    <row r="378" spans="4:4" x14ac:dyDescent="0.2">
      <c r="D378" s="148"/>
    </row>
    <row r="379" spans="4:4" x14ac:dyDescent="0.2">
      <c r="D379" s="148"/>
    </row>
    <row r="380" spans="4:4" x14ac:dyDescent="0.2">
      <c r="D380" s="148"/>
    </row>
    <row r="381" spans="4:4" x14ac:dyDescent="0.2">
      <c r="D381" s="148"/>
    </row>
    <row r="382" spans="4:4" x14ac:dyDescent="0.2">
      <c r="D382" s="148"/>
    </row>
    <row r="383" spans="4:4" x14ac:dyDescent="0.2">
      <c r="D383" s="148"/>
    </row>
    <row r="384" spans="4:4" x14ac:dyDescent="0.2">
      <c r="D384" s="148"/>
    </row>
    <row r="385" spans="4:4" x14ac:dyDescent="0.2">
      <c r="D385" s="148"/>
    </row>
    <row r="386" spans="4:4" x14ac:dyDescent="0.2">
      <c r="D386" s="148"/>
    </row>
    <row r="387" spans="4:4" x14ac:dyDescent="0.2">
      <c r="D387" s="148"/>
    </row>
    <row r="388" spans="4:4" x14ac:dyDescent="0.2">
      <c r="D388" s="148"/>
    </row>
    <row r="389" spans="4:4" x14ac:dyDescent="0.2">
      <c r="D389" s="148"/>
    </row>
    <row r="390" spans="4:4" x14ac:dyDescent="0.2">
      <c r="D390" s="148"/>
    </row>
    <row r="391" spans="4:4" x14ac:dyDescent="0.2">
      <c r="D391" s="148"/>
    </row>
    <row r="392" spans="4:4" x14ac:dyDescent="0.2">
      <c r="D392" s="148"/>
    </row>
    <row r="393" spans="4:4" x14ac:dyDescent="0.2">
      <c r="D393" s="148"/>
    </row>
    <row r="394" spans="4:4" x14ac:dyDescent="0.2">
      <c r="D394" s="148"/>
    </row>
    <row r="395" spans="4:4" x14ac:dyDescent="0.2">
      <c r="D395" s="148"/>
    </row>
    <row r="396" spans="4:4" x14ac:dyDescent="0.2">
      <c r="D396" s="148"/>
    </row>
    <row r="397" spans="4:4" x14ac:dyDescent="0.2">
      <c r="D397" s="148"/>
    </row>
    <row r="398" spans="4:4" x14ac:dyDescent="0.2">
      <c r="D398" s="148"/>
    </row>
    <row r="399" spans="4:4" x14ac:dyDescent="0.2">
      <c r="D399" s="148"/>
    </row>
    <row r="400" spans="4:4" x14ac:dyDescent="0.2">
      <c r="D400" s="148"/>
    </row>
    <row r="401" spans="4:4" x14ac:dyDescent="0.2">
      <c r="D401" s="148"/>
    </row>
    <row r="402" spans="4:4" x14ac:dyDescent="0.2">
      <c r="D402" s="148"/>
    </row>
    <row r="403" spans="4:4" x14ac:dyDescent="0.2">
      <c r="D403" s="148"/>
    </row>
    <row r="404" spans="4:4" x14ac:dyDescent="0.2">
      <c r="D404" s="148"/>
    </row>
    <row r="405" spans="4:4" x14ac:dyDescent="0.2">
      <c r="D405" s="148"/>
    </row>
    <row r="406" spans="4:4" x14ac:dyDescent="0.2">
      <c r="D406" s="148"/>
    </row>
    <row r="407" spans="4:4" x14ac:dyDescent="0.2">
      <c r="D407" s="148"/>
    </row>
    <row r="408" spans="4:4" x14ac:dyDescent="0.2">
      <c r="D408" s="148"/>
    </row>
    <row r="409" spans="4:4" x14ac:dyDescent="0.2">
      <c r="D409" s="148"/>
    </row>
    <row r="410" spans="4:4" x14ac:dyDescent="0.2">
      <c r="D410" s="148"/>
    </row>
    <row r="411" spans="4:4" x14ac:dyDescent="0.2">
      <c r="D411" s="148"/>
    </row>
    <row r="412" spans="4:4" x14ac:dyDescent="0.2">
      <c r="D412" s="148"/>
    </row>
    <row r="413" spans="4:4" x14ac:dyDescent="0.2">
      <c r="D413" s="148"/>
    </row>
    <row r="414" spans="4:4" x14ac:dyDescent="0.2">
      <c r="D414" s="148"/>
    </row>
    <row r="415" spans="4:4" x14ac:dyDescent="0.2">
      <c r="D415" s="148"/>
    </row>
    <row r="416" spans="4:4" x14ac:dyDescent="0.2">
      <c r="D416" s="148"/>
    </row>
    <row r="417" spans="4:4" x14ac:dyDescent="0.2">
      <c r="D417" s="148"/>
    </row>
    <row r="418" spans="4:4" x14ac:dyDescent="0.2">
      <c r="D418" s="148"/>
    </row>
    <row r="419" spans="4:4" x14ac:dyDescent="0.2">
      <c r="D419" s="148"/>
    </row>
    <row r="420" spans="4:4" x14ac:dyDescent="0.2">
      <c r="D420" s="148"/>
    </row>
    <row r="421" spans="4:4" x14ac:dyDescent="0.2">
      <c r="D421" s="148"/>
    </row>
    <row r="422" spans="4:4" x14ac:dyDescent="0.2">
      <c r="D422" s="148"/>
    </row>
    <row r="423" spans="4:4" x14ac:dyDescent="0.2">
      <c r="D423" s="148"/>
    </row>
    <row r="424" spans="4:4" x14ac:dyDescent="0.2">
      <c r="D424" s="148"/>
    </row>
    <row r="425" spans="4:4" x14ac:dyDescent="0.2">
      <c r="D425" s="148"/>
    </row>
    <row r="426" spans="4:4" x14ac:dyDescent="0.2">
      <c r="D426" s="148"/>
    </row>
    <row r="427" spans="4:4" x14ac:dyDescent="0.2">
      <c r="D427" s="148"/>
    </row>
    <row r="428" spans="4:4" x14ac:dyDescent="0.2">
      <c r="D428" s="148"/>
    </row>
    <row r="429" spans="4:4" x14ac:dyDescent="0.2">
      <c r="D429" s="148"/>
    </row>
    <row r="430" spans="4:4" x14ac:dyDescent="0.2">
      <c r="D430" s="148"/>
    </row>
    <row r="431" spans="4:4" x14ac:dyDescent="0.2">
      <c r="D431" s="148"/>
    </row>
    <row r="432" spans="4:4" x14ac:dyDescent="0.2">
      <c r="D432" s="148"/>
    </row>
    <row r="433" spans="4:4" x14ac:dyDescent="0.2">
      <c r="D433" s="148"/>
    </row>
    <row r="434" spans="4:4" x14ac:dyDescent="0.2">
      <c r="D434" s="148"/>
    </row>
    <row r="435" spans="4:4" x14ac:dyDescent="0.2">
      <c r="D435" s="148"/>
    </row>
    <row r="436" spans="4:4" x14ac:dyDescent="0.2">
      <c r="D436" s="148"/>
    </row>
    <row r="437" spans="4:4" x14ac:dyDescent="0.2">
      <c r="D437" s="148"/>
    </row>
    <row r="438" spans="4:4" x14ac:dyDescent="0.2">
      <c r="D438" s="148"/>
    </row>
    <row r="439" spans="4:4" x14ac:dyDescent="0.2">
      <c r="D439" s="148"/>
    </row>
    <row r="440" spans="4:4" x14ac:dyDescent="0.2">
      <c r="D440" s="148"/>
    </row>
    <row r="441" spans="4:4" x14ac:dyDescent="0.2">
      <c r="D441" s="148"/>
    </row>
    <row r="442" spans="4:4" x14ac:dyDescent="0.2">
      <c r="D442" s="148"/>
    </row>
    <row r="443" spans="4:4" x14ac:dyDescent="0.2">
      <c r="D443" s="148"/>
    </row>
    <row r="444" spans="4:4" x14ac:dyDescent="0.2">
      <c r="D444" s="148"/>
    </row>
    <row r="445" spans="4:4" x14ac:dyDescent="0.2">
      <c r="D445" s="148"/>
    </row>
    <row r="446" spans="4:4" x14ac:dyDescent="0.2">
      <c r="D446" s="148"/>
    </row>
    <row r="447" spans="4:4" x14ac:dyDescent="0.2">
      <c r="D447" s="148"/>
    </row>
    <row r="448" spans="4:4" x14ac:dyDescent="0.2">
      <c r="D448" s="148"/>
    </row>
    <row r="449" spans="4:4" x14ac:dyDescent="0.2">
      <c r="D449" s="148"/>
    </row>
    <row r="450" spans="4:4" x14ac:dyDescent="0.2">
      <c r="D450" s="148"/>
    </row>
    <row r="451" spans="4:4" x14ac:dyDescent="0.2">
      <c r="D451" s="148"/>
    </row>
    <row r="452" spans="4:4" x14ac:dyDescent="0.2">
      <c r="D452" s="148"/>
    </row>
    <row r="453" spans="4:4" x14ac:dyDescent="0.2">
      <c r="D453" s="148"/>
    </row>
    <row r="454" spans="4:4" x14ac:dyDescent="0.2">
      <c r="D454" s="148"/>
    </row>
    <row r="455" spans="4:4" x14ac:dyDescent="0.2">
      <c r="D455" s="148"/>
    </row>
    <row r="456" spans="4:4" x14ac:dyDescent="0.2">
      <c r="D456" s="148"/>
    </row>
    <row r="457" spans="4:4" x14ac:dyDescent="0.2">
      <c r="D457" s="148"/>
    </row>
    <row r="458" spans="4:4" x14ac:dyDescent="0.2">
      <c r="D458" s="148"/>
    </row>
    <row r="459" spans="4:4" x14ac:dyDescent="0.2">
      <c r="D459" s="148"/>
    </row>
    <row r="460" spans="4:4" x14ac:dyDescent="0.2">
      <c r="D460" s="148"/>
    </row>
    <row r="461" spans="4:4" x14ac:dyDescent="0.2">
      <c r="D461" s="148"/>
    </row>
    <row r="462" spans="4:4" x14ac:dyDescent="0.2">
      <c r="D462" s="148"/>
    </row>
    <row r="463" spans="4:4" x14ac:dyDescent="0.2">
      <c r="D463" s="148"/>
    </row>
    <row r="464" spans="4:4" x14ac:dyDescent="0.2">
      <c r="D464" s="148"/>
    </row>
    <row r="465" spans="4:4" x14ac:dyDescent="0.2">
      <c r="D465" s="148"/>
    </row>
    <row r="466" spans="4:4" x14ac:dyDescent="0.2">
      <c r="D466" s="148"/>
    </row>
    <row r="467" spans="4:4" x14ac:dyDescent="0.2">
      <c r="D467" s="148"/>
    </row>
    <row r="468" spans="4:4" x14ac:dyDescent="0.2">
      <c r="D468" s="148"/>
    </row>
    <row r="469" spans="4:4" x14ac:dyDescent="0.2">
      <c r="D469" s="148"/>
    </row>
    <row r="470" spans="4:4" x14ac:dyDescent="0.2">
      <c r="D470" s="148"/>
    </row>
    <row r="471" spans="4:4" x14ac:dyDescent="0.2">
      <c r="D471" s="148"/>
    </row>
    <row r="472" spans="4:4" x14ac:dyDescent="0.2">
      <c r="D472" s="148"/>
    </row>
    <row r="473" spans="4:4" x14ac:dyDescent="0.2">
      <c r="D473" s="148"/>
    </row>
    <row r="474" spans="4:4" x14ac:dyDescent="0.2">
      <c r="D474" s="148"/>
    </row>
    <row r="475" spans="4:4" x14ac:dyDescent="0.2">
      <c r="D475" s="148"/>
    </row>
    <row r="476" spans="4:4" x14ac:dyDescent="0.2">
      <c r="D476" s="148"/>
    </row>
    <row r="477" spans="4:4" x14ac:dyDescent="0.2">
      <c r="D477" s="148"/>
    </row>
    <row r="478" spans="4:4" x14ac:dyDescent="0.2">
      <c r="D478" s="148"/>
    </row>
    <row r="479" spans="4:4" x14ac:dyDescent="0.2">
      <c r="D479" s="148"/>
    </row>
    <row r="480" spans="4:4" x14ac:dyDescent="0.2">
      <c r="D480" s="148"/>
    </row>
    <row r="481" spans="4:4" x14ac:dyDescent="0.2">
      <c r="D481" s="148"/>
    </row>
    <row r="482" spans="4:4" x14ac:dyDescent="0.2">
      <c r="D482" s="148"/>
    </row>
    <row r="483" spans="4:4" x14ac:dyDescent="0.2">
      <c r="D483" s="148"/>
    </row>
    <row r="484" spans="4:4" x14ac:dyDescent="0.2">
      <c r="D484" s="148"/>
    </row>
    <row r="485" spans="4:4" x14ac:dyDescent="0.2">
      <c r="D485" s="148"/>
    </row>
    <row r="486" spans="4:4" x14ac:dyDescent="0.2">
      <c r="D486" s="148"/>
    </row>
    <row r="487" spans="4:4" x14ac:dyDescent="0.2">
      <c r="D487" s="148"/>
    </row>
    <row r="488" spans="4:4" x14ac:dyDescent="0.2">
      <c r="D488" s="148"/>
    </row>
    <row r="489" spans="4:4" x14ac:dyDescent="0.2">
      <c r="D489" s="148"/>
    </row>
    <row r="490" spans="4:4" x14ac:dyDescent="0.2">
      <c r="D490" s="148"/>
    </row>
    <row r="491" spans="4:4" x14ac:dyDescent="0.2">
      <c r="D491" s="148"/>
    </row>
    <row r="492" spans="4:4" x14ac:dyDescent="0.2">
      <c r="D492" s="148"/>
    </row>
    <row r="493" spans="4:4" x14ac:dyDescent="0.2">
      <c r="D493" s="148"/>
    </row>
    <row r="494" spans="4:4" x14ac:dyDescent="0.2">
      <c r="D494" s="148"/>
    </row>
    <row r="495" spans="4:4" x14ac:dyDescent="0.2">
      <c r="D495" s="148"/>
    </row>
    <row r="496" spans="4:4" x14ac:dyDescent="0.2">
      <c r="D496" s="148"/>
    </row>
    <row r="497" spans="4:4" x14ac:dyDescent="0.2">
      <c r="D497" s="148"/>
    </row>
    <row r="498" spans="4:4" x14ac:dyDescent="0.2">
      <c r="D498" s="148"/>
    </row>
    <row r="499" spans="4:4" x14ac:dyDescent="0.2">
      <c r="D499" s="148"/>
    </row>
    <row r="500" spans="4:4" x14ac:dyDescent="0.2">
      <c r="D500" s="148"/>
    </row>
    <row r="501" spans="4:4" x14ac:dyDescent="0.2">
      <c r="D501" s="148"/>
    </row>
    <row r="502" spans="4:4" x14ac:dyDescent="0.2">
      <c r="D502" s="148"/>
    </row>
    <row r="503" spans="4:4" x14ac:dyDescent="0.2">
      <c r="D503" s="148"/>
    </row>
    <row r="504" spans="4:4" x14ac:dyDescent="0.2">
      <c r="D504" s="148"/>
    </row>
    <row r="505" spans="4:4" x14ac:dyDescent="0.2">
      <c r="D505" s="148"/>
    </row>
    <row r="506" spans="4:4" x14ac:dyDescent="0.2">
      <c r="D506" s="148"/>
    </row>
    <row r="507" spans="4:4" x14ac:dyDescent="0.2">
      <c r="D507" s="148"/>
    </row>
    <row r="508" spans="4:4" x14ac:dyDescent="0.2">
      <c r="D508" s="148"/>
    </row>
    <row r="509" spans="4:4" x14ac:dyDescent="0.2">
      <c r="D509" s="148"/>
    </row>
    <row r="510" spans="4:4" x14ac:dyDescent="0.2">
      <c r="D510" s="148"/>
    </row>
    <row r="511" spans="4:4" x14ac:dyDescent="0.2">
      <c r="D511" s="148"/>
    </row>
    <row r="512" spans="4:4" x14ac:dyDescent="0.2">
      <c r="D512" s="148"/>
    </row>
    <row r="513" spans="4:4" x14ac:dyDescent="0.2">
      <c r="D513" s="148"/>
    </row>
    <row r="514" spans="4:4" x14ac:dyDescent="0.2">
      <c r="D514" s="148"/>
    </row>
    <row r="515" spans="4:4" x14ac:dyDescent="0.2">
      <c r="D515" s="148"/>
    </row>
    <row r="516" spans="4:4" x14ac:dyDescent="0.2">
      <c r="D516" s="148"/>
    </row>
    <row r="517" spans="4:4" x14ac:dyDescent="0.2">
      <c r="D517" s="148"/>
    </row>
    <row r="518" spans="4:4" x14ac:dyDescent="0.2">
      <c r="D518" s="148"/>
    </row>
    <row r="519" spans="4:4" x14ac:dyDescent="0.2">
      <c r="D519" s="148"/>
    </row>
    <row r="520" spans="4:4" x14ac:dyDescent="0.2">
      <c r="D520" s="148"/>
    </row>
    <row r="521" spans="4:4" x14ac:dyDescent="0.2">
      <c r="D521" s="148"/>
    </row>
    <row r="522" spans="4:4" x14ac:dyDescent="0.2">
      <c r="D522" s="148"/>
    </row>
    <row r="523" spans="4:4" x14ac:dyDescent="0.2">
      <c r="D523" s="148"/>
    </row>
    <row r="524" spans="4:4" x14ac:dyDescent="0.2">
      <c r="D524" s="148"/>
    </row>
    <row r="525" spans="4:4" x14ac:dyDescent="0.2">
      <c r="D525" s="148"/>
    </row>
    <row r="526" spans="4:4" x14ac:dyDescent="0.2">
      <c r="D526" s="148"/>
    </row>
    <row r="527" spans="4:4" x14ac:dyDescent="0.2">
      <c r="D527" s="148"/>
    </row>
    <row r="528" spans="4:4" x14ac:dyDescent="0.2">
      <c r="D528" s="148"/>
    </row>
    <row r="529" spans="4:4" x14ac:dyDescent="0.2">
      <c r="D529" s="148"/>
    </row>
    <row r="530" spans="4:4" x14ac:dyDescent="0.2">
      <c r="D530" s="148"/>
    </row>
    <row r="531" spans="4:4" x14ac:dyDescent="0.2">
      <c r="D531" s="148"/>
    </row>
    <row r="532" spans="4:4" x14ac:dyDescent="0.2">
      <c r="D532" s="148"/>
    </row>
    <row r="533" spans="4:4" x14ac:dyDescent="0.2">
      <c r="D533" s="148"/>
    </row>
    <row r="534" spans="4:4" x14ac:dyDescent="0.2">
      <c r="D534" s="148"/>
    </row>
    <row r="535" spans="4:4" x14ac:dyDescent="0.2">
      <c r="D535" s="148"/>
    </row>
    <row r="536" spans="4:4" x14ac:dyDescent="0.2">
      <c r="D536" s="148"/>
    </row>
    <row r="537" spans="4:4" x14ac:dyDescent="0.2">
      <c r="D537" s="148"/>
    </row>
    <row r="538" spans="4:4" x14ac:dyDescent="0.2">
      <c r="D538" s="148"/>
    </row>
    <row r="539" spans="4:4" x14ac:dyDescent="0.2">
      <c r="D539" s="148"/>
    </row>
    <row r="540" spans="4:4" x14ac:dyDescent="0.2">
      <c r="D540" s="148"/>
    </row>
    <row r="541" spans="4:4" x14ac:dyDescent="0.2">
      <c r="D541" s="148"/>
    </row>
    <row r="542" spans="4:4" x14ac:dyDescent="0.2">
      <c r="D542" s="148"/>
    </row>
    <row r="543" spans="4:4" x14ac:dyDescent="0.2">
      <c r="D543" s="148"/>
    </row>
    <row r="544" spans="4:4" x14ac:dyDescent="0.2">
      <c r="D544" s="148"/>
    </row>
    <row r="545" spans="4:4" x14ac:dyDescent="0.2">
      <c r="D545" s="148"/>
    </row>
    <row r="546" spans="4:4" x14ac:dyDescent="0.2">
      <c r="D546" s="148"/>
    </row>
    <row r="547" spans="4:4" x14ac:dyDescent="0.2">
      <c r="D547" s="148"/>
    </row>
    <row r="548" spans="4:4" x14ac:dyDescent="0.2">
      <c r="D548" s="148"/>
    </row>
    <row r="549" spans="4:4" x14ac:dyDescent="0.2">
      <c r="D549" s="148"/>
    </row>
    <row r="550" spans="4:4" x14ac:dyDescent="0.2">
      <c r="D550" s="148"/>
    </row>
    <row r="551" spans="4:4" x14ac:dyDescent="0.2">
      <c r="D551" s="148"/>
    </row>
    <row r="552" spans="4:4" x14ac:dyDescent="0.2">
      <c r="D552" s="148"/>
    </row>
    <row r="553" spans="4:4" x14ac:dyDescent="0.2">
      <c r="D553" s="148"/>
    </row>
    <row r="554" spans="4:4" x14ac:dyDescent="0.2">
      <c r="D554" s="148"/>
    </row>
    <row r="555" spans="4:4" x14ac:dyDescent="0.2">
      <c r="D555" s="148"/>
    </row>
    <row r="556" spans="4:4" x14ac:dyDescent="0.2">
      <c r="D556" s="148"/>
    </row>
    <row r="557" spans="4:4" x14ac:dyDescent="0.2">
      <c r="D557" s="148"/>
    </row>
    <row r="558" spans="4:4" x14ac:dyDescent="0.2">
      <c r="D558" s="148"/>
    </row>
    <row r="559" spans="4:4" x14ac:dyDescent="0.2">
      <c r="D559" s="148"/>
    </row>
    <row r="560" spans="4:4" x14ac:dyDescent="0.2">
      <c r="D560" s="148"/>
    </row>
    <row r="561" spans="4:4" x14ac:dyDescent="0.2">
      <c r="D561" s="148"/>
    </row>
    <row r="562" spans="4:4" x14ac:dyDescent="0.2">
      <c r="D562" s="148"/>
    </row>
    <row r="563" spans="4:4" x14ac:dyDescent="0.2">
      <c r="D563" s="148"/>
    </row>
    <row r="564" spans="4:4" x14ac:dyDescent="0.2">
      <c r="D564" s="148"/>
    </row>
    <row r="565" spans="4:4" x14ac:dyDescent="0.2">
      <c r="D565" s="148"/>
    </row>
    <row r="566" spans="4:4" x14ac:dyDescent="0.2">
      <c r="D566" s="148"/>
    </row>
    <row r="567" spans="4:4" x14ac:dyDescent="0.2">
      <c r="D567" s="148"/>
    </row>
    <row r="568" spans="4:4" x14ac:dyDescent="0.2">
      <c r="D568" s="148"/>
    </row>
    <row r="569" spans="4:4" x14ac:dyDescent="0.2">
      <c r="D569" s="148"/>
    </row>
    <row r="570" spans="4:4" x14ac:dyDescent="0.2">
      <c r="D570" s="148"/>
    </row>
    <row r="571" spans="4:4" x14ac:dyDescent="0.2">
      <c r="D571" s="148"/>
    </row>
    <row r="572" spans="4:4" x14ac:dyDescent="0.2">
      <c r="D572" s="148"/>
    </row>
    <row r="573" spans="4:4" x14ac:dyDescent="0.2">
      <c r="D573" s="148"/>
    </row>
    <row r="574" spans="4:4" x14ac:dyDescent="0.2">
      <c r="D574" s="148"/>
    </row>
    <row r="575" spans="4:4" x14ac:dyDescent="0.2">
      <c r="D575" s="148"/>
    </row>
    <row r="576" spans="4:4" x14ac:dyDescent="0.2">
      <c r="D576" s="148"/>
    </row>
    <row r="577" spans="4:4" x14ac:dyDescent="0.2">
      <c r="D577" s="148"/>
    </row>
    <row r="578" spans="4:4" x14ac:dyDescent="0.2">
      <c r="D578" s="148"/>
    </row>
    <row r="579" spans="4:4" x14ac:dyDescent="0.2">
      <c r="D579" s="148"/>
    </row>
    <row r="580" spans="4:4" x14ac:dyDescent="0.2">
      <c r="D580" s="148"/>
    </row>
    <row r="581" spans="4:4" x14ac:dyDescent="0.2">
      <c r="D581" s="148"/>
    </row>
    <row r="582" spans="4:4" x14ac:dyDescent="0.2">
      <c r="D582" s="148"/>
    </row>
    <row r="583" spans="4:4" x14ac:dyDescent="0.2">
      <c r="D583" s="148"/>
    </row>
    <row r="584" spans="4:4" x14ac:dyDescent="0.2">
      <c r="D584" s="148"/>
    </row>
    <row r="585" spans="4:4" x14ac:dyDescent="0.2">
      <c r="D585" s="148"/>
    </row>
    <row r="586" spans="4:4" x14ac:dyDescent="0.2">
      <c r="D586" s="148"/>
    </row>
    <row r="587" spans="4:4" x14ac:dyDescent="0.2">
      <c r="D587" s="148"/>
    </row>
    <row r="588" spans="4:4" x14ac:dyDescent="0.2">
      <c r="D588" s="148"/>
    </row>
    <row r="589" spans="4:4" x14ac:dyDescent="0.2">
      <c r="D589" s="148"/>
    </row>
    <row r="590" spans="4:4" x14ac:dyDescent="0.2">
      <c r="D590" s="148"/>
    </row>
    <row r="591" spans="4:4" x14ac:dyDescent="0.2">
      <c r="D591" s="148"/>
    </row>
    <row r="592" spans="4:4" x14ac:dyDescent="0.2">
      <c r="D592" s="148"/>
    </row>
    <row r="593" spans="4:4" x14ac:dyDescent="0.2">
      <c r="D593" s="148"/>
    </row>
    <row r="594" spans="4:4" x14ac:dyDescent="0.2">
      <c r="D594" s="148"/>
    </row>
    <row r="595" spans="4:4" x14ac:dyDescent="0.2">
      <c r="D595" s="148"/>
    </row>
    <row r="596" spans="4:4" x14ac:dyDescent="0.2">
      <c r="D596" s="148"/>
    </row>
    <row r="597" spans="4:4" x14ac:dyDescent="0.2">
      <c r="D597" s="148"/>
    </row>
    <row r="598" spans="4:4" x14ac:dyDescent="0.2">
      <c r="D598" s="148"/>
    </row>
    <row r="599" spans="4:4" x14ac:dyDescent="0.2">
      <c r="D599" s="148"/>
    </row>
    <row r="600" spans="4:4" x14ac:dyDescent="0.2">
      <c r="D600" s="148"/>
    </row>
    <row r="601" spans="4:4" x14ac:dyDescent="0.2">
      <c r="D601" s="148"/>
    </row>
    <row r="602" spans="4:4" x14ac:dyDescent="0.2">
      <c r="D602" s="148"/>
    </row>
    <row r="603" spans="4:4" x14ac:dyDescent="0.2">
      <c r="D603" s="148"/>
    </row>
    <row r="604" spans="4:4" x14ac:dyDescent="0.2">
      <c r="D604" s="148"/>
    </row>
    <row r="605" spans="4:4" x14ac:dyDescent="0.2">
      <c r="D605" s="148"/>
    </row>
    <row r="606" spans="4:4" x14ac:dyDescent="0.2">
      <c r="D606" s="148"/>
    </row>
    <row r="607" spans="4:4" x14ac:dyDescent="0.2">
      <c r="D607" s="148"/>
    </row>
    <row r="608" spans="4:4" x14ac:dyDescent="0.2">
      <c r="D608" s="148"/>
    </row>
    <row r="609" spans="4:4" x14ac:dyDescent="0.2">
      <c r="D609" s="148"/>
    </row>
    <row r="610" spans="4:4" x14ac:dyDescent="0.2">
      <c r="D610" s="148"/>
    </row>
    <row r="611" spans="4:4" x14ac:dyDescent="0.2">
      <c r="D611" s="148"/>
    </row>
    <row r="612" spans="4:4" x14ac:dyDescent="0.2">
      <c r="D612" s="148"/>
    </row>
    <row r="613" spans="4:4" x14ac:dyDescent="0.2">
      <c r="D613" s="148"/>
    </row>
    <row r="614" spans="4:4" x14ac:dyDescent="0.2">
      <c r="D614" s="148"/>
    </row>
    <row r="615" spans="4:4" x14ac:dyDescent="0.2">
      <c r="D615" s="148"/>
    </row>
    <row r="616" spans="4:4" x14ac:dyDescent="0.2">
      <c r="D616" s="148"/>
    </row>
    <row r="617" spans="4:4" x14ac:dyDescent="0.2">
      <c r="D617" s="148"/>
    </row>
    <row r="618" spans="4:4" x14ac:dyDescent="0.2">
      <c r="D618" s="148"/>
    </row>
    <row r="619" spans="4:4" x14ac:dyDescent="0.2">
      <c r="D619" s="148"/>
    </row>
    <row r="620" spans="4:4" x14ac:dyDescent="0.2">
      <c r="D620" s="148"/>
    </row>
    <row r="621" spans="4:4" x14ac:dyDescent="0.2">
      <c r="D621" s="148"/>
    </row>
    <row r="622" spans="4:4" x14ac:dyDescent="0.2">
      <c r="D622" s="148"/>
    </row>
    <row r="623" spans="4:4" x14ac:dyDescent="0.2">
      <c r="D623" s="148"/>
    </row>
    <row r="624" spans="4:4" x14ac:dyDescent="0.2">
      <c r="D624" s="148"/>
    </row>
    <row r="625" spans="4:4" x14ac:dyDescent="0.2">
      <c r="D625" s="148"/>
    </row>
    <row r="626" spans="4:4" x14ac:dyDescent="0.2">
      <c r="D626" s="148"/>
    </row>
    <row r="627" spans="4:4" x14ac:dyDescent="0.2">
      <c r="D627" s="148"/>
    </row>
    <row r="628" spans="4:4" x14ac:dyDescent="0.2">
      <c r="D628" s="148"/>
    </row>
    <row r="629" spans="4:4" x14ac:dyDescent="0.2">
      <c r="D629" s="148"/>
    </row>
    <row r="630" spans="4:4" x14ac:dyDescent="0.2">
      <c r="D630" s="148"/>
    </row>
    <row r="631" spans="4:4" x14ac:dyDescent="0.2">
      <c r="D631" s="148"/>
    </row>
    <row r="632" spans="4:4" x14ac:dyDescent="0.2">
      <c r="D632" s="148"/>
    </row>
    <row r="633" spans="4:4" x14ac:dyDescent="0.2">
      <c r="D633" s="148"/>
    </row>
    <row r="634" spans="4:4" x14ac:dyDescent="0.2">
      <c r="D634" s="148"/>
    </row>
    <row r="635" spans="4:4" x14ac:dyDescent="0.2">
      <c r="D635" s="148"/>
    </row>
    <row r="636" spans="4:4" x14ac:dyDescent="0.2">
      <c r="D636" s="148"/>
    </row>
    <row r="637" spans="4:4" x14ac:dyDescent="0.2">
      <c r="D637" s="148"/>
    </row>
    <row r="638" spans="4:4" x14ac:dyDescent="0.2">
      <c r="D638" s="148"/>
    </row>
    <row r="639" spans="4:4" x14ac:dyDescent="0.2">
      <c r="D639" s="148"/>
    </row>
    <row r="640" spans="4:4" x14ac:dyDescent="0.2">
      <c r="D640" s="148"/>
    </row>
    <row r="641" spans="4:4" x14ac:dyDescent="0.2">
      <c r="D641" s="148"/>
    </row>
    <row r="642" spans="4:4" x14ac:dyDescent="0.2">
      <c r="D642" s="148"/>
    </row>
    <row r="643" spans="4:4" x14ac:dyDescent="0.2">
      <c r="D643" s="148"/>
    </row>
    <row r="644" spans="4:4" x14ac:dyDescent="0.2">
      <c r="D644" s="148"/>
    </row>
    <row r="645" spans="4:4" x14ac:dyDescent="0.2">
      <c r="D645" s="148"/>
    </row>
    <row r="646" spans="4:4" x14ac:dyDescent="0.2">
      <c r="D646" s="148"/>
    </row>
    <row r="647" spans="4:4" x14ac:dyDescent="0.2">
      <c r="D647" s="148"/>
    </row>
    <row r="648" spans="4:4" x14ac:dyDescent="0.2">
      <c r="D648" s="148"/>
    </row>
    <row r="649" spans="4:4" x14ac:dyDescent="0.2">
      <c r="D649" s="148"/>
    </row>
    <row r="650" spans="4:4" x14ac:dyDescent="0.2">
      <c r="D650" s="148"/>
    </row>
    <row r="651" spans="4:4" x14ac:dyDescent="0.2">
      <c r="D651" s="148"/>
    </row>
    <row r="652" spans="4:4" x14ac:dyDescent="0.2">
      <c r="D652" s="148"/>
    </row>
    <row r="653" spans="4:4" x14ac:dyDescent="0.2">
      <c r="D653" s="148"/>
    </row>
    <row r="654" spans="4:4" x14ac:dyDescent="0.2">
      <c r="D654" s="148"/>
    </row>
    <row r="655" spans="4:4" x14ac:dyDescent="0.2">
      <c r="D655" s="148"/>
    </row>
    <row r="656" spans="4:4" x14ac:dyDescent="0.2">
      <c r="D656" s="148"/>
    </row>
    <row r="657" spans="4:4" x14ac:dyDescent="0.2">
      <c r="D657" s="148"/>
    </row>
    <row r="658" spans="4:4" x14ac:dyDescent="0.2">
      <c r="D658" s="148"/>
    </row>
    <row r="659" spans="4:4" x14ac:dyDescent="0.2">
      <c r="D659" s="148"/>
    </row>
    <row r="660" spans="4:4" x14ac:dyDescent="0.2">
      <c r="D660" s="148"/>
    </row>
    <row r="661" spans="4:4" x14ac:dyDescent="0.2">
      <c r="D661" s="148"/>
    </row>
    <row r="662" spans="4:4" x14ac:dyDescent="0.2">
      <c r="D662" s="148"/>
    </row>
    <row r="663" spans="4:4" x14ac:dyDescent="0.2">
      <c r="D663" s="148"/>
    </row>
    <row r="664" spans="4:4" x14ac:dyDescent="0.2">
      <c r="D664" s="148"/>
    </row>
    <row r="665" spans="4:4" x14ac:dyDescent="0.2">
      <c r="D665" s="148"/>
    </row>
    <row r="666" spans="4:4" x14ac:dyDescent="0.2">
      <c r="D666" s="148"/>
    </row>
    <row r="667" spans="4:4" x14ac:dyDescent="0.2">
      <c r="D667" s="148"/>
    </row>
    <row r="668" spans="4:4" x14ac:dyDescent="0.2">
      <c r="D668" s="148"/>
    </row>
    <row r="669" spans="4:4" x14ac:dyDescent="0.2">
      <c r="D669" s="148"/>
    </row>
    <row r="670" spans="4:4" x14ac:dyDescent="0.2">
      <c r="D670" s="148"/>
    </row>
    <row r="671" spans="4:4" x14ac:dyDescent="0.2">
      <c r="D671" s="148"/>
    </row>
    <row r="672" spans="4:4" x14ac:dyDescent="0.2">
      <c r="D672" s="148"/>
    </row>
    <row r="673" spans="4:4" x14ac:dyDescent="0.2">
      <c r="D673" s="148"/>
    </row>
    <row r="674" spans="4:4" x14ac:dyDescent="0.2">
      <c r="D674" s="148"/>
    </row>
    <row r="675" spans="4:4" x14ac:dyDescent="0.2">
      <c r="D675" s="148"/>
    </row>
    <row r="676" spans="4:4" x14ac:dyDescent="0.2">
      <c r="D676" s="148"/>
    </row>
    <row r="677" spans="4:4" x14ac:dyDescent="0.2">
      <c r="D677" s="148"/>
    </row>
    <row r="678" spans="4:4" x14ac:dyDescent="0.2">
      <c r="D678" s="148"/>
    </row>
    <row r="679" spans="4:4" x14ac:dyDescent="0.2">
      <c r="D679" s="148"/>
    </row>
    <row r="680" spans="4:4" x14ac:dyDescent="0.2">
      <c r="D680" s="148"/>
    </row>
    <row r="681" spans="4:4" x14ac:dyDescent="0.2">
      <c r="D681" s="148"/>
    </row>
    <row r="682" spans="4:4" x14ac:dyDescent="0.2">
      <c r="D682" s="148"/>
    </row>
    <row r="683" spans="4:4" x14ac:dyDescent="0.2">
      <c r="D683" s="148"/>
    </row>
    <row r="684" spans="4:4" x14ac:dyDescent="0.2">
      <c r="D684" s="148"/>
    </row>
    <row r="685" spans="4:4" x14ac:dyDescent="0.2">
      <c r="D685" s="148"/>
    </row>
    <row r="686" spans="4:4" x14ac:dyDescent="0.2">
      <c r="D686" s="148"/>
    </row>
    <row r="687" spans="4:4" x14ac:dyDescent="0.2">
      <c r="D687" s="148"/>
    </row>
    <row r="688" spans="4:4" x14ac:dyDescent="0.2">
      <c r="D688" s="148"/>
    </row>
    <row r="689" spans="4:4" x14ac:dyDescent="0.2">
      <c r="D689" s="148"/>
    </row>
    <row r="690" spans="4:4" x14ac:dyDescent="0.2">
      <c r="D690" s="148"/>
    </row>
    <row r="691" spans="4:4" x14ac:dyDescent="0.2">
      <c r="D691" s="148"/>
    </row>
    <row r="692" spans="4:4" x14ac:dyDescent="0.2">
      <c r="D692" s="148"/>
    </row>
    <row r="693" spans="4:4" x14ac:dyDescent="0.2">
      <c r="D693" s="148"/>
    </row>
    <row r="694" spans="4:4" x14ac:dyDescent="0.2">
      <c r="D694" s="148"/>
    </row>
    <row r="695" spans="4:4" x14ac:dyDescent="0.2">
      <c r="D695" s="148"/>
    </row>
    <row r="696" spans="4:4" x14ac:dyDescent="0.2">
      <c r="D696" s="148"/>
    </row>
    <row r="697" spans="4:4" x14ac:dyDescent="0.2">
      <c r="D697" s="148"/>
    </row>
    <row r="698" spans="4:4" x14ac:dyDescent="0.2">
      <c r="D698" s="148"/>
    </row>
    <row r="699" spans="4:4" x14ac:dyDescent="0.2">
      <c r="D699" s="148"/>
    </row>
    <row r="700" spans="4:4" x14ac:dyDescent="0.2">
      <c r="D700" s="148"/>
    </row>
    <row r="701" spans="4:4" x14ac:dyDescent="0.2">
      <c r="D701" s="148"/>
    </row>
    <row r="702" spans="4:4" x14ac:dyDescent="0.2">
      <c r="D702" s="148"/>
    </row>
    <row r="703" spans="4:4" x14ac:dyDescent="0.2">
      <c r="D703" s="148"/>
    </row>
    <row r="704" spans="4:4" x14ac:dyDescent="0.2">
      <c r="D704" s="148"/>
    </row>
    <row r="705" spans="4:4" x14ac:dyDescent="0.2">
      <c r="D705" s="148"/>
    </row>
    <row r="706" spans="4:4" x14ac:dyDescent="0.2">
      <c r="D706" s="148"/>
    </row>
    <row r="707" spans="4:4" x14ac:dyDescent="0.2">
      <c r="D707" s="148"/>
    </row>
    <row r="708" spans="4:4" x14ac:dyDescent="0.2">
      <c r="D708" s="148"/>
    </row>
    <row r="709" spans="4:4" x14ac:dyDescent="0.2">
      <c r="D709" s="148"/>
    </row>
    <row r="710" spans="4:4" x14ac:dyDescent="0.2">
      <c r="D710" s="148"/>
    </row>
    <row r="711" spans="4:4" x14ac:dyDescent="0.2">
      <c r="D711" s="148"/>
    </row>
    <row r="712" spans="4:4" x14ac:dyDescent="0.2">
      <c r="D712" s="148"/>
    </row>
    <row r="713" spans="4:4" x14ac:dyDescent="0.2">
      <c r="D713" s="148"/>
    </row>
    <row r="714" spans="4:4" x14ac:dyDescent="0.2">
      <c r="D714" s="148"/>
    </row>
    <row r="715" spans="4:4" x14ac:dyDescent="0.2">
      <c r="D715" s="148"/>
    </row>
    <row r="716" spans="4:4" x14ac:dyDescent="0.2">
      <c r="D716" s="148"/>
    </row>
    <row r="717" spans="4:4" x14ac:dyDescent="0.2">
      <c r="D717" s="148"/>
    </row>
    <row r="718" spans="4:4" x14ac:dyDescent="0.2">
      <c r="D718" s="148"/>
    </row>
    <row r="719" spans="4:4" x14ac:dyDescent="0.2">
      <c r="D719" s="148"/>
    </row>
    <row r="720" spans="4:4" x14ac:dyDescent="0.2">
      <c r="D720" s="148"/>
    </row>
    <row r="721" spans="4:4" x14ac:dyDescent="0.2">
      <c r="D721" s="148"/>
    </row>
    <row r="722" spans="4:4" x14ac:dyDescent="0.2">
      <c r="D722" s="148"/>
    </row>
    <row r="723" spans="4:4" x14ac:dyDescent="0.2">
      <c r="D723" s="148"/>
    </row>
    <row r="724" spans="4:4" x14ac:dyDescent="0.2">
      <c r="D724" s="148"/>
    </row>
    <row r="725" spans="4:4" x14ac:dyDescent="0.2">
      <c r="D725" s="148"/>
    </row>
    <row r="726" spans="4:4" x14ac:dyDescent="0.2">
      <c r="D726" s="148"/>
    </row>
    <row r="727" spans="4:4" x14ac:dyDescent="0.2">
      <c r="D727" s="148"/>
    </row>
    <row r="728" spans="4:4" x14ac:dyDescent="0.2">
      <c r="D728" s="148"/>
    </row>
    <row r="729" spans="4:4" x14ac:dyDescent="0.2">
      <c r="D729" s="148"/>
    </row>
    <row r="730" spans="4:4" x14ac:dyDescent="0.2">
      <c r="D730" s="148"/>
    </row>
    <row r="731" spans="4:4" x14ac:dyDescent="0.2">
      <c r="D731" s="148"/>
    </row>
    <row r="732" spans="4:4" x14ac:dyDescent="0.2">
      <c r="D732" s="148"/>
    </row>
    <row r="733" spans="4:4" x14ac:dyDescent="0.2">
      <c r="D733" s="148"/>
    </row>
    <row r="734" spans="4:4" x14ac:dyDescent="0.2">
      <c r="D734" s="148"/>
    </row>
    <row r="735" spans="4:4" x14ac:dyDescent="0.2">
      <c r="D735" s="148"/>
    </row>
    <row r="736" spans="4:4" x14ac:dyDescent="0.2">
      <c r="D736" s="148"/>
    </row>
    <row r="737" spans="4:4" x14ac:dyDescent="0.2">
      <c r="D737" s="148"/>
    </row>
    <row r="738" spans="4:4" x14ac:dyDescent="0.2">
      <c r="D738" s="148"/>
    </row>
    <row r="739" spans="4:4" x14ac:dyDescent="0.2">
      <c r="D739" s="148"/>
    </row>
    <row r="740" spans="4:4" x14ac:dyDescent="0.2">
      <c r="D740" s="148"/>
    </row>
    <row r="741" spans="4:4" x14ac:dyDescent="0.2">
      <c r="D741" s="148"/>
    </row>
    <row r="742" spans="4:4" x14ac:dyDescent="0.2">
      <c r="D742" s="148"/>
    </row>
    <row r="743" spans="4:4" x14ac:dyDescent="0.2">
      <c r="D743" s="148"/>
    </row>
    <row r="744" spans="4:4" x14ac:dyDescent="0.2">
      <c r="D744" s="148"/>
    </row>
    <row r="745" spans="4:4" x14ac:dyDescent="0.2">
      <c r="D745" s="148"/>
    </row>
    <row r="746" spans="4:4" x14ac:dyDescent="0.2">
      <c r="D746" s="148"/>
    </row>
    <row r="747" spans="4:4" x14ac:dyDescent="0.2">
      <c r="D747" s="148"/>
    </row>
    <row r="748" spans="4:4" x14ac:dyDescent="0.2">
      <c r="D748" s="148"/>
    </row>
    <row r="749" spans="4:4" x14ac:dyDescent="0.2">
      <c r="D749" s="148"/>
    </row>
    <row r="750" spans="4:4" x14ac:dyDescent="0.2">
      <c r="D750" s="148"/>
    </row>
    <row r="751" spans="4:4" x14ac:dyDescent="0.2">
      <c r="D751" s="148"/>
    </row>
    <row r="752" spans="4:4" x14ac:dyDescent="0.2">
      <c r="D752" s="148"/>
    </row>
    <row r="753" spans="4:4" x14ac:dyDescent="0.2">
      <c r="D753" s="148"/>
    </row>
    <row r="754" spans="4:4" x14ac:dyDescent="0.2">
      <c r="D754" s="148"/>
    </row>
    <row r="755" spans="4:4" x14ac:dyDescent="0.2">
      <c r="D755" s="148"/>
    </row>
    <row r="756" spans="4:4" x14ac:dyDescent="0.2">
      <c r="D756" s="148"/>
    </row>
    <row r="757" spans="4:4" x14ac:dyDescent="0.2">
      <c r="D757" s="148"/>
    </row>
    <row r="758" spans="4:4" x14ac:dyDescent="0.2">
      <c r="D758" s="148"/>
    </row>
    <row r="759" spans="4:4" x14ac:dyDescent="0.2">
      <c r="D759" s="148"/>
    </row>
    <row r="760" spans="4:4" x14ac:dyDescent="0.2">
      <c r="D760" s="148"/>
    </row>
    <row r="761" spans="4:4" x14ac:dyDescent="0.2">
      <c r="D761" s="148"/>
    </row>
    <row r="762" spans="4:4" x14ac:dyDescent="0.2">
      <c r="D762" s="148"/>
    </row>
    <row r="763" spans="4:4" x14ac:dyDescent="0.2">
      <c r="D763" s="148"/>
    </row>
    <row r="764" spans="4:4" x14ac:dyDescent="0.2">
      <c r="D764" s="148"/>
    </row>
    <row r="765" spans="4:4" x14ac:dyDescent="0.2">
      <c r="D765" s="148"/>
    </row>
    <row r="766" spans="4:4" x14ac:dyDescent="0.2">
      <c r="D766" s="148"/>
    </row>
    <row r="767" spans="4:4" x14ac:dyDescent="0.2">
      <c r="D767" s="148"/>
    </row>
    <row r="768" spans="4:4" x14ac:dyDescent="0.2">
      <c r="D768" s="148"/>
    </row>
    <row r="769" spans="4:4" x14ac:dyDescent="0.2">
      <c r="D769" s="148"/>
    </row>
    <row r="770" spans="4:4" x14ac:dyDescent="0.2">
      <c r="D770" s="148"/>
    </row>
    <row r="771" spans="4:4" x14ac:dyDescent="0.2">
      <c r="D771" s="148"/>
    </row>
    <row r="772" spans="4:4" x14ac:dyDescent="0.2">
      <c r="D772" s="148"/>
    </row>
    <row r="773" spans="4:4" x14ac:dyDescent="0.2">
      <c r="D773" s="148"/>
    </row>
    <row r="774" spans="4:4" x14ac:dyDescent="0.2">
      <c r="D774" s="148"/>
    </row>
    <row r="775" spans="4:4" x14ac:dyDescent="0.2">
      <c r="D775" s="148"/>
    </row>
    <row r="776" spans="4:4" x14ac:dyDescent="0.2">
      <c r="D776" s="148"/>
    </row>
    <row r="777" spans="4:4" x14ac:dyDescent="0.2">
      <c r="D777" s="148"/>
    </row>
    <row r="778" spans="4:4" x14ac:dyDescent="0.2">
      <c r="D778" s="148"/>
    </row>
    <row r="779" spans="4:4" x14ac:dyDescent="0.2">
      <c r="D779" s="148"/>
    </row>
    <row r="780" spans="4:4" x14ac:dyDescent="0.2">
      <c r="D780" s="148"/>
    </row>
    <row r="781" spans="4:4" x14ac:dyDescent="0.2">
      <c r="D781" s="148"/>
    </row>
    <row r="782" spans="4:4" x14ac:dyDescent="0.2">
      <c r="D782" s="148"/>
    </row>
    <row r="783" spans="4:4" x14ac:dyDescent="0.2">
      <c r="D783" s="148"/>
    </row>
    <row r="784" spans="4:4" x14ac:dyDescent="0.2">
      <c r="D784" s="148"/>
    </row>
    <row r="785" spans="4:4" x14ac:dyDescent="0.2">
      <c r="D785" s="148"/>
    </row>
    <row r="786" spans="4:4" x14ac:dyDescent="0.2">
      <c r="D786" s="148"/>
    </row>
    <row r="787" spans="4:4" x14ac:dyDescent="0.2">
      <c r="D787" s="148"/>
    </row>
    <row r="788" spans="4:4" x14ac:dyDescent="0.2">
      <c r="D788" s="148"/>
    </row>
    <row r="789" spans="4:4" x14ac:dyDescent="0.2">
      <c r="D789" s="148"/>
    </row>
    <row r="790" spans="4:4" x14ac:dyDescent="0.2">
      <c r="D790" s="148"/>
    </row>
    <row r="791" spans="4:4" x14ac:dyDescent="0.2">
      <c r="D791" s="148"/>
    </row>
    <row r="792" spans="4:4" x14ac:dyDescent="0.2">
      <c r="D792" s="148"/>
    </row>
    <row r="793" spans="4:4" x14ac:dyDescent="0.2">
      <c r="D793" s="148"/>
    </row>
    <row r="794" spans="4:4" x14ac:dyDescent="0.2">
      <c r="D794" s="148"/>
    </row>
    <row r="795" spans="4:4" x14ac:dyDescent="0.2">
      <c r="D795" s="148"/>
    </row>
    <row r="796" spans="4:4" x14ac:dyDescent="0.2">
      <c r="D796" s="148"/>
    </row>
    <row r="797" spans="4:4" x14ac:dyDescent="0.2">
      <c r="D797" s="148"/>
    </row>
    <row r="798" spans="4:4" x14ac:dyDescent="0.2">
      <c r="D798" s="148"/>
    </row>
    <row r="799" spans="4:4" x14ac:dyDescent="0.2">
      <c r="D799" s="148"/>
    </row>
    <row r="800" spans="4:4" x14ac:dyDescent="0.2">
      <c r="D800" s="148"/>
    </row>
    <row r="801" spans="4:4" x14ac:dyDescent="0.2">
      <c r="D801" s="148"/>
    </row>
    <row r="802" spans="4:4" x14ac:dyDescent="0.2">
      <c r="D802" s="148"/>
    </row>
    <row r="803" spans="4:4" x14ac:dyDescent="0.2">
      <c r="D803" s="148"/>
    </row>
    <row r="804" spans="4:4" x14ac:dyDescent="0.2">
      <c r="D804" s="148"/>
    </row>
    <row r="805" spans="4:4" x14ac:dyDescent="0.2">
      <c r="D805" s="148"/>
    </row>
    <row r="806" spans="4:4" x14ac:dyDescent="0.2">
      <c r="D806" s="148"/>
    </row>
    <row r="807" spans="4:4" x14ac:dyDescent="0.2">
      <c r="D807" s="148"/>
    </row>
    <row r="808" spans="4:4" x14ac:dyDescent="0.2">
      <c r="D808" s="148"/>
    </row>
    <row r="809" spans="4:4" x14ac:dyDescent="0.2">
      <c r="D809" s="148"/>
    </row>
    <row r="810" spans="4:4" x14ac:dyDescent="0.2">
      <c r="D810" s="148"/>
    </row>
    <row r="811" spans="4:4" x14ac:dyDescent="0.2">
      <c r="D811" s="148"/>
    </row>
    <row r="812" spans="4:4" x14ac:dyDescent="0.2">
      <c r="D812" s="148"/>
    </row>
    <row r="813" spans="4:4" x14ac:dyDescent="0.2">
      <c r="D813" s="148"/>
    </row>
    <row r="814" spans="4:4" x14ac:dyDescent="0.2">
      <c r="D814" s="148"/>
    </row>
    <row r="815" spans="4:4" x14ac:dyDescent="0.2">
      <c r="D815" s="148"/>
    </row>
    <row r="816" spans="4:4" x14ac:dyDescent="0.2">
      <c r="D816" s="148"/>
    </row>
    <row r="817" spans="4:4" x14ac:dyDescent="0.2">
      <c r="D817" s="148"/>
    </row>
    <row r="818" spans="4:4" x14ac:dyDescent="0.2">
      <c r="D818" s="148"/>
    </row>
    <row r="819" spans="4:4" x14ac:dyDescent="0.2">
      <c r="D819" s="148"/>
    </row>
    <row r="820" spans="4:4" x14ac:dyDescent="0.2">
      <c r="D820" s="148"/>
    </row>
    <row r="821" spans="4:4" x14ac:dyDescent="0.2">
      <c r="D821" s="148"/>
    </row>
    <row r="822" spans="4:4" x14ac:dyDescent="0.2">
      <c r="D822" s="148"/>
    </row>
    <row r="823" spans="4:4" x14ac:dyDescent="0.2">
      <c r="D823" s="148"/>
    </row>
    <row r="824" spans="4:4" x14ac:dyDescent="0.2">
      <c r="D824" s="148"/>
    </row>
    <row r="825" spans="4:4" x14ac:dyDescent="0.2">
      <c r="D825" s="148"/>
    </row>
    <row r="826" spans="4:4" x14ac:dyDescent="0.2">
      <c r="D826" s="148"/>
    </row>
    <row r="827" spans="4:4" x14ac:dyDescent="0.2">
      <c r="D827" s="148"/>
    </row>
    <row r="828" spans="4:4" x14ac:dyDescent="0.2">
      <c r="D828" s="148"/>
    </row>
    <row r="829" spans="4:4" x14ac:dyDescent="0.2">
      <c r="D829" s="148"/>
    </row>
    <row r="830" spans="4:4" x14ac:dyDescent="0.2">
      <c r="D830" s="148"/>
    </row>
    <row r="831" spans="4:4" x14ac:dyDescent="0.2">
      <c r="D831" s="148"/>
    </row>
    <row r="832" spans="4:4" x14ac:dyDescent="0.2">
      <c r="D832" s="148"/>
    </row>
    <row r="833" spans="4:4" x14ac:dyDescent="0.2">
      <c r="D833" s="148"/>
    </row>
    <row r="834" spans="4:4" x14ac:dyDescent="0.2">
      <c r="D834" s="148"/>
    </row>
    <row r="835" spans="4:4" x14ac:dyDescent="0.2">
      <c r="D835" s="148"/>
    </row>
    <row r="836" spans="4:4" x14ac:dyDescent="0.2">
      <c r="D836" s="148"/>
    </row>
    <row r="837" spans="4:4" x14ac:dyDescent="0.2">
      <c r="D837" s="148"/>
    </row>
    <row r="838" spans="4:4" x14ac:dyDescent="0.2">
      <c r="D838" s="148"/>
    </row>
    <row r="839" spans="4:4" x14ac:dyDescent="0.2">
      <c r="D839" s="148"/>
    </row>
    <row r="840" spans="4:4" x14ac:dyDescent="0.2">
      <c r="D840" s="148"/>
    </row>
    <row r="841" spans="4:4" x14ac:dyDescent="0.2">
      <c r="D841" s="148"/>
    </row>
    <row r="842" spans="4:4" x14ac:dyDescent="0.2">
      <c r="D842" s="148"/>
    </row>
    <row r="843" spans="4:4" x14ac:dyDescent="0.2">
      <c r="D843" s="148"/>
    </row>
    <row r="844" spans="4:4" x14ac:dyDescent="0.2">
      <c r="D844" s="148"/>
    </row>
    <row r="845" spans="4:4" x14ac:dyDescent="0.2">
      <c r="D845" s="148"/>
    </row>
    <row r="846" spans="4:4" x14ac:dyDescent="0.2">
      <c r="D846" s="148"/>
    </row>
    <row r="847" spans="4:4" x14ac:dyDescent="0.2">
      <c r="D847" s="148"/>
    </row>
    <row r="848" spans="4:4" x14ac:dyDescent="0.2">
      <c r="D848" s="148"/>
    </row>
    <row r="849" spans="4:4" x14ac:dyDescent="0.2">
      <c r="D849" s="148"/>
    </row>
    <row r="850" spans="4:4" x14ac:dyDescent="0.2">
      <c r="D850" s="148"/>
    </row>
    <row r="851" spans="4:4" x14ac:dyDescent="0.2">
      <c r="D851" s="148"/>
    </row>
    <row r="852" spans="4:4" x14ac:dyDescent="0.2">
      <c r="D852" s="148"/>
    </row>
    <row r="853" spans="4:4" x14ac:dyDescent="0.2">
      <c r="D853" s="148"/>
    </row>
    <row r="854" spans="4:4" x14ac:dyDescent="0.2">
      <c r="D854" s="148"/>
    </row>
    <row r="855" spans="4:4" x14ac:dyDescent="0.2">
      <c r="D855" s="148"/>
    </row>
    <row r="856" spans="4:4" x14ac:dyDescent="0.2">
      <c r="D856" s="148"/>
    </row>
    <row r="857" spans="4:4" x14ac:dyDescent="0.2">
      <c r="D857" s="148"/>
    </row>
    <row r="858" spans="4:4" x14ac:dyDescent="0.2">
      <c r="D858" s="148"/>
    </row>
    <row r="859" spans="4:4" x14ac:dyDescent="0.2">
      <c r="D859" s="148"/>
    </row>
    <row r="860" spans="4:4" x14ac:dyDescent="0.2">
      <c r="D860" s="148"/>
    </row>
    <row r="861" spans="4:4" x14ac:dyDescent="0.2">
      <c r="D861" s="148"/>
    </row>
    <row r="862" spans="4:4" x14ac:dyDescent="0.2">
      <c r="D862" s="148"/>
    </row>
    <row r="863" spans="4:4" x14ac:dyDescent="0.2">
      <c r="D863" s="148"/>
    </row>
    <row r="864" spans="4:4" x14ac:dyDescent="0.2">
      <c r="D864" s="148"/>
    </row>
    <row r="865" spans="4:4" x14ac:dyDescent="0.2">
      <c r="D865" s="148"/>
    </row>
    <row r="866" spans="4:4" x14ac:dyDescent="0.2">
      <c r="D866" s="148"/>
    </row>
    <row r="867" spans="4:4" x14ac:dyDescent="0.2">
      <c r="D867" s="148"/>
    </row>
    <row r="868" spans="4:4" x14ac:dyDescent="0.2">
      <c r="D868" s="148"/>
    </row>
    <row r="869" spans="4:4" x14ac:dyDescent="0.2">
      <c r="D869" s="148"/>
    </row>
    <row r="870" spans="4:4" x14ac:dyDescent="0.2">
      <c r="D870" s="148"/>
    </row>
    <row r="871" spans="4:4" x14ac:dyDescent="0.2">
      <c r="D871" s="148"/>
    </row>
    <row r="872" spans="4:4" x14ac:dyDescent="0.2">
      <c r="D872" s="148"/>
    </row>
    <row r="873" spans="4:4" x14ac:dyDescent="0.2">
      <c r="D873" s="148"/>
    </row>
    <row r="874" spans="4:4" x14ac:dyDescent="0.2">
      <c r="D874" s="148"/>
    </row>
    <row r="875" spans="4:4" x14ac:dyDescent="0.2">
      <c r="D875" s="148"/>
    </row>
    <row r="876" spans="4:4" x14ac:dyDescent="0.2">
      <c r="D876" s="148"/>
    </row>
    <row r="877" spans="4:4" x14ac:dyDescent="0.2">
      <c r="D877" s="148"/>
    </row>
    <row r="878" spans="4:4" x14ac:dyDescent="0.2">
      <c r="D878" s="148"/>
    </row>
    <row r="879" spans="4:4" x14ac:dyDescent="0.2">
      <c r="D879" s="148"/>
    </row>
    <row r="880" spans="4:4" x14ac:dyDescent="0.2">
      <c r="D880" s="148"/>
    </row>
    <row r="881" spans="4:4" x14ac:dyDescent="0.2">
      <c r="D881" s="148"/>
    </row>
    <row r="882" spans="4:4" x14ac:dyDescent="0.2">
      <c r="D882" s="148"/>
    </row>
    <row r="883" spans="4:4" x14ac:dyDescent="0.2">
      <c r="D883" s="148"/>
    </row>
    <row r="884" spans="4:4" x14ac:dyDescent="0.2">
      <c r="D884" s="148"/>
    </row>
    <row r="885" spans="4:4" x14ac:dyDescent="0.2">
      <c r="D885" s="148"/>
    </row>
    <row r="886" spans="4:4" x14ac:dyDescent="0.2">
      <c r="D886" s="148"/>
    </row>
    <row r="887" spans="4:4" x14ac:dyDescent="0.2">
      <c r="D887" s="148"/>
    </row>
    <row r="888" spans="4:4" x14ac:dyDescent="0.2">
      <c r="D888" s="148"/>
    </row>
    <row r="889" spans="4:4" x14ac:dyDescent="0.2">
      <c r="D889" s="148"/>
    </row>
    <row r="890" spans="4:4" x14ac:dyDescent="0.2">
      <c r="D890" s="148"/>
    </row>
    <row r="891" spans="4:4" x14ac:dyDescent="0.2">
      <c r="D891" s="148"/>
    </row>
    <row r="892" spans="4:4" x14ac:dyDescent="0.2">
      <c r="D892" s="148"/>
    </row>
    <row r="893" spans="4:4" x14ac:dyDescent="0.2">
      <c r="D893" s="148"/>
    </row>
    <row r="894" spans="4:4" x14ac:dyDescent="0.2">
      <c r="D894" s="148"/>
    </row>
    <row r="895" spans="4:4" x14ac:dyDescent="0.2">
      <c r="D895" s="148"/>
    </row>
    <row r="896" spans="4:4" x14ac:dyDescent="0.2">
      <c r="D896" s="148"/>
    </row>
    <row r="897" spans="4:4" x14ac:dyDescent="0.2">
      <c r="D897" s="148"/>
    </row>
    <row r="898" spans="4:4" x14ac:dyDescent="0.2">
      <c r="D898" s="148"/>
    </row>
    <row r="899" spans="4:4" x14ac:dyDescent="0.2">
      <c r="D899" s="148"/>
    </row>
    <row r="900" spans="4:4" x14ac:dyDescent="0.2">
      <c r="D900" s="148"/>
    </row>
    <row r="901" spans="4:4" x14ac:dyDescent="0.2">
      <c r="D901" s="148"/>
    </row>
    <row r="902" spans="4:4" x14ac:dyDescent="0.2">
      <c r="D902" s="148"/>
    </row>
    <row r="903" spans="4:4" x14ac:dyDescent="0.2">
      <c r="D903" s="148"/>
    </row>
    <row r="904" spans="4:4" x14ac:dyDescent="0.2">
      <c r="D904" s="148"/>
    </row>
    <row r="905" spans="4:4" x14ac:dyDescent="0.2">
      <c r="D905" s="148"/>
    </row>
    <row r="906" spans="4:4" x14ac:dyDescent="0.2">
      <c r="D906" s="148"/>
    </row>
    <row r="907" spans="4:4" x14ac:dyDescent="0.2">
      <c r="D907" s="148"/>
    </row>
    <row r="908" spans="4:4" x14ac:dyDescent="0.2">
      <c r="D908" s="148"/>
    </row>
    <row r="909" spans="4:4" x14ac:dyDescent="0.2">
      <c r="D909" s="148"/>
    </row>
    <row r="910" spans="4:4" x14ac:dyDescent="0.2">
      <c r="D910" s="148"/>
    </row>
    <row r="911" spans="4:4" x14ac:dyDescent="0.2">
      <c r="D911" s="148"/>
    </row>
    <row r="912" spans="4:4" x14ac:dyDescent="0.2">
      <c r="D912" s="148"/>
    </row>
    <row r="913" spans="4:4" x14ac:dyDescent="0.2">
      <c r="D913" s="148"/>
    </row>
    <row r="914" spans="4:4" x14ac:dyDescent="0.2">
      <c r="D914" s="148"/>
    </row>
    <row r="915" spans="4:4" x14ac:dyDescent="0.2">
      <c r="D915" s="148"/>
    </row>
    <row r="916" spans="4:4" x14ac:dyDescent="0.2">
      <c r="D916" s="148"/>
    </row>
    <row r="917" spans="4:4" x14ac:dyDescent="0.2">
      <c r="D917" s="148"/>
    </row>
    <row r="918" spans="4:4" x14ac:dyDescent="0.2">
      <c r="D918" s="148"/>
    </row>
    <row r="919" spans="4:4" x14ac:dyDescent="0.2">
      <c r="D919" s="148"/>
    </row>
    <row r="920" spans="4:4" x14ac:dyDescent="0.2">
      <c r="D920" s="148"/>
    </row>
    <row r="921" spans="4:4" x14ac:dyDescent="0.2">
      <c r="D921" s="148"/>
    </row>
    <row r="922" spans="4:4" x14ac:dyDescent="0.2">
      <c r="D922" s="148"/>
    </row>
    <row r="923" spans="4:4" x14ac:dyDescent="0.2">
      <c r="D923" s="148"/>
    </row>
    <row r="924" spans="4:4" x14ac:dyDescent="0.2">
      <c r="D924" s="148"/>
    </row>
    <row r="925" spans="4:4" x14ac:dyDescent="0.2">
      <c r="D925" s="148"/>
    </row>
    <row r="926" spans="4:4" x14ac:dyDescent="0.2">
      <c r="D926" s="148"/>
    </row>
    <row r="927" spans="4:4" x14ac:dyDescent="0.2">
      <c r="D927" s="148"/>
    </row>
    <row r="928" spans="4:4" x14ac:dyDescent="0.2">
      <c r="D928" s="148"/>
    </row>
    <row r="929" spans="4:4" x14ac:dyDescent="0.2">
      <c r="D929" s="148"/>
    </row>
    <row r="930" spans="4:4" x14ac:dyDescent="0.2">
      <c r="D930" s="148"/>
    </row>
    <row r="931" spans="4:4" x14ac:dyDescent="0.2">
      <c r="D931" s="148"/>
    </row>
    <row r="932" spans="4:4" x14ac:dyDescent="0.2">
      <c r="D932" s="148"/>
    </row>
    <row r="933" spans="4:4" x14ac:dyDescent="0.2">
      <c r="D933" s="148"/>
    </row>
    <row r="934" spans="4:4" x14ac:dyDescent="0.2">
      <c r="D934" s="148"/>
    </row>
    <row r="935" spans="4:4" x14ac:dyDescent="0.2">
      <c r="D935" s="148"/>
    </row>
    <row r="936" spans="4:4" x14ac:dyDescent="0.2">
      <c r="D936" s="148"/>
    </row>
    <row r="937" spans="4:4" x14ac:dyDescent="0.2">
      <c r="D937" s="148"/>
    </row>
    <row r="938" spans="4:4" x14ac:dyDescent="0.2">
      <c r="D938" s="148"/>
    </row>
    <row r="939" spans="4:4" x14ac:dyDescent="0.2">
      <c r="D939" s="148"/>
    </row>
    <row r="940" spans="4:4" x14ac:dyDescent="0.2">
      <c r="D940" s="148"/>
    </row>
    <row r="941" spans="4:4" x14ac:dyDescent="0.2">
      <c r="D941" s="148"/>
    </row>
    <row r="942" spans="4:4" x14ac:dyDescent="0.2">
      <c r="D942" s="148"/>
    </row>
    <row r="943" spans="4:4" x14ac:dyDescent="0.2">
      <c r="D943" s="148"/>
    </row>
    <row r="944" spans="4:4" x14ac:dyDescent="0.2">
      <c r="D944" s="148"/>
    </row>
    <row r="945" spans="4:4" x14ac:dyDescent="0.2">
      <c r="D945" s="148"/>
    </row>
    <row r="946" spans="4:4" x14ac:dyDescent="0.2">
      <c r="D946" s="148"/>
    </row>
    <row r="947" spans="4:4" x14ac:dyDescent="0.2">
      <c r="D947" s="148"/>
    </row>
    <row r="948" spans="4:4" x14ac:dyDescent="0.2">
      <c r="D948" s="148"/>
    </row>
    <row r="949" spans="4:4" x14ac:dyDescent="0.2">
      <c r="D949" s="148"/>
    </row>
    <row r="950" spans="4:4" x14ac:dyDescent="0.2">
      <c r="D950" s="148"/>
    </row>
    <row r="951" spans="4:4" x14ac:dyDescent="0.2">
      <c r="D951" s="148"/>
    </row>
    <row r="952" spans="4:4" x14ac:dyDescent="0.2">
      <c r="D952" s="148"/>
    </row>
    <row r="953" spans="4:4" x14ac:dyDescent="0.2">
      <c r="D953" s="148"/>
    </row>
    <row r="954" spans="4:4" x14ac:dyDescent="0.2">
      <c r="D954" s="148"/>
    </row>
    <row r="955" spans="4:4" x14ac:dyDescent="0.2">
      <c r="D955" s="148"/>
    </row>
    <row r="956" spans="4:4" x14ac:dyDescent="0.2">
      <c r="D956" s="148"/>
    </row>
    <row r="957" spans="4:4" x14ac:dyDescent="0.2">
      <c r="D957" s="148"/>
    </row>
    <row r="958" spans="4:4" x14ac:dyDescent="0.2">
      <c r="D958" s="148"/>
    </row>
    <row r="959" spans="4:4" x14ac:dyDescent="0.2">
      <c r="D959" s="148"/>
    </row>
    <row r="960" spans="4:4" x14ac:dyDescent="0.2">
      <c r="D960" s="148"/>
    </row>
    <row r="961" spans="4:4" x14ac:dyDescent="0.2">
      <c r="D961" s="148"/>
    </row>
    <row r="962" spans="4:4" x14ac:dyDescent="0.2">
      <c r="D962" s="148"/>
    </row>
    <row r="963" spans="4:4" x14ac:dyDescent="0.2">
      <c r="D963" s="148"/>
    </row>
    <row r="964" spans="4:4" x14ac:dyDescent="0.2">
      <c r="D964" s="148"/>
    </row>
    <row r="965" spans="4:4" x14ac:dyDescent="0.2">
      <c r="D965" s="148"/>
    </row>
    <row r="966" spans="4:4" x14ac:dyDescent="0.2">
      <c r="D966" s="148"/>
    </row>
    <row r="967" spans="4:4" x14ac:dyDescent="0.2">
      <c r="D967" s="148"/>
    </row>
    <row r="968" spans="4:4" x14ac:dyDescent="0.2">
      <c r="D968" s="148"/>
    </row>
    <row r="969" spans="4:4" x14ac:dyDescent="0.2">
      <c r="D969" s="148"/>
    </row>
    <row r="970" spans="4:4" x14ac:dyDescent="0.2">
      <c r="D970" s="148"/>
    </row>
    <row r="971" spans="4:4" x14ac:dyDescent="0.2">
      <c r="D971" s="148"/>
    </row>
    <row r="972" spans="4:4" x14ac:dyDescent="0.2">
      <c r="D972" s="148"/>
    </row>
    <row r="973" spans="4:4" x14ac:dyDescent="0.2">
      <c r="D973" s="148"/>
    </row>
    <row r="974" spans="4:4" x14ac:dyDescent="0.2">
      <c r="D974" s="148"/>
    </row>
    <row r="975" spans="4:4" x14ac:dyDescent="0.2">
      <c r="D975" s="148"/>
    </row>
    <row r="976" spans="4:4" x14ac:dyDescent="0.2">
      <c r="D976" s="148"/>
    </row>
    <row r="977" spans="4:4" x14ac:dyDescent="0.2">
      <c r="D977" s="148"/>
    </row>
    <row r="978" spans="4:4" x14ac:dyDescent="0.2">
      <c r="D978" s="148"/>
    </row>
    <row r="979" spans="4:4" x14ac:dyDescent="0.2">
      <c r="D979" s="148"/>
    </row>
    <row r="980" spans="4:4" x14ac:dyDescent="0.2">
      <c r="D980" s="148"/>
    </row>
    <row r="981" spans="4:4" x14ac:dyDescent="0.2">
      <c r="D981" s="148"/>
    </row>
    <row r="982" spans="4:4" x14ac:dyDescent="0.2">
      <c r="D982" s="148"/>
    </row>
    <row r="983" spans="4:4" x14ac:dyDescent="0.2">
      <c r="D983" s="148"/>
    </row>
    <row r="984" spans="4:4" x14ac:dyDescent="0.2">
      <c r="D984" s="148"/>
    </row>
    <row r="985" spans="4:4" x14ac:dyDescent="0.2">
      <c r="D985" s="148"/>
    </row>
    <row r="986" spans="4:4" x14ac:dyDescent="0.2">
      <c r="D986" s="148"/>
    </row>
    <row r="987" spans="4:4" x14ac:dyDescent="0.2">
      <c r="D987" s="148"/>
    </row>
    <row r="988" spans="4:4" x14ac:dyDescent="0.2">
      <c r="D988" s="148"/>
    </row>
    <row r="989" spans="4:4" x14ac:dyDescent="0.2">
      <c r="D989" s="148"/>
    </row>
    <row r="990" spans="4:4" x14ac:dyDescent="0.2">
      <c r="D990" s="148"/>
    </row>
    <row r="991" spans="4:4" x14ac:dyDescent="0.2">
      <c r="D991" s="148"/>
    </row>
    <row r="992" spans="4:4" x14ac:dyDescent="0.2">
      <c r="D992" s="148"/>
    </row>
    <row r="993" spans="4:4" x14ac:dyDescent="0.2">
      <c r="D993" s="148"/>
    </row>
    <row r="994" spans="4:4" x14ac:dyDescent="0.2">
      <c r="D994" s="148"/>
    </row>
    <row r="995" spans="4:4" x14ac:dyDescent="0.2">
      <c r="D995" s="148"/>
    </row>
    <row r="996" spans="4:4" x14ac:dyDescent="0.2">
      <c r="D996" s="148"/>
    </row>
    <row r="997" spans="4:4" x14ac:dyDescent="0.2">
      <c r="D997" s="148"/>
    </row>
    <row r="998" spans="4:4" x14ac:dyDescent="0.2">
      <c r="D998" s="148"/>
    </row>
    <row r="999" spans="4:4" x14ac:dyDescent="0.2">
      <c r="D999" s="148"/>
    </row>
    <row r="1000" spans="4:4" x14ac:dyDescent="0.2">
      <c r="D1000" s="148"/>
    </row>
    <row r="1001" spans="4:4" x14ac:dyDescent="0.2">
      <c r="D1001" s="148"/>
    </row>
    <row r="1002" spans="4:4" x14ac:dyDescent="0.2">
      <c r="D1002" s="148"/>
    </row>
    <row r="1003" spans="4:4" x14ac:dyDescent="0.2">
      <c r="D1003" s="148"/>
    </row>
    <row r="1004" spans="4:4" x14ac:dyDescent="0.2">
      <c r="D1004" s="148"/>
    </row>
    <row r="1005" spans="4:4" x14ac:dyDescent="0.2">
      <c r="D1005" s="148"/>
    </row>
    <row r="1006" spans="4:4" x14ac:dyDescent="0.2">
      <c r="D1006" s="148"/>
    </row>
    <row r="1007" spans="4:4" x14ac:dyDescent="0.2">
      <c r="D1007" s="148"/>
    </row>
    <row r="1008" spans="4:4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hsoSOyItN5DPCTrzPB2i+3vaWgesCiPfIIFZhYWbtXdd6odAAN8cmJtheu+w4pKRt9wwIGTIzNLmXTQWlmy+dA==" saltValue="gRgfQyGhy9kAMz1JCLm3uw==" spinCount="100000" sheet="1"/>
  <mergeCells count="5">
    <mergeCell ref="A1:G1"/>
    <mergeCell ref="C2:G2"/>
    <mergeCell ref="C3:G3"/>
    <mergeCell ref="C4:G4"/>
    <mergeCell ref="A52:B5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15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58</v>
      </c>
      <c r="C3" s="262" t="s">
        <v>59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60</v>
      </c>
      <c r="C4" s="265" t="s">
        <v>59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97</v>
      </c>
      <c r="C8" s="194" t="s">
        <v>98</v>
      </c>
      <c r="D8" s="174"/>
      <c r="E8" s="175"/>
      <c r="F8" s="176"/>
      <c r="G8" s="176">
        <f>SUMIF(AG9:AG10,"&lt;&gt;NOR",G9:G10)</f>
        <v>0</v>
      </c>
      <c r="H8" s="176"/>
      <c r="I8" s="176">
        <f>SUM(I9:I10)</f>
        <v>0</v>
      </c>
      <c r="J8" s="176"/>
      <c r="K8" s="176">
        <f>SUM(K9:K10)</f>
        <v>0</v>
      </c>
      <c r="L8" s="176"/>
      <c r="M8" s="176">
        <f>SUM(M9:M10)</f>
        <v>0</v>
      </c>
      <c r="N8" s="176"/>
      <c r="O8" s="176">
        <f>SUM(O9:O10)</f>
        <v>0</v>
      </c>
      <c r="P8" s="176"/>
      <c r="Q8" s="176">
        <f>SUM(Q9:Q10)</f>
        <v>0</v>
      </c>
      <c r="R8" s="176"/>
      <c r="S8" s="176"/>
      <c r="T8" s="177"/>
      <c r="U8" s="171"/>
      <c r="V8" s="171">
        <f>SUM(V9:V10)</f>
        <v>0</v>
      </c>
      <c r="W8" s="171"/>
      <c r="AG8" t="s">
        <v>243</v>
      </c>
    </row>
    <row r="9" spans="1:60" outlineLevel="1" x14ac:dyDescent="0.2">
      <c r="A9" s="185">
        <v>1</v>
      </c>
      <c r="B9" s="186" t="s">
        <v>244</v>
      </c>
      <c r="C9" s="195" t="s">
        <v>519</v>
      </c>
      <c r="D9" s="187" t="s">
        <v>246</v>
      </c>
      <c r="E9" s="188">
        <v>1</v>
      </c>
      <c r="F9" s="189"/>
      <c r="G9" s="190">
        <f>ROUND(E9*F9,2)</f>
        <v>0</v>
      </c>
      <c r="H9" s="189"/>
      <c r="I9" s="190">
        <f>ROUND(E9*H9,2)</f>
        <v>0</v>
      </c>
      <c r="J9" s="189"/>
      <c r="K9" s="190">
        <f>ROUND(E9*J9,2)</f>
        <v>0</v>
      </c>
      <c r="L9" s="190">
        <v>21</v>
      </c>
      <c r="M9" s="190">
        <f>G9*(1+L9/100)</f>
        <v>0</v>
      </c>
      <c r="N9" s="190">
        <v>0</v>
      </c>
      <c r="O9" s="190">
        <f>ROUND(E9*N9,2)</f>
        <v>0</v>
      </c>
      <c r="P9" s="190">
        <v>0</v>
      </c>
      <c r="Q9" s="190">
        <f>ROUND(E9*P9,2)</f>
        <v>0</v>
      </c>
      <c r="R9" s="190"/>
      <c r="S9" s="190" t="s">
        <v>247</v>
      </c>
      <c r="T9" s="191" t="s">
        <v>248</v>
      </c>
      <c r="U9" s="167">
        <v>0</v>
      </c>
      <c r="V9" s="167">
        <f>ROUND(E9*U9,2)</f>
        <v>0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249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outlineLevel="1" x14ac:dyDescent="0.2">
      <c r="A10" s="185">
        <v>2</v>
      </c>
      <c r="B10" s="186" t="s">
        <v>60</v>
      </c>
      <c r="C10" s="195" t="s">
        <v>520</v>
      </c>
      <c r="D10" s="187" t="s">
        <v>246</v>
      </c>
      <c r="E10" s="188">
        <v>1</v>
      </c>
      <c r="F10" s="189"/>
      <c r="G10" s="190">
        <f>ROUND(E10*F10,2)</f>
        <v>0</v>
      </c>
      <c r="H10" s="189"/>
      <c r="I10" s="190">
        <f>ROUND(E10*H10,2)</f>
        <v>0</v>
      </c>
      <c r="J10" s="189"/>
      <c r="K10" s="190">
        <f>ROUND(E10*J10,2)</f>
        <v>0</v>
      </c>
      <c r="L10" s="190">
        <v>21</v>
      </c>
      <c r="M10" s="190">
        <f>G10*(1+L10/100)</f>
        <v>0</v>
      </c>
      <c r="N10" s="190">
        <v>0</v>
      </c>
      <c r="O10" s="190">
        <f>ROUND(E10*N10,2)</f>
        <v>0</v>
      </c>
      <c r="P10" s="190">
        <v>0</v>
      </c>
      <c r="Q10" s="190">
        <f>ROUND(E10*P10,2)</f>
        <v>0</v>
      </c>
      <c r="R10" s="190"/>
      <c r="S10" s="190" t="s">
        <v>247</v>
      </c>
      <c r="T10" s="191" t="s">
        <v>248</v>
      </c>
      <c r="U10" s="167">
        <v>0</v>
      </c>
      <c r="V10" s="167">
        <f>ROUND(E10*U10,2)</f>
        <v>0</v>
      </c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249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</row>
    <row r="11" spans="1:60" x14ac:dyDescent="0.2">
      <c r="A11" s="172" t="s">
        <v>242</v>
      </c>
      <c r="B11" s="173" t="s">
        <v>99</v>
      </c>
      <c r="C11" s="194" t="s">
        <v>100</v>
      </c>
      <c r="D11" s="174"/>
      <c r="E11" s="175"/>
      <c r="F11" s="176"/>
      <c r="G11" s="176">
        <f>SUMIF(AG12:AG59,"&lt;&gt;NOR",G12:G59)</f>
        <v>0</v>
      </c>
      <c r="H11" s="176"/>
      <c r="I11" s="176">
        <f>SUM(I12:I59)</f>
        <v>0</v>
      </c>
      <c r="J11" s="176"/>
      <c r="K11" s="176">
        <f>SUM(K12:K59)</f>
        <v>0</v>
      </c>
      <c r="L11" s="176"/>
      <c r="M11" s="176">
        <f>SUM(M12:M59)</f>
        <v>0</v>
      </c>
      <c r="N11" s="176"/>
      <c r="O11" s="176">
        <f>SUM(O12:O59)</f>
        <v>0</v>
      </c>
      <c r="P11" s="176"/>
      <c r="Q11" s="176">
        <f>SUM(Q12:Q59)</f>
        <v>2.73</v>
      </c>
      <c r="R11" s="176"/>
      <c r="S11" s="176"/>
      <c r="T11" s="177"/>
      <c r="U11" s="171"/>
      <c r="V11" s="171">
        <f>SUM(V12:V59)</f>
        <v>46.48</v>
      </c>
      <c r="W11" s="171"/>
      <c r="AG11" t="s">
        <v>243</v>
      </c>
    </row>
    <row r="12" spans="1:60" ht="33.75" outlineLevel="1" x14ac:dyDescent="0.2">
      <c r="A12" s="178">
        <v>3</v>
      </c>
      <c r="B12" s="179" t="s">
        <v>521</v>
      </c>
      <c r="C12" s="196" t="s">
        <v>522</v>
      </c>
      <c r="D12" s="180" t="s">
        <v>283</v>
      </c>
      <c r="E12" s="181">
        <v>2.7</v>
      </c>
      <c r="F12" s="182"/>
      <c r="G12" s="183">
        <f>ROUND(E12*F12,2)</f>
        <v>0</v>
      </c>
      <c r="H12" s="182"/>
      <c r="I12" s="183">
        <f>ROUND(E12*H12,2)</f>
        <v>0</v>
      </c>
      <c r="J12" s="182"/>
      <c r="K12" s="183">
        <f>ROUND(E12*J12,2)</f>
        <v>0</v>
      </c>
      <c r="L12" s="183">
        <v>21</v>
      </c>
      <c r="M12" s="183">
        <f>G12*(1+L12/100)</f>
        <v>0</v>
      </c>
      <c r="N12" s="183">
        <v>0</v>
      </c>
      <c r="O12" s="183">
        <f>ROUND(E12*N12,2)</f>
        <v>0</v>
      </c>
      <c r="P12" s="183">
        <v>0.28799999999999998</v>
      </c>
      <c r="Q12" s="183">
        <f>ROUND(E12*P12,2)</f>
        <v>0.78</v>
      </c>
      <c r="R12" s="183" t="s">
        <v>523</v>
      </c>
      <c r="S12" s="183" t="s">
        <v>257</v>
      </c>
      <c r="T12" s="184" t="s">
        <v>258</v>
      </c>
      <c r="U12" s="167">
        <v>0.12</v>
      </c>
      <c r="V12" s="167">
        <f>ROUND(E12*U12,2)</f>
        <v>0.32</v>
      </c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259</v>
      </c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outlineLevel="1" x14ac:dyDescent="0.2">
      <c r="A13" s="164"/>
      <c r="B13" s="165"/>
      <c r="C13" s="257" t="s">
        <v>524</v>
      </c>
      <c r="D13" s="258"/>
      <c r="E13" s="258"/>
      <c r="F13" s="258"/>
      <c r="G13" s="258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57"/>
      <c r="Y13" s="157"/>
      <c r="Z13" s="157"/>
      <c r="AA13" s="157"/>
      <c r="AB13" s="157"/>
      <c r="AC13" s="157"/>
      <c r="AD13" s="157"/>
      <c r="AE13" s="157"/>
      <c r="AF13" s="157"/>
      <c r="AG13" s="157" t="s">
        <v>261</v>
      </c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</row>
    <row r="14" spans="1:60" outlineLevel="1" x14ac:dyDescent="0.2">
      <c r="A14" s="178">
        <v>4</v>
      </c>
      <c r="B14" s="179" t="s">
        <v>525</v>
      </c>
      <c r="C14" s="196" t="s">
        <v>526</v>
      </c>
      <c r="D14" s="180" t="s">
        <v>298</v>
      </c>
      <c r="E14" s="181">
        <v>6.4</v>
      </c>
      <c r="F14" s="182"/>
      <c r="G14" s="183">
        <f>ROUND(E14*F14,2)</f>
        <v>0</v>
      </c>
      <c r="H14" s="182"/>
      <c r="I14" s="183">
        <f>ROUND(E14*H14,2)</f>
        <v>0</v>
      </c>
      <c r="J14" s="182"/>
      <c r="K14" s="183">
        <f>ROUND(E14*J14,2)</f>
        <v>0</v>
      </c>
      <c r="L14" s="183">
        <v>21</v>
      </c>
      <c r="M14" s="183">
        <f>G14*(1+L14/100)</f>
        <v>0</v>
      </c>
      <c r="N14" s="183">
        <v>0</v>
      </c>
      <c r="O14" s="183">
        <f>ROUND(E14*N14,2)</f>
        <v>0</v>
      </c>
      <c r="P14" s="183">
        <v>0.22</v>
      </c>
      <c r="Q14" s="183">
        <f>ROUND(E14*P14,2)</f>
        <v>1.41</v>
      </c>
      <c r="R14" s="183" t="s">
        <v>523</v>
      </c>
      <c r="S14" s="183" t="s">
        <v>257</v>
      </c>
      <c r="T14" s="184" t="s">
        <v>258</v>
      </c>
      <c r="U14" s="167">
        <v>0.14299999999999999</v>
      </c>
      <c r="V14" s="167">
        <f>ROUND(E14*U14,2)</f>
        <v>0.92</v>
      </c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259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</row>
    <row r="15" spans="1:60" outlineLevel="1" x14ac:dyDescent="0.2">
      <c r="A15" s="164"/>
      <c r="B15" s="165"/>
      <c r="C15" s="257" t="s">
        <v>527</v>
      </c>
      <c r="D15" s="258"/>
      <c r="E15" s="258"/>
      <c r="F15" s="258"/>
      <c r="G15" s="258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261</v>
      </c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outlineLevel="1" x14ac:dyDescent="0.2">
      <c r="A16" s="164"/>
      <c r="B16" s="165"/>
      <c r="C16" s="197" t="s">
        <v>528</v>
      </c>
      <c r="D16" s="169"/>
      <c r="E16" s="170">
        <v>6.4</v>
      </c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263</v>
      </c>
      <c r="AH16" s="157">
        <v>0</v>
      </c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60" outlineLevel="1" x14ac:dyDescent="0.2">
      <c r="A17" s="178">
        <v>5</v>
      </c>
      <c r="B17" s="179" t="s">
        <v>529</v>
      </c>
      <c r="C17" s="196" t="s">
        <v>530</v>
      </c>
      <c r="D17" s="180" t="s">
        <v>298</v>
      </c>
      <c r="E17" s="181">
        <v>2</v>
      </c>
      <c r="F17" s="182"/>
      <c r="G17" s="183">
        <f>ROUND(E17*F17,2)</f>
        <v>0</v>
      </c>
      <c r="H17" s="182"/>
      <c r="I17" s="183">
        <f>ROUND(E17*H17,2)</f>
        <v>0</v>
      </c>
      <c r="J17" s="182"/>
      <c r="K17" s="183">
        <f>ROUND(E17*J17,2)</f>
        <v>0</v>
      </c>
      <c r="L17" s="183">
        <v>21</v>
      </c>
      <c r="M17" s="183">
        <f>G17*(1+L17/100)</f>
        <v>0</v>
      </c>
      <c r="N17" s="183">
        <v>0</v>
      </c>
      <c r="O17" s="183">
        <f>ROUND(E17*N17,2)</f>
        <v>0</v>
      </c>
      <c r="P17" s="183">
        <v>0.27</v>
      </c>
      <c r="Q17" s="183">
        <f>ROUND(E17*P17,2)</f>
        <v>0.54</v>
      </c>
      <c r="R17" s="183" t="s">
        <v>523</v>
      </c>
      <c r="S17" s="183" t="s">
        <v>257</v>
      </c>
      <c r="T17" s="184" t="s">
        <v>258</v>
      </c>
      <c r="U17" s="167">
        <v>0.123</v>
      </c>
      <c r="V17" s="167">
        <f>ROUND(E17*U17,2)</f>
        <v>0.25</v>
      </c>
      <c r="W17" s="167"/>
      <c r="X17" s="157"/>
      <c r="Y17" s="157"/>
      <c r="Z17" s="157"/>
      <c r="AA17" s="157"/>
      <c r="AB17" s="157"/>
      <c r="AC17" s="157"/>
      <c r="AD17" s="157"/>
      <c r="AE17" s="157"/>
      <c r="AF17" s="157"/>
      <c r="AG17" s="157" t="s">
        <v>259</v>
      </c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157"/>
      <c r="BH17" s="157"/>
    </row>
    <row r="18" spans="1:60" outlineLevel="1" x14ac:dyDescent="0.2">
      <c r="A18" s="164"/>
      <c r="B18" s="165"/>
      <c r="C18" s="257" t="s">
        <v>527</v>
      </c>
      <c r="D18" s="258"/>
      <c r="E18" s="258"/>
      <c r="F18" s="258"/>
      <c r="G18" s="258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57"/>
      <c r="Y18" s="157"/>
      <c r="Z18" s="157"/>
      <c r="AA18" s="157"/>
      <c r="AB18" s="157"/>
      <c r="AC18" s="157"/>
      <c r="AD18" s="157"/>
      <c r="AE18" s="157"/>
      <c r="AF18" s="157"/>
      <c r="AG18" s="157" t="s">
        <v>261</v>
      </c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</row>
    <row r="19" spans="1:60" outlineLevel="1" x14ac:dyDescent="0.2">
      <c r="A19" s="178">
        <v>6</v>
      </c>
      <c r="B19" s="179" t="s">
        <v>531</v>
      </c>
      <c r="C19" s="196" t="s">
        <v>532</v>
      </c>
      <c r="D19" s="180" t="s">
        <v>255</v>
      </c>
      <c r="E19" s="181">
        <v>6</v>
      </c>
      <c r="F19" s="182"/>
      <c r="G19" s="183">
        <f>ROUND(E19*F19,2)</f>
        <v>0</v>
      </c>
      <c r="H19" s="182"/>
      <c r="I19" s="183">
        <f>ROUND(E19*H19,2)</f>
        <v>0</v>
      </c>
      <c r="J19" s="182"/>
      <c r="K19" s="183">
        <f>ROUND(E19*J19,2)</f>
        <v>0</v>
      </c>
      <c r="L19" s="183">
        <v>21</v>
      </c>
      <c r="M19" s="183">
        <f>G19*(1+L19/100)</f>
        <v>0</v>
      </c>
      <c r="N19" s="183">
        <v>0</v>
      </c>
      <c r="O19" s="183">
        <f>ROUND(E19*N19,2)</f>
        <v>0</v>
      </c>
      <c r="P19" s="183">
        <v>0</v>
      </c>
      <c r="Q19" s="183">
        <f>ROUND(E19*P19,2)</f>
        <v>0</v>
      </c>
      <c r="R19" s="183" t="s">
        <v>256</v>
      </c>
      <c r="S19" s="183" t="s">
        <v>257</v>
      </c>
      <c r="T19" s="184" t="s">
        <v>258</v>
      </c>
      <c r="U19" s="167">
        <v>9.5200000000000007E-2</v>
      </c>
      <c r="V19" s="167">
        <f>ROUND(E19*U19,2)</f>
        <v>0.56999999999999995</v>
      </c>
      <c r="W19" s="167"/>
      <c r="X19" s="157"/>
      <c r="Y19" s="157"/>
      <c r="Z19" s="157"/>
      <c r="AA19" s="157"/>
      <c r="AB19" s="157"/>
      <c r="AC19" s="157"/>
      <c r="AD19" s="157"/>
      <c r="AE19" s="157"/>
      <c r="AF19" s="157"/>
      <c r="AG19" s="157" t="s">
        <v>259</v>
      </c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</row>
    <row r="20" spans="1:60" outlineLevel="1" x14ac:dyDescent="0.2">
      <c r="A20" s="164"/>
      <c r="B20" s="165"/>
      <c r="C20" s="257" t="s">
        <v>533</v>
      </c>
      <c r="D20" s="258"/>
      <c r="E20" s="258"/>
      <c r="F20" s="258"/>
      <c r="G20" s="258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57"/>
      <c r="Y20" s="157"/>
      <c r="Z20" s="157"/>
      <c r="AA20" s="157"/>
      <c r="AB20" s="157"/>
      <c r="AC20" s="157"/>
      <c r="AD20" s="157"/>
      <c r="AE20" s="157"/>
      <c r="AF20" s="157"/>
      <c r="AG20" s="157" t="s">
        <v>261</v>
      </c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</row>
    <row r="21" spans="1:60" outlineLevel="1" x14ac:dyDescent="0.2">
      <c r="A21" s="164"/>
      <c r="B21" s="165"/>
      <c r="C21" s="197" t="s">
        <v>534</v>
      </c>
      <c r="D21" s="169"/>
      <c r="E21" s="170">
        <v>6</v>
      </c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57"/>
      <c r="Y21" s="157"/>
      <c r="Z21" s="157"/>
      <c r="AA21" s="157"/>
      <c r="AB21" s="157"/>
      <c r="AC21" s="157"/>
      <c r="AD21" s="157"/>
      <c r="AE21" s="157"/>
      <c r="AF21" s="157"/>
      <c r="AG21" s="157" t="s">
        <v>263</v>
      </c>
      <c r="AH21" s="157">
        <v>0</v>
      </c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ht="22.5" outlineLevel="1" x14ac:dyDescent="0.2">
      <c r="A22" s="178">
        <v>7</v>
      </c>
      <c r="B22" s="179" t="s">
        <v>535</v>
      </c>
      <c r="C22" s="196" t="s">
        <v>536</v>
      </c>
      <c r="D22" s="180" t="s">
        <v>255</v>
      </c>
      <c r="E22" s="181">
        <v>40</v>
      </c>
      <c r="F22" s="182"/>
      <c r="G22" s="183">
        <f>ROUND(E22*F22,2)</f>
        <v>0</v>
      </c>
      <c r="H22" s="182"/>
      <c r="I22" s="183">
        <f>ROUND(E22*H22,2)</f>
        <v>0</v>
      </c>
      <c r="J22" s="182"/>
      <c r="K22" s="183">
        <f>ROUND(E22*J22,2)</f>
        <v>0</v>
      </c>
      <c r="L22" s="183">
        <v>21</v>
      </c>
      <c r="M22" s="183">
        <f>G22*(1+L22/100)</f>
        <v>0</v>
      </c>
      <c r="N22" s="183">
        <v>0</v>
      </c>
      <c r="O22" s="183">
        <f>ROUND(E22*N22,2)</f>
        <v>0</v>
      </c>
      <c r="P22" s="183">
        <v>0</v>
      </c>
      <c r="Q22" s="183">
        <f>ROUND(E22*P22,2)</f>
        <v>0</v>
      </c>
      <c r="R22" s="183" t="s">
        <v>256</v>
      </c>
      <c r="S22" s="183" t="s">
        <v>257</v>
      </c>
      <c r="T22" s="184" t="s">
        <v>258</v>
      </c>
      <c r="U22" s="167">
        <v>0.36799999999999999</v>
      </c>
      <c r="V22" s="167">
        <f>ROUND(E22*U22,2)</f>
        <v>14.72</v>
      </c>
      <c r="W22" s="167"/>
      <c r="X22" s="157"/>
      <c r="Y22" s="157"/>
      <c r="Z22" s="157"/>
      <c r="AA22" s="157"/>
      <c r="AB22" s="157"/>
      <c r="AC22" s="157"/>
      <c r="AD22" s="157"/>
      <c r="AE22" s="157"/>
      <c r="AF22" s="157"/>
      <c r="AG22" s="157" t="s">
        <v>259</v>
      </c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</row>
    <row r="23" spans="1:60" outlineLevel="1" x14ac:dyDescent="0.2">
      <c r="A23" s="164"/>
      <c r="B23" s="165"/>
      <c r="C23" s="257" t="s">
        <v>537</v>
      </c>
      <c r="D23" s="258"/>
      <c r="E23" s="258"/>
      <c r="F23" s="258"/>
      <c r="G23" s="258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57"/>
      <c r="Y23" s="157"/>
      <c r="Z23" s="157"/>
      <c r="AA23" s="157"/>
      <c r="AB23" s="157"/>
      <c r="AC23" s="157"/>
      <c r="AD23" s="157"/>
      <c r="AE23" s="157"/>
      <c r="AF23" s="157"/>
      <c r="AG23" s="157" t="s">
        <v>261</v>
      </c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</row>
    <row r="24" spans="1:60" outlineLevel="1" x14ac:dyDescent="0.2">
      <c r="A24" s="164"/>
      <c r="B24" s="165"/>
      <c r="C24" s="197" t="s">
        <v>538</v>
      </c>
      <c r="D24" s="169"/>
      <c r="E24" s="170">
        <v>40</v>
      </c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57"/>
      <c r="Y24" s="157"/>
      <c r="Z24" s="157"/>
      <c r="AA24" s="157"/>
      <c r="AB24" s="157"/>
      <c r="AC24" s="157"/>
      <c r="AD24" s="157"/>
      <c r="AE24" s="157"/>
      <c r="AF24" s="157"/>
      <c r="AG24" s="157" t="s">
        <v>263</v>
      </c>
      <c r="AH24" s="157">
        <v>0</v>
      </c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</row>
    <row r="25" spans="1:60" ht="22.5" outlineLevel="1" x14ac:dyDescent="0.2">
      <c r="A25" s="178">
        <v>8</v>
      </c>
      <c r="B25" s="179" t="s">
        <v>539</v>
      </c>
      <c r="C25" s="196" t="s">
        <v>540</v>
      </c>
      <c r="D25" s="180" t="s">
        <v>255</v>
      </c>
      <c r="E25" s="181">
        <v>20</v>
      </c>
      <c r="F25" s="182"/>
      <c r="G25" s="183">
        <f>ROUND(E25*F25,2)</f>
        <v>0</v>
      </c>
      <c r="H25" s="182"/>
      <c r="I25" s="183">
        <f>ROUND(E25*H25,2)</f>
        <v>0</v>
      </c>
      <c r="J25" s="182"/>
      <c r="K25" s="183">
        <f>ROUND(E25*J25,2)</f>
        <v>0</v>
      </c>
      <c r="L25" s="183">
        <v>21</v>
      </c>
      <c r="M25" s="183">
        <f>G25*(1+L25/100)</f>
        <v>0</v>
      </c>
      <c r="N25" s="183">
        <v>0</v>
      </c>
      <c r="O25" s="183">
        <f>ROUND(E25*N25,2)</f>
        <v>0</v>
      </c>
      <c r="P25" s="183">
        <v>0</v>
      </c>
      <c r="Q25" s="183">
        <f>ROUND(E25*P25,2)</f>
        <v>0</v>
      </c>
      <c r="R25" s="183" t="s">
        <v>256</v>
      </c>
      <c r="S25" s="183" t="s">
        <v>257</v>
      </c>
      <c r="T25" s="184" t="s">
        <v>258</v>
      </c>
      <c r="U25" s="167">
        <v>5.8000000000000003E-2</v>
      </c>
      <c r="V25" s="167">
        <f>ROUND(E25*U25,2)</f>
        <v>1.1599999999999999</v>
      </c>
      <c r="W25" s="167"/>
      <c r="X25" s="157"/>
      <c r="Y25" s="157"/>
      <c r="Z25" s="157"/>
      <c r="AA25" s="157"/>
      <c r="AB25" s="157"/>
      <c r="AC25" s="157"/>
      <c r="AD25" s="157"/>
      <c r="AE25" s="157"/>
      <c r="AF25" s="157"/>
      <c r="AG25" s="157" t="s">
        <v>259</v>
      </c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</row>
    <row r="26" spans="1:60" outlineLevel="1" x14ac:dyDescent="0.2">
      <c r="A26" s="164"/>
      <c r="B26" s="165"/>
      <c r="C26" s="257" t="s">
        <v>537</v>
      </c>
      <c r="D26" s="258"/>
      <c r="E26" s="258"/>
      <c r="F26" s="258"/>
      <c r="G26" s="258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57"/>
      <c r="Y26" s="157"/>
      <c r="Z26" s="157"/>
      <c r="AA26" s="157"/>
      <c r="AB26" s="157"/>
      <c r="AC26" s="157"/>
      <c r="AD26" s="157"/>
      <c r="AE26" s="157"/>
      <c r="AF26" s="157"/>
      <c r="AG26" s="157" t="s">
        <v>261</v>
      </c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</row>
    <row r="27" spans="1:60" outlineLevel="1" x14ac:dyDescent="0.2">
      <c r="A27" s="178">
        <v>9</v>
      </c>
      <c r="B27" s="179" t="s">
        <v>541</v>
      </c>
      <c r="C27" s="196" t="s">
        <v>542</v>
      </c>
      <c r="D27" s="180" t="s">
        <v>255</v>
      </c>
      <c r="E27" s="181">
        <v>2.0587499999999999</v>
      </c>
      <c r="F27" s="182"/>
      <c r="G27" s="183">
        <f>ROUND(E27*F27,2)</f>
        <v>0</v>
      </c>
      <c r="H27" s="182"/>
      <c r="I27" s="183">
        <f>ROUND(E27*H27,2)</f>
        <v>0</v>
      </c>
      <c r="J27" s="182"/>
      <c r="K27" s="183">
        <f>ROUND(E27*J27,2)</f>
        <v>0</v>
      </c>
      <c r="L27" s="183">
        <v>21</v>
      </c>
      <c r="M27" s="183">
        <f>G27*(1+L27/100)</f>
        <v>0</v>
      </c>
      <c r="N27" s="183">
        <v>0</v>
      </c>
      <c r="O27" s="183">
        <f>ROUND(E27*N27,2)</f>
        <v>0</v>
      </c>
      <c r="P27" s="183">
        <v>0</v>
      </c>
      <c r="Q27" s="183">
        <f>ROUND(E27*P27,2)</f>
        <v>0</v>
      </c>
      <c r="R27" s="183" t="s">
        <v>256</v>
      </c>
      <c r="S27" s="183" t="s">
        <v>257</v>
      </c>
      <c r="T27" s="184" t="s">
        <v>258</v>
      </c>
      <c r="U27" s="167">
        <v>2.335</v>
      </c>
      <c r="V27" s="167">
        <f>ROUND(E27*U27,2)</f>
        <v>4.8099999999999996</v>
      </c>
      <c r="W27" s="167"/>
      <c r="X27" s="157"/>
      <c r="Y27" s="157"/>
      <c r="Z27" s="157"/>
      <c r="AA27" s="157"/>
      <c r="AB27" s="157"/>
      <c r="AC27" s="157"/>
      <c r="AD27" s="157"/>
      <c r="AE27" s="157"/>
      <c r="AF27" s="157"/>
      <c r="AG27" s="157" t="s">
        <v>259</v>
      </c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</row>
    <row r="28" spans="1:60" outlineLevel="1" x14ac:dyDescent="0.2">
      <c r="A28" s="164"/>
      <c r="B28" s="165"/>
      <c r="C28" s="257" t="s">
        <v>260</v>
      </c>
      <c r="D28" s="258"/>
      <c r="E28" s="258"/>
      <c r="F28" s="258"/>
      <c r="G28" s="258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57"/>
      <c r="Y28" s="157"/>
      <c r="Z28" s="157"/>
      <c r="AA28" s="157"/>
      <c r="AB28" s="157"/>
      <c r="AC28" s="157"/>
      <c r="AD28" s="157"/>
      <c r="AE28" s="157"/>
      <c r="AF28" s="157"/>
      <c r="AG28" s="157" t="s">
        <v>261</v>
      </c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</row>
    <row r="29" spans="1:60" outlineLevel="1" x14ac:dyDescent="0.2">
      <c r="A29" s="164"/>
      <c r="B29" s="165"/>
      <c r="C29" s="197" t="s">
        <v>543</v>
      </c>
      <c r="D29" s="169"/>
      <c r="E29" s="170">
        <v>1.25</v>
      </c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57"/>
      <c r="Y29" s="157"/>
      <c r="Z29" s="157"/>
      <c r="AA29" s="157"/>
      <c r="AB29" s="157"/>
      <c r="AC29" s="157"/>
      <c r="AD29" s="157"/>
      <c r="AE29" s="157"/>
      <c r="AF29" s="157"/>
      <c r="AG29" s="157" t="s">
        <v>263</v>
      </c>
      <c r="AH29" s="157">
        <v>0</v>
      </c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</row>
    <row r="30" spans="1:60" outlineLevel="1" x14ac:dyDescent="0.2">
      <c r="A30" s="164"/>
      <c r="B30" s="165"/>
      <c r="C30" s="197" t="s">
        <v>544</v>
      </c>
      <c r="D30" s="169"/>
      <c r="E30" s="170">
        <v>0.81</v>
      </c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57"/>
      <c r="Y30" s="157"/>
      <c r="Z30" s="157"/>
      <c r="AA30" s="157"/>
      <c r="AB30" s="157"/>
      <c r="AC30" s="157"/>
      <c r="AD30" s="157"/>
      <c r="AE30" s="157"/>
      <c r="AF30" s="157"/>
      <c r="AG30" s="157" t="s">
        <v>263</v>
      </c>
      <c r="AH30" s="157">
        <v>0</v>
      </c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outlineLevel="1" x14ac:dyDescent="0.2">
      <c r="A31" s="178">
        <v>10</v>
      </c>
      <c r="B31" s="179" t="s">
        <v>253</v>
      </c>
      <c r="C31" s="196" t="s">
        <v>254</v>
      </c>
      <c r="D31" s="180" t="s">
        <v>255</v>
      </c>
      <c r="E31" s="181">
        <v>2.2919999999999998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21</v>
      </c>
      <c r="M31" s="183">
        <f>G31*(1+L31/100)</f>
        <v>0</v>
      </c>
      <c r="N31" s="183">
        <v>0</v>
      </c>
      <c r="O31" s="183">
        <f>ROUND(E31*N31,2)</f>
        <v>0</v>
      </c>
      <c r="P31" s="183">
        <v>0</v>
      </c>
      <c r="Q31" s="183">
        <f>ROUND(E31*P31,2)</f>
        <v>0</v>
      </c>
      <c r="R31" s="183" t="s">
        <v>256</v>
      </c>
      <c r="S31" s="183" t="s">
        <v>257</v>
      </c>
      <c r="T31" s="184" t="s">
        <v>258</v>
      </c>
      <c r="U31" s="167">
        <v>3.5329999999999999</v>
      </c>
      <c r="V31" s="167">
        <f>ROUND(E31*U31,2)</f>
        <v>8.1</v>
      </c>
      <c r="W31" s="167"/>
      <c r="X31" s="157"/>
      <c r="Y31" s="157"/>
      <c r="Z31" s="157"/>
      <c r="AA31" s="157"/>
      <c r="AB31" s="157"/>
      <c r="AC31" s="157"/>
      <c r="AD31" s="157"/>
      <c r="AE31" s="157"/>
      <c r="AF31" s="157"/>
      <c r="AG31" s="157" t="s">
        <v>259</v>
      </c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</row>
    <row r="32" spans="1:60" outlineLevel="1" x14ac:dyDescent="0.2">
      <c r="A32" s="164"/>
      <c r="B32" s="165"/>
      <c r="C32" s="257" t="s">
        <v>260</v>
      </c>
      <c r="D32" s="258"/>
      <c r="E32" s="258"/>
      <c r="F32" s="258"/>
      <c r="G32" s="258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57"/>
      <c r="Y32" s="157"/>
      <c r="Z32" s="157"/>
      <c r="AA32" s="157"/>
      <c r="AB32" s="157"/>
      <c r="AC32" s="157"/>
      <c r="AD32" s="157"/>
      <c r="AE32" s="157"/>
      <c r="AF32" s="157"/>
      <c r="AG32" s="157" t="s">
        <v>261</v>
      </c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</row>
    <row r="33" spans="1:60" outlineLevel="1" x14ac:dyDescent="0.2">
      <c r="A33" s="164"/>
      <c r="B33" s="165"/>
      <c r="C33" s="197" t="s">
        <v>545</v>
      </c>
      <c r="D33" s="169"/>
      <c r="E33" s="170">
        <v>1.05</v>
      </c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57"/>
      <c r="Y33" s="157"/>
      <c r="Z33" s="157"/>
      <c r="AA33" s="157"/>
      <c r="AB33" s="157"/>
      <c r="AC33" s="157"/>
      <c r="AD33" s="157"/>
      <c r="AE33" s="157"/>
      <c r="AF33" s="157"/>
      <c r="AG33" s="157" t="s">
        <v>263</v>
      </c>
      <c r="AH33" s="157">
        <v>0</v>
      </c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</row>
    <row r="34" spans="1:60" outlineLevel="1" x14ac:dyDescent="0.2">
      <c r="A34" s="164"/>
      <c r="B34" s="165"/>
      <c r="C34" s="197" t="s">
        <v>546</v>
      </c>
      <c r="D34" s="169"/>
      <c r="E34" s="170">
        <v>0.9</v>
      </c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57"/>
      <c r="Y34" s="157"/>
      <c r="Z34" s="157"/>
      <c r="AA34" s="157"/>
      <c r="AB34" s="157"/>
      <c r="AC34" s="157"/>
      <c r="AD34" s="157"/>
      <c r="AE34" s="157"/>
      <c r="AF34" s="157"/>
      <c r="AG34" s="157" t="s">
        <v>263</v>
      </c>
      <c r="AH34" s="157">
        <v>0</v>
      </c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</row>
    <row r="35" spans="1:60" outlineLevel="1" x14ac:dyDescent="0.2">
      <c r="A35" s="164"/>
      <c r="B35" s="165"/>
      <c r="C35" s="197" t="s">
        <v>547</v>
      </c>
      <c r="D35" s="169"/>
      <c r="E35" s="170">
        <v>0.16</v>
      </c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57"/>
      <c r="Y35" s="157"/>
      <c r="Z35" s="157"/>
      <c r="AA35" s="157"/>
      <c r="AB35" s="157"/>
      <c r="AC35" s="157"/>
      <c r="AD35" s="157"/>
      <c r="AE35" s="157"/>
      <c r="AF35" s="157"/>
      <c r="AG35" s="157" t="s">
        <v>263</v>
      </c>
      <c r="AH35" s="157">
        <v>0</v>
      </c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  <c r="BE35" s="157"/>
      <c r="BF35" s="157"/>
      <c r="BG35" s="157"/>
      <c r="BH35" s="157"/>
    </row>
    <row r="36" spans="1:60" outlineLevel="1" x14ac:dyDescent="0.2">
      <c r="A36" s="164"/>
      <c r="B36" s="165"/>
      <c r="C36" s="197" t="s">
        <v>548</v>
      </c>
      <c r="D36" s="169"/>
      <c r="E36" s="170">
        <v>0.18</v>
      </c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57"/>
      <c r="Y36" s="157"/>
      <c r="Z36" s="157"/>
      <c r="AA36" s="157"/>
      <c r="AB36" s="157"/>
      <c r="AC36" s="157"/>
      <c r="AD36" s="157"/>
      <c r="AE36" s="157"/>
      <c r="AF36" s="157"/>
      <c r="AG36" s="157" t="s">
        <v>263</v>
      </c>
      <c r="AH36" s="157">
        <v>0</v>
      </c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</row>
    <row r="37" spans="1:60" outlineLevel="1" x14ac:dyDescent="0.2">
      <c r="A37" s="178">
        <v>11</v>
      </c>
      <c r="B37" s="179" t="s">
        <v>264</v>
      </c>
      <c r="C37" s="196" t="s">
        <v>265</v>
      </c>
      <c r="D37" s="180" t="s">
        <v>255</v>
      </c>
      <c r="E37" s="181">
        <v>44.350749999999998</v>
      </c>
      <c r="F37" s="182"/>
      <c r="G37" s="183">
        <f>ROUND(E37*F37,2)</f>
        <v>0</v>
      </c>
      <c r="H37" s="182"/>
      <c r="I37" s="183">
        <f>ROUND(E37*H37,2)</f>
        <v>0</v>
      </c>
      <c r="J37" s="182"/>
      <c r="K37" s="183">
        <f>ROUND(E37*J37,2)</f>
        <v>0</v>
      </c>
      <c r="L37" s="183">
        <v>21</v>
      </c>
      <c r="M37" s="183">
        <f>G37*(1+L37/100)</f>
        <v>0</v>
      </c>
      <c r="N37" s="183">
        <v>0</v>
      </c>
      <c r="O37" s="183">
        <f>ROUND(E37*N37,2)</f>
        <v>0</v>
      </c>
      <c r="P37" s="183">
        <v>0</v>
      </c>
      <c r="Q37" s="183">
        <f>ROUND(E37*P37,2)</f>
        <v>0</v>
      </c>
      <c r="R37" s="183" t="s">
        <v>256</v>
      </c>
      <c r="S37" s="183" t="s">
        <v>257</v>
      </c>
      <c r="T37" s="184" t="s">
        <v>258</v>
      </c>
      <c r="U37" s="167">
        <v>1.0999999999999999E-2</v>
      </c>
      <c r="V37" s="167">
        <f>ROUND(E37*U37,2)</f>
        <v>0.49</v>
      </c>
      <c r="W37" s="167"/>
      <c r="X37" s="157"/>
      <c r="Y37" s="157"/>
      <c r="Z37" s="157"/>
      <c r="AA37" s="157"/>
      <c r="AB37" s="157"/>
      <c r="AC37" s="157"/>
      <c r="AD37" s="157"/>
      <c r="AE37" s="157"/>
      <c r="AF37" s="157"/>
      <c r="AG37" s="157" t="s">
        <v>259</v>
      </c>
      <c r="AH37" s="157"/>
      <c r="AI37" s="157"/>
      <c r="AJ37" s="157"/>
      <c r="AK37" s="157"/>
      <c r="AL37" s="157"/>
      <c r="AM37" s="157"/>
      <c r="AN37" s="157"/>
      <c r="AO37" s="157"/>
      <c r="AP37" s="157"/>
      <c r="AQ37" s="157"/>
      <c r="AR37" s="157"/>
      <c r="AS37" s="157"/>
      <c r="AT37" s="157"/>
      <c r="AU37" s="157"/>
      <c r="AV37" s="157"/>
      <c r="AW37" s="157"/>
      <c r="AX37" s="157"/>
      <c r="AY37" s="157"/>
      <c r="AZ37" s="157"/>
      <c r="BA37" s="157"/>
      <c r="BB37" s="157"/>
      <c r="BC37" s="157"/>
      <c r="BD37" s="157"/>
      <c r="BE37" s="157"/>
      <c r="BF37" s="157"/>
      <c r="BG37" s="157"/>
      <c r="BH37" s="157"/>
    </row>
    <row r="38" spans="1:60" outlineLevel="1" x14ac:dyDescent="0.2">
      <c r="A38" s="164"/>
      <c r="B38" s="165"/>
      <c r="C38" s="257" t="s">
        <v>266</v>
      </c>
      <c r="D38" s="258"/>
      <c r="E38" s="258"/>
      <c r="F38" s="258"/>
      <c r="G38" s="258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57"/>
      <c r="Y38" s="157"/>
      <c r="Z38" s="157"/>
      <c r="AA38" s="157"/>
      <c r="AB38" s="157"/>
      <c r="AC38" s="157"/>
      <c r="AD38" s="157"/>
      <c r="AE38" s="157"/>
      <c r="AF38" s="157"/>
      <c r="AG38" s="157" t="s">
        <v>261</v>
      </c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</row>
    <row r="39" spans="1:60" outlineLevel="1" x14ac:dyDescent="0.2">
      <c r="A39" s="164"/>
      <c r="B39" s="165"/>
      <c r="C39" s="197" t="s">
        <v>549</v>
      </c>
      <c r="D39" s="169"/>
      <c r="E39" s="170">
        <v>44.35</v>
      </c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57"/>
      <c r="Y39" s="157"/>
      <c r="Z39" s="157"/>
      <c r="AA39" s="157"/>
      <c r="AB39" s="157"/>
      <c r="AC39" s="157"/>
      <c r="AD39" s="157"/>
      <c r="AE39" s="157"/>
      <c r="AF39" s="157"/>
      <c r="AG39" s="157" t="s">
        <v>263</v>
      </c>
      <c r="AH39" s="157">
        <v>0</v>
      </c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</row>
    <row r="40" spans="1:60" ht="22.5" outlineLevel="1" x14ac:dyDescent="0.2">
      <c r="A40" s="178">
        <v>12</v>
      </c>
      <c r="B40" s="179" t="s">
        <v>550</v>
      </c>
      <c r="C40" s="196" t="s">
        <v>551</v>
      </c>
      <c r="D40" s="180" t="s">
        <v>255</v>
      </c>
      <c r="E40" s="181">
        <v>0.97499999999999998</v>
      </c>
      <c r="F40" s="182"/>
      <c r="G40" s="183">
        <f>ROUND(E40*F40,2)</f>
        <v>0</v>
      </c>
      <c r="H40" s="182"/>
      <c r="I40" s="183">
        <f>ROUND(E40*H40,2)</f>
        <v>0</v>
      </c>
      <c r="J40" s="182"/>
      <c r="K40" s="183">
        <f>ROUND(E40*J40,2)</f>
        <v>0</v>
      </c>
      <c r="L40" s="183">
        <v>21</v>
      </c>
      <c r="M40" s="183">
        <f>G40*(1+L40/100)</f>
        <v>0</v>
      </c>
      <c r="N40" s="183">
        <v>0</v>
      </c>
      <c r="O40" s="183">
        <f>ROUND(E40*N40,2)</f>
        <v>0</v>
      </c>
      <c r="P40" s="183">
        <v>0</v>
      </c>
      <c r="Q40" s="183">
        <f>ROUND(E40*P40,2)</f>
        <v>0</v>
      </c>
      <c r="R40" s="183" t="s">
        <v>256</v>
      </c>
      <c r="S40" s="183" t="s">
        <v>257</v>
      </c>
      <c r="T40" s="184" t="s">
        <v>258</v>
      </c>
      <c r="U40" s="167">
        <v>1.1499999999999999</v>
      </c>
      <c r="V40" s="167">
        <f>ROUND(E40*U40,2)</f>
        <v>1.1200000000000001</v>
      </c>
      <c r="W40" s="167"/>
      <c r="X40" s="157"/>
      <c r="Y40" s="157"/>
      <c r="Z40" s="157"/>
      <c r="AA40" s="157"/>
      <c r="AB40" s="157"/>
      <c r="AC40" s="157"/>
      <c r="AD40" s="157"/>
      <c r="AE40" s="157"/>
      <c r="AF40" s="157"/>
      <c r="AG40" s="157" t="s">
        <v>259</v>
      </c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</row>
    <row r="41" spans="1:60" outlineLevel="1" x14ac:dyDescent="0.2">
      <c r="A41" s="164"/>
      <c r="B41" s="165"/>
      <c r="C41" s="257" t="s">
        <v>552</v>
      </c>
      <c r="D41" s="258"/>
      <c r="E41" s="258"/>
      <c r="F41" s="258"/>
      <c r="G41" s="258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57"/>
      <c r="Y41" s="157"/>
      <c r="Z41" s="157"/>
      <c r="AA41" s="157"/>
      <c r="AB41" s="157"/>
      <c r="AC41" s="157"/>
      <c r="AD41" s="157"/>
      <c r="AE41" s="157"/>
      <c r="AF41" s="157"/>
      <c r="AG41" s="157" t="s">
        <v>261</v>
      </c>
      <c r="AH41" s="157"/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  <c r="BE41" s="157"/>
      <c r="BF41" s="157"/>
      <c r="BG41" s="157"/>
      <c r="BH41" s="157"/>
    </row>
    <row r="42" spans="1:60" outlineLevel="1" x14ac:dyDescent="0.2">
      <c r="A42" s="164"/>
      <c r="B42" s="165"/>
      <c r="C42" s="197" t="s">
        <v>553</v>
      </c>
      <c r="D42" s="169"/>
      <c r="E42" s="170">
        <v>0.98</v>
      </c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57"/>
      <c r="Y42" s="157"/>
      <c r="Z42" s="157"/>
      <c r="AA42" s="157"/>
      <c r="AB42" s="157"/>
      <c r="AC42" s="157"/>
      <c r="AD42" s="157"/>
      <c r="AE42" s="157"/>
      <c r="AF42" s="157"/>
      <c r="AG42" s="157" t="s">
        <v>263</v>
      </c>
      <c r="AH42" s="157">
        <v>0</v>
      </c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</row>
    <row r="43" spans="1:60" outlineLevel="1" x14ac:dyDescent="0.2">
      <c r="A43" s="178">
        <v>13</v>
      </c>
      <c r="B43" s="179" t="s">
        <v>554</v>
      </c>
      <c r="C43" s="196" t="s">
        <v>555</v>
      </c>
      <c r="D43" s="180" t="s">
        <v>255</v>
      </c>
      <c r="E43" s="181">
        <v>0.78</v>
      </c>
      <c r="F43" s="182"/>
      <c r="G43" s="183">
        <f>ROUND(E43*F43,2)</f>
        <v>0</v>
      </c>
      <c r="H43" s="182"/>
      <c r="I43" s="183">
        <f>ROUND(E43*H43,2)</f>
        <v>0</v>
      </c>
      <c r="J43" s="182"/>
      <c r="K43" s="183">
        <f>ROUND(E43*J43,2)</f>
        <v>0</v>
      </c>
      <c r="L43" s="183">
        <v>21</v>
      </c>
      <c r="M43" s="183">
        <f>G43*(1+L43/100)</f>
        <v>0</v>
      </c>
      <c r="N43" s="183">
        <v>0</v>
      </c>
      <c r="O43" s="183">
        <f>ROUND(E43*N43,2)</f>
        <v>0</v>
      </c>
      <c r="P43" s="183">
        <v>0</v>
      </c>
      <c r="Q43" s="183">
        <f>ROUND(E43*P43,2)</f>
        <v>0</v>
      </c>
      <c r="R43" s="183" t="s">
        <v>256</v>
      </c>
      <c r="S43" s="183" t="s">
        <v>257</v>
      </c>
      <c r="T43" s="184" t="s">
        <v>258</v>
      </c>
      <c r="U43" s="167">
        <v>1.587</v>
      </c>
      <c r="V43" s="167">
        <f>ROUND(E43*U43,2)</f>
        <v>1.24</v>
      </c>
      <c r="W43" s="167"/>
      <c r="X43" s="157"/>
      <c r="Y43" s="157"/>
      <c r="Z43" s="157"/>
      <c r="AA43" s="157"/>
      <c r="AB43" s="157"/>
      <c r="AC43" s="157"/>
      <c r="AD43" s="157"/>
      <c r="AE43" s="157"/>
      <c r="AF43" s="157"/>
      <c r="AG43" s="157" t="s">
        <v>259</v>
      </c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</row>
    <row r="44" spans="1:60" ht="22.5" outlineLevel="1" x14ac:dyDescent="0.2">
      <c r="A44" s="164"/>
      <c r="B44" s="165"/>
      <c r="C44" s="257" t="s">
        <v>556</v>
      </c>
      <c r="D44" s="258"/>
      <c r="E44" s="258"/>
      <c r="F44" s="258"/>
      <c r="G44" s="258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57"/>
      <c r="Y44" s="157"/>
      <c r="Z44" s="157"/>
      <c r="AA44" s="157"/>
      <c r="AB44" s="157"/>
      <c r="AC44" s="157"/>
      <c r="AD44" s="157"/>
      <c r="AE44" s="157"/>
      <c r="AF44" s="157"/>
      <c r="AG44" s="157" t="s">
        <v>261</v>
      </c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92" t="str">
        <f>C44</f>
        <v>sypaninou z vhodných hornin tř. 1 - 4 nebo materiálem připraveným podél výkopu ve vzdálenosti do 3 m od jeho kraje, pro jakoukoliv hloubku výkopu a jakoukoliv míru zhutnění,</v>
      </c>
      <c r="BB44" s="157"/>
      <c r="BC44" s="157"/>
      <c r="BD44" s="157"/>
      <c r="BE44" s="157"/>
      <c r="BF44" s="157"/>
      <c r="BG44" s="157"/>
      <c r="BH44" s="157"/>
    </row>
    <row r="45" spans="1:60" outlineLevel="1" x14ac:dyDescent="0.2">
      <c r="A45" s="164"/>
      <c r="B45" s="165"/>
      <c r="C45" s="197" t="s">
        <v>557</v>
      </c>
      <c r="D45" s="169"/>
      <c r="E45" s="170">
        <v>0.78</v>
      </c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57"/>
      <c r="Y45" s="157"/>
      <c r="Z45" s="157"/>
      <c r="AA45" s="157"/>
      <c r="AB45" s="157"/>
      <c r="AC45" s="157"/>
      <c r="AD45" s="157"/>
      <c r="AE45" s="157"/>
      <c r="AF45" s="157"/>
      <c r="AG45" s="157" t="s">
        <v>263</v>
      </c>
      <c r="AH45" s="157">
        <v>0</v>
      </c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</row>
    <row r="46" spans="1:60" outlineLevel="1" x14ac:dyDescent="0.2">
      <c r="A46" s="178">
        <v>14</v>
      </c>
      <c r="B46" s="179" t="s">
        <v>558</v>
      </c>
      <c r="C46" s="196" t="s">
        <v>559</v>
      </c>
      <c r="D46" s="180" t="s">
        <v>283</v>
      </c>
      <c r="E46" s="181">
        <v>30</v>
      </c>
      <c r="F46" s="182"/>
      <c r="G46" s="183">
        <f>ROUND(E46*F46,2)</f>
        <v>0</v>
      </c>
      <c r="H46" s="182"/>
      <c r="I46" s="183">
        <f>ROUND(E46*H46,2)</f>
        <v>0</v>
      </c>
      <c r="J46" s="182"/>
      <c r="K46" s="183">
        <f>ROUND(E46*J46,2)</f>
        <v>0</v>
      </c>
      <c r="L46" s="183">
        <v>21</v>
      </c>
      <c r="M46" s="183">
        <f>G46*(1+L46/100)</f>
        <v>0</v>
      </c>
      <c r="N46" s="183">
        <v>0</v>
      </c>
      <c r="O46" s="183">
        <f>ROUND(E46*N46,2)</f>
        <v>0</v>
      </c>
      <c r="P46" s="183">
        <v>0</v>
      </c>
      <c r="Q46" s="183">
        <f>ROUND(E46*P46,2)</f>
        <v>0</v>
      </c>
      <c r="R46" s="183" t="s">
        <v>275</v>
      </c>
      <c r="S46" s="183" t="s">
        <v>257</v>
      </c>
      <c r="T46" s="184" t="s">
        <v>258</v>
      </c>
      <c r="U46" s="167">
        <v>0.06</v>
      </c>
      <c r="V46" s="167">
        <f>ROUND(E46*U46,2)</f>
        <v>1.8</v>
      </c>
      <c r="W46" s="167"/>
      <c r="X46" s="157"/>
      <c r="Y46" s="157"/>
      <c r="Z46" s="157"/>
      <c r="AA46" s="157"/>
      <c r="AB46" s="157"/>
      <c r="AC46" s="157"/>
      <c r="AD46" s="157"/>
      <c r="AE46" s="157"/>
      <c r="AF46" s="157"/>
      <c r="AG46" s="157" t="s">
        <v>259</v>
      </c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</row>
    <row r="47" spans="1:60" outlineLevel="1" x14ac:dyDescent="0.2">
      <c r="A47" s="164"/>
      <c r="B47" s="165"/>
      <c r="C47" s="257" t="s">
        <v>560</v>
      </c>
      <c r="D47" s="258"/>
      <c r="E47" s="258"/>
      <c r="F47" s="258"/>
      <c r="G47" s="258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57"/>
      <c r="Y47" s="157"/>
      <c r="Z47" s="157"/>
      <c r="AA47" s="157"/>
      <c r="AB47" s="157"/>
      <c r="AC47" s="157"/>
      <c r="AD47" s="157"/>
      <c r="AE47" s="157"/>
      <c r="AF47" s="157"/>
      <c r="AG47" s="157" t="s">
        <v>261</v>
      </c>
      <c r="AH47" s="157"/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</row>
    <row r="48" spans="1:60" outlineLevel="1" x14ac:dyDescent="0.2">
      <c r="A48" s="178">
        <v>15</v>
      </c>
      <c r="B48" s="179" t="s">
        <v>561</v>
      </c>
      <c r="C48" s="196" t="s">
        <v>562</v>
      </c>
      <c r="D48" s="180" t="s">
        <v>283</v>
      </c>
      <c r="E48" s="181">
        <v>6.8624999999999998</v>
      </c>
      <c r="F48" s="182"/>
      <c r="G48" s="183">
        <f>ROUND(E48*F48,2)</f>
        <v>0</v>
      </c>
      <c r="H48" s="182"/>
      <c r="I48" s="183">
        <f>ROUND(E48*H48,2)</f>
        <v>0</v>
      </c>
      <c r="J48" s="182"/>
      <c r="K48" s="183">
        <f>ROUND(E48*J48,2)</f>
        <v>0</v>
      </c>
      <c r="L48" s="183">
        <v>21</v>
      </c>
      <c r="M48" s="183">
        <f>G48*(1+L48/100)</f>
        <v>0</v>
      </c>
      <c r="N48" s="183">
        <v>0</v>
      </c>
      <c r="O48" s="183">
        <f>ROUND(E48*N48,2)</f>
        <v>0</v>
      </c>
      <c r="P48" s="183">
        <v>0</v>
      </c>
      <c r="Q48" s="183">
        <f>ROUND(E48*P48,2)</f>
        <v>0</v>
      </c>
      <c r="R48" s="183" t="s">
        <v>256</v>
      </c>
      <c r="S48" s="183" t="s">
        <v>257</v>
      </c>
      <c r="T48" s="184" t="s">
        <v>258</v>
      </c>
      <c r="U48" s="167">
        <v>9.6000000000000002E-2</v>
      </c>
      <c r="V48" s="167">
        <f>ROUND(E48*U48,2)</f>
        <v>0.66</v>
      </c>
      <c r="W48" s="167"/>
      <c r="X48" s="157"/>
      <c r="Y48" s="157"/>
      <c r="Z48" s="157"/>
      <c r="AA48" s="157"/>
      <c r="AB48" s="157"/>
      <c r="AC48" s="157"/>
      <c r="AD48" s="157"/>
      <c r="AE48" s="157"/>
      <c r="AF48" s="157"/>
      <c r="AG48" s="157" t="s">
        <v>259</v>
      </c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</row>
    <row r="49" spans="1:60" outlineLevel="1" x14ac:dyDescent="0.2">
      <c r="A49" s="164"/>
      <c r="B49" s="165"/>
      <c r="C49" s="257" t="s">
        <v>563</v>
      </c>
      <c r="D49" s="258"/>
      <c r="E49" s="258"/>
      <c r="F49" s="258"/>
      <c r="G49" s="258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57"/>
      <c r="Y49" s="157"/>
      <c r="Z49" s="157"/>
      <c r="AA49" s="157"/>
      <c r="AB49" s="157"/>
      <c r="AC49" s="157"/>
      <c r="AD49" s="157"/>
      <c r="AE49" s="157"/>
      <c r="AF49" s="157"/>
      <c r="AG49" s="157" t="s">
        <v>261</v>
      </c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</row>
    <row r="50" spans="1:60" outlineLevel="1" x14ac:dyDescent="0.2">
      <c r="A50" s="164"/>
      <c r="B50" s="165"/>
      <c r="C50" s="197" t="s">
        <v>564</v>
      </c>
      <c r="D50" s="169"/>
      <c r="E50" s="170">
        <v>4.16</v>
      </c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57"/>
      <c r="Y50" s="157"/>
      <c r="Z50" s="157"/>
      <c r="AA50" s="157"/>
      <c r="AB50" s="157"/>
      <c r="AC50" s="157"/>
      <c r="AD50" s="157"/>
      <c r="AE50" s="157"/>
      <c r="AF50" s="157"/>
      <c r="AG50" s="157" t="s">
        <v>263</v>
      </c>
      <c r="AH50" s="157">
        <v>0</v>
      </c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</row>
    <row r="51" spans="1:60" outlineLevel="1" x14ac:dyDescent="0.2">
      <c r="A51" s="164"/>
      <c r="B51" s="165"/>
      <c r="C51" s="197" t="s">
        <v>565</v>
      </c>
      <c r="D51" s="169"/>
      <c r="E51" s="170">
        <v>2.7</v>
      </c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57"/>
      <c r="Y51" s="157"/>
      <c r="Z51" s="157"/>
      <c r="AA51" s="157"/>
      <c r="AB51" s="157"/>
      <c r="AC51" s="157"/>
      <c r="AD51" s="157"/>
      <c r="AE51" s="157"/>
      <c r="AF51" s="157"/>
      <c r="AG51" s="157" t="s">
        <v>263</v>
      </c>
      <c r="AH51" s="157">
        <v>0</v>
      </c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7"/>
      <c r="AY51" s="157"/>
      <c r="AZ51" s="157"/>
      <c r="BA51" s="157"/>
      <c r="BB51" s="157"/>
      <c r="BC51" s="157"/>
      <c r="BD51" s="157"/>
      <c r="BE51" s="157"/>
      <c r="BF51" s="157"/>
      <c r="BG51" s="157"/>
      <c r="BH51" s="157"/>
    </row>
    <row r="52" spans="1:60" ht="22.5" outlineLevel="1" x14ac:dyDescent="0.2">
      <c r="A52" s="178">
        <v>16</v>
      </c>
      <c r="B52" s="179" t="s">
        <v>566</v>
      </c>
      <c r="C52" s="196" t="s">
        <v>567</v>
      </c>
      <c r="D52" s="180" t="s">
        <v>283</v>
      </c>
      <c r="E52" s="181">
        <v>30</v>
      </c>
      <c r="F52" s="182"/>
      <c r="G52" s="183">
        <f>ROUND(E52*F52,2)</f>
        <v>0</v>
      </c>
      <c r="H52" s="182"/>
      <c r="I52" s="183">
        <f>ROUND(E52*H52,2)</f>
        <v>0</v>
      </c>
      <c r="J52" s="182"/>
      <c r="K52" s="183">
        <f>ROUND(E52*J52,2)</f>
        <v>0</v>
      </c>
      <c r="L52" s="183">
        <v>21</v>
      </c>
      <c r="M52" s="183">
        <f>G52*(1+L52/100)</f>
        <v>0</v>
      </c>
      <c r="N52" s="183">
        <v>0</v>
      </c>
      <c r="O52" s="183">
        <f>ROUND(E52*N52,2)</f>
        <v>0</v>
      </c>
      <c r="P52" s="183">
        <v>0</v>
      </c>
      <c r="Q52" s="183">
        <f>ROUND(E52*P52,2)</f>
        <v>0</v>
      </c>
      <c r="R52" s="183" t="s">
        <v>256</v>
      </c>
      <c r="S52" s="183" t="s">
        <v>257</v>
      </c>
      <c r="T52" s="184" t="s">
        <v>258</v>
      </c>
      <c r="U52" s="167">
        <v>0.254</v>
      </c>
      <c r="V52" s="167">
        <f>ROUND(E52*U52,2)</f>
        <v>7.62</v>
      </c>
      <c r="W52" s="167"/>
      <c r="X52" s="157"/>
      <c r="Y52" s="157"/>
      <c r="Z52" s="157"/>
      <c r="AA52" s="157"/>
      <c r="AB52" s="157"/>
      <c r="AC52" s="157"/>
      <c r="AD52" s="157"/>
      <c r="AE52" s="157"/>
      <c r="AF52" s="157"/>
      <c r="AG52" s="157" t="s">
        <v>259</v>
      </c>
      <c r="AH52" s="157"/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7"/>
      <c r="AY52" s="157"/>
      <c r="AZ52" s="157"/>
      <c r="BA52" s="157"/>
      <c r="BB52" s="157"/>
      <c r="BC52" s="157"/>
      <c r="BD52" s="157"/>
      <c r="BE52" s="157"/>
      <c r="BF52" s="157"/>
      <c r="BG52" s="157"/>
      <c r="BH52" s="157"/>
    </row>
    <row r="53" spans="1:60" outlineLevel="1" x14ac:dyDescent="0.2">
      <c r="A53" s="164"/>
      <c r="B53" s="165"/>
      <c r="C53" s="257" t="s">
        <v>568</v>
      </c>
      <c r="D53" s="258"/>
      <c r="E53" s="258"/>
      <c r="F53" s="258"/>
      <c r="G53" s="258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57"/>
      <c r="Y53" s="157"/>
      <c r="Z53" s="157"/>
      <c r="AA53" s="157"/>
      <c r="AB53" s="157"/>
      <c r="AC53" s="157"/>
      <c r="AD53" s="157"/>
      <c r="AE53" s="157"/>
      <c r="AF53" s="157"/>
      <c r="AG53" s="157" t="s">
        <v>261</v>
      </c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7"/>
      <c r="AY53" s="157"/>
      <c r="AZ53" s="157"/>
      <c r="BA53" s="157"/>
      <c r="BB53" s="157"/>
      <c r="BC53" s="157"/>
      <c r="BD53" s="157"/>
      <c r="BE53" s="157"/>
      <c r="BF53" s="157"/>
      <c r="BG53" s="157"/>
      <c r="BH53" s="157"/>
    </row>
    <row r="54" spans="1:60" outlineLevel="1" x14ac:dyDescent="0.2">
      <c r="A54" s="164"/>
      <c r="B54" s="165"/>
      <c r="C54" s="197" t="s">
        <v>569</v>
      </c>
      <c r="D54" s="169"/>
      <c r="E54" s="170">
        <v>30</v>
      </c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57"/>
      <c r="Y54" s="157"/>
      <c r="Z54" s="157"/>
      <c r="AA54" s="157"/>
      <c r="AB54" s="157"/>
      <c r="AC54" s="157"/>
      <c r="AD54" s="157"/>
      <c r="AE54" s="157"/>
      <c r="AF54" s="157"/>
      <c r="AG54" s="157" t="s">
        <v>263</v>
      </c>
      <c r="AH54" s="157">
        <v>0</v>
      </c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57"/>
      <c r="AZ54" s="157"/>
      <c r="BA54" s="157"/>
      <c r="BB54" s="157"/>
      <c r="BC54" s="157"/>
      <c r="BD54" s="157"/>
      <c r="BE54" s="157"/>
      <c r="BF54" s="157"/>
      <c r="BG54" s="157"/>
      <c r="BH54" s="157"/>
    </row>
    <row r="55" spans="1:60" ht="22.5" outlineLevel="1" x14ac:dyDescent="0.2">
      <c r="A55" s="178">
        <v>17</v>
      </c>
      <c r="B55" s="179" t="s">
        <v>570</v>
      </c>
      <c r="C55" s="196" t="s">
        <v>571</v>
      </c>
      <c r="D55" s="180" t="s">
        <v>283</v>
      </c>
      <c r="E55" s="181">
        <v>30</v>
      </c>
      <c r="F55" s="182"/>
      <c r="G55" s="183">
        <f>ROUND(E55*F55,2)</f>
        <v>0</v>
      </c>
      <c r="H55" s="182"/>
      <c r="I55" s="183">
        <f>ROUND(E55*H55,2)</f>
        <v>0</v>
      </c>
      <c r="J55" s="182"/>
      <c r="K55" s="183">
        <f>ROUND(E55*J55,2)</f>
        <v>0</v>
      </c>
      <c r="L55" s="183">
        <v>21</v>
      </c>
      <c r="M55" s="183">
        <f>G55*(1+L55/100)</f>
        <v>0</v>
      </c>
      <c r="N55" s="183">
        <v>0</v>
      </c>
      <c r="O55" s="183">
        <f>ROUND(E55*N55,2)</f>
        <v>0</v>
      </c>
      <c r="P55" s="183">
        <v>0</v>
      </c>
      <c r="Q55" s="183">
        <f>ROUND(E55*P55,2)</f>
        <v>0</v>
      </c>
      <c r="R55" s="183" t="s">
        <v>275</v>
      </c>
      <c r="S55" s="183" t="s">
        <v>257</v>
      </c>
      <c r="T55" s="184" t="s">
        <v>258</v>
      </c>
      <c r="U55" s="167">
        <v>0.09</v>
      </c>
      <c r="V55" s="167">
        <f>ROUND(E55*U55,2)</f>
        <v>2.7</v>
      </c>
      <c r="W55" s="167"/>
      <c r="X55" s="157"/>
      <c r="Y55" s="157"/>
      <c r="Z55" s="157"/>
      <c r="AA55" s="157"/>
      <c r="AB55" s="157"/>
      <c r="AC55" s="157"/>
      <c r="AD55" s="157"/>
      <c r="AE55" s="157"/>
      <c r="AF55" s="157"/>
      <c r="AG55" s="157" t="s">
        <v>259</v>
      </c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57"/>
      <c r="BE55" s="157"/>
      <c r="BF55" s="157"/>
      <c r="BG55" s="157"/>
      <c r="BH55" s="157"/>
    </row>
    <row r="56" spans="1:60" outlineLevel="1" x14ac:dyDescent="0.2">
      <c r="A56" s="164"/>
      <c r="B56" s="165"/>
      <c r="C56" s="257" t="s">
        <v>572</v>
      </c>
      <c r="D56" s="258"/>
      <c r="E56" s="258"/>
      <c r="F56" s="258"/>
      <c r="G56" s="258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57"/>
      <c r="Y56" s="157"/>
      <c r="Z56" s="157"/>
      <c r="AA56" s="157"/>
      <c r="AB56" s="157"/>
      <c r="AC56" s="157"/>
      <c r="AD56" s="157"/>
      <c r="AE56" s="157"/>
      <c r="AF56" s="157"/>
      <c r="AG56" s="157" t="s">
        <v>261</v>
      </c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</row>
    <row r="57" spans="1:60" outlineLevel="1" x14ac:dyDescent="0.2">
      <c r="A57" s="185">
        <v>18</v>
      </c>
      <c r="B57" s="186" t="s">
        <v>573</v>
      </c>
      <c r="C57" s="195" t="s">
        <v>574</v>
      </c>
      <c r="D57" s="187" t="s">
        <v>255</v>
      </c>
      <c r="E57" s="188">
        <v>44.350749999999998</v>
      </c>
      <c r="F57" s="189"/>
      <c r="G57" s="190">
        <f>ROUND(E57*F57,2)</f>
        <v>0</v>
      </c>
      <c r="H57" s="189"/>
      <c r="I57" s="190">
        <f>ROUND(E57*H57,2)</f>
        <v>0</v>
      </c>
      <c r="J57" s="189"/>
      <c r="K57" s="190">
        <f>ROUND(E57*J57,2)</f>
        <v>0</v>
      </c>
      <c r="L57" s="190">
        <v>21</v>
      </c>
      <c r="M57" s="190">
        <f>G57*(1+L57/100)</f>
        <v>0</v>
      </c>
      <c r="N57" s="190">
        <v>0</v>
      </c>
      <c r="O57" s="190">
        <f>ROUND(E57*N57,2)</f>
        <v>0</v>
      </c>
      <c r="P57" s="190">
        <v>0</v>
      </c>
      <c r="Q57" s="190">
        <f>ROUND(E57*P57,2)</f>
        <v>0</v>
      </c>
      <c r="R57" s="190" t="s">
        <v>256</v>
      </c>
      <c r="S57" s="190" t="s">
        <v>257</v>
      </c>
      <c r="T57" s="191" t="s">
        <v>258</v>
      </c>
      <c r="U57" s="167">
        <v>0</v>
      </c>
      <c r="V57" s="167">
        <f>ROUND(E57*U57,2)</f>
        <v>0</v>
      </c>
      <c r="W57" s="167"/>
      <c r="X57" s="157"/>
      <c r="Y57" s="157"/>
      <c r="Z57" s="157"/>
      <c r="AA57" s="157"/>
      <c r="AB57" s="157"/>
      <c r="AC57" s="157"/>
      <c r="AD57" s="157"/>
      <c r="AE57" s="157"/>
      <c r="AF57" s="157"/>
      <c r="AG57" s="157" t="s">
        <v>259</v>
      </c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57"/>
      <c r="BG57" s="157"/>
      <c r="BH57" s="157"/>
    </row>
    <row r="58" spans="1:60" outlineLevel="1" x14ac:dyDescent="0.2">
      <c r="A58" s="178">
        <v>19</v>
      </c>
      <c r="B58" s="179" t="s">
        <v>575</v>
      </c>
      <c r="C58" s="196" t="s">
        <v>576</v>
      </c>
      <c r="D58" s="180" t="s">
        <v>343</v>
      </c>
      <c r="E58" s="181">
        <v>0.75</v>
      </c>
      <c r="F58" s="182"/>
      <c r="G58" s="183">
        <f>ROUND(E58*F58,2)</f>
        <v>0</v>
      </c>
      <c r="H58" s="182"/>
      <c r="I58" s="183">
        <f>ROUND(E58*H58,2)</f>
        <v>0</v>
      </c>
      <c r="J58" s="182"/>
      <c r="K58" s="183">
        <f>ROUND(E58*J58,2)</f>
        <v>0</v>
      </c>
      <c r="L58" s="183">
        <v>21</v>
      </c>
      <c r="M58" s="183">
        <f>G58*(1+L58/100)</f>
        <v>0</v>
      </c>
      <c r="N58" s="183">
        <v>1E-3</v>
      </c>
      <c r="O58" s="183">
        <f>ROUND(E58*N58,2)</f>
        <v>0</v>
      </c>
      <c r="P58" s="183">
        <v>0</v>
      </c>
      <c r="Q58" s="183">
        <f>ROUND(E58*P58,2)</f>
        <v>0</v>
      </c>
      <c r="R58" s="183" t="s">
        <v>351</v>
      </c>
      <c r="S58" s="183" t="s">
        <v>257</v>
      </c>
      <c r="T58" s="184" t="s">
        <v>258</v>
      </c>
      <c r="U58" s="167">
        <v>0</v>
      </c>
      <c r="V58" s="167">
        <f>ROUND(E58*U58,2)</f>
        <v>0</v>
      </c>
      <c r="W58" s="167"/>
      <c r="X58" s="157"/>
      <c r="Y58" s="157"/>
      <c r="Z58" s="157"/>
      <c r="AA58" s="157"/>
      <c r="AB58" s="157"/>
      <c r="AC58" s="157"/>
      <c r="AD58" s="157"/>
      <c r="AE58" s="157"/>
      <c r="AF58" s="157"/>
      <c r="AG58" s="157" t="s">
        <v>352</v>
      </c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7"/>
      <c r="AY58" s="157"/>
      <c r="AZ58" s="157"/>
      <c r="BA58" s="157"/>
      <c r="BB58" s="157"/>
      <c r="BC58" s="157"/>
      <c r="BD58" s="157"/>
      <c r="BE58" s="157"/>
      <c r="BF58" s="157"/>
      <c r="BG58" s="157"/>
      <c r="BH58" s="157"/>
    </row>
    <row r="59" spans="1:60" outlineLevel="1" x14ac:dyDescent="0.2">
      <c r="A59" s="164"/>
      <c r="B59" s="165"/>
      <c r="C59" s="197" t="s">
        <v>577</v>
      </c>
      <c r="D59" s="169"/>
      <c r="E59" s="170">
        <v>0.75</v>
      </c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57"/>
      <c r="Y59" s="157"/>
      <c r="Z59" s="157"/>
      <c r="AA59" s="157"/>
      <c r="AB59" s="157"/>
      <c r="AC59" s="157"/>
      <c r="AD59" s="157"/>
      <c r="AE59" s="157"/>
      <c r="AF59" s="157"/>
      <c r="AG59" s="157" t="s">
        <v>263</v>
      </c>
      <c r="AH59" s="157">
        <v>0</v>
      </c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7"/>
      <c r="AY59" s="157"/>
      <c r="AZ59" s="157"/>
      <c r="BA59" s="157"/>
      <c r="BB59" s="157"/>
      <c r="BC59" s="157"/>
      <c r="BD59" s="157"/>
      <c r="BE59" s="157"/>
      <c r="BF59" s="157"/>
      <c r="BG59" s="157"/>
      <c r="BH59" s="157"/>
    </row>
    <row r="60" spans="1:60" x14ac:dyDescent="0.2">
      <c r="A60" s="172" t="s">
        <v>242</v>
      </c>
      <c r="B60" s="173" t="s">
        <v>103</v>
      </c>
      <c r="C60" s="194" t="s">
        <v>105</v>
      </c>
      <c r="D60" s="174"/>
      <c r="E60" s="175"/>
      <c r="F60" s="176"/>
      <c r="G60" s="176">
        <f>SUMIF(AG61:AG72,"&lt;&gt;NOR",G61:G72)</f>
        <v>0</v>
      </c>
      <c r="H60" s="176"/>
      <c r="I60" s="176">
        <f>SUM(I61:I72)</f>
        <v>0</v>
      </c>
      <c r="J60" s="176"/>
      <c r="K60" s="176">
        <f>SUM(K61:K72)</f>
        <v>0</v>
      </c>
      <c r="L60" s="176"/>
      <c r="M60" s="176">
        <f>SUM(M61:M72)</f>
        <v>0</v>
      </c>
      <c r="N60" s="176"/>
      <c r="O60" s="176">
        <f>SUM(O61:O72)</f>
        <v>0.87</v>
      </c>
      <c r="P60" s="176"/>
      <c r="Q60" s="176">
        <f>SUM(Q61:Q72)</f>
        <v>0</v>
      </c>
      <c r="R60" s="176"/>
      <c r="S60" s="176"/>
      <c r="T60" s="177"/>
      <c r="U60" s="171"/>
      <c r="V60" s="171">
        <f>SUM(V61:V72)</f>
        <v>2.9</v>
      </c>
      <c r="W60" s="171"/>
      <c r="AG60" t="s">
        <v>243</v>
      </c>
    </row>
    <row r="61" spans="1:60" outlineLevel="1" x14ac:dyDescent="0.2">
      <c r="A61" s="178">
        <v>20</v>
      </c>
      <c r="B61" s="179" t="s">
        <v>578</v>
      </c>
      <c r="C61" s="196" t="s">
        <v>579</v>
      </c>
      <c r="D61" s="180" t="s">
        <v>255</v>
      </c>
      <c r="E61" s="181">
        <v>1.7999999999999999E-2</v>
      </c>
      <c r="F61" s="182"/>
      <c r="G61" s="183">
        <f>ROUND(E61*F61,2)</f>
        <v>0</v>
      </c>
      <c r="H61" s="182"/>
      <c r="I61" s="183">
        <f>ROUND(E61*H61,2)</f>
        <v>0</v>
      </c>
      <c r="J61" s="182"/>
      <c r="K61" s="183">
        <f>ROUND(E61*J61,2)</f>
        <v>0</v>
      </c>
      <c r="L61" s="183">
        <v>21</v>
      </c>
      <c r="M61" s="183">
        <f>G61*(1+L61/100)</f>
        <v>0</v>
      </c>
      <c r="N61" s="183">
        <v>2.16</v>
      </c>
      <c r="O61" s="183">
        <f>ROUND(E61*N61,2)</f>
        <v>0.04</v>
      </c>
      <c r="P61" s="183">
        <v>0</v>
      </c>
      <c r="Q61" s="183">
        <f>ROUND(E61*P61,2)</f>
        <v>0</v>
      </c>
      <c r="R61" s="183" t="s">
        <v>580</v>
      </c>
      <c r="S61" s="183" t="s">
        <v>257</v>
      </c>
      <c r="T61" s="184" t="s">
        <v>258</v>
      </c>
      <c r="U61" s="167">
        <v>1.085</v>
      </c>
      <c r="V61" s="167">
        <f>ROUND(E61*U61,2)</f>
        <v>0.02</v>
      </c>
      <c r="W61" s="167"/>
      <c r="X61" s="157"/>
      <c r="Y61" s="157"/>
      <c r="Z61" s="157"/>
      <c r="AA61" s="157"/>
      <c r="AB61" s="157"/>
      <c r="AC61" s="157"/>
      <c r="AD61" s="157"/>
      <c r="AE61" s="157"/>
      <c r="AF61" s="157"/>
      <c r="AG61" s="157" t="s">
        <v>259</v>
      </c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</row>
    <row r="62" spans="1:60" outlineLevel="1" x14ac:dyDescent="0.2">
      <c r="A62" s="164"/>
      <c r="B62" s="165"/>
      <c r="C62" s="197" t="s">
        <v>581</v>
      </c>
      <c r="D62" s="169"/>
      <c r="E62" s="170">
        <v>0.02</v>
      </c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57"/>
      <c r="Y62" s="157"/>
      <c r="Z62" s="157"/>
      <c r="AA62" s="157"/>
      <c r="AB62" s="157"/>
      <c r="AC62" s="157"/>
      <c r="AD62" s="157"/>
      <c r="AE62" s="157"/>
      <c r="AF62" s="157"/>
      <c r="AG62" s="157" t="s">
        <v>263</v>
      </c>
      <c r="AH62" s="157">
        <v>0</v>
      </c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</row>
    <row r="63" spans="1:60" outlineLevel="1" x14ac:dyDescent="0.2">
      <c r="A63" s="178">
        <v>21</v>
      </c>
      <c r="B63" s="179" t="s">
        <v>582</v>
      </c>
      <c r="C63" s="196" t="s">
        <v>583</v>
      </c>
      <c r="D63" s="180" t="s">
        <v>255</v>
      </c>
      <c r="E63" s="181">
        <v>0.32400000000000001</v>
      </c>
      <c r="F63" s="182"/>
      <c r="G63" s="183">
        <f>ROUND(E63*F63,2)</f>
        <v>0</v>
      </c>
      <c r="H63" s="182"/>
      <c r="I63" s="183">
        <f>ROUND(E63*H63,2)</f>
        <v>0</v>
      </c>
      <c r="J63" s="182"/>
      <c r="K63" s="183">
        <f>ROUND(E63*J63,2)</f>
        <v>0</v>
      </c>
      <c r="L63" s="183">
        <v>21</v>
      </c>
      <c r="M63" s="183">
        <f>G63*(1+L63/100)</f>
        <v>0</v>
      </c>
      <c r="N63" s="183">
        <v>2.5249999999999999</v>
      </c>
      <c r="O63" s="183">
        <f>ROUND(E63*N63,2)</f>
        <v>0.82</v>
      </c>
      <c r="P63" s="183">
        <v>0</v>
      </c>
      <c r="Q63" s="183">
        <f>ROUND(E63*P63,2)</f>
        <v>0</v>
      </c>
      <c r="R63" s="183" t="s">
        <v>279</v>
      </c>
      <c r="S63" s="183" t="s">
        <v>257</v>
      </c>
      <c r="T63" s="184" t="s">
        <v>258</v>
      </c>
      <c r="U63" s="167">
        <v>0.47699999999999998</v>
      </c>
      <c r="V63" s="167">
        <f>ROUND(E63*U63,2)</f>
        <v>0.15</v>
      </c>
      <c r="W63" s="167"/>
      <c r="X63" s="157"/>
      <c r="Y63" s="157"/>
      <c r="Z63" s="157"/>
      <c r="AA63" s="157"/>
      <c r="AB63" s="157"/>
      <c r="AC63" s="157"/>
      <c r="AD63" s="157"/>
      <c r="AE63" s="157"/>
      <c r="AF63" s="157"/>
      <c r="AG63" s="157" t="s">
        <v>259</v>
      </c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</row>
    <row r="64" spans="1:60" outlineLevel="1" x14ac:dyDescent="0.2">
      <c r="A64" s="164"/>
      <c r="B64" s="165"/>
      <c r="C64" s="197" t="s">
        <v>584</v>
      </c>
      <c r="D64" s="169"/>
      <c r="E64" s="170">
        <v>0.14000000000000001</v>
      </c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57"/>
      <c r="Y64" s="157"/>
      <c r="Z64" s="157"/>
      <c r="AA64" s="157"/>
      <c r="AB64" s="157"/>
      <c r="AC64" s="157"/>
      <c r="AD64" s="157"/>
      <c r="AE64" s="157"/>
      <c r="AF64" s="157"/>
      <c r="AG64" s="157" t="s">
        <v>263</v>
      </c>
      <c r="AH64" s="157">
        <v>0</v>
      </c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</row>
    <row r="65" spans="1:60" outlineLevel="1" x14ac:dyDescent="0.2">
      <c r="A65" s="164"/>
      <c r="B65" s="165"/>
      <c r="C65" s="197" t="s">
        <v>585</v>
      </c>
      <c r="D65" s="169"/>
      <c r="E65" s="170">
        <v>0.18</v>
      </c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57"/>
      <c r="Y65" s="157"/>
      <c r="Z65" s="157"/>
      <c r="AA65" s="157"/>
      <c r="AB65" s="157"/>
      <c r="AC65" s="157"/>
      <c r="AD65" s="157"/>
      <c r="AE65" s="157"/>
      <c r="AF65" s="157"/>
      <c r="AG65" s="157" t="s">
        <v>263</v>
      </c>
      <c r="AH65" s="157">
        <v>0</v>
      </c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</row>
    <row r="66" spans="1:60" outlineLevel="1" x14ac:dyDescent="0.2">
      <c r="A66" s="178">
        <v>22</v>
      </c>
      <c r="B66" s="179" t="s">
        <v>586</v>
      </c>
      <c r="C66" s="196" t="s">
        <v>587</v>
      </c>
      <c r="D66" s="180" t="s">
        <v>283</v>
      </c>
      <c r="E66" s="181">
        <v>1.44</v>
      </c>
      <c r="F66" s="182"/>
      <c r="G66" s="183">
        <f>ROUND(E66*F66,2)</f>
        <v>0</v>
      </c>
      <c r="H66" s="182"/>
      <c r="I66" s="183">
        <f>ROUND(E66*H66,2)</f>
        <v>0</v>
      </c>
      <c r="J66" s="182"/>
      <c r="K66" s="183">
        <f>ROUND(E66*J66,2)</f>
        <v>0</v>
      </c>
      <c r="L66" s="183">
        <v>21</v>
      </c>
      <c r="M66" s="183">
        <f>G66*(1+L66/100)</f>
        <v>0</v>
      </c>
      <c r="N66" s="183">
        <v>0</v>
      </c>
      <c r="O66" s="183">
        <f>ROUND(E66*N66,2)</f>
        <v>0</v>
      </c>
      <c r="P66" s="183">
        <v>0</v>
      </c>
      <c r="Q66" s="183">
        <f>ROUND(E66*P66,2)</f>
        <v>0</v>
      </c>
      <c r="R66" s="183" t="s">
        <v>279</v>
      </c>
      <c r="S66" s="183" t="s">
        <v>257</v>
      </c>
      <c r="T66" s="184" t="s">
        <v>258</v>
      </c>
      <c r="U66" s="167">
        <v>0.32</v>
      </c>
      <c r="V66" s="167">
        <f>ROUND(E66*U66,2)</f>
        <v>0.46</v>
      </c>
      <c r="W66" s="167"/>
      <c r="X66" s="157"/>
      <c r="Y66" s="157"/>
      <c r="Z66" s="157"/>
      <c r="AA66" s="157"/>
      <c r="AB66" s="157"/>
      <c r="AC66" s="157"/>
      <c r="AD66" s="157"/>
      <c r="AE66" s="157"/>
      <c r="AF66" s="157"/>
      <c r="AG66" s="157" t="s">
        <v>259</v>
      </c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</row>
    <row r="67" spans="1:60" ht="22.5" outlineLevel="1" x14ac:dyDescent="0.2">
      <c r="A67" s="164"/>
      <c r="B67" s="165"/>
      <c r="C67" s="257" t="s">
        <v>588</v>
      </c>
      <c r="D67" s="258"/>
      <c r="E67" s="258"/>
      <c r="F67" s="258"/>
      <c r="G67" s="258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57"/>
      <c r="Y67" s="157"/>
      <c r="Z67" s="157"/>
      <c r="AA67" s="157"/>
      <c r="AB67" s="157"/>
      <c r="AC67" s="157"/>
      <c r="AD67" s="157"/>
      <c r="AE67" s="157"/>
      <c r="AF67" s="157"/>
      <c r="AG67" s="157" t="s">
        <v>261</v>
      </c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92" t="str">
        <f>C67</f>
        <v>bednění svislé nebo šikmé (odkloněné), půdorysně přímé nebo zalomené, stěn základových patek ve volných nebo zapažených jámách, rýhách, šachtách, včetně případných vzpěr,</v>
      </c>
      <c r="BB67" s="157"/>
      <c r="BC67" s="157"/>
      <c r="BD67" s="157"/>
      <c r="BE67" s="157"/>
      <c r="BF67" s="157"/>
      <c r="BG67" s="157"/>
      <c r="BH67" s="157"/>
    </row>
    <row r="68" spans="1:60" ht="22.5" outlineLevel="1" x14ac:dyDescent="0.2">
      <c r="A68" s="178">
        <v>23</v>
      </c>
      <c r="B68" s="179" t="s">
        <v>589</v>
      </c>
      <c r="C68" s="196" t="s">
        <v>590</v>
      </c>
      <c r="D68" s="180" t="s">
        <v>246</v>
      </c>
      <c r="E68" s="181">
        <v>2</v>
      </c>
      <c r="F68" s="182"/>
      <c r="G68" s="183">
        <f>ROUND(E68*F68,2)</f>
        <v>0</v>
      </c>
      <c r="H68" s="182"/>
      <c r="I68" s="183">
        <f>ROUND(E68*H68,2)</f>
        <v>0</v>
      </c>
      <c r="J68" s="182"/>
      <c r="K68" s="183">
        <f>ROUND(E68*J68,2)</f>
        <v>0</v>
      </c>
      <c r="L68" s="183">
        <v>21</v>
      </c>
      <c r="M68" s="183">
        <f>G68*(1+L68/100)</f>
        <v>0</v>
      </c>
      <c r="N68" s="183">
        <v>5.9100000000000003E-3</v>
      </c>
      <c r="O68" s="183">
        <f>ROUND(E68*N68,2)</f>
        <v>0.01</v>
      </c>
      <c r="P68" s="183">
        <v>0</v>
      </c>
      <c r="Q68" s="183">
        <f>ROUND(E68*P68,2)</f>
        <v>0</v>
      </c>
      <c r="R68" s="183" t="s">
        <v>290</v>
      </c>
      <c r="S68" s="183" t="s">
        <v>257</v>
      </c>
      <c r="T68" s="184" t="s">
        <v>258</v>
      </c>
      <c r="U68" s="167">
        <v>0.81100000000000005</v>
      </c>
      <c r="V68" s="167">
        <f>ROUND(E68*U68,2)</f>
        <v>1.62</v>
      </c>
      <c r="W68" s="167"/>
      <c r="X68" s="157"/>
      <c r="Y68" s="157"/>
      <c r="Z68" s="157"/>
      <c r="AA68" s="157"/>
      <c r="AB68" s="157"/>
      <c r="AC68" s="157"/>
      <c r="AD68" s="157"/>
      <c r="AE68" s="157"/>
      <c r="AF68" s="157"/>
      <c r="AG68" s="157" t="s">
        <v>259</v>
      </c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</row>
    <row r="69" spans="1:60" outlineLevel="1" x14ac:dyDescent="0.2">
      <c r="A69" s="164"/>
      <c r="B69" s="165"/>
      <c r="C69" s="257" t="s">
        <v>291</v>
      </c>
      <c r="D69" s="258"/>
      <c r="E69" s="258"/>
      <c r="F69" s="258"/>
      <c r="G69" s="258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57"/>
      <c r="Y69" s="157"/>
      <c r="Z69" s="157"/>
      <c r="AA69" s="157"/>
      <c r="AB69" s="157"/>
      <c r="AC69" s="157"/>
      <c r="AD69" s="157"/>
      <c r="AE69" s="157"/>
      <c r="AF69" s="157"/>
      <c r="AG69" s="157" t="s">
        <v>261</v>
      </c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</row>
    <row r="70" spans="1:60" outlineLevel="1" x14ac:dyDescent="0.2">
      <c r="A70" s="178">
        <v>24</v>
      </c>
      <c r="B70" s="179" t="s">
        <v>591</v>
      </c>
      <c r="C70" s="196" t="s">
        <v>592</v>
      </c>
      <c r="D70" s="180" t="s">
        <v>283</v>
      </c>
      <c r="E70" s="181">
        <v>1.44</v>
      </c>
      <c r="F70" s="182"/>
      <c r="G70" s="183">
        <f>ROUND(E70*F70,2)</f>
        <v>0</v>
      </c>
      <c r="H70" s="182"/>
      <c r="I70" s="183">
        <f>ROUND(E70*H70,2)</f>
        <v>0</v>
      </c>
      <c r="J70" s="182"/>
      <c r="K70" s="183">
        <f>ROUND(E70*J70,2)</f>
        <v>0</v>
      </c>
      <c r="L70" s="183">
        <v>21</v>
      </c>
      <c r="M70" s="183">
        <f>G70*(1+L70/100)</f>
        <v>0</v>
      </c>
      <c r="N70" s="183">
        <v>2.0000000000000001E-4</v>
      </c>
      <c r="O70" s="183">
        <f>ROUND(E70*N70,2)</f>
        <v>0</v>
      </c>
      <c r="P70" s="183">
        <v>0</v>
      </c>
      <c r="Q70" s="183">
        <f>ROUND(E70*P70,2)</f>
        <v>0</v>
      </c>
      <c r="R70" s="183" t="s">
        <v>593</v>
      </c>
      <c r="S70" s="183" t="s">
        <v>257</v>
      </c>
      <c r="T70" s="184" t="s">
        <v>258</v>
      </c>
      <c r="U70" s="167">
        <v>0.45</v>
      </c>
      <c r="V70" s="167">
        <f>ROUND(E70*U70,2)</f>
        <v>0.65</v>
      </c>
      <c r="W70" s="167"/>
      <c r="X70" s="157"/>
      <c r="Y70" s="157"/>
      <c r="Z70" s="157"/>
      <c r="AA70" s="157"/>
      <c r="AB70" s="157"/>
      <c r="AC70" s="157"/>
      <c r="AD70" s="157"/>
      <c r="AE70" s="157"/>
      <c r="AF70" s="157"/>
      <c r="AG70" s="157" t="s">
        <v>259</v>
      </c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</row>
    <row r="71" spans="1:60" outlineLevel="1" x14ac:dyDescent="0.2">
      <c r="A71" s="164"/>
      <c r="B71" s="165"/>
      <c r="C71" s="197" t="s">
        <v>594</v>
      </c>
      <c r="D71" s="169"/>
      <c r="E71" s="170">
        <v>0.48</v>
      </c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57"/>
      <c r="Y71" s="157"/>
      <c r="Z71" s="157"/>
      <c r="AA71" s="157"/>
      <c r="AB71" s="157"/>
      <c r="AC71" s="157"/>
      <c r="AD71" s="157"/>
      <c r="AE71" s="157"/>
      <c r="AF71" s="157"/>
      <c r="AG71" s="157" t="s">
        <v>263</v>
      </c>
      <c r="AH71" s="157">
        <v>0</v>
      </c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</row>
    <row r="72" spans="1:60" outlineLevel="1" x14ac:dyDescent="0.2">
      <c r="A72" s="164"/>
      <c r="B72" s="165"/>
      <c r="C72" s="197" t="s">
        <v>595</v>
      </c>
      <c r="D72" s="169"/>
      <c r="E72" s="170">
        <v>0.96</v>
      </c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57"/>
      <c r="Y72" s="157"/>
      <c r="Z72" s="157"/>
      <c r="AA72" s="157"/>
      <c r="AB72" s="157"/>
      <c r="AC72" s="157"/>
      <c r="AD72" s="157"/>
      <c r="AE72" s="157"/>
      <c r="AF72" s="157"/>
      <c r="AG72" s="157" t="s">
        <v>263</v>
      </c>
      <c r="AH72" s="157">
        <v>0</v>
      </c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</row>
    <row r="73" spans="1:60" x14ac:dyDescent="0.2">
      <c r="A73" s="172" t="s">
        <v>242</v>
      </c>
      <c r="B73" s="173" t="s">
        <v>108</v>
      </c>
      <c r="C73" s="194" t="s">
        <v>109</v>
      </c>
      <c r="D73" s="174"/>
      <c r="E73" s="175"/>
      <c r="F73" s="176"/>
      <c r="G73" s="176">
        <f>SUMIF(AG74:AG76,"&lt;&gt;NOR",G74:G76)</f>
        <v>0</v>
      </c>
      <c r="H73" s="176"/>
      <c r="I73" s="176">
        <f>SUM(I74:I76)</f>
        <v>0</v>
      </c>
      <c r="J73" s="176"/>
      <c r="K73" s="176">
        <f>SUM(K74:K76)</f>
        <v>0</v>
      </c>
      <c r="L73" s="176"/>
      <c r="M73" s="176">
        <f>SUM(M74:M76)</f>
        <v>0</v>
      </c>
      <c r="N73" s="176"/>
      <c r="O73" s="176">
        <f>SUM(O74:O76)</f>
        <v>0.33</v>
      </c>
      <c r="P73" s="176"/>
      <c r="Q73" s="176">
        <f>SUM(Q74:Q76)</f>
        <v>0</v>
      </c>
      <c r="R73" s="176"/>
      <c r="S73" s="176"/>
      <c r="T73" s="177"/>
      <c r="U73" s="171"/>
      <c r="V73" s="171">
        <f>SUM(V74:V76)</f>
        <v>0.25</v>
      </c>
      <c r="W73" s="171"/>
      <c r="AG73" t="s">
        <v>243</v>
      </c>
    </row>
    <row r="74" spans="1:60" outlineLevel="1" x14ac:dyDescent="0.2">
      <c r="A74" s="178">
        <v>25</v>
      </c>
      <c r="B74" s="179" t="s">
        <v>596</v>
      </c>
      <c r="C74" s="196" t="s">
        <v>597</v>
      </c>
      <c r="D74" s="180" t="s">
        <v>255</v>
      </c>
      <c r="E74" s="181">
        <v>0.19500000000000001</v>
      </c>
      <c r="F74" s="182"/>
      <c r="G74" s="183">
        <f>ROUND(E74*F74,2)</f>
        <v>0</v>
      </c>
      <c r="H74" s="182"/>
      <c r="I74" s="183">
        <f>ROUND(E74*H74,2)</f>
        <v>0</v>
      </c>
      <c r="J74" s="182"/>
      <c r="K74" s="183">
        <f>ROUND(E74*J74,2)</f>
        <v>0</v>
      </c>
      <c r="L74" s="183">
        <v>21</v>
      </c>
      <c r="M74" s="183">
        <f>G74*(1+L74/100)</f>
        <v>0</v>
      </c>
      <c r="N74" s="183">
        <v>1.7034</v>
      </c>
      <c r="O74" s="183">
        <f>ROUND(E74*N74,2)</f>
        <v>0.33</v>
      </c>
      <c r="P74" s="183">
        <v>0</v>
      </c>
      <c r="Q74" s="183">
        <f>ROUND(E74*P74,2)</f>
        <v>0</v>
      </c>
      <c r="R74" s="183" t="s">
        <v>598</v>
      </c>
      <c r="S74" s="183" t="s">
        <v>257</v>
      </c>
      <c r="T74" s="184" t="s">
        <v>258</v>
      </c>
      <c r="U74" s="167">
        <v>1.3029999999999999</v>
      </c>
      <c r="V74" s="167">
        <f>ROUND(E74*U74,2)</f>
        <v>0.25</v>
      </c>
      <c r="W74" s="167"/>
      <c r="X74" s="157"/>
      <c r="Y74" s="157"/>
      <c r="Z74" s="157"/>
      <c r="AA74" s="157"/>
      <c r="AB74" s="157"/>
      <c r="AC74" s="157"/>
      <c r="AD74" s="157"/>
      <c r="AE74" s="157"/>
      <c r="AF74" s="157"/>
      <c r="AG74" s="157" t="s">
        <v>259</v>
      </c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</row>
    <row r="75" spans="1:60" outlineLevel="1" x14ac:dyDescent="0.2">
      <c r="A75" s="164"/>
      <c r="B75" s="165"/>
      <c r="C75" s="257" t="s">
        <v>599</v>
      </c>
      <c r="D75" s="258"/>
      <c r="E75" s="258"/>
      <c r="F75" s="258"/>
      <c r="G75" s="258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57"/>
      <c r="Y75" s="157"/>
      <c r="Z75" s="157"/>
      <c r="AA75" s="157"/>
      <c r="AB75" s="157"/>
      <c r="AC75" s="157"/>
      <c r="AD75" s="157"/>
      <c r="AE75" s="157"/>
      <c r="AF75" s="157"/>
      <c r="AG75" s="157" t="s">
        <v>261</v>
      </c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</row>
    <row r="76" spans="1:60" outlineLevel="1" x14ac:dyDescent="0.2">
      <c r="A76" s="164"/>
      <c r="B76" s="165"/>
      <c r="C76" s="197" t="s">
        <v>600</v>
      </c>
      <c r="D76" s="169"/>
      <c r="E76" s="170">
        <v>0.2</v>
      </c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57"/>
      <c r="Y76" s="157"/>
      <c r="Z76" s="157"/>
      <c r="AA76" s="157"/>
      <c r="AB76" s="157"/>
      <c r="AC76" s="157"/>
      <c r="AD76" s="157"/>
      <c r="AE76" s="157"/>
      <c r="AF76" s="157"/>
      <c r="AG76" s="157" t="s">
        <v>263</v>
      </c>
      <c r="AH76" s="157">
        <v>0</v>
      </c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</row>
    <row r="77" spans="1:60" x14ac:dyDescent="0.2">
      <c r="A77" s="172" t="s">
        <v>242</v>
      </c>
      <c r="B77" s="173" t="s">
        <v>110</v>
      </c>
      <c r="C77" s="194" t="s">
        <v>111</v>
      </c>
      <c r="D77" s="174"/>
      <c r="E77" s="175"/>
      <c r="F77" s="176"/>
      <c r="G77" s="176">
        <f>SUMIF(AG78:AG86,"&lt;&gt;NOR",G78:G86)</f>
        <v>0</v>
      </c>
      <c r="H77" s="176"/>
      <c r="I77" s="176">
        <f>SUM(I78:I86)</f>
        <v>0</v>
      </c>
      <c r="J77" s="176"/>
      <c r="K77" s="176">
        <f>SUM(K78:K86)</f>
        <v>0</v>
      </c>
      <c r="L77" s="176"/>
      <c r="M77" s="176">
        <f>SUM(M78:M86)</f>
        <v>0</v>
      </c>
      <c r="N77" s="176"/>
      <c r="O77" s="176">
        <f>SUM(O78:O86)</f>
        <v>4.49</v>
      </c>
      <c r="P77" s="176"/>
      <c r="Q77" s="176">
        <f>SUM(Q78:Q86)</f>
        <v>0</v>
      </c>
      <c r="R77" s="176"/>
      <c r="S77" s="176"/>
      <c r="T77" s="177"/>
      <c r="U77" s="171"/>
      <c r="V77" s="171">
        <f>SUM(V78:V86)</f>
        <v>8.6499999999999986</v>
      </c>
      <c r="W77" s="171"/>
      <c r="AG77" t="s">
        <v>243</v>
      </c>
    </row>
    <row r="78" spans="1:60" ht="22.5" outlineLevel="1" x14ac:dyDescent="0.2">
      <c r="A78" s="178">
        <v>26</v>
      </c>
      <c r="B78" s="179" t="s">
        <v>601</v>
      </c>
      <c r="C78" s="196" t="s">
        <v>602</v>
      </c>
      <c r="D78" s="180" t="s">
        <v>283</v>
      </c>
      <c r="E78" s="181">
        <v>6.8624999999999998</v>
      </c>
      <c r="F78" s="182"/>
      <c r="G78" s="183">
        <f>ROUND(E78*F78,2)</f>
        <v>0</v>
      </c>
      <c r="H78" s="182"/>
      <c r="I78" s="183">
        <f>ROUND(E78*H78,2)</f>
        <v>0</v>
      </c>
      <c r="J78" s="182"/>
      <c r="K78" s="183">
        <f>ROUND(E78*J78,2)</f>
        <v>0</v>
      </c>
      <c r="L78" s="183">
        <v>21</v>
      </c>
      <c r="M78" s="183">
        <f>G78*(1+L78/100)</f>
        <v>0</v>
      </c>
      <c r="N78" s="183">
        <v>0.33074999999999999</v>
      </c>
      <c r="O78" s="183">
        <f>ROUND(E78*N78,2)</f>
        <v>2.27</v>
      </c>
      <c r="P78" s="183">
        <v>0</v>
      </c>
      <c r="Q78" s="183">
        <f>ROUND(E78*P78,2)</f>
        <v>0</v>
      </c>
      <c r="R78" s="183" t="s">
        <v>523</v>
      </c>
      <c r="S78" s="183" t="s">
        <v>257</v>
      </c>
      <c r="T78" s="184" t="s">
        <v>258</v>
      </c>
      <c r="U78" s="167">
        <v>2.5999999999999999E-2</v>
      </c>
      <c r="V78" s="167">
        <f>ROUND(E78*U78,2)</f>
        <v>0.18</v>
      </c>
      <c r="W78" s="167"/>
      <c r="X78" s="157"/>
      <c r="Y78" s="157"/>
      <c r="Z78" s="157"/>
      <c r="AA78" s="157"/>
      <c r="AB78" s="157"/>
      <c r="AC78" s="157"/>
      <c r="AD78" s="157"/>
      <c r="AE78" s="157"/>
      <c r="AF78" s="157"/>
      <c r="AG78" s="157" t="s">
        <v>259</v>
      </c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</row>
    <row r="79" spans="1:60" outlineLevel="1" x14ac:dyDescent="0.2">
      <c r="A79" s="164"/>
      <c r="B79" s="165"/>
      <c r="C79" s="197" t="s">
        <v>564</v>
      </c>
      <c r="D79" s="169"/>
      <c r="E79" s="170">
        <v>4.16</v>
      </c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57"/>
      <c r="Y79" s="157"/>
      <c r="Z79" s="157"/>
      <c r="AA79" s="157"/>
      <c r="AB79" s="157"/>
      <c r="AC79" s="157"/>
      <c r="AD79" s="157"/>
      <c r="AE79" s="157"/>
      <c r="AF79" s="157"/>
      <c r="AG79" s="157" t="s">
        <v>263</v>
      </c>
      <c r="AH79" s="157">
        <v>0</v>
      </c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</row>
    <row r="80" spans="1:60" outlineLevel="1" x14ac:dyDescent="0.2">
      <c r="A80" s="164"/>
      <c r="B80" s="165"/>
      <c r="C80" s="197" t="s">
        <v>565</v>
      </c>
      <c r="D80" s="169"/>
      <c r="E80" s="170">
        <v>2.7</v>
      </c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57"/>
      <c r="Y80" s="157"/>
      <c r="Z80" s="157"/>
      <c r="AA80" s="157"/>
      <c r="AB80" s="157"/>
      <c r="AC80" s="157"/>
      <c r="AD80" s="157"/>
      <c r="AE80" s="157"/>
      <c r="AF80" s="157"/>
      <c r="AG80" s="157" t="s">
        <v>263</v>
      </c>
      <c r="AH80" s="157">
        <v>0</v>
      </c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</row>
    <row r="81" spans="1:60" ht="22.5" outlineLevel="1" x14ac:dyDescent="0.2">
      <c r="A81" s="178">
        <v>27</v>
      </c>
      <c r="B81" s="179" t="s">
        <v>603</v>
      </c>
      <c r="C81" s="196" t="s">
        <v>604</v>
      </c>
      <c r="D81" s="180" t="s">
        <v>283</v>
      </c>
      <c r="E81" s="181">
        <v>6.8624999999999998</v>
      </c>
      <c r="F81" s="182"/>
      <c r="G81" s="183">
        <f>ROUND(E81*F81,2)</f>
        <v>0</v>
      </c>
      <c r="H81" s="182"/>
      <c r="I81" s="183">
        <f>ROUND(E81*H81,2)</f>
        <v>0</v>
      </c>
      <c r="J81" s="182"/>
      <c r="K81" s="183">
        <f>ROUND(E81*J81,2)</f>
        <v>0</v>
      </c>
      <c r="L81" s="183">
        <v>21</v>
      </c>
      <c r="M81" s="183">
        <f>G81*(1+L81/100)</f>
        <v>0</v>
      </c>
      <c r="N81" s="183">
        <v>0.11</v>
      </c>
      <c r="O81" s="183">
        <f>ROUND(E81*N81,2)</f>
        <v>0.75</v>
      </c>
      <c r="P81" s="183">
        <v>0</v>
      </c>
      <c r="Q81" s="183">
        <f>ROUND(E81*P81,2)</f>
        <v>0</v>
      </c>
      <c r="R81" s="183" t="s">
        <v>523</v>
      </c>
      <c r="S81" s="183" t="s">
        <v>257</v>
      </c>
      <c r="T81" s="184" t="s">
        <v>258</v>
      </c>
      <c r="U81" s="167">
        <v>1.1930000000000001</v>
      </c>
      <c r="V81" s="167">
        <f>ROUND(E81*U81,2)</f>
        <v>8.19</v>
      </c>
      <c r="W81" s="167"/>
      <c r="X81" s="157"/>
      <c r="Y81" s="157"/>
      <c r="Z81" s="157"/>
      <c r="AA81" s="157"/>
      <c r="AB81" s="157"/>
      <c r="AC81" s="157"/>
      <c r="AD81" s="157"/>
      <c r="AE81" s="157"/>
      <c r="AF81" s="157"/>
      <c r="AG81" s="157" t="s">
        <v>259</v>
      </c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</row>
    <row r="82" spans="1:60" outlineLevel="1" x14ac:dyDescent="0.2">
      <c r="A82" s="164"/>
      <c r="B82" s="165"/>
      <c r="C82" s="257" t="s">
        <v>605</v>
      </c>
      <c r="D82" s="258"/>
      <c r="E82" s="258"/>
      <c r="F82" s="258"/>
      <c r="G82" s="258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57"/>
      <c r="Y82" s="157"/>
      <c r="Z82" s="157"/>
      <c r="AA82" s="157"/>
      <c r="AB82" s="157"/>
      <c r="AC82" s="157"/>
      <c r="AD82" s="157"/>
      <c r="AE82" s="157"/>
      <c r="AF82" s="157"/>
      <c r="AG82" s="157" t="s">
        <v>261</v>
      </c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</row>
    <row r="83" spans="1:60" ht="33.75" outlineLevel="1" x14ac:dyDescent="0.2">
      <c r="A83" s="185">
        <v>28</v>
      </c>
      <c r="B83" s="186" t="s">
        <v>606</v>
      </c>
      <c r="C83" s="195" t="s">
        <v>607</v>
      </c>
      <c r="D83" s="187" t="s">
        <v>246</v>
      </c>
      <c r="E83" s="188">
        <v>1.5</v>
      </c>
      <c r="F83" s="189"/>
      <c r="G83" s="190">
        <f>ROUND(E83*F83,2)</f>
        <v>0</v>
      </c>
      <c r="H83" s="189"/>
      <c r="I83" s="190">
        <f>ROUND(E83*H83,2)</f>
        <v>0</v>
      </c>
      <c r="J83" s="189"/>
      <c r="K83" s="190">
        <f>ROUND(E83*J83,2)</f>
        <v>0</v>
      </c>
      <c r="L83" s="190">
        <v>21</v>
      </c>
      <c r="M83" s="190">
        <f>G83*(1+L83/100)</f>
        <v>0</v>
      </c>
      <c r="N83" s="190">
        <v>4.4139999999999999E-2</v>
      </c>
      <c r="O83" s="190">
        <f>ROUND(E83*N83,2)</f>
        <v>7.0000000000000007E-2</v>
      </c>
      <c r="P83" s="190">
        <v>0</v>
      </c>
      <c r="Q83" s="190">
        <f>ROUND(E83*P83,2)</f>
        <v>0</v>
      </c>
      <c r="R83" s="190" t="s">
        <v>523</v>
      </c>
      <c r="S83" s="190" t="s">
        <v>257</v>
      </c>
      <c r="T83" s="191" t="s">
        <v>258</v>
      </c>
      <c r="U83" s="167">
        <v>0.18990000000000001</v>
      </c>
      <c r="V83" s="167">
        <f>ROUND(E83*U83,2)</f>
        <v>0.28000000000000003</v>
      </c>
      <c r="W83" s="167"/>
      <c r="X83" s="157"/>
      <c r="Y83" s="157"/>
      <c r="Z83" s="157"/>
      <c r="AA83" s="157"/>
      <c r="AB83" s="157"/>
      <c r="AC83" s="157"/>
      <c r="AD83" s="157"/>
      <c r="AE83" s="157"/>
      <c r="AF83" s="157"/>
      <c r="AG83" s="157" t="s">
        <v>259</v>
      </c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</row>
    <row r="84" spans="1:60" outlineLevel="1" x14ac:dyDescent="0.2">
      <c r="A84" s="185">
        <v>29</v>
      </c>
      <c r="B84" s="186" t="s">
        <v>608</v>
      </c>
      <c r="C84" s="195" t="s">
        <v>609</v>
      </c>
      <c r="D84" s="187" t="s">
        <v>283</v>
      </c>
      <c r="E84" s="188">
        <v>6.8624999999999998</v>
      </c>
      <c r="F84" s="189"/>
      <c r="G84" s="190">
        <f>ROUND(E84*F84,2)</f>
        <v>0</v>
      </c>
      <c r="H84" s="189"/>
      <c r="I84" s="190">
        <f>ROUND(E84*H84,2)</f>
        <v>0</v>
      </c>
      <c r="J84" s="189"/>
      <c r="K84" s="190">
        <f>ROUND(E84*J84,2)</f>
        <v>0</v>
      </c>
      <c r="L84" s="190">
        <v>21</v>
      </c>
      <c r="M84" s="190">
        <f>G84*(1+L84/100)</f>
        <v>0</v>
      </c>
      <c r="N84" s="190">
        <v>0</v>
      </c>
      <c r="O84" s="190">
        <f>ROUND(E84*N84,2)</f>
        <v>0</v>
      </c>
      <c r="P84" s="190">
        <v>0</v>
      </c>
      <c r="Q84" s="190">
        <f>ROUND(E84*P84,2)</f>
        <v>0</v>
      </c>
      <c r="R84" s="190"/>
      <c r="S84" s="190" t="s">
        <v>247</v>
      </c>
      <c r="T84" s="191" t="s">
        <v>248</v>
      </c>
      <c r="U84" s="167">
        <v>0</v>
      </c>
      <c r="V84" s="167">
        <f>ROUND(E84*U84,2)</f>
        <v>0</v>
      </c>
      <c r="W84" s="167"/>
      <c r="X84" s="157"/>
      <c r="Y84" s="157"/>
      <c r="Z84" s="157"/>
      <c r="AA84" s="157"/>
      <c r="AB84" s="157"/>
      <c r="AC84" s="157"/>
      <c r="AD84" s="157"/>
      <c r="AE84" s="157"/>
      <c r="AF84" s="157"/>
      <c r="AG84" s="157" t="s">
        <v>249</v>
      </c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</row>
    <row r="85" spans="1:60" outlineLevel="1" x14ac:dyDescent="0.2">
      <c r="A85" s="178">
        <v>30</v>
      </c>
      <c r="B85" s="179" t="s">
        <v>610</v>
      </c>
      <c r="C85" s="196" t="s">
        <v>611</v>
      </c>
      <c r="D85" s="180" t="s">
        <v>283</v>
      </c>
      <c r="E85" s="181">
        <v>6.9997499999999997</v>
      </c>
      <c r="F85" s="182"/>
      <c r="G85" s="183">
        <f>ROUND(E85*F85,2)</f>
        <v>0</v>
      </c>
      <c r="H85" s="182"/>
      <c r="I85" s="183">
        <f>ROUND(E85*H85,2)</f>
        <v>0</v>
      </c>
      <c r="J85" s="182"/>
      <c r="K85" s="183">
        <f>ROUND(E85*J85,2)</f>
        <v>0</v>
      </c>
      <c r="L85" s="183">
        <v>21</v>
      </c>
      <c r="M85" s="183">
        <f>G85*(1+L85/100)</f>
        <v>0</v>
      </c>
      <c r="N85" s="183">
        <v>0.2</v>
      </c>
      <c r="O85" s="183">
        <f>ROUND(E85*N85,2)</f>
        <v>1.4</v>
      </c>
      <c r="P85" s="183">
        <v>0</v>
      </c>
      <c r="Q85" s="183">
        <f>ROUND(E85*P85,2)</f>
        <v>0</v>
      </c>
      <c r="R85" s="183" t="s">
        <v>351</v>
      </c>
      <c r="S85" s="183" t="s">
        <v>257</v>
      </c>
      <c r="T85" s="184" t="s">
        <v>258</v>
      </c>
      <c r="U85" s="167">
        <v>0</v>
      </c>
      <c r="V85" s="167">
        <f>ROUND(E85*U85,2)</f>
        <v>0</v>
      </c>
      <c r="W85" s="167"/>
      <c r="X85" s="157"/>
      <c r="Y85" s="157"/>
      <c r="Z85" s="157"/>
      <c r="AA85" s="157"/>
      <c r="AB85" s="157"/>
      <c r="AC85" s="157"/>
      <c r="AD85" s="157"/>
      <c r="AE85" s="157"/>
      <c r="AF85" s="157"/>
      <c r="AG85" s="157" t="s">
        <v>352</v>
      </c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</row>
    <row r="86" spans="1:60" outlineLevel="1" x14ac:dyDescent="0.2">
      <c r="A86" s="164"/>
      <c r="B86" s="165"/>
      <c r="C86" s="197" t="s">
        <v>612</v>
      </c>
      <c r="D86" s="169"/>
      <c r="E86" s="170">
        <v>7</v>
      </c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57"/>
      <c r="Y86" s="157"/>
      <c r="Z86" s="157"/>
      <c r="AA86" s="157"/>
      <c r="AB86" s="157"/>
      <c r="AC86" s="157"/>
      <c r="AD86" s="157"/>
      <c r="AE86" s="157"/>
      <c r="AF86" s="157"/>
      <c r="AG86" s="157" t="s">
        <v>263</v>
      </c>
      <c r="AH86" s="157">
        <v>0</v>
      </c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</row>
    <row r="87" spans="1:60" x14ac:dyDescent="0.2">
      <c r="A87" s="172" t="s">
        <v>242</v>
      </c>
      <c r="B87" s="173" t="s">
        <v>117</v>
      </c>
      <c r="C87" s="194" t="s">
        <v>118</v>
      </c>
      <c r="D87" s="174"/>
      <c r="E87" s="175"/>
      <c r="F87" s="176"/>
      <c r="G87" s="176">
        <f>SUMIF(AG88:AG89,"&lt;&gt;NOR",G88:G89)</f>
        <v>0</v>
      </c>
      <c r="H87" s="176"/>
      <c r="I87" s="176">
        <f>SUM(I88:I89)</f>
        <v>0</v>
      </c>
      <c r="J87" s="176"/>
      <c r="K87" s="176">
        <f>SUM(K88:K89)</f>
        <v>0</v>
      </c>
      <c r="L87" s="176"/>
      <c r="M87" s="176">
        <f>SUM(M88:M89)</f>
        <v>0</v>
      </c>
      <c r="N87" s="176"/>
      <c r="O87" s="176">
        <f>SUM(O88:O89)</f>
        <v>0</v>
      </c>
      <c r="P87" s="176"/>
      <c r="Q87" s="176">
        <f>SUM(Q88:Q89)</f>
        <v>0</v>
      </c>
      <c r="R87" s="176"/>
      <c r="S87" s="176"/>
      <c r="T87" s="177"/>
      <c r="U87" s="171"/>
      <c r="V87" s="171">
        <f>SUM(V88:V89)</f>
        <v>0.2</v>
      </c>
      <c r="W87" s="171"/>
      <c r="AG87" t="s">
        <v>243</v>
      </c>
    </row>
    <row r="88" spans="1:60" ht="22.5" outlineLevel="1" x14ac:dyDescent="0.2">
      <c r="A88" s="178">
        <v>31</v>
      </c>
      <c r="B88" s="179" t="s">
        <v>613</v>
      </c>
      <c r="C88" s="196" t="s">
        <v>614</v>
      </c>
      <c r="D88" s="180" t="s">
        <v>298</v>
      </c>
      <c r="E88" s="181">
        <v>3</v>
      </c>
      <c r="F88" s="182"/>
      <c r="G88" s="183">
        <f>ROUND(E88*F88,2)</f>
        <v>0</v>
      </c>
      <c r="H88" s="182"/>
      <c r="I88" s="183">
        <f>ROUND(E88*H88,2)</f>
        <v>0</v>
      </c>
      <c r="J88" s="182"/>
      <c r="K88" s="183">
        <f>ROUND(E88*J88,2)</f>
        <v>0</v>
      </c>
      <c r="L88" s="183">
        <v>21</v>
      </c>
      <c r="M88" s="183">
        <f>G88*(1+L88/100)</f>
        <v>0</v>
      </c>
      <c r="N88" s="183">
        <v>1.6100000000000001E-3</v>
      </c>
      <c r="O88" s="183">
        <f>ROUND(E88*N88,2)</f>
        <v>0</v>
      </c>
      <c r="P88" s="183">
        <v>0</v>
      </c>
      <c r="Q88" s="183">
        <f>ROUND(E88*P88,2)</f>
        <v>0</v>
      </c>
      <c r="R88" s="183"/>
      <c r="S88" s="183" t="s">
        <v>257</v>
      </c>
      <c r="T88" s="184" t="s">
        <v>258</v>
      </c>
      <c r="U88" s="167">
        <v>6.6000000000000003E-2</v>
      </c>
      <c r="V88" s="167">
        <f>ROUND(E88*U88,2)</f>
        <v>0.2</v>
      </c>
      <c r="W88" s="167"/>
      <c r="X88" s="157"/>
      <c r="Y88" s="157"/>
      <c r="Z88" s="157"/>
      <c r="AA88" s="157"/>
      <c r="AB88" s="157"/>
      <c r="AC88" s="157"/>
      <c r="AD88" s="157"/>
      <c r="AE88" s="157"/>
      <c r="AF88" s="157"/>
      <c r="AG88" s="157" t="s">
        <v>259</v>
      </c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</row>
    <row r="89" spans="1:60" outlineLevel="1" x14ac:dyDescent="0.2">
      <c r="A89" s="164"/>
      <c r="B89" s="165"/>
      <c r="C89" s="197" t="s">
        <v>615</v>
      </c>
      <c r="D89" s="169"/>
      <c r="E89" s="170">
        <v>3</v>
      </c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57"/>
      <c r="Y89" s="157"/>
      <c r="Z89" s="157"/>
      <c r="AA89" s="157"/>
      <c r="AB89" s="157"/>
      <c r="AC89" s="157"/>
      <c r="AD89" s="157"/>
      <c r="AE89" s="157"/>
      <c r="AF89" s="157"/>
      <c r="AG89" s="157" t="s">
        <v>263</v>
      </c>
      <c r="AH89" s="157">
        <v>0</v>
      </c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</row>
    <row r="90" spans="1:60" x14ac:dyDescent="0.2">
      <c r="A90" s="172" t="s">
        <v>242</v>
      </c>
      <c r="B90" s="173" t="s">
        <v>123</v>
      </c>
      <c r="C90" s="194" t="s">
        <v>124</v>
      </c>
      <c r="D90" s="174"/>
      <c r="E90" s="175"/>
      <c r="F90" s="176"/>
      <c r="G90" s="176">
        <f>SUMIF(AG91:AG96,"&lt;&gt;NOR",G91:G96)</f>
        <v>0</v>
      </c>
      <c r="H90" s="176"/>
      <c r="I90" s="176">
        <f>SUM(I91:I96)</f>
        <v>0</v>
      </c>
      <c r="J90" s="176"/>
      <c r="K90" s="176">
        <f>SUM(K91:K96)</f>
        <v>0</v>
      </c>
      <c r="L90" s="176"/>
      <c r="M90" s="176">
        <f>SUM(M91:M96)</f>
        <v>0</v>
      </c>
      <c r="N90" s="176"/>
      <c r="O90" s="176">
        <f>SUM(O91:O96)</f>
        <v>1.28</v>
      </c>
      <c r="P90" s="176"/>
      <c r="Q90" s="176">
        <f>SUM(Q91:Q96)</f>
        <v>0</v>
      </c>
      <c r="R90" s="176"/>
      <c r="S90" s="176"/>
      <c r="T90" s="177"/>
      <c r="U90" s="171"/>
      <c r="V90" s="171">
        <f>SUM(V91:V96)</f>
        <v>1.67</v>
      </c>
      <c r="W90" s="171"/>
      <c r="AG90" t="s">
        <v>243</v>
      </c>
    </row>
    <row r="91" spans="1:60" ht="22.5" outlineLevel="1" x14ac:dyDescent="0.2">
      <c r="A91" s="178">
        <v>32</v>
      </c>
      <c r="B91" s="179" t="s">
        <v>616</v>
      </c>
      <c r="C91" s="196" t="s">
        <v>617</v>
      </c>
      <c r="D91" s="180" t="s">
        <v>298</v>
      </c>
      <c r="E91" s="181">
        <v>11.95</v>
      </c>
      <c r="F91" s="182"/>
      <c r="G91" s="183">
        <f>ROUND(E91*F91,2)</f>
        <v>0</v>
      </c>
      <c r="H91" s="182"/>
      <c r="I91" s="183">
        <f>ROUND(E91*H91,2)</f>
        <v>0</v>
      </c>
      <c r="J91" s="182"/>
      <c r="K91" s="183">
        <f>ROUND(E91*J91,2)</f>
        <v>0</v>
      </c>
      <c r="L91" s="183">
        <v>21</v>
      </c>
      <c r="M91" s="183">
        <f>G91*(1+L91/100)</f>
        <v>0</v>
      </c>
      <c r="N91" s="183">
        <v>0.10249999999999999</v>
      </c>
      <c r="O91" s="183">
        <f>ROUND(E91*N91,2)</f>
        <v>1.22</v>
      </c>
      <c r="P91" s="183">
        <v>0</v>
      </c>
      <c r="Q91" s="183">
        <f>ROUND(E91*P91,2)</f>
        <v>0</v>
      </c>
      <c r="R91" s="183" t="s">
        <v>523</v>
      </c>
      <c r="S91" s="183" t="s">
        <v>257</v>
      </c>
      <c r="T91" s="184" t="s">
        <v>258</v>
      </c>
      <c r="U91" s="167">
        <v>0.14000000000000001</v>
      </c>
      <c r="V91" s="167">
        <f>ROUND(E91*U91,2)</f>
        <v>1.67</v>
      </c>
      <c r="W91" s="167"/>
      <c r="X91" s="157"/>
      <c r="Y91" s="157"/>
      <c r="Z91" s="157"/>
      <c r="AA91" s="157"/>
      <c r="AB91" s="157"/>
      <c r="AC91" s="157"/>
      <c r="AD91" s="157"/>
      <c r="AE91" s="157"/>
      <c r="AF91" s="157"/>
      <c r="AG91" s="157" t="s">
        <v>259</v>
      </c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</row>
    <row r="92" spans="1:60" outlineLevel="1" x14ac:dyDescent="0.2">
      <c r="A92" s="164"/>
      <c r="B92" s="165"/>
      <c r="C92" s="257" t="s">
        <v>618</v>
      </c>
      <c r="D92" s="258"/>
      <c r="E92" s="258"/>
      <c r="F92" s="258"/>
      <c r="G92" s="258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57"/>
      <c r="Y92" s="157"/>
      <c r="Z92" s="157"/>
      <c r="AA92" s="157"/>
      <c r="AB92" s="157"/>
      <c r="AC92" s="157"/>
      <c r="AD92" s="157"/>
      <c r="AE92" s="157"/>
      <c r="AF92" s="157"/>
      <c r="AG92" s="157" t="s">
        <v>261</v>
      </c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</row>
    <row r="93" spans="1:60" outlineLevel="1" x14ac:dyDescent="0.2">
      <c r="A93" s="164"/>
      <c r="B93" s="165"/>
      <c r="C93" s="197" t="s">
        <v>619</v>
      </c>
      <c r="D93" s="169"/>
      <c r="E93" s="170">
        <v>5.55</v>
      </c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57"/>
      <c r="Y93" s="157"/>
      <c r="Z93" s="157"/>
      <c r="AA93" s="157"/>
      <c r="AB93" s="157"/>
      <c r="AC93" s="157"/>
      <c r="AD93" s="157"/>
      <c r="AE93" s="157"/>
      <c r="AF93" s="157"/>
      <c r="AG93" s="157" t="s">
        <v>263</v>
      </c>
      <c r="AH93" s="157">
        <v>0</v>
      </c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</row>
    <row r="94" spans="1:60" outlineLevel="1" x14ac:dyDescent="0.2">
      <c r="A94" s="164"/>
      <c r="B94" s="165"/>
      <c r="C94" s="197" t="s">
        <v>620</v>
      </c>
      <c r="D94" s="169"/>
      <c r="E94" s="170">
        <v>6.4</v>
      </c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57"/>
      <c r="Y94" s="157"/>
      <c r="Z94" s="157"/>
      <c r="AA94" s="157"/>
      <c r="AB94" s="157"/>
      <c r="AC94" s="157"/>
      <c r="AD94" s="157"/>
      <c r="AE94" s="157"/>
      <c r="AF94" s="157"/>
      <c r="AG94" s="157" t="s">
        <v>263</v>
      </c>
      <c r="AH94" s="157">
        <v>0</v>
      </c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</row>
    <row r="95" spans="1:60" outlineLevel="1" x14ac:dyDescent="0.2">
      <c r="A95" s="178">
        <v>33</v>
      </c>
      <c r="B95" s="179" t="s">
        <v>621</v>
      </c>
      <c r="C95" s="196" t="s">
        <v>622</v>
      </c>
      <c r="D95" s="180" t="s">
        <v>283</v>
      </c>
      <c r="E95" s="181">
        <v>1.9359</v>
      </c>
      <c r="F95" s="182"/>
      <c r="G95" s="183">
        <f>ROUND(E95*F95,2)</f>
        <v>0</v>
      </c>
      <c r="H95" s="182"/>
      <c r="I95" s="183">
        <f>ROUND(E95*H95,2)</f>
        <v>0</v>
      </c>
      <c r="J95" s="182"/>
      <c r="K95" s="183">
        <f>ROUND(E95*J95,2)</f>
        <v>0</v>
      </c>
      <c r="L95" s="183">
        <v>21</v>
      </c>
      <c r="M95" s="183">
        <f>G95*(1+L95/100)</f>
        <v>0</v>
      </c>
      <c r="N95" s="183">
        <v>3.1600000000000003E-2</v>
      </c>
      <c r="O95" s="183">
        <f>ROUND(E95*N95,2)</f>
        <v>0.06</v>
      </c>
      <c r="P95" s="183">
        <v>0</v>
      </c>
      <c r="Q95" s="183">
        <f>ROUND(E95*P95,2)</f>
        <v>0</v>
      </c>
      <c r="R95" s="183" t="s">
        <v>351</v>
      </c>
      <c r="S95" s="183" t="s">
        <v>257</v>
      </c>
      <c r="T95" s="184" t="s">
        <v>258</v>
      </c>
      <c r="U95" s="167">
        <v>0</v>
      </c>
      <c r="V95" s="167">
        <f>ROUND(E95*U95,2)</f>
        <v>0</v>
      </c>
      <c r="W95" s="167"/>
      <c r="X95" s="157"/>
      <c r="Y95" s="157"/>
      <c r="Z95" s="157"/>
      <c r="AA95" s="157"/>
      <c r="AB95" s="157"/>
      <c r="AC95" s="157"/>
      <c r="AD95" s="157"/>
      <c r="AE95" s="157"/>
      <c r="AF95" s="157"/>
      <c r="AG95" s="157" t="s">
        <v>352</v>
      </c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</row>
    <row r="96" spans="1:60" outlineLevel="1" x14ac:dyDescent="0.2">
      <c r="A96" s="164"/>
      <c r="B96" s="165"/>
      <c r="C96" s="197" t="s">
        <v>623</v>
      </c>
      <c r="D96" s="169"/>
      <c r="E96" s="170">
        <v>1.9359</v>
      </c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57"/>
      <c r="Y96" s="157"/>
      <c r="Z96" s="157"/>
      <c r="AA96" s="157"/>
      <c r="AB96" s="157"/>
      <c r="AC96" s="157"/>
      <c r="AD96" s="157"/>
      <c r="AE96" s="157"/>
      <c r="AF96" s="157"/>
      <c r="AG96" s="157" t="s">
        <v>263</v>
      </c>
      <c r="AH96" s="157">
        <v>0</v>
      </c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</row>
    <row r="97" spans="1:60" x14ac:dyDescent="0.2">
      <c r="A97" s="172" t="s">
        <v>242</v>
      </c>
      <c r="B97" s="173" t="s">
        <v>127</v>
      </c>
      <c r="C97" s="194" t="s">
        <v>128</v>
      </c>
      <c r="D97" s="174"/>
      <c r="E97" s="175"/>
      <c r="F97" s="176"/>
      <c r="G97" s="176">
        <f>SUMIF(AG98:AG98,"&lt;&gt;NOR",G98:G98)</f>
        <v>0</v>
      </c>
      <c r="H97" s="176"/>
      <c r="I97" s="176">
        <f>SUM(I98:I98)</f>
        <v>0</v>
      </c>
      <c r="J97" s="176"/>
      <c r="K97" s="176">
        <f>SUM(K98:K98)</f>
        <v>0</v>
      </c>
      <c r="L97" s="176"/>
      <c r="M97" s="176">
        <f>SUM(M98:M98)</f>
        <v>0</v>
      </c>
      <c r="N97" s="176"/>
      <c r="O97" s="176">
        <f>SUM(O98:O98)</f>
        <v>1.37</v>
      </c>
      <c r="P97" s="176"/>
      <c r="Q97" s="176">
        <f>SUM(Q98:Q98)</f>
        <v>0</v>
      </c>
      <c r="R97" s="176"/>
      <c r="S97" s="176"/>
      <c r="T97" s="177"/>
      <c r="U97" s="171"/>
      <c r="V97" s="171">
        <f>SUM(V98:V98)</f>
        <v>0</v>
      </c>
      <c r="W97" s="171"/>
      <c r="AG97" t="s">
        <v>243</v>
      </c>
    </row>
    <row r="98" spans="1:60" outlineLevel="1" x14ac:dyDescent="0.2">
      <c r="A98" s="185">
        <v>34</v>
      </c>
      <c r="B98" s="186" t="s">
        <v>321</v>
      </c>
      <c r="C98" s="195" t="s">
        <v>624</v>
      </c>
      <c r="D98" s="187" t="s">
        <v>246</v>
      </c>
      <c r="E98" s="188">
        <v>1</v>
      </c>
      <c r="F98" s="189"/>
      <c r="G98" s="190">
        <f>ROUND(E98*F98,2)</f>
        <v>0</v>
      </c>
      <c r="H98" s="189"/>
      <c r="I98" s="190">
        <f>ROUND(E98*H98,2)</f>
        <v>0</v>
      </c>
      <c r="J98" s="189"/>
      <c r="K98" s="190">
        <f>ROUND(E98*J98,2)</f>
        <v>0</v>
      </c>
      <c r="L98" s="190">
        <v>21</v>
      </c>
      <c r="M98" s="190">
        <f>G98*(1+L98/100)</f>
        <v>0</v>
      </c>
      <c r="N98" s="190">
        <v>1.3713</v>
      </c>
      <c r="O98" s="190">
        <f>ROUND(E98*N98,2)</f>
        <v>1.37</v>
      </c>
      <c r="P98" s="190">
        <v>0</v>
      </c>
      <c r="Q98" s="190">
        <f>ROUND(E98*P98,2)</f>
        <v>0</v>
      </c>
      <c r="R98" s="190"/>
      <c r="S98" s="190" t="s">
        <v>247</v>
      </c>
      <c r="T98" s="191" t="s">
        <v>248</v>
      </c>
      <c r="U98" s="167">
        <v>0</v>
      </c>
      <c r="V98" s="167">
        <f>ROUND(E98*U98,2)</f>
        <v>0</v>
      </c>
      <c r="W98" s="167"/>
      <c r="X98" s="157"/>
      <c r="Y98" s="157"/>
      <c r="Z98" s="157"/>
      <c r="AA98" s="157"/>
      <c r="AB98" s="157"/>
      <c r="AC98" s="157"/>
      <c r="AD98" s="157"/>
      <c r="AE98" s="157"/>
      <c r="AF98" s="157"/>
      <c r="AG98" s="157" t="s">
        <v>249</v>
      </c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</row>
    <row r="99" spans="1:60" x14ac:dyDescent="0.2">
      <c r="A99" s="172" t="s">
        <v>242</v>
      </c>
      <c r="B99" s="173" t="s">
        <v>131</v>
      </c>
      <c r="C99" s="194" t="s">
        <v>132</v>
      </c>
      <c r="D99" s="174"/>
      <c r="E99" s="175"/>
      <c r="F99" s="176"/>
      <c r="G99" s="176">
        <f>SUMIF(AG100:AG101,"&lt;&gt;NOR",G100:G101)</f>
        <v>0</v>
      </c>
      <c r="H99" s="176"/>
      <c r="I99" s="176">
        <f>SUM(I100:I101)</f>
        <v>0</v>
      </c>
      <c r="J99" s="176"/>
      <c r="K99" s="176">
        <f>SUM(K100:K101)</f>
        <v>0</v>
      </c>
      <c r="L99" s="176"/>
      <c r="M99" s="176">
        <f>SUM(M100:M101)</f>
        <v>0</v>
      </c>
      <c r="N99" s="176"/>
      <c r="O99" s="176">
        <f>SUM(O100:O101)</f>
        <v>0</v>
      </c>
      <c r="P99" s="176"/>
      <c r="Q99" s="176">
        <f>SUM(Q100:Q101)</f>
        <v>0</v>
      </c>
      <c r="R99" s="176"/>
      <c r="S99" s="176"/>
      <c r="T99" s="177"/>
      <c r="U99" s="171"/>
      <c r="V99" s="171">
        <f>SUM(V100:V101)</f>
        <v>3.26</v>
      </c>
      <c r="W99" s="171"/>
      <c r="AG99" t="s">
        <v>243</v>
      </c>
    </row>
    <row r="100" spans="1:60" outlineLevel="1" x14ac:dyDescent="0.2">
      <c r="A100" s="178">
        <v>35</v>
      </c>
      <c r="B100" s="179" t="s">
        <v>625</v>
      </c>
      <c r="C100" s="196" t="s">
        <v>626</v>
      </c>
      <c r="D100" s="180" t="s">
        <v>294</v>
      </c>
      <c r="E100" s="181">
        <v>8.3549900000000008</v>
      </c>
      <c r="F100" s="182"/>
      <c r="G100" s="183">
        <f>ROUND(E100*F100,2)</f>
        <v>0</v>
      </c>
      <c r="H100" s="182"/>
      <c r="I100" s="183">
        <f>ROUND(E100*H100,2)</f>
        <v>0</v>
      </c>
      <c r="J100" s="182"/>
      <c r="K100" s="183">
        <f>ROUND(E100*J100,2)</f>
        <v>0</v>
      </c>
      <c r="L100" s="183">
        <v>21</v>
      </c>
      <c r="M100" s="183">
        <f>G100*(1+L100/100)</f>
        <v>0</v>
      </c>
      <c r="N100" s="183">
        <v>0</v>
      </c>
      <c r="O100" s="183">
        <f>ROUND(E100*N100,2)</f>
        <v>0</v>
      </c>
      <c r="P100" s="183">
        <v>0</v>
      </c>
      <c r="Q100" s="183">
        <f>ROUND(E100*P100,2)</f>
        <v>0</v>
      </c>
      <c r="R100" s="183" t="s">
        <v>523</v>
      </c>
      <c r="S100" s="183" t="s">
        <v>257</v>
      </c>
      <c r="T100" s="184" t="s">
        <v>258</v>
      </c>
      <c r="U100" s="167">
        <v>0.39</v>
      </c>
      <c r="V100" s="167">
        <f>ROUND(E100*U100,2)</f>
        <v>3.26</v>
      </c>
      <c r="W100" s="16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 t="s">
        <v>627</v>
      </c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</row>
    <row r="101" spans="1:60" outlineLevel="1" x14ac:dyDescent="0.2">
      <c r="A101" s="164"/>
      <c r="B101" s="165"/>
      <c r="C101" s="257" t="s">
        <v>628</v>
      </c>
      <c r="D101" s="258"/>
      <c r="E101" s="258"/>
      <c r="F101" s="258"/>
      <c r="G101" s="258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 t="s">
        <v>261</v>
      </c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</row>
    <row r="102" spans="1:60" x14ac:dyDescent="0.2">
      <c r="A102" s="172" t="s">
        <v>242</v>
      </c>
      <c r="B102" s="173" t="s">
        <v>179</v>
      </c>
      <c r="C102" s="194" t="s">
        <v>180</v>
      </c>
      <c r="D102" s="174"/>
      <c r="E102" s="175"/>
      <c r="F102" s="176"/>
      <c r="G102" s="176">
        <f>SUMIF(AG103:AG115,"&lt;&gt;NOR",G103:G115)</f>
        <v>0</v>
      </c>
      <c r="H102" s="176"/>
      <c r="I102" s="176">
        <f>SUM(I103:I115)</f>
        <v>0</v>
      </c>
      <c r="J102" s="176"/>
      <c r="K102" s="176">
        <f>SUM(K103:K115)</f>
        <v>0</v>
      </c>
      <c r="L102" s="176"/>
      <c r="M102" s="176">
        <f>SUM(M103:M115)</f>
        <v>0</v>
      </c>
      <c r="N102" s="176"/>
      <c r="O102" s="176">
        <f>SUM(O103:O115)</f>
        <v>0.03</v>
      </c>
      <c r="P102" s="176"/>
      <c r="Q102" s="176">
        <f>SUM(Q103:Q115)</f>
        <v>0</v>
      </c>
      <c r="R102" s="176"/>
      <c r="S102" s="176"/>
      <c r="T102" s="177"/>
      <c r="U102" s="171"/>
      <c r="V102" s="171">
        <f>SUM(V103:V115)</f>
        <v>7.02</v>
      </c>
      <c r="W102" s="171"/>
      <c r="AG102" t="s">
        <v>243</v>
      </c>
    </row>
    <row r="103" spans="1:60" outlineLevel="1" x14ac:dyDescent="0.2">
      <c r="A103" s="178">
        <v>36</v>
      </c>
      <c r="B103" s="179" t="s">
        <v>629</v>
      </c>
      <c r="C103" s="196" t="s">
        <v>630</v>
      </c>
      <c r="D103" s="180" t="s">
        <v>343</v>
      </c>
      <c r="E103" s="181">
        <v>22.774000000000001</v>
      </c>
      <c r="F103" s="182"/>
      <c r="G103" s="183">
        <f>ROUND(E103*F103,2)</f>
        <v>0</v>
      </c>
      <c r="H103" s="182"/>
      <c r="I103" s="183">
        <f>ROUND(E103*H103,2)</f>
        <v>0</v>
      </c>
      <c r="J103" s="182"/>
      <c r="K103" s="183">
        <f>ROUND(E103*J103,2)</f>
        <v>0</v>
      </c>
      <c r="L103" s="183">
        <v>21</v>
      </c>
      <c r="M103" s="183">
        <f>G103*(1+L103/100)</f>
        <v>0</v>
      </c>
      <c r="N103" s="183">
        <v>6.0000000000000002E-5</v>
      </c>
      <c r="O103" s="183">
        <f>ROUND(E103*N103,2)</f>
        <v>0</v>
      </c>
      <c r="P103" s="183">
        <v>0</v>
      </c>
      <c r="Q103" s="183">
        <f>ROUND(E103*P103,2)</f>
        <v>0</v>
      </c>
      <c r="R103" s="183" t="s">
        <v>631</v>
      </c>
      <c r="S103" s="183" t="s">
        <v>257</v>
      </c>
      <c r="T103" s="184" t="s">
        <v>258</v>
      </c>
      <c r="U103" s="167">
        <v>0.30399999999999999</v>
      </c>
      <c r="V103" s="167">
        <f>ROUND(E103*U103,2)</f>
        <v>6.92</v>
      </c>
      <c r="W103" s="16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 t="s">
        <v>249</v>
      </c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</row>
    <row r="104" spans="1:60" outlineLevel="1" x14ac:dyDescent="0.2">
      <c r="A104" s="164"/>
      <c r="B104" s="165"/>
      <c r="C104" s="197" t="s">
        <v>632</v>
      </c>
      <c r="D104" s="169"/>
      <c r="E104" s="170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 t="s">
        <v>263</v>
      </c>
      <c r="AH104" s="157">
        <v>0</v>
      </c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</row>
    <row r="105" spans="1:60" outlineLevel="1" x14ac:dyDescent="0.2">
      <c r="A105" s="164"/>
      <c r="B105" s="165"/>
      <c r="C105" s="197" t="s">
        <v>633</v>
      </c>
      <c r="D105" s="169"/>
      <c r="E105" s="170">
        <v>4.66</v>
      </c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 t="s">
        <v>263</v>
      </c>
      <c r="AH105" s="157">
        <v>0</v>
      </c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</row>
    <row r="106" spans="1:60" outlineLevel="1" x14ac:dyDescent="0.2">
      <c r="A106" s="164"/>
      <c r="B106" s="165"/>
      <c r="C106" s="197" t="s">
        <v>634</v>
      </c>
      <c r="D106" s="169"/>
      <c r="E106" s="170">
        <v>8.77</v>
      </c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 t="s">
        <v>263</v>
      </c>
      <c r="AH106" s="157">
        <v>0</v>
      </c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</row>
    <row r="107" spans="1:60" outlineLevel="1" x14ac:dyDescent="0.2">
      <c r="A107" s="164"/>
      <c r="B107" s="165"/>
      <c r="C107" s="197" t="s">
        <v>635</v>
      </c>
      <c r="D107" s="169"/>
      <c r="E107" s="170">
        <v>9.35</v>
      </c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 t="s">
        <v>263</v>
      </c>
      <c r="AH107" s="157">
        <v>0</v>
      </c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</row>
    <row r="108" spans="1:60" outlineLevel="1" x14ac:dyDescent="0.2">
      <c r="A108" s="178">
        <v>37</v>
      </c>
      <c r="B108" s="179" t="s">
        <v>636</v>
      </c>
      <c r="C108" s="196" t="s">
        <v>637</v>
      </c>
      <c r="D108" s="180" t="s">
        <v>294</v>
      </c>
      <c r="E108" s="181">
        <v>5.0299999999999997E-3</v>
      </c>
      <c r="F108" s="182"/>
      <c r="G108" s="183">
        <f>ROUND(E108*F108,2)</f>
        <v>0</v>
      </c>
      <c r="H108" s="182"/>
      <c r="I108" s="183">
        <f>ROUND(E108*H108,2)</f>
        <v>0</v>
      </c>
      <c r="J108" s="182"/>
      <c r="K108" s="183">
        <f>ROUND(E108*J108,2)</f>
        <v>0</v>
      </c>
      <c r="L108" s="183">
        <v>21</v>
      </c>
      <c r="M108" s="183">
        <f>G108*(1+L108/100)</f>
        <v>0</v>
      </c>
      <c r="N108" s="183">
        <v>1</v>
      </c>
      <c r="O108" s="183">
        <f>ROUND(E108*N108,2)</f>
        <v>0.01</v>
      </c>
      <c r="P108" s="183">
        <v>0</v>
      </c>
      <c r="Q108" s="183">
        <f>ROUND(E108*P108,2)</f>
        <v>0</v>
      </c>
      <c r="R108" s="183" t="s">
        <v>351</v>
      </c>
      <c r="S108" s="183" t="s">
        <v>257</v>
      </c>
      <c r="T108" s="184" t="s">
        <v>258</v>
      </c>
      <c r="U108" s="167">
        <v>0</v>
      </c>
      <c r="V108" s="167">
        <f>ROUND(E108*U108,2)</f>
        <v>0</v>
      </c>
      <c r="W108" s="16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 t="s">
        <v>352</v>
      </c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</row>
    <row r="109" spans="1:60" outlineLevel="1" x14ac:dyDescent="0.2">
      <c r="A109" s="164"/>
      <c r="B109" s="165"/>
      <c r="C109" s="197" t="s">
        <v>638</v>
      </c>
      <c r="D109" s="169"/>
      <c r="E109" s="170">
        <v>0.01</v>
      </c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 t="s">
        <v>263</v>
      </c>
      <c r="AH109" s="157">
        <v>0</v>
      </c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</row>
    <row r="110" spans="1:60" ht="22.5" outlineLevel="1" x14ac:dyDescent="0.2">
      <c r="A110" s="178">
        <v>38</v>
      </c>
      <c r="B110" s="179" t="s">
        <v>639</v>
      </c>
      <c r="C110" s="196" t="s">
        <v>640</v>
      </c>
      <c r="D110" s="180" t="s">
        <v>298</v>
      </c>
      <c r="E110" s="181">
        <v>3.456</v>
      </c>
      <c r="F110" s="182"/>
      <c r="G110" s="183">
        <f>ROUND(E110*F110,2)</f>
        <v>0</v>
      </c>
      <c r="H110" s="182"/>
      <c r="I110" s="183">
        <f>ROUND(E110*H110,2)</f>
        <v>0</v>
      </c>
      <c r="J110" s="182"/>
      <c r="K110" s="183">
        <f>ROUND(E110*J110,2)</f>
        <v>0</v>
      </c>
      <c r="L110" s="183">
        <v>21</v>
      </c>
      <c r="M110" s="183">
        <f>G110*(1+L110/100)</f>
        <v>0</v>
      </c>
      <c r="N110" s="183">
        <v>3.3500000000000001E-3</v>
      </c>
      <c r="O110" s="183">
        <f>ROUND(E110*N110,2)</f>
        <v>0.01</v>
      </c>
      <c r="P110" s="183">
        <v>0</v>
      </c>
      <c r="Q110" s="183">
        <f>ROUND(E110*P110,2)</f>
        <v>0</v>
      </c>
      <c r="R110" s="183" t="s">
        <v>351</v>
      </c>
      <c r="S110" s="183" t="s">
        <v>257</v>
      </c>
      <c r="T110" s="184" t="s">
        <v>258</v>
      </c>
      <c r="U110" s="167">
        <v>0</v>
      </c>
      <c r="V110" s="167">
        <f>ROUND(E110*U110,2)</f>
        <v>0</v>
      </c>
      <c r="W110" s="16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 t="s">
        <v>352</v>
      </c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</row>
    <row r="111" spans="1:60" outlineLevel="1" x14ac:dyDescent="0.2">
      <c r="A111" s="164"/>
      <c r="B111" s="165"/>
      <c r="C111" s="197" t="s">
        <v>641</v>
      </c>
      <c r="D111" s="169"/>
      <c r="E111" s="170">
        <v>3.46</v>
      </c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 t="s">
        <v>263</v>
      </c>
      <c r="AH111" s="157">
        <v>0</v>
      </c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</row>
    <row r="112" spans="1:60" ht="22.5" outlineLevel="1" x14ac:dyDescent="0.2">
      <c r="A112" s="178">
        <v>39</v>
      </c>
      <c r="B112" s="179" t="s">
        <v>642</v>
      </c>
      <c r="C112" s="196" t="s">
        <v>643</v>
      </c>
      <c r="D112" s="180" t="s">
        <v>298</v>
      </c>
      <c r="E112" s="181">
        <v>1.296</v>
      </c>
      <c r="F112" s="182"/>
      <c r="G112" s="183">
        <f>ROUND(E112*F112,2)</f>
        <v>0</v>
      </c>
      <c r="H112" s="182"/>
      <c r="I112" s="183">
        <f>ROUND(E112*H112,2)</f>
        <v>0</v>
      </c>
      <c r="J112" s="182"/>
      <c r="K112" s="183">
        <f>ROUND(E112*J112,2)</f>
        <v>0</v>
      </c>
      <c r="L112" s="183">
        <v>21</v>
      </c>
      <c r="M112" s="183">
        <f>G112*(1+L112/100)</f>
        <v>0</v>
      </c>
      <c r="N112" s="183">
        <v>9.5600000000000008E-3</v>
      </c>
      <c r="O112" s="183">
        <f>ROUND(E112*N112,2)</f>
        <v>0.01</v>
      </c>
      <c r="P112" s="183">
        <v>0</v>
      </c>
      <c r="Q112" s="183">
        <f>ROUND(E112*P112,2)</f>
        <v>0</v>
      </c>
      <c r="R112" s="183" t="s">
        <v>351</v>
      </c>
      <c r="S112" s="183" t="s">
        <v>257</v>
      </c>
      <c r="T112" s="184" t="s">
        <v>258</v>
      </c>
      <c r="U112" s="167">
        <v>0</v>
      </c>
      <c r="V112" s="167">
        <f>ROUND(E112*U112,2)</f>
        <v>0</v>
      </c>
      <c r="W112" s="16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 t="s">
        <v>352</v>
      </c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</row>
    <row r="113" spans="1:60" outlineLevel="1" x14ac:dyDescent="0.2">
      <c r="A113" s="164"/>
      <c r="B113" s="165"/>
      <c r="C113" s="197" t="s">
        <v>644</v>
      </c>
      <c r="D113" s="169"/>
      <c r="E113" s="170">
        <v>1.3</v>
      </c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 t="s">
        <v>263</v>
      </c>
      <c r="AH113" s="157">
        <v>0</v>
      </c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</row>
    <row r="114" spans="1:60" outlineLevel="1" x14ac:dyDescent="0.2">
      <c r="A114" s="178">
        <v>40</v>
      </c>
      <c r="B114" s="179" t="s">
        <v>645</v>
      </c>
      <c r="C114" s="196" t="s">
        <v>646</v>
      </c>
      <c r="D114" s="180" t="s">
        <v>294</v>
      </c>
      <c r="E114" s="181">
        <v>3.0360000000000002E-2</v>
      </c>
      <c r="F114" s="182"/>
      <c r="G114" s="183">
        <f>ROUND(E114*F114,2)</f>
        <v>0</v>
      </c>
      <c r="H114" s="182"/>
      <c r="I114" s="183">
        <f>ROUND(E114*H114,2)</f>
        <v>0</v>
      </c>
      <c r="J114" s="182"/>
      <c r="K114" s="183">
        <f>ROUND(E114*J114,2)</f>
        <v>0</v>
      </c>
      <c r="L114" s="183">
        <v>21</v>
      </c>
      <c r="M114" s="183">
        <f>G114*(1+L114/100)</f>
        <v>0</v>
      </c>
      <c r="N114" s="183">
        <v>0</v>
      </c>
      <c r="O114" s="183">
        <f>ROUND(E114*N114,2)</f>
        <v>0</v>
      </c>
      <c r="P114" s="183">
        <v>0</v>
      </c>
      <c r="Q114" s="183">
        <f>ROUND(E114*P114,2)</f>
        <v>0</v>
      </c>
      <c r="R114" s="183" t="s">
        <v>631</v>
      </c>
      <c r="S114" s="183" t="s">
        <v>257</v>
      </c>
      <c r="T114" s="184" t="s">
        <v>258</v>
      </c>
      <c r="U114" s="167">
        <v>3.327</v>
      </c>
      <c r="V114" s="167">
        <f>ROUND(E114*U114,2)</f>
        <v>0.1</v>
      </c>
      <c r="W114" s="16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 t="s">
        <v>627</v>
      </c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</row>
    <row r="115" spans="1:60" outlineLevel="1" x14ac:dyDescent="0.2">
      <c r="A115" s="164"/>
      <c r="B115" s="165"/>
      <c r="C115" s="257" t="s">
        <v>647</v>
      </c>
      <c r="D115" s="258"/>
      <c r="E115" s="258"/>
      <c r="F115" s="258"/>
      <c r="G115" s="258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 t="s">
        <v>261</v>
      </c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</row>
    <row r="116" spans="1:60" x14ac:dyDescent="0.2">
      <c r="A116" s="172" t="s">
        <v>242</v>
      </c>
      <c r="B116" s="173" t="s">
        <v>189</v>
      </c>
      <c r="C116" s="194" t="s">
        <v>191</v>
      </c>
      <c r="D116" s="174"/>
      <c r="E116" s="175"/>
      <c r="F116" s="176"/>
      <c r="G116" s="176">
        <f>SUMIF(AG117:AG125,"&lt;&gt;NOR",G117:G125)</f>
        <v>0</v>
      </c>
      <c r="H116" s="176"/>
      <c r="I116" s="176">
        <f>SUM(I117:I125)</f>
        <v>0</v>
      </c>
      <c r="J116" s="176"/>
      <c r="K116" s="176">
        <f>SUM(K117:K125)</f>
        <v>0</v>
      </c>
      <c r="L116" s="176"/>
      <c r="M116" s="176">
        <f>SUM(M117:M125)</f>
        <v>0</v>
      </c>
      <c r="N116" s="176"/>
      <c r="O116" s="176">
        <f>SUM(O117:O125)</f>
        <v>0</v>
      </c>
      <c r="P116" s="176"/>
      <c r="Q116" s="176">
        <f>SUM(Q117:Q125)</f>
        <v>0</v>
      </c>
      <c r="R116" s="176"/>
      <c r="S116" s="176"/>
      <c r="T116" s="177"/>
      <c r="U116" s="171"/>
      <c r="V116" s="171">
        <f>SUM(V117:V125)</f>
        <v>2.7800000000000002</v>
      </c>
      <c r="W116" s="171"/>
      <c r="AG116" t="s">
        <v>243</v>
      </c>
    </row>
    <row r="117" spans="1:60" ht="22.5" outlineLevel="1" x14ac:dyDescent="0.2">
      <c r="A117" s="178">
        <v>41</v>
      </c>
      <c r="B117" s="179" t="s">
        <v>648</v>
      </c>
      <c r="C117" s="196" t="s">
        <v>649</v>
      </c>
      <c r="D117" s="180" t="s">
        <v>298</v>
      </c>
      <c r="E117" s="181">
        <v>4.9000000000000004</v>
      </c>
      <c r="F117" s="182"/>
      <c r="G117" s="183">
        <f>ROUND(E117*F117,2)</f>
        <v>0</v>
      </c>
      <c r="H117" s="182"/>
      <c r="I117" s="183">
        <f>ROUND(E117*H117,2)</f>
        <v>0</v>
      </c>
      <c r="J117" s="182"/>
      <c r="K117" s="183">
        <f>ROUND(E117*J117,2)</f>
        <v>0</v>
      </c>
      <c r="L117" s="183">
        <v>21</v>
      </c>
      <c r="M117" s="183">
        <f>G117*(1+L117/100)</f>
        <v>0</v>
      </c>
      <c r="N117" s="183">
        <v>6.9999999999999994E-5</v>
      </c>
      <c r="O117" s="183">
        <f>ROUND(E117*N117,2)</f>
        <v>0</v>
      </c>
      <c r="P117" s="183">
        <v>0</v>
      </c>
      <c r="Q117" s="183">
        <f>ROUND(E117*P117,2)</f>
        <v>0</v>
      </c>
      <c r="R117" s="183" t="s">
        <v>650</v>
      </c>
      <c r="S117" s="183" t="s">
        <v>257</v>
      </c>
      <c r="T117" s="184" t="s">
        <v>258</v>
      </c>
      <c r="U117" s="167">
        <v>8.8999999999999996E-2</v>
      </c>
      <c r="V117" s="167">
        <f>ROUND(E117*U117,2)</f>
        <v>0.44</v>
      </c>
      <c r="W117" s="16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 t="s">
        <v>394</v>
      </c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</row>
    <row r="118" spans="1:60" outlineLevel="1" x14ac:dyDescent="0.2">
      <c r="A118" s="164"/>
      <c r="B118" s="165"/>
      <c r="C118" s="257" t="s">
        <v>651</v>
      </c>
      <c r="D118" s="258"/>
      <c r="E118" s="258"/>
      <c r="F118" s="258"/>
      <c r="G118" s="258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 t="s">
        <v>261</v>
      </c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</row>
    <row r="119" spans="1:60" outlineLevel="1" x14ac:dyDescent="0.2">
      <c r="A119" s="164"/>
      <c r="B119" s="165"/>
      <c r="C119" s="197" t="s">
        <v>652</v>
      </c>
      <c r="D119" s="169"/>
      <c r="E119" s="170">
        <v>4.9000000000000004</v>
      </c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 t="s">
        <v>263</v>
      </c>
      <c r="AH119" s="157">
        <v>0</v>
      </c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</row>
    <row r="120" spans="1:60" ht="22.5" outlineLevel="1" x14ac:dyDescent="0.2">
      <c r="A120" s="178">
        <v>42</v>
      </c>
      <c r="B120" s="179" t="s">
        <v>653</v>
      </c>
      <c r="C120" s="196" t="s">
        <v>654</v>
      </c>
      <c r="D120" s="180" t="s">
        <v>298</v>
      </c>
      <c r="E120" s="181">
        <v>1.2</v>
      </c>
      <c r="F120" s="182"/>
      <c r="G120" s="183">
        <f>ROUND(E120*F120,2)</f>
        <v>0</v>
      </c>
      <c r="H120" s="182"/>
      <c r="I120" s="183">
        <f>ROUND(E120*H120,2)</f>
        <v>0</v>
      </c>
      <c r="J120" s="182"/>
      <c r="K120" s="183">
        <f>ROUND(E120*J120,2)</f>
        <v>0</v>
      </c>
      <c r="L120" s="183">
        <v>21</v>
      </c>
      <c r="M120" s="183">
        <f>G120*(1+L120/100)</f>
        <v>0</v>
      </c>
      <c r="N120" s="183">
        <v>1E-4</v>
      </c>
      <c r="O120" s="183">
        <f>ROUND(E120*N120,2)</f>
        <v>0</v>
      </c>
      <c r="P120" s="183">
        <v>0</v>
      </c>
      <c r="Q120" s="183">
        <f>ROUND(E120*P120,2)</f>
        <v>0</v>
      </c>
      <c r="R120" s="183" t="s">
        <v>650</v>
      </c>
      <c r="S120" s="183" t="s">
        <v>257</v>
      </c>
      <c r="T120" s="184" t="s">
        <v>258</v>
      </c>
      <c r="U120" s="167">
        <v>0.107</v>
      </c>
      <c r="V120" s="167">
        <f>ROUND(E120*U120,2)</f>
        <v>0.13</v>
      </c>
      <c r="W120" s="16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 t="s">
        <v>394</v>
      </c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</row>
    <row r="121" spans="1:60" outlineLevel="1" x14ac:dyDescent="0.2">
      <c r="A121" s="164"/>
      <c r="B121" s="165"/>
      <c r="C121" s="257" t="s">
        <v>651</v>
      </c>
      <c r="D121" s="258"/>
      <c r="E121" s="258"/>
      <c r="F121" s="258"/>
      <c r="G121" s="258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 t="s">
        <v>261</v>
      </c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</row>
    <row r="122" spans="1:60" outlineLevel="1" x14ac:dyDescent="0.2">
      <c r="A122" s="164"/>
      <c r="B122" s="165"/>
      <c r="C122" s="197" t="s">
        <v>655</v>
      </c>
      <c r="D122" s="169"/>
      <c r="E122" s="170">
        <v>1.2</v>
      </c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 t="s">
        <v>263</v>
      </c>
      <c r="AH122" s="157">
        <v>0</v>
      </c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</row>
    <row r="123" spans="1:60" outlineLevel="1" x14ac:dyDescent="0.2">
      <c r="A123" s="178">
        <v>43</v>
      </c>
      <c r="B123" s="179" t="s">
        <v>656</v>
      </c>
      <c r="C123" s="196" t="s">
        <v>657</v>
      </c>
      <c r="D123" s="180" t="s">
        <v>283</v>
      </c>
      <c r="E123" s="181">
        <v>6</v>
      </c>
      <c r="F123" s="182"/>
      <c r="G123" s="183">
        <f>ROUND(E123*F123,2)</f>
        <v>0</v>
      </c>
      <c r="H123" s="182"/>
      <c r="I123" s="183">
        <f>ROUND(E123*H123,2)</f>
        <v>0</v>
      </c>
      <c r="J123" s="182"/>
      <c r="K123" s="183">
        <f>ROUND(E123*J123,2)</f>
        <v>0</v>
      </c>
      <c r="L123" s="183">
        <v>21</v>
      </c>
      <c r="M123" s="183">
        <f>G123*(1+L123/100)</f>
        <v>0</v>
      </c>
      <c r="N123" s="183">
        <v>2.7E-4</v>
      </c>
      <c r="O123" s="183">
        <f>ROUND(E123*N123,2)</f>
        <v>0</v>
      </c>
      <c r="P123" s="183">
        <v>0</v>
      </c>
      <c r="Q123" s="183">
        <f>ROUND(E123*P123,2)</f>
        <v>0</v>
      </c>
      <c r="R123" s="183" t="s">
        <v>650</v>
      </c>
      <c r="S123" s="183" t="s">
        <v>257</v>
      </c>
      <c r="T123" s="184" t="s">
        <v>258</v>
      </c>
      <c r="U123" s="167">
        <v>0.36899999999999999</v>
      </c>
      <c r="V123" s="167">
        <f>ROUND(E123*U123,2)</f>
        <v>2.21</v>
      </c>
      <c r="W123" s="16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 t="s">
        <v>394</v>
      </c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</row>
    <row r="124" spans="1:60" ht="22.5" outlineLevel="1" x14ac:dyDescent="0.2">
      <c r="A124" s="164"/>
      <c r="B124" s="165"/>
      <c r="C124" s="257" t="s">
        <v>658</v>
      </c>
      <c r="D124" s="258"/>
      <c r="E124" s="258"/>
      <c r="F124" s="258"/>
      <c r="G124" s="258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 t="s">
        <v>261</v>
      </c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92" t="str">
        <f>C124</f>
        <v>dveří vícevýplňových (profilovaných) a žaluziových nebo oken dvoudílných tříkřídlových a vícekřídlových a oken třídílných a vícedílných nebo vestavěného nábytku</v>
      </c>
      <c r="BB124" s="157"/>
      <c r="BC124" s="157"/>
      <c r="BD124" s="157"/>
      <c r="BE124" s="157"/>
      <c r="BF124" s="157"/>
      <c r="BG124" s="157"/>
      <c r="BH124" s="157"/>
    </row>
    <row r="125" spans="1:60" outlineLevel="1" x14ac:dyDescent="0.2">
      <c r="A125" s="164"/>
      <c r="B125" s="165"/>
      <c r="C125" s="197" t="s">
        <v>659</v>
      </c>
      <c r="D125" s="169"/>
      <c r="E125" s="170">
        <v>6</v>
      </c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 t="s">
        <v>263</v>
      </c>
      <c r="AH125" s="157">
        <v>0</v>
      </c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</row>
    <row r="126" spans="1:60" x14ac:dyDescent="0.2">
      <c r="A126" s="172" t="s">
        <v>242</v>
      </c>
      <c r="B126" s="173" t="s">
        <v>197</v>
      </c>
      <c r="C126" s="194" t="s">
        <v>198</v>
      </c>
      <c r="D126" s="174"/>
      <c r="E126" s="175"/>
      <c r="F126" s="176"/>
      <c r="G126" s="176">
        <f>SUMIF(AG127:AG128,"&lt;&gt;NOR",G127:G128)</f>
        <v>0</v>
      </c>
      <c r="H126" s="176"/>
      <c r="I126" s="176">
        <f>SUM(I127:I128)</f>
        <v>0</v>
      </c>
      <c r="J126" s="176"/>
      <c r="K126" s="176">
        <f>SUM(K127:K128)</f>
        <v>0</v>
      </c>
      <c r="L126" s="176"/>
      <c r="M126" s="176">
        <f>SUM(M127:M128)</f>
        <v>0</v>
      </c>
      <c r="N126" s="176"/>
      <c r="O126" s="176">
        <f>SUM(O127:O128)</f>
        <v>0</v>
      </c>
      <c r="P126" s="176"/>
      <c r="Q126" s="176">
        <f>SUM(Q127:Q128)</f>
        <v>0</v>
      </c>
      <c r="R126" s="176"/>
      <c r="S126" s="176"/>
      <c r="T126" s="177"/>
      <c r="U126" s="171"/>
      <c r="V126" s="171">
        <f>SUM(V127:V128)</f>
        <v>0.61</v>
      </c>
      <c r="W126" s="171"/>
      <c r="AG126" t="s">
        <v>243</v>
      </c>
    </row>
    <row r="127" spans="1:60" outlineLevel="1" x14ac:dyDescent="0.2">
      <c r="A127" s="185">
        <v>44</v>
      </c>
      <c r="B127" s="186" t="s">
        <v>660</v>
      </c>
      <c r="C127" s="195" t="s">
        <v>661</v>
      </c>
      <c r="D127" s="187" t="s">
        <v>298</v>
      </c>
      <c r="E127" s="188">
        <v>3.5</v>
      </c>
      <c r="F127" s="189"/>
      <c r="G127" s="190">
        <f>ROUND(E127*F127,2)</f>
        <v>0</v>
      </c>
      <c r="H127" s="189"/>
      <c r="I127" s="190">
        <f>ROUND(E127*H127,2)</f>
        <v>0</v>
      </c>
      <c r="J127" s="189"/>
      <c r="K127" s="190">
        <f>ROUND(E127*J127,2)</f>
        <v>0</v>
      </c>
      <c r="L127" s="190">
        <v>21</v>
      </c>
      <c r="M127" s="190">
        <f>G127*(1+L127/100)</f>
        <v>0</v>
      </c>
      <c r="N127" s="190">
        <v>0</v>
      </c>
      <c r="O127" s="190">
        <f>ROUND(E127*N127,2)</f>
        <v>0</v>
      </c>
      <c r="P127" s="190">
        <v>0</v>
      </c>
      <c r="Q127" s="190">
        <f>ROUND(E127*P127,2)</f>
        <v>0</v>
      </c>
      <c r="R127" s="190"/>
      <c r="S127" s="190" t="s">
        <v>257</v>
      </c>
      <c r="T127" s="191" t="s">
        <v>258</v>
      </c>
      <c r="U127" s="167">
        <v>0.17499999999999999</v>
      </c>
      <c r="V127" s="167">
        <f>ROUND(E127*U127,2)</f>
        <v>0.61</v>
      </c>
      <c r="W127" s="16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 t="s">
        <v>439</v>
      </c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</row>
    <row r="128" spans="1:60" outlineLevel="1" x14ac:dyDescent="0.2">
      <c r="A128" s="185">
        <v>45</v>
      </c>
      <c r="B128" s="186" t="s">
        <v>662</v>
      </c>
      <c r="C128" s="195" t="s">
        <v>663</v>
      </c>
      <c r="D128" s="187" t="s">
        <v>298</v>
      </c>
      <c r="E128" s="188">
        <v>3.5</v>
      </c>
      <c r="F128" s="189"/>
      <c r="G128" s="190">
        <f>ROUND(E128*F128,2)</f>
        <v>0</v>
      </c>
      <c r="H128" s="189"/>
      <c r="I128" s="190">
        <f>ROUND(E128*H128,2)</f>
        <v>0</v>
      </c>
      <c r="J128" s="189"/>
      <c r="K128" s="190">
        <f>ROUND(E128*J128,2)</f>
        <v>0</v>
      </c>
      <c r="L128" s="190">
        <v>21</v>
      </c>
      <c r="M128" s="190">
        <f>G128*(1+L128/100)</f>
        <v>0</v>
      </c>
      <c r="N128" s="190">
        <v>0</v>
      </c>
      <c r="O128" s="190">
        <f>ROUND(E128*N128,2)</f>
        <v>0</v>
      </c>
      <c r="P128" s="190">
        <v>0</v>
      </c>
      <c r="Q128" s="190">
        <f>ROUND(E128*P128,2)</f>
        <v>0</v>
      </c>
      <c r="R128" s="190"/>
      <c r="S128" s="190" t="s">
        <v>247</v>
      </c>
      <c r="T128" s="191" t="s">
        <v>248</v>
      </c>
      <c r="U128" s="167">
        <v>0</v>
      </c>
      <c r="V128" s="167">
        <f>ROUND(E128*U128,2)</f>
        <v>0</v>
      </c>
      <c r="W128" s="16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 t="s">
        <v>664</v>
      </c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</row>
    <row r="129" spans="1:60" x14ac:dyDescent="0.2">
      <c r="A129" s="172" t="s">
        <v>242</v>
      </c>
      <c r="B129" s="173" t="s">
        <v>210</v>
      </c>
      <c r="C129" s="194" t="s">
        <v>211</v>
      </c>
      <c r="D129" s="174"/>
      <c r="E129" s="175"/>
      <c r="F129" s="176"/>
      <c r="G129" s="176">
        <f>SUMIF(AG130:AG132,"&lt;&gt;NOR",G130:G132)</f>
        <v>0</v>
      </c>
      <c r="H129" s="176"/>
      <c r="I129" s="176">
        <f>SUM(I130:I132)</f>
        <v>0</v>
      </c>
      <c r="J129" s="176"/>
      <c r="K129" s="176">
        <f>SUM(K130:K132)</f>
        <v>0</v>
      </c>
      <c r="L129" s="176"/>
      <c r="M129" s="176">
        <f>SUM(M130:M132)</f>
        <v>0</v>
      </c>
      <c r="N129" s="176"/>
      <c r="O129" s="176">
        <f>SUM(O130:O132)</f>
        <v>0</v>
      </c>
      <c r="P129" s="176"/>
      <c r="Q129" s="176">
        <f>SUM(Q130:Q132)</f>
        <v>0</v>
      </c>
      <c r="R129" s="176"/>
      <c r="S129" s="176"/>
      <c r="T129" s="177"/>
      <c r="U129" s="171"/>
      <c r="V129" s="171">
        <f>SUM(V130:V132)</f>
        <v>1.34</v>
      </c>
      <c r="W129" s="171"/>
      <c r="AG129" t="s">
        <v>243</v>
      </c>
    </row>
    <row r="130" spans="1:60" outlineLevel="1" x14ac:dyDescent="0.2">
      <c r="A130" s="185">
        <v>46</v>
      </c>
      <c r="B130" s="186" t="s">
        <v>409</v>
      </c>
      <c r="C130" s="195" t="s">
        <v>410</v>
      </c>
      <c r="D130" s="187" t="s">
        <v>294</v>
      </c>
      <c r="E130" s="188">
        <v>2.7256</v>
      </c>
      <c r="F130" s="189"/>
      <c r="G130" s="190">
        <f>ROUND(E130*F130,2)</f>
        <v>0</v>
      </c>
      <c r="H130" s="189"/>
      <c r="I130" s="190">
        <f>ROUND(E130*H130,2)</f>
        <v>0</v>
      </c>
      <c r="J130" s="189"/>
      <c r="K130" s="190">
        <f>ROUND(E130*J130,2)</f>
        <v>0</v>
      </c>
      <c r="L130" s="190">
        <v>21</v>
      </c>
      <c r="M130" s="190">
        <f>G130*(1+L130/100)</f>
        <v>0</v>
      </c>
      <c r="N130" s="190">
        <v>0</v>
      </c>
      <c r="O130" s="190">
        <f>ROUND(E130*N130,2)</f>
        <v>0</v>
      </c>
      <c r="P130" s="190">
        <v>0</v>
      </c>
      <c r="Q130" s="190">
        <f>ROUND(E130*P130,2)</f>
        <v>0</v>
      </c>
      <c r="R130" s="190" t="s">
        <v>325</v>
      </c>
      <c r="S130" s="190" t="s">
        <v>257</v>
      </c>
      <c r="T130" s="191" t="s">
        <v>258</v>
      </c>
      <c r="U130" s="167">
        <v>0.49</v>
      </c>
      <c r="V130" s="167">
        <f>ROUND(E130*U130,2)</f>
        <v>1.34</v>
      </c>
      <c r="W130" s="16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 t="s">
        <v>411</v>
      </c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</row>
    <row r="131" spans="1:60" outlineLevel="1" x14ac:dyDescent="0.2">
      <c r="A131" s="185">
        <v>47</v>
      </c>
      <c r="B131" s="186" t="s">
        <v>414</v>
      </c>
      <c r="C131" s="195" t="s">
        <v>415</v>
      </c>
      <c r="D131" s="187" t="s">
        <v>294</v>
      </c>
      <c r="E131" s="188">
        <v>10.9024</v>
      </c>
      <c r="F131" s="189"/>
      <c r="G131" s="190">
        <f>ROUND(E131*F131,2)</f>
        <v>0</v>
      </c>
      <c r="H131" s="189"/>
      <c r="I131" s="190">
        <f>ROUND(E131*H131,2)</f>
        <v>0</v>
      </c>
      <c r="J131" s="189"/>
      <c r="K131" s="190">
        <f>ROUND(E131*J131,2)</f>
        <v>0</v>
      </c>
      <c r="L131" s="190">
        <v>21</v>
      </c>
      <c r="M131" s="190">
        <f>G131*(1+L131/100)</f>
        <v>0</v>
      </c>
      <c r="N131" s="190">
        <v>0</v>
      </c>
      <c r="O131" s="190">
        <f>ROUND(E131*N131,2)</f>
        <v>0</v>
      </c>
      <c r="P131" s="190">
        <v>0</v>
      </c>
      <c r="Q131" s="190">
        <f>ROUND(E131*P131,2)</f>
        <v>0</v>
      </c>
      <c r="R131" s="190" t="s">
        <v>325</v>
      </c>
      <c r="S131" s="190" t="s">
        <v>257</v>
      </c>
      <c r="T131" s="191" t="s">
        <v>258</v>
      </c>
      <c r="U131" s="167">
        <v>0</v>
      </c>
      <c r="V131" s="167">
        <f>ROUND(E131*U131,2)</f>
        <v>0</v>
      </c>
      <c r="W131" s="16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 t="s">
        <v>411</v>
      </c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</row>
    <row r="132" spans="1:60" outlineLevel="1" x14ac:dyDescent="0.2">
      <c r="A132" s="185">
        <v>48</v>
      </c>
      <c r="B132" s="186" t="s">
        <v>416</v>
      </c>
      <c r="C132" s="195" t="s">
        <v>417</v>
      </c>
      <c r="D132" s="187" t="s">
        <v>294</v>
      </c>
      <c r="E132" s="188">
        <v>2.7256</v>
      </c>
      <c r="F132" s="189"/>
      <c r="G132" s="190">
        <f>ROUND(E132*F132,2)</f>
        <v>0</v>
      </c>
      <c r="H132" s="189"/>
      <c r="I132" s="190">
        <f>ROUND(E132*H132,2)</f>
        <v>0</v>
      </c>
      <c r="J132" s="189"/>
      <c r="K132" s="190">
        <f>ROUND(E132*J132,2)</f>
        <v>0</v>
      </c>
      <c r="L132" s="190">
        <v>21</v>
      </c>
      <c r="M132" s="190">
        <f>G132*(1+L132/100)</f>
        <v>0</v>
      </c>
      <c r="N132" s="190">
        <v>0</v>
      </c>
      <c r="O132" s="190">
        <f>ROUND(E132*N132,2)</f>
        <v>0</v>
      </c>
      <c r="P132" s="190">
        <v>0</v>
      </c>
      <c r="Q132" s="190">
        <f>ROUND(E132*P132,2)</f>
        <v>0</v>
      </c>
      <c r="R132" s="190" t="s">
        <v>325</v>
      </c>
      <c r="S132" s="190" t="s">
        <v>257</v>
      </c>
      <c r="T132" s="191" t="s">
        <v>258</v>
      </c>
      <c r="U132" s="167">
        <v>0</v>
      </c>
      <c r="V132" s="167">
        <f>ROUND(E132*U132,2)</f>
        <v>0</v>
      </c>
      <c r="W132" s="16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 t="s">
        <v>411</v>
      </c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</row>
    <row r="133" spans="1:60" x14ac:dyDescent="0.2">
      <c r="A133" s="172" t="s">
        <v>242</v>
      </c>
      <c r="B133" s="173" t="s">
        <v>213</v>
      </c>
      <c r="C133" s="194" t="s">
        <v>27</v>
      </c>
      <c r="D133" s="174"/>
      <c r="E133" s="175"/>
      <c r="F133" s="176"/>
      <c r="G133" s="176">
        <f>SUMIF(AG134:AG135,"&lt;&gt;NOR",G134:G135)</f>
        <v>0</v>
      </c>
      <c r="H133" s="176"/>
      <c r="I133" s="176">
        <f>SUM(I134:I135)</f>
        <v>0</v>
      </c>
      <c r="J133" s="176"/>
      <c r="K133" s="176">
        <f>SUM(K134:K135)</f>
        <v>0</v>
      </c>
      <c r="L133" s="176"/>
      <c r="M133" s="176">
        <f>SUM(M134:M135)</f>
        <v>0</v>
      </c>
      <c r="N133" s="176"/>
      <c r="O133" s="176">
        <f>SUM(O134:O135)</f>
        <v>0</v>
      </c>
      <c r="P133" s="176"/>
      <c r="Q133" s="176">
        <f>SUM(Q134:Q135)</f>
        <v>0</v>
      </c>
      <c r="R133" s="176"/>
      <c r="S133" s="176"/>
      <c r="T133" s="177"/>
      <c r="U133" s="171"/>
      <c r="V133" s="171">
        <f>SUM(V134:V135)</f>
        <v>0</v>
      </c>
      <c r="W133" s="171"/>
      <c r="AG133" t="s">
        <v>243</v>
      </c>
    </row>
    <row r="134" spans="1:60" outlineLevel="1" x14ac:dyDescent="0.2">
      <c r="A134" s="185">
        <v>49</v>
      </c>
      <c r="B134" s="186" t="s">
        <v>418</v>
      </c>
      <c r="C134" s="195" t="s">
        <v>419</v>
      </c>
      <c r="D134" s="187" t="s">
        <v>420</v>
      </c>
      <c r="E134" s="188">
        <v>1</v>
      </c>
      <c r="F134" s="189"/>
      <c r="G134" s="190">
        <f>ROUND(E134*F134,2)</f>
        <v>0</v>
      </c>
      <c r="H134" s="189"/>
      <c r="I134" s="190">
        <f>ROUND(E134*H134,2)</f>
        <v>0</v>
      </c>
      <c r="J134" s="189"/>
      <c r="K134" s="190">
        <f>ROUND(E134*J134,2)</f>
        <v>0</v>
      </c>
      <c r="L134" s="190">
        <v>21</v>
      </c>
      <c r="M134" s="190">
        <f>G134*(1+L134/100)</f>
        <v>0</v>
      </c>
      <c r="N134" s="190">
        <v>0</v>
      </c>
      <c r="O134" s="190">
        <f>ROUND(E134*N134,2)</f>
        <v>0</v>
      </c>
      <c r="P134" s="190">
        <v>0</v>
      </c>
      <c r="Q134" s="190">
        <f>ROUND(E134*P134,2)</f>
        <v>0</v>
      </c>
      <c r="R134" s="190"/>
      <c r="S134" s="190" t="s">
        <v>247</v>
      </c>
      <c r="T134" s="191" t="s">
        <v>248</v>
      </c>
      <c r="U134" s="167">
        <v>0</v>
      </c>
      <c r="V134" s="167">
        <f>ROUND(E134*U134,2)</f>
        <v>0</v>
      </c>
      <c r="W134" s="16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 t="s">
        <v>421</v>
      </c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</row>
    <row r="135" spans="1:60" outlineLevel="1" x14ac:dyDescent="0.2">
      <c r="A135" s="185">
        <v>50</v>
      </c>
      <c r="B135" s="186" t="s">
        <v>665</v>
      </c>
      <c r="C135" s="195" t="s">
        <v>423</v>
      </c>
      <c r="D135" s="187" t="s">
        <v>420</v>
      </c>
      <c r="E135" s="188">
        <v>1</v>
      </c>
      <c r="F135" s="189"/>
      <c r="G135" s="190">
        <f>ROUND(E135*F135,2)</f>
        <v>0</v>
      </c>
      <c r="H135" s="189"/>
      <c r="I135" s="190">
        <f>ROUND(E135*H135,2)</f>
        <v>0</v>
      </c>
      <c r="J135" s="189"/>
      <c r="K135" s="190">
        <f>ROUND(E135*J135,2)</f>
        <v>0</v>
      </c>
      <c r="L135" s="190">
        <v>21</v>
      </c>
      <c r="M135" s="190">
        <f>G135*(1+L135/100)</f>
        <v>0</v>
      </c>
      <c r="N135" s="190">
        <v>0</v>
      </c>
      <c r="O135" s="190">
        <f>ROUND(E135*N135,2)</f>
        <v>0</v>
      </c>
      <c r="P135" s="190">
        <v>0</v>
      </c>
      <c r="Q135" s="190">
        <f>ROUND(E135*P135,2)</f>
        <v>0</v>
      </c>
      <c r="R135" s="190"/>
      <c r="S135" s="190" t="s">
        <v>247</v>
      </c>
      <c r="T135" s="191" t="s">
        <v>248</v>
      </c>
      <c r="U135" s="167">
        <v>0</v>
      </c>
      <c r="V135" s="167">
        <f>ROUND(E135*U135,2)</f>
        <v>0</v>
      </c>
      <c r="W135" s="16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 t="s">
        <v>421</v>
      </c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</row>
    <row r="136" spans="1:60" x14ac:dyDescent="0.2">
      <c r="A136" s="172" t="s">
        <v>242</v>
      </c>
      <c r="B136" s="173" t="s">
        <v>216</v>
      </c>
      <c r="C136" s="194" t="s">
        <v>28</v>
      </c>
      <c r="D136" s="174"/>
      <c r="E136" s="175"/>
      <c r="F136" s="176"/>
      <c r="G136" s="176">
        <f>SUMIF(AG137:AG137,"&lt;&gt;NOR",G137:G137)</f>
        <v>0</v>
      </c>
      <c r="H136" s="176"/>
      <c r="I136" s="176">
        <f>SUM(I137:I137)</f>
        <v>0</v>
      </c>
      <c r="J136" s="176"/>
      <c r="K136" s="176">
        <f>SUM(K137:K137)</f>
        <v>0</v>
      </c>
      <c r="L136" s="176"/>
      <c r="M136" s="176">
        <f>SUM(M137:M137)</f>
        <v>0</v>
      </c>
      <c r="N136" s="176"/>
      <c r="O136" s="176">
        <f>SUM(O137:O137)</f>
        <v>0</v>
      </c>
      <c r="P136" s="176"/>
      <c r="Q136" s="176">
        <f>SUM(Q137:Q137)</f>
        <v>0</v>
      </c>
      <c r="R136" s="176"/>
      <c r="S136" s="176"/>
      <c r="T136" s="177"/>
      <c r="U136" s="171"/>
      <c r="V136" s="171">
        <f>SUM(V137:V137)</f>
        <v>0</v>
      </c>
      <c r="W136" s="171"/>
      <c r="AG136" t="s">
        <v>243</v>
      </c>
    </row>
    <row r="137" spans="1:60" outlineLevel="1" x14ac:dyDescent="0.2">
      <c r="A137" s="178">
        <v>51</v>
      </c>
      <c r="B137" s="179" t="s">
        <v>424</v>
      </c>
      <c r="C137" s="196" t="s">
        <v>666</v>
      </c>
      <c r="D137" s="180" t="s">
        <v>420</v>
      </c>
      <c r="E137" s="181">
        <v>1</v>
      </c>
      <c r="F137" s="182"/>
      <c r="G137" s="183">
        <f>ROUND(E137*F137,2)</f>
        <v>0</v>
      </c>
      <c r="H137" s="182"/>
      <c r="I137" s="183">
        <f>ROUND(E137*H137,2)</f>
        <v>0</v>
      </c>
      <c r="J137" s="182"/>
      <c r="K137" s="183">
        <f>ROUND(E137*J137,2)</f>
        <v>0</v>
      </c>
      <c r="L137" s="183">
        <v>21</v>
      </c>
      <c r="M137" s="183">
        <f>G137*(1+L137/100)</f>
        <v>0</v>
      </c>
      <c r="N137" s="183">
        <v>0</v>
      </c>
      <c r="O137" s="183">
        <f>ROUND(E137*N137,2)</f>
        <v>0</v>
      </c>
      <c r="P137" s="183">
        <v>0</v>
      </c>
      <c r="Q137" s="183">
        <f>ROUND(E137*P137,2)</f>
        <v>0</v>
      </c>
      <c r="R137" s="183"/>
      <c r="S137" s="183" t="s">
        <v>247</v>
      </c>
      <c r="T137" s="184" t="s">
        <v>248</v>
      </c>
      <c r="U137" s="167">
        <v>0</v>
      </c>
      <c r="V137" s="167">
        <f>ROUND(E137*U137,2)</f>
        <v>0</v>
      </c>
      <c r="W137" s="16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 t="s">
        <v>421</v>
      </c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</row>
    <row r="138" spans="1:60" x14ac:dyDescent="0.2">
      <c r="A138" s="5"/>
      <c r="B138" s="6"/>
      <c r="C138" s="198"/>
      <c r="D138" s="8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AE138">
        <v>15</v>
      </c>
      <c r="AF138">
        <v>21</v>
      </c>
    </row>
    <row r="139" spans="1:60" x14ac:dyDescent="0.2">
      <c r="A139" s="160"/>
      <c r="B139" s="161" t="s">
        <v>29</v>
      </c>
      <c r="C139" s="199"/>
      <c r="D139" s="162"/>
      <c r="E139" s="163"/>
      <c r="F139" s="163"/>
      <c r="G139" s="193">
        <f>G8+G11+G60+G73+G77+G87+G90+G97+G99+G102+G116+G126+G129+G133+G136</f>
        <v>0</v>
      </c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AE139">
        <f>SUMIF(L7:L137,AE138,G7:G137)</f>
        <v>0</v>
      </c>
      <c r="AF139">
        <f>SUMIF(L7:L137,AF138,G7:G137)</f>
        <v>0</v>
      </c>
      <c r="AG139" t="s">
        <v>426</v>
      </c>
    </row>
    <row r="140" spans="1:60" x14ac:dyDescent="0.2">
      <c r="A140" s="268" t="s">
        <v>427</v>
      </c>
      <c r="B140" s="268"/>
      <c r="C140" s="198"/>
      <c r="D140" s="8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60" x14ac:dyDescent="0.2">
      <c r="A141" s="5"/>
      <c r="B141" s="6" t="s">
        <v>428</v>
      </c>
      <c r="C141" s="198" t="s">
        <v>429</v>
      </c>
      <c r="D141" s="8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AG141" t="s">
        <v>430</v>
      </c>
    </row>
    <row r="142" spans="1:60" x14ac:dyDescent="0.2">
      <c r="A142" s="5"/>
      <c r="B142" s="6" t="s">
        <v>431</v>
      </c>
      <c r="C142" s="198" t="s">
        <v>432</v>
      </c>
      <c r="D142" s="8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AG142" t="s">
        <v>433</v>
      </c>
    </row>
    <row r="143" spans="1:60" x14ac:dyDescent="0.2">
      <c r="A143" s="5"/>
      <c r="B143" s="6"/>
      <c r="C143" s="198" t="s">
        <v>434</v>
      </c>
      <c r="D143" s="8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AG143" t="s">
        <v>435</v>
      </c>
    </row>
    <row r="144" spans="1:60" x14ac:dyDescent="0.2">
      <c r="A144" s="5"/>
      <c r="B144" s="6"/>
      <c r="C144" s="198"/>
      <c r="D144" s="8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3:33" x14ac:dyDescent="0.2">
      <c r="C145" s="200"/>
      <c r="D145" s="148"/>
      <c r="AG145" t="s">
        <v>436</v>
      </c>
    </row>
    <row r="146" spans="3:33" x14ac:dyDescent="0.2">
      <c r="D146" s="148"/>
    </row>
    <row r="147" spans="3:33" x14ac:dyDescent="0.2">
      <c r="D147" s="148"/>
    </row>
    <row r="148" spans="3:33" x14ac:dyDescent="0.2">
      <c r="D148" s="148"/>
    </row>
    <row r="149" spans="3:33" x14ac:dyDescent="0.2">
      <c r="D149" s="148"/>
    </row>
    <row r="150" spans="3:33" x14ac:dyDescent="0.2">
      <c r="D150" s="148"/>
    </row>
    <row r="151" spans="3:33" x14ac:dyDescent="0.2">
      <c r="D151" s="148"/>
    </row>
    <row r="152" spans="3:33" x14ac:dyDescent="0.2">
      <c r="D152" s="148"/>
    </row>
    <row r="153" spans="3:33" x14ac:dyDescent="0.2">
      <c r="D153" s="148"/>
    </row>
    <row r="154" spans="3:33" x14ac:dyDescent="0.2">
      <c r="D154" s="148"/>
    </row>
    <row r="155" spans="3:33" x14ac:dyDescent="0.2">
      <c r="D155" s="148"/>
    </row>
    <row r="156" spans="3:33" x14ac:dyDescent="0.2">
      <c r="D156" s="148"/>
    </row>
    <row r="157" spans="3:33" x14ac:dyDescent="0.2">
      <c r="D157" s="148"/>
    </row>
    <row r="158" spans="3:33" x14ac:dyDescent="0.2">
      <c r="D158" s="148"/>
    </row>
    <row r="159" spans="3:33" x14ac:dyDescent="0.2">
      <c r="D159" s="148"/>
    </row>
    <row r="160" spans="3:33" x14ac:dyDescent="0.2">
      <c r="D160" s="148"/>
    </row>
    <row r="161" spans="4:4" x14ac:dyDescent="0.2">
      <c r="D161" s="148"/>
    </row>
    <row r="162" spans="4:4" x14ac:dyDescent="0.2">
      <c r="D162" s="148"/>
    </row>
    <row r="163" spans="4:4" x14ac:dyDescent="0.2">
      <c r="D163" s="148"/>
    </row>
    <row r="164" spans="4:4" x14ac:dyDescent="0.2">
      <c r="D164" s="148"/>
    </row>
    <row r="165" spans="4:4" x14ac:dyDescent="0.2">
      <c r="D165" s="148"/>
    </row>
    <row r="166" spans="4:4" x14ac:dyDescent="0.2">
      <c r="D166" s="148"/>
    </row>
    <row r="167" spans="4:4" x14ac:dyDescent="0.2">
      <c r="D167" s="148"/>
    </row>
    <row r="168" spans="4:4" x14ac:dyDescent="0.2">
      <c r="D168" s="148"/>
    </row>
    <row r="169" spans="4:4" x14ac:dyDescent="0.2">
      <c r="D169" s="148"/>
    </row>
    <row r="170" spans="4:4" x14ac:dyDescent="0.2">
      <c r="D170" s="148"/>
    </row>
    <row r="171" spans="4:4" x14ac:dyDescent="0.2">
      <c r="D171" s="148"/>
    </row>
    <row r="172" spans="4:4" x14ac:dyDescent="0.2">
      <c r="D172" s="148"/>
    </row>
    <row r="173" spans="4:4" x14ac:dyDescent="0.2">
      <c r="D173" s="148"/>
    </row>
    <row r="174" spans="4:4" x14ac:dyDescent="0.2">
      <c r="D174" s="148"/>
    </row>
    <row r="175" spans="4:4" x14ac:dyDescent="0.2">
      <c r="D175" s="148"/>
    </row>
    <row r="176" spans="4:4" x14ac:dyDescent="0.2">
      <c r="D176" s="148"/>
    </row>
    <row r="177" spans="4:4" x14ac:dyDescent="0.2">
      <c r="D177" s="148"/>
    </row>
    <row r="178" spans="4:4" x14ac:dyDescent="0.2">
      <c r="D178" s="148"/>
    </row>
    <row r="179" spans="4:4" x14ac:dyDescent="0.2">
      <c r="D179" s="148"/>
    </row>
    <row r="180" spans="4:4" x14ac:dyDescent="0.2">
      <c r="D180" s="148"/>
    </row>
    <row r="181" spans="4:4" x14ac:dyDescent="0.2">
      <c r="D181" s="148"/>
    </row>
    <row r="182" spans="4:4" x14ac:dyDescent="0.2">
      <c r="D182" s="148"/>
    </row>
    <row r="183" spans="4:4" x14ac:dyDescent="0.2">
      <c r="D183" s="148"/>
    </row>
    <row r="184" spans="4:4" x14ac:dyDescent="0.2">
      <c r="D184" s="148"/>
    </row>
    <row r="185" spans="4:4" x14ac:dyDescent="0.2">
      <c r="D185" s="148"/>
    </row>
    <row r="186" spans="4:4" x14ac:dyDescent="0.2">
      <c r="D186" s="148"/>
    </row>
    <row r="187" spans="4:4" x14ac:dyDescent="0.2">
      <c r="D187" s="148"/>
    </row>
    <row r="188" spans="4:4" x14ac:dyDescent="0.2">
      <c r="D188" s="148"/>
    </row>
    <row r="189" spans="4:4" x14ac:dyDescent="0.2">
      <c r="D189" s="148"/>
    </row>
    <row r="190" spans="4:4" x14ac:dyDescent="0.2">
      <c r="D190" s="148"/>
    </row>
    <row r="191" spans="4:4" x14ac:dyDescent="0.2">
      <c r="D191" s="148"/>
    </row>
    <row r="192" spans="4:4" x14ac:dyDescent="0.2">
      <c r="D192" s="148"/>
    </row>
    <row r="193" spans="4:4" x14ac:dyDescent="0.2">
      <c r="D193" s="148"/>
    </row>
    <row r="194" spans="4:4" x14ac:dyDescent="0.2">
      <c r="D194" s="148"/>
    </row>
    <row r="195" spans="4:4" x14ac:dyDescent="0.2">
      <c r="D195" s="148"/>
    </row>
    <row r="196" spans="4:4" x14ac:dyDescent="0.2">
      <c r="D196" s="148"/>
    </row>
    <row r="197" spans="4:4" x14ac:dyDescent="0.2">
      <c r="D197" s="148"/>
    </row>
    <row r="198" spans="4:4" x14ac:dyDescent="0.2">
      <c r="D198" s="148"/>
    </row>
    <row r="199" spans="4:4" x14ac:dyDescent="0.2">
      <c r="D199" s="148"/>
    </row>
    <row r="200" spans="4:4" x14ac:dyDescent="0.2">
      <c r="D200" s="148"/>
    </row>
    <row r="201" spans="4:4" x14ac:dyDescent="0.2">
      <c r="D201" s="148"/>
    </row>
    <row r="202" spans="4:4" x14ac:dyDescent="0.2">
      <c r="D202" s="148"/>
    </row>
    <row r="203" spans="4:4" x14ac:dyDescent="0.2">
      <c r="D203" s="148"/>
    </row>
    <row r="204" spans="4:4" x14ac:dyDescent="0.2">
      <c r="D204" s="148"/>
    </row>
    <row r="205" spans="4:4" x14ac:dyDescent="0.2">
      <c r="D205" s="148"/>
    </row>
    <row r="206" spans="4:4" x14ac:dyDescent="0.2">
      <c r="D206" s="148"/>
    </row>
    <row r="207" spans="4:4" x14ac:dyDescent="0.2">
      <c r="D207" s="148"/>
    </row>
    <row r="208" spans="4:4" x14ac:dyDescent="0.2">
      <c r="D208" s="148"/>
    </row>
    <row r="209" spans="4:4" x14ac:dyDescent="0.2">
      <c r="D209" s="148"/>
    </row>
    <row r="210" spans="4:4" x14ac:dyDescent="0.2">
      <c r="D210" s="148"/>
    </row>
    <row r="211" spans="4:4" x14ac:dyDescent="0.2">
      <c r="D211" s="148"/>
    </row>
    <row r="212" spans="4:4" x14ac:dyDescent="0.2">
      <c r="D212" s="148"/>
    </row>
    <row r="213" spans="4:4" x14ac:dyDescent="0.2">
      <c r="D213" s="148"/>
    </row>
    <row r="214" spans="4:4" x14ac:dyDescent="0.2">
      <c r="D214" s="148"/>
    </row>
    <row r="215" spans="4:4" x14ac:dyDescent="0.2">
      <c r="D215" s="148"/>
    </row>
    <row r="216" spans="4:4" x14ac:dyDescent="0.2">
      <c r="D216" s="148"/>
    </row>
    <row r="217" spans="4:4" x14ac:dyDescent="0.2">
      <c r="D217" s="148"/>
    </row>
    <row r="218" spans="4:4" x14ac:dyDescent="0.2">
      <c r="D218" s="148"/>
    </row>
    <row r="219" spans="4:4" x14ac:dyDescent="0.2">
      <c r="D219" s="148"/>
    </row>
    <row r="220" spans="4:4" x14ac:dyDescent="0.2">
      <c r="D220" s="148"/>
    </row>
    <row r="221" spans="4:4" x14ac:dyDescent="0.2">
      <c r="D221" s="148"/>
    </row>
    <row r="222" spans="4:4" x14ac:dyDescent="0.2">
      <c r="D222" s="148"/>
    </row>
    <row r="223" spans="4:4" x14ac:dyDescent="0.2">
      <c r="D223" s="148"/>
    </row>
    <row r="224" spans="4:4" x14ac:dyDescent="0.2">
      <c r="D224" s="148"/>
    </row>
    <row r="225" spans="4:4" x14ac:dyDescent="0.2">
      <c r="D225" s="148"/>
    </row>
    <row r="226" spans="4:4" x14ac:dyDescent="0.2">
      <c r="D226" s="148"/>
    </row>
    <row r="227" spans="4:4" x14ac:dyDescent="0.2">
      <c r="D227" s="148"/>
    </row>
    <row r="228" spans="4:4" x14ac:dyDescent="0.2">
      <c r="D228" s="148"/>
    </row>
    <row r="229" spans="4:4" x14ac:dyDescent="0.2">
      <c r="D229" s="148"/>
    </row>
    <row r="230" spans="4:4" x14ac:dyDescent="0.2">
      <c r="D230" s="148"/>
    </row>
    <row r="231" spans="4:4" x14ac:dyDescent="0.2">
      <c r="D231" s="148"/>
    </row>
    <row r="232" spans="4:4" x14ac:dyDescent="0.2">
      <c r="D232" s="148"/>
    </row>
    <row r="233" spans="4:4" x14ac:dyDescent="0.2">
      <c r="D233" s="148"/>
    </row>
    <row r="234" spans="4:4" x14ac:dyDescent="0.2">
      <c r="D234" s="148"/>
    </row>
    <row r="235" spans="4:4" x14ac:dyDescent="0.2">
      <c r="D235" s="148"/>
    </row>
    <row r="236" spans="4:4" x14ac:dyDescent="0.2">
      <c r="D236" s="148"/>
    </row>
    <row r="237" spans="4:4" x14ac:dyDescent="0.2">
      <c r="D237" s="148"/>
    </row>
    <row r="238" spans="4:4" x14ac:dyDescent="0.2">
      <c r="D238" s="148"/>
    </row>
    <row r="239" spans="4:4" x14ac:dyDescent="0.2">
      <c r="D239" s="148"/>
    </row>
    <row r="240" spans="4:4" x14ac:dyDescent="0.2">
      <c r="D240" s="148"/>
    </row>
    <row r="241" spans="4:4" x14ac:dyDescent="0.2">
      <c r="D241" s="148"/>
    </row>
    <row r="242" spans="4:4" x14ac:dyDescent="0.2">
      <c r="D242" s="148"/>
    </row>
    <row r="243" spans="4:4" x14ac:dyDescent="0.2">
      <c r="D243" s="148"/>
    </row>
    <row r="244" spans="4:4" x14ac:dyDescent="0.2">
      <c r="D244" s="148"/>
    </row>
    <row r="245" spans="4:4" x14ac:dyDescent="0.2">
      <c r="D245" s="148"/>
    </row>
    <row r="246" spans="4:4" x14ac:dyDescent="0.2">
      <c r="D246" s="148"/>
    </row>
    <row r="247" spans="4:4" x14ac:dyDescent="0.2">
      <c r="D247" s="148"/>
    </row>
    <row r="248" spans="4:4" x14ac:dyDescent="0.2">
      <c r="D248" s="148"/>
    </row>
    <row r="249" spans="4:4" x14ac:dyDescent="0.2">
      <c r="D249" s="148"/>
    </row>
    <row r="250" spans="4:4" x14ac:dyDescent="0.2">
      <c r="D250" s="148"/>
    </row>
    <row r="251" spans="4:4" x14ac:dyDescent="0.2">
      <c r="D251" s="148"/>
    </row>
    <row r="252" spans="4:4" x14ac:dyDescent="0.2">
      <c r="D252" s="148"/>
    </row>
    <row r="253" spans="4:4" x14ac:dyDescent="0.2">
      <c r="D253" s="148"/>
    </row>
    <row r="254" spans="4:4" x14ac:dyDescent="0.2">
      <c r="D254" s="148"/>
    </row>
    <row r="255" spans="4:4" x14ac:dyDescent="0.2">
      <c r="D255" s="148"/>
    </row>
    <row r="256" spans="4:4" x14ac:dyDescent="0.2">
      <c r="D256" s="148"/>
    </row>
    <row r="257" spans="4:4" x14ac:dyDescent="0.2">
      <c r="D257" s="148"/>
    </row>
    <row r="258" spans="4:4" x14ac:dyDescent="0.2">
      <c r="D258" s="148"/>
    </row>
    <row r="259" spans="4:4" x14ac:dyDescent="0.2">
      <c r="D259" s="148"/>
    </row>
    <row r="260" spans="4:4" x14ac:dyDescent="0.2">
      <c r="D260" s="148"/>
    </row>
    <row r="261" spans="4:4" x14ac:dyDescent="0.2">
      <c r="D261" s="148"/>
    </row>
    <row r="262" spans="4:4" x14ac:dyDescent="0.2">
      <c r="D262" s="148"/>
    </row>
    <row r="263" spans="4:4" x14ac:dyDescent="0.2">
      <c r="D263" s="148"/>
    </row>
    <row r="264" spans="4:4" x14ac:dyDescent="0.2">
      <c r="D264" s="148"/>
    </row>
    <row r="265" spans="4:4" x14ac:dyDescent="0.2">
      <c r="D265" s="148"/>
    </row>
    <row r="266" spans="4:4" x14ac:dyDescent="0.2">
      <c r="D266" s="148"/>
    </row>
    <row r="267" spans="4:4" x14ac:dyDescent="0.2">
      <c r="D267" s="148"/>
    </row>
    <row r="268" spans="4:4" x14ac:dyDescent="0.2">
      <c r="D268" s="148"/>
    </row>
    <row r="269" spans="4:4" x14ac:dyDescent="0.2">
      <c r="D269" s="148"/>
    </row>
    <row r="270" spans="4:4" x14ac:dyDescent="0.2">
      <c r="D270" s="148"/>
    </row>
    <row r="271" spans="4:4" x14ac:dyDescent="0.2">
      <c r="D271" s="148"/>
    </row>
    <row r="272" spans="4:4" x14ac:dyDescent="0.2">
      <c r="D272" s="148"/>
    </row>
    <row r="273" spans="4:4" x14ac:dyDescent="0.2">
      <c r="D273" s="148"/>
    </row>
    <row r="274" spans="4:4" x14ac:dyDescent="0.2">
      <c r="D274" s="148"/>
    </row>
    <row r="275" spans="4:4" x14ac:dyDescent="0.2">
      <c r="D275" s="148"/>
    </row>
    <row r="276" spans="4:4" x14ac:dyDescent="0.2">
      <c r="D276" s="148"/>
    </row>
    <row r="277" spans="4:4" x14ac:dyDescent="0.2">
      <c r="D277" s="148"/>
    </row>
    <row r="278" spans="4:4" x14ac:dyDescent="0.2">
      <c r="D278" s="148"/>
    </row>
    <row r="279" spans="4:4" x14ac:dyDescent="0.2">
      <c r="D279" s="148"/>
    </row>
    <row r="280" spans="4:4" x14ac:dyDescent="0.2">
      <c r="D280" s="148"/>
    </row>
    <row r="281" spans="4:4" x14ac:dyDescent="0.2">
      <c r="D281" s="148"/>
    </row>
    <row r="282" spans="4:4" x14ac:dyDescent="0.2">
      <c r="D282" s="148"/>
    </row>
    <row r="283" spans="4:4" x14ac:dyDescent="0.2">
      <c r="D283" s="148"/>
    </row>
    <row r="284" spans="4:4" x14ac:dyDescent="0.2">
      <c r="D284" s="148"/>
    </row>
    <row r="285" spans="4:4" x14ac:dyDescent="0.2">
      <c r="D285" s="148"/>
    </row>
    <row r="286" spans="4:4" x14ac:dyDescent="0.2">
      <c r="D286" s="148"/>
    </row>
    <row r="287" spans="4:4" x14ac:dyDescent="0.2">
      <c r="D287" s="148"/>
    </row>
    <row r="288" spans="4:4" x14ac:dyDescent="0.2">
      <c r="D288" s="148"/>
    </row>
    <row r="289" spans="4:4" x14ac:dyDescent="0.2">
      <c r="D289" s="148"/>
    </row>
    <row r="290" spans="4:4" x14ac:dyDescent="0.2">
      <c r="D290" s="148"/>
    </row>
    <row r="291" spans="4:4" x14ac:dyDescent="0.2">
      <c r="D291" s="148"/>
    </row>
    <row r="292" spans="4:4" x14ac:dyDescent="0.2">
      <c r="D292" s="148"/>
    </row>
    <row r="293" spans="4:4" x14ac:dyDescent="0.2">
      <c r="D293" s="148"/>
    </row>
    <row r="294" spans="4:4" x14ac:dyDescent="0.2">
      <c r="D294" s="148"/>
    </row>
    <row r="295" spans="4:4" x14ac:dyDescent="0.2">
      <c r="D295" s="148"/>
    </row>
    <row r="296" spans="4:4" x14ac:dyDescent="0.2">
      <c r="D296" s="148"/>
    </row>
    <row r="297" spans="4:4" x14ac:dyDescent="0.2">
      <c r="D297" s="148"/>
    </row>
    <row r="298" spans="4:4" x14ac:dyDescent="0.2">
      <c r="D298" s="148"/>
    </row>
    <row r="299" spans="4:4" x14ac:dyDescent="0.2">
      <c r="D299" s="148"/>
    </row>
    <row r="300" spans="4:4" x14ac:dyDescent="0.2">
      <c r="D300" s="148"/>
    </row>
    <row r="301" spans="4:4" x14ac:dyDescent="0.2">
      <c r="D301" s="148"/>
    </row>
    <row r="302" spans="4:4" x14ac:dyDescent="0.2">
      <c r="D302" s="148"/>
    </row>
    <row r="303" spans="4:4" x14ac:dyDescent="0.2">
      <c r="D303" s="148"/>
    </row>
    <row r="304" spans="4:4" x14ac:dyDescent="0.2">
      <c r="D304" s="148"/>
    </row>
    <row r="305" spans="4:4" x14ac:dyDescent="0.2">
      <c r="D305" s="148"/>
    </row>
    <row r="306" spans="4:4" x14ac:dyDescent="0.2">
      <c r="D306" s="148"/>
    </row>
    <row r="307" spans="4:4" x14ac:dyDescent="0.2">
      <c r="D307" s="148"/>
    </row>
    <row r="308" spans="4:4" x14ac:dyDescent="0.2">
      <c r="D308" s="148"/>
    </row>
    <row r="309" spans="4:4" x14ac:dyDescent="0.2">
      <c r="D309" s="148"/>
    </row>
    <row r="310" spans="4:4" x14ac:dyDescent="0.2">
      <c r="D310" s="148"/>
    </row>
    <row r="311" spans="4:4" x14ac:dyDescent="0.2">
      <c r="D311" s="148"/>
    </row>
    <row r="312" spans="4:4" x14ac:dyDescent="0.2">
      <c r="D312" s="148"/>
    </row>
    <row r="313" spans="4:4" x14ac:dyDescent="0.2">
      <c r="D313" s="148"/>
    </row>
    <row r="314" spans="4:4" x14ac:dyDescent="0.2">
      <c r="D314" s="148"/>
    </row>
    <row r="315" spans="4:4" x14ac:dyDescent="0.2">
      <c r="D315" s="148"/>
    </row>
    <row r="316" spans="4:4" x14ac:dyDescent="0.2">
      <c r="D316" s="148"/>
    </row>
    <row r="317" spans="4:4" x14ac:dyDescent="0.2">
      <c r="D317" s="148"/>
    </row>
    <row r="318" spans="4:4" x14ac:dyDescent="0.2">
      <c r="D318" s="148"/>
    </row>
    <row r="319" spans="4:4" x14ac:dyDescent="0.2">
      <c r="D319" s="148"/>
    </row>
    <row r="320" spans="4:4" x14ac:dyDescent="0.2">
      <c r="D320" s="148"/>
    </row>
    <row r="321" spans="4:4" x14ac:dyDescent="0.2">
      <c r="D321" s="148"/>
    </row>
    <row r="322" spans="4:4" x14ac:dyDescent="0.2">
      <c r="D322" s="148"/>
    </row>
    <row r="323" spans="4:4" x14ac:dyDescent="0.2">
      <c r="D323" s="148"/>
    </row>
    <row r="324" spans="4:4" x14ac:dyDescent="0.2">
      <c r="D324" s="148"/>
    </row>
    <row r="325" spans="4:4" x14ac:dyDescent="0.2">
      <c r="D325" s="148"/>
    </row>
    <row r="326" spans="4:4" x14ac:dyDescent="0.2">
      <c r="D326" s="148"/>
    </row>
    <row r="327" spans="4:4" x14ac:dyDescent="0.2">
      <c r="D327" s="148"/>
    </row>
    <row r="328" spans="4:4" x14ac:dyDescent="0.2">
      <c r="D328" s="148"/>
    </row>
    <row r="329" spans="4:4" x14ac:dyDescent="0.2">
      <c r="D329" s="148"/>
    </row>
    <row r="330" spans="4:4" x14ac:dyDescent="0.2">
      <c r="D330" s="148"/>
    </row>
    <row r="331" spans="4:4" x14ac:dyDescent="0.2">
      <c r="D331" s="148"/>
    </row>
    <row r="332" spans="4:4" x14ac:dyDescent="0.2">
      <c r="D332" s="148"/>
    </row>
    <row r="333" spans="4:4" x14ac:dyDescent="0.2">
      <c r="D333" s="148"/>
    </row>
    <row r="334" spans="4:4" x14ac:dyDescent="0.2">
      <c r="D334" s="148"/>
    </row>
    <row r="335" spans="4:4" x14ac:dyDescent="0.2">
      <c r="D335" s="148"/>
    </row>
    <row r="336" spans="4:4" x14ac:dyDescent="0.2">
      <c r="D336" s="148"/>
    </row>
    <row r="337" spans="4:4" x14ac:dyDescent="0.2">
      <c r="D337" s="148"/>
    </row>
    <row r="338" spans="4:4" x14ac:dyDescent="0.2">
      <c r="D338" s="148"/>
    </row>
    <row r="339" spans="4:4" x14ac:dyDescent="0.2">
      <c r="D339" s="148"/>
    </row>
    <row r="340" spans="4:4" x14ac:dyDescent="0.2">
      <c r="D340" s="148"/>
    </row>
    <row r="341" spans="4:4" x14ac:dyDescent="0.2">
      <c r="D341" s="148"/>
    </row>
    <row r="342" spans="4:4" x14ac:dyDescent="0.2">
      <c r="D342" s="148"/>
    </row>
    <row r="343" spans="4:4" x14ac:dyDescent="0.2">
      <c r="D343" s="148"/>
    </row>
    <row r="344" spans="4:4" x14ac:dyDescent="0.2">
      <c r="D344" s="148"/>
    </row>
    <row r="345" spans="4:4" x14ac:dyDescent="0.2">
      <c r="D345" s="148"/>
    </row>
    <row r="346" spans="4:4" x14ac:dyDescent="0.2">
      <c r="D346" s="148"/>
    </row>
    <row r="347" spans="4:4" x14ac:dyDescent="0.2">
      <c r="D347" s="148"/>
    </row>
    <row r="348" spans="4:4" x14ac:dyDescent="0.2">
      <c r="D348" s="148"/>
    </row>
    <row r="349" spans="4:4" x14ac:dyDescent="0.2">
      <c r="D349" s="148"/>
    </row>
    <row r="350" spans="4:4" x14ac:dyDescent="0.2">
      <c r="D350" s="148"/>
    </row>
    <row r="351" spans="4:4" x14ac:dyDescent="0.2">
      <c r="D351" s="148"/>
    </row>
    <row r="352" spans="4:4" x14ac:dyDescent="0.2">
      <c r="D352" s="148"/>
    </row>
    <row r="353" spans="4:4" x14ac:dyDescent="0.2">
      <c r="D353" s="148"/>
    </row>
    <row r="354" spans="4:4" x14ac:dyDescent="0.2">
      <c r="D354" s="148"/>
    </row>
    <row r="355" spans="4:4" x14ac:dyDescent="0.2">
      <c r="D355" s="148"/>
    </row>
    <row r="356" spans="4:4" x14ac:dyDescent="0.2">
      <c r="D356" s="148"/>
    </row>
    <row r="357" spans="4:4" x14ac:dyDescent="0.2">
      <c r="D357" s="148"/>
    </row>
    <row r="358" spans="4:4" x14ac:dyDescent="0.2">
      <c r="D358" s="148"/>
    </row>
    <row r="359" spans="4:4" x14ac:dyDescent="0.2">
      <c r="D359" s="148"/>
    </row>
    <row r="360" spans="4:4" x14ac:dyDescent="0.2">
      <c r="D360" s="148"/>
    </row>
    <row r="361" spans="4:4" x14ac:dyDescent="0.2">
      <c r="D361" s="148"/>
    </row>
    <row r="362" spans="4:4" x14ac:dyDescent="0.2">
      <c r="D362" s="148"/>
    </row>
    <row r="363" spans="4:4" x14ac:dyDescent="0.2">
      <c r="D363" s="148"/>
    </row>
    <row r="364" spans="4:4" x14ac:dyDescent="0.2">
      <c r="D364" s="148"/>
    </row>
    <row r="365" spans="4:4" x14ac:dyDescent="0.2">
      <c r="D365" s="148"/>
    </row>
    <row r="366" spans="4:4" x14ac:dyDescent="0.2">
      <c r="D366" s="148"/>
    </row>
    <row r="367" spans="4:4" x14ac:dyDescent="0.2">
      <c r="D367" s="148"/>
    </row>
    <row r="368" spans="4:4" x14ac:dyDescent="0.2">
      <c r="D368" s="148"/>
    </row>
    <row r="369" spans="4:4" x14ac:dyDescent="0.2">
      <c r="D369" s="148"/>
    </row>
    <row r="370" spans="4:4" x14ac:dyDescent="0.2">
      <c r="D370" s="148"/>
    </row>
    <row r="371" spans="4:4" x14ac:dyDescent="0.2">
      <c r="D371" s="148"/>
    </row>
    <row r="372" spans="4:4" x14ac:dyDescent="0.2">
      <c r="D372" s="148"/>
    </row>
    <row r="373" spans="4:4" x14ac:dyDescent="0.2">
      <c r="D373" s="148"/>
    </row>
    <row r="374" spans="4:4" x14ac:dyDescent="0.2">
      <c r="D374" s="148"/>
    </row>
    <row r="375" spans="4:4" x14ac:dyDescent="0.2">
      <c r="D375" s="148"/>
    </row>
    <row r="376" spans="4:4" x14ac:dyDescent="0.2">
      <c r="D376" s="148"/>
    </row>
    <row r="377" spans="4:4" x14ac:dyDescent="0.2">
      <c r="D377" s="148"/>
    </row>
    <row r="378" spans="4:4" x14ac:dyDescent="0.2">
      <c r="D378" s="148"/>
    </row>
    <row r="379" spans="4:4" x14ac:dyDescent="0.2">
      <c r="D379" s="148"/>
    </row>
    <row r="380" spans="4:4" x14ac:dyDescent="0.2">
      <c r="D380" s="148"/>
    </row>
    <row r="381" spans="4:4" x14ac:dyDescent="0.2">
      <c r="D381" s="148"/>
    </row>
    <row r="382" spans="4:4" x14ac:dyDescent="0.2">
      <c r="D382" s="148"/>
    </row>
    <row r="383" spans="4:4" x14ac:dyDescent="0.2">
      <c r="D383" s="148"/>
    </row>
    <row r="384" spans="4:4" x14ac:dyDescent="0.2">
      <c r="D384" s="148"/>
    </row>
    <row r="385" spans="4:4" x14ac:dyDescent="0.2">
      <c r="D385" s="148"/>
    </row>
    <row r="386" spans="4:4" x14ac:dyDescent="0.2">
      <c r="D386" s="148"/>
    </row>
    <row r="387" spans="4:4" x14ac:dyDescent="0.2">
      <c r="D387" s="148"/>
    </row>
    <row r="388" spans="4:4" x14ac:dyDescent="0.2">
      <c r="D388" s="148"/>
    </row>
    <row r="389" spans="4:4" x14ac:dyDescent="0.2">
      <c r="D389" s="148"/>
    </row>
    <row r="390" spans="4:4" x14ac:dyDescent="0.2">
      <c r="D390" s="148"/>
    </row>
    <row r="391" spans="4:4" x14ac:dyDescent="0.2">
      <c r="D391" s="148"/>
    </row>
    <row r="392" spans="4:4" x14ac:dyDescent="0.2">
      <c r="D392" s="148"/>
    </row>
    <row r="393" spans="4:4" x14ac:dyDescent="0.2">
      <c r="D393" s="148"/>
    </row>
    <row r="394" spans="4:4" x14ac:dyDescent="0.2">
      <c r="D394" s="148"/>
    </row>
    <row r="395" spans="4:4" x14ac:dyDescent="0.2">
      <c r="D395" s="148"/>
    </row>
    <row r="396" spans="4:4" x14ac:dyDescent="0.2">
      <c r="D396" s="148"/>
    </row>
    <row r="397" spans="4:4" x14ac:dyDescent="0.2">
      <c r="D397" s="148"/>
    </row>
    <row r="398" spans="4:4" x14ac:dyDescent="0.2">
      <c r="D398" s="148"/>
    </row>
    <row r="399" spans="4:4" x14ac:dyDescent="0.2">
      <c r="D399" s="148"/>
    </row>
    <row r="400" spans="4:4" x14ac:dyDescent="0.2">
      <c r="D400" s="148"/>
    </row>
    <row r="401" spans="4:4" x14ac:dyDescent="0.2">
      <c r="D401" s="148"/>
    </row>
    <row r="402" spans="4:4" x14ac:dyDescent="0.2">
      <c r="D402" s="148"/>
    </row>
    <row r="403" spans="4:4" x14ac:dyDescent="0.2">
      <c r="D403" s="148"/>
    </row>
    <row r="404" spans="4:4" x14ac:dyDescent="0.2">
      <c r="D404" s="148"/>
    </row>
    <row r="405" spans="4:4" x14ac:dyDescent="0.2">
      <c r="D405" s="148"/>
    </row>
    <row r="406" spans="4:4" x14ac:dyDescent="0.2">
      <c r="D406" s="148"/>
    </row>
    <row r="407" spans="4:4" x14ac:dyDescent="0.2">
      <c r="D407" s="148"/>
    </row>
    <row r="408" spans="4:4" x14ac:dyDescent="0.2">
      <c r="D408" s="148"/>
    </row>
    <row r="409" spans="4:4" x14ac:dyDescent="0.2">
      <c r="D409" s="148"/>
    </row>
    <row r="410" spans="4:4" x14ac:dyDescent="0.2">
      <c r="D410" s="148"/>
    </row>
    <row r="411" spans="4:4" x14ac:dyDescent="0.2">
      <c r="D411" s="148"/>
    </row>
    <row r="412" spans="4:4" x14ac:dyDescent="0.2">
      <c r="D412" s="148"/>
    </row>
    <row r="413" spans="4:4" x14ac:dyDescent="0.2">
      <c r="D413" s="148"/>
    </row>
    <row r="414" spans="4:4" x14ac:dyDescent="0.2">
      <c r="D414" s="148"/>
    </row>
    <row r="415" spans="4:4" x14ac:dyDescent="0.2">
      <c r="D415" s="148"/>
    </row>
    <row r="416" spans="4:4" x14ac:dyDescent="0.2">
      <c r="D416" s="148"/>
    </row>
    <row r="417" spans="4:4" x14ac:dyDescent="0.2">
      <c r="D417" s="148"/>
    </row>
    <row r="418" spans="4:4" x14ac:dyDescent="0.2">
      <c r="D418" s="148"/>
    </row>
    <row r="419" spans="4:4" x14ac:dyDescent="0.2">
      <c r="D419" s="148"/>
    </row>
    <row r="420" spans="4:4" x14ac:dyDescent="0.2">
      <c r="D420" s="148"/>
    </row>
    <row r="421" spans="4:4" x14ac:dyDescent="0.2">
      <c r="D421" s="148"/>
    </row>
    <row r="422" spans="4:4" x14ac:dyDescent="0.2">
      <c r="D422" s="148"/>
    </row>
    <row r="423" spans="4:4" x14ac:dyDescent="0.2">
      <c r="D423" s="148"/>
    </row>
    <row r="424" spans="4:4" x14ac:dyDescent="0.2">
      <c r="D424" s="148"/>
    </row>
    <row r="425" spans="4:4" x14ac:dyDescent="0.2">
      <c r="D425" s="148"/>
    </row>
    <row r="426" spans="4:4" x14ac:dyDescent="0.2">
      <c r="D426" s="148"/>
    </row>
    <row r="427" spans="4:4" x14ac:dyDescent="0.2">
      <c r="D427" s="148"/>
    </row>
    <row r="428" spans="4:4" x14ac:dyDescent="0.2">
      <c r="D428" s="148"/>
    </row>
    <row r="429" spans="4:4" x14ac:dyDescent="0.2">
      <c r="D429" s="148"/>
    </row>
    <row r="430" spans="4:4" x14ac:dyDescent="0.2">
      <c r="D430" s="148"/>
    </row>
    <row r="431" spans="4:4" x14ac:dyDescent="0.2">
      <c r="D431" s="148"/>
    </row>
    <row r="432" spans="4:4" x14ac:dyDescent="0.2">
      <c r="D432" s="148"/>
    </row>
    <row r="433" spans="4:4" x14ac:dyDescent="0.2">
      <c r="D433" s="148"/>
    </row>
    <row r="434" spans="4:4" x14ac:dyDescent="0.2">
      <c r="D434" s="148"/>
    </row>
    <row r="435" spans="4:4" x14ac:dyDescent="0.2">
      <c r="D435" s="148"/>
    </row>
    <row r="436" spans="4:4" x14ac:dyDescent="0.2">
      <c r="D436" s="148"/>
    </row>
    <row r="437" spans="4:4" x14ac:dyDescent="0.2">
      <c r="D437" s="148"/>
    </row>
    <row r="438" spans="4:4" x14ac:dyDescent="0.2">
      <c r="D438" s="148"/>
    </row>
    <row r="439" spans="4:4" x14ac:dyDescent="0.2">
      <c r="D439" s="148"/>
    </row>
    <row r="440" spans="4:4" x14ac:dyDescent="0.2">
      <c r="D440" s="148"/>
    </row>
    <row r="441" spans="4:4" x14ac:dyDescent="0.2">
      <c r="D441" s="148"/>
    </row>
    <row r="442" spans="4:4" x14ac:dyDescent="0.2">
      <c r="D442" s="148"/>
    </row>
    <row r="443" spans="4:4" x14ac:dyDescent="0.2">
      <c r="D443" s="148"/>
    </row>
    <row r="444" spans="4:4" x14ac:dyDescent="0.2">
      <c r="D444" s="148"/>
    </row>
    <row r="445" spans="4:4" x14ac:dyDescent="0.2">
      <c r="D445" s="148"/>
    </row>
    <row r="446" spans="4:4" x14ac:dyDescent="0.2">
      <c r="D446" s="148"/>
    </row>
    <row r="447" spans="4:4" x14ac:dyDescent="0.2">
      <c r="D447" s="148"/>
    </row>
    <row r="448" spans="4:4" x14ac:dyDescent="0.2">
      <c r="D448" s="148"/>
    </row>
    <row r="449" spans="4:4" x14ac:dyDescent="0.2">
      <c r="D449" s="148"/>
    </row>
    <row r="450" spans="4:4" x14ac:dyDescent="0.2">
      <c r="D450" s="148"/>
    </row>
    <row r="451" spans="4:4" x14ac:dyDescent="0.2">
      <c r="D451" s="148"/>
    </row>
    <row r="452" spans="4:4" x14ac:dyDescent="0.2">
      <c r="D452" s="148"/>
    </row>
    <row r="453" spans="4:4" x14ac:dyDescent="0.2">
      <c r="D453" s="148"/>
    </row>
    <row r="454" spans="4:4" x14ac:dyDescent="0.2">
      <c r="D454" s="148"/>
    </row>
    <row r="455" spans="4:4" x14ac:dyDescent="0.2">
      <c r="D455" s="148"/>
    </row>
    <row r="456" spans="4:4" x14ac:dyDescent="0.2">
      <c r="D456" s="148"/>
    </row>
    <row r="457" spans="4:4" x14ac:dyDescent="0.2">
      <c r="D457" s="148"/>
    </row>
    <row r="458" spans="4:4" x14ac:dyDescent="0.2">
      <c r="D458" s="148"/>
    </row>
    <row r="459" spans="4:4" x14ac:dyDescent="0.2">
      <c r="D459" s="148"/>
    </row>
    <row r="460" spans="4:4" x14ac:dyDescent="0.2">
      <c r="D460" s="148"/>
    </row>
    <row r="461" spans="4:4" x14ac:dyDescent="0.2">
      <c r="D461" s="148"/>
    </row>
    <row r="462" spans="4:4" x14ac:dyDescent="0.2">
      <c r="D462" s="148"/>
    </row>
    <row r="463" spans="4:4" x14ac:dyDescent="0.2">
      <c r="D463" s="148"/>
    </row>
    <row r="464" spans="4:4" x14ac:dyDescent="0.2">
      <c r="D464" s="148"/>
    </row>
    <row r="465" spans="4:4" x14ac:dyDescent="0.2">
      <c r="D465" s="148"/>
    </row>
    <row r="466" spans="4:4" x14ac:dyDescent="0.2">
      <c r="D466" s="148"/>
    </row>
    <row r="467" spans="4:4" x14ac:dyDescent="0.2">
      <c r="D467" s="148"/>
    </row>
    <row r="468" spans="4:4" x14ac:dyDescent="0.2">
      <c r="D468" s="148"/>
    </row>
    <row r="469" spans="4:4" x14ac:dyDescent="0.2">
      <c r="D469" s="148"/>
    </row>
    <row r="470" spans="4:4" x14ac:dyDescent="0.2">
      <c r="D470" s="148"/>
    </row>
    <row r="471" spans="4:4" x14ac:dyDescent="0.2">
      <c r="D471" s="148"/>
    </row>
    <row r="472" spans="4:4" x14ac:dyDescent="0.2">
      <c r="D472" s="148"/>
    </row>
    <row r="473" spans="4:4" x14ac:dyDescent="0.2">
      <c r="D473" s="148"/>
    </row>
    <row r="474" spans="4:4" x14ac:dyDescent="0.2">
      <c r="D474" s="148"/>
    </row>
    <row r="475" spans="4:4" x14ac:dyDescent="0.2">
      <c r="D475" s="148"/>
    </row>
    <row r="476" spans="4:4" x14ac:dyDescent="0.2">
      <c r="D476" s="148"/>
    </row>
    <row r="477" spans="4:4" x14ac:dyDescent="0.2">
      <c r="D477" s="148"/>
    </row>
    <row r="478" spans="4:4" x14ac:dyDescent="0.2">
      <c r="D478" s="148"/>
    </row>
    <row r="479" spans="4:4" x14ac:dyDescent="0.2">
      <c r="D479" s="148"/>
    </row>
    <row r="480" spans="4:4" x14ac:dyDescent="0.2">
      <c r="D480" s="148"/>
    </row>
    <row r="481" spans="4:4" x14ac:dyDescent="0.2">
      <c r="D481" s="148"/>
    </row>
    <row r="482" spans="4:4" x14ac:dyDescent="0.2">
      <c r="D482" s="148"/>
    </row>
    <row r="483" spans="4:4" x14ac:dyDescent="0.2">
      <c r="D483" s="148"/>
    </row>
    <row r="484" spans="4:4" x14ac:dyDescent="0.2">
      <c r="D484" s="148"/>
    </row>
    <row r="485" spans="4:4" x14ac:dyDescent="0.2">
      <c r="D485" s="148"/>
    </row>
    <row r="486" spans="4:4" x14ac:dyDescent="0.2">
      <c r="D486" s="148"/>
    </row>
    <row r="487" spans="4:4" x14ac:dyDescent="0.2">
      <c r="D487" s="148"/>
    </row>
    <row r="488" spans="4:4" x14ac:dyDescent="0.2">
      <c r="D488" s="148"/>
    </row>
    <row r="489" spans="4:4" x14ac:dyDescent="0.2">
      <c r="D489" s="148"/>
    </row>
    <row r="490" spans="4:4" x14ac:dyDescent="0.2">
      <c r="D490" s="148"/>
    </row>
    <row r="491" spans="4:4" x14ac:dyDescent="0.2">
      <c r="D491" s="148"/>
    </row>
    <row r="492" spans="4:4" x14ac:dyDescent="0.2">
      <c r="D492" s="148"/>
    </row>
    <row r="493" spans="4:4" x14ac:dyDescent="0.2">
      <c r="D493" s="148"/>
    </row>
    <row r="494" spans="4:4" x14ac:dyDescent="0.2">
      <c r="D494" s="148"/>
    </row>
    <row r="495" spans="4:4" x14ac:dyDescent="0.2">
      <c r="D495" s="148"/>
    </row>
    <row r="496" spans="4:4" x14ac:dyDescent="0.2">
      <c r="D496" s="148"/>
    </row>
    <row r="497" spans="4:4" x14ac:dyDescent="0.2">
      <c r="D497" s="148"/>
    </row>
    <row r="498" spans="4:4" x14ac:dyDescent="0.2">
      <c r="D498" s="148"/>
    </row>
    <row r="499" spans="4:4" x14ac:dyDescent="0.2">
      <c r="D499" s="148"/>
    </row>
    <row r="500" spans="4:4" x14ac:dyDescent="0.2">
      <c r="D500" s="148"/>
    </row>
    <row r="501" spans="4:4" x14ac:dyDescent="0.2">
      <c r="D501" s="148"/>
    </row>
    <row r="502" spans="4:4" x14ac:dyDescent="0.2">
      <c r="D502" s="148"/>
    </row>
    <row r="503" spans="4:4" x14ac:dyDescent="0.2">
      <c r="D503" s="148"/>
    </row>
    <row r="504" spans="4:4" x14ac:dyDescent="0.2">
      <c r="D504" s="148"/>
    </row>
    <row r="505" spans="4:4" x14ac:dyDescent="0.2">
      <c r="D505" s="148"/>
    </row>
    <row r="506" spans="4:4" x14ac:dyDescent="0.2">
      <c r="D506" s="148"/>
    </row>
    <row r="507" spans="4:4" x14ac:dyDescent="0.2">
      <c r="D507" s="148"/>
    </row>
    <row r="508" spans="4:4" x14ac:dyDescent="0.2">
      <c r="D508" s="148"/>
    </row>
    <row r="509" spans="4:4" x14ac:dyDescent="0.2">
      <c r="D509" s="148"/>
    </row>
    <row r="510" spans="4:4" x14ac:dyDescent="0.2">
      <c r="D510" s="148"/>
    </row>
    <row r="511" spans="4:4" x14ac:dyDescent="0.2">
      <c r="D511" s="148"/>
    </row>
    <row r="512" spans="4:4" x14ac:dyDescent="0.2">
      <c r="D512" s="148"/>
    </row>
    <row r="513" spans="4:4" x14ac:dyDescent="0.2">
      <c r="D513" s="148"/>
    </row>
    <row r="514" spans="4:4" x14ac:dyDescent="0.2">
      <c r="D514" s="148"/>
    </row>
    <row r="515" spans="4:4" x14ac:dyDescent="0.2">
      <c r="D515" s="148"/>
    </row>
    <row r="516" spans="4:4" x14ac:dyDescent="0.2">
      <c r="D516" s="148"/>
    </row>
    <row r="517" spans="4:4" x14ac:dyDescent="0.2">
      <c r="D517" s="148"/>
    </row>
    <row r="518" spans="4:4" x14ac:dyDescent="0.2">
      <c r="D518" s="148"/>
    </row>
    <row r="519" spans="4:4" x14ac:dyDescent="0.2">
      <c r="D519" s="148"/>
    </row>
    <row r="520" spans="4:4" x14ac:dyDescent="0.2">
      <c r="D520" s="148"/>
    </row>
    <row r="521" spans="4:4" x14ac:dyDescent="0.2">
      <c r="D521" s="148"/>
    </row>
    <row r="522" spans="4:4" x14ac:dyDescent="0.2">
      <c r="D522" s="148"/>
    </row>
    <row r="523" spans="4:4" x14ac:dyDescent="0.2">
      <c r="D523" s="148"/>
    </row>
    <row r="524" spans="4:4" x14ac:dyDescent="0.2">
      <c r="D524" s="148"/>
    </row>
    <row r="525" spans="4:4" x14ac:dyDescent="0.2">
      <c r="D525" s="148"/>
    </row>
    <row r="526" spans="4:4" x14ac:dyDescent="0.2">
      <c r="D526" s="148"/>
    </row>
    <row r="527" spans="4:4" x14ac:dyDescent="0.2">
      <c r="D527" s="148"/>
    </row>
    <row r="528" spans="4:4" x14ac:dyDescent="0.2">
      <c r="D528" s="148"/>
    </row>
    <row r="529" spans="4:4" x14ac:dyDescent="0.2">
      <c r="D529" s="148"/>
    </row>
    <row r="530" spans="4:4" x14ac:dyDescent="0.2">
      <c r="D530" s="148"/>
    </row>
    <row r="531" spans="4:4" x14ac:dyDescent="0.2">
      <c r="D531" s="148"/>
    </row>
    <row r="532" spans="4:4" x14ac:dyDescent="0.2">
      <c r="D532" s="148"/>
    </row>
    <row r="533" spans="4:4" x14ac:dyDescent="0.2">
      <c r="D533" s="148"/>
    </row>
    <row r="534" spans="4:4" x14ac:dyDescent="0.2">
      <c r="D534" s="148"/>
    </row>
    <row r="535" spans="4:4" x14ac:dyDescent="0.2">
      <c r="D535" s="148"/>
    </row>
    <row r="536" spans="4:4" x14ac:dyDescent="0.2">
      <c r="D536" s="148"/>
    </row>
    <row r="537" spans="4:4" x14ac:dyDescent="0.2">
      <c r="D537" s="148"/>
    </row>
    <row r="538" spans="4:4" x14ac:dyDescent="0.2">
      <c r="D538" s="148"/>
    </row>
    <row r="539" spans="4:4" x14ac:dyDescent="0.2">
      <c r="D539" s="148"/>
    </row>
    <row r="540" spans="4:4" x14ac:dyDescent="0.2">
      <c r="D540" s="148"/>
    </row>
    <row r="541" spans="4:4" x14ac:dyDescent="0.2">
      <c r="D541" s="148"/>
    </row>
    <row r="542" spans="4:4" x14ac:dyDescent="0.2">
      <c r="D542" s="148"/>
    </row>
    <row r="543" spans="4:4" x14ac:dyDescent="0.2">
      <c r="D543" s="148"/>
    </row>
    <row r="544" spans="4:4" x14ac:dyDescent="0.2">
      <c r="D544" s="148"/>
    </row>
    <row r="545" spans="4:4" x14ac:dyDescent="0.2">
      <c r="D545" s="148"/>
    </row>
    <row r="546" spans="4:4" x14ac:dyDescent="0.2">
      <c r="D546" s="148"/>
    </row>
    <row r="547" spans="4:4" x14ac:dyDescent="0.2">
      <c r="D547" s="148"/>
    </row>
    <row r="548" spans="4:4" x14ac:dyDescent="0.2">
      <c r="D548" s="148"/>
    </row>
    <row r="549" spans="4:4" x14ac:dyDescent="0.2">
      <c r="D549" s="148"/>
    </row>
    <row r="550" spans="4:4" x14ac:dyDescent="0.2">
      <c r="D550" s="148"/>
    </row>
    <row r="551" spans="4:4" x14ac:dyDescent="0.2">
      <c r="D551" s="148"/>
    </row>
    <row r="552" spans="4:4" x14ac:dyDescent="0.2">
      <c r="D552" s="148"/>
    </row>
    <row r="553" spans="4:4" x14ac:dyDescent="0.2">
      <c r="D553" s="148"/>
    </row>
    <row r="554" spans="4:4" x14ac:dyDescent="0.2">
      <c r="D554" s="148"/>
    </row>
    <row r="555" spans="4:4" x14ac:dyDescent="0.2">
      <c r="D555" s="148"/>
    </row>
    <row r="556" spans="4:4" x14ac:dyDescent="0.2">
      <c r="D556" s="148"/>
    </row>
    <row r="557" spans="4:4" x14ac:dyDescent="0.2">
      <c r="D557" s="148"/>
    </row>
    <row r="558" spans="4:4" x14ac:dyDescent="0.2">
      <c r="D558" s="148"/>
    </row>
    <row r="559" spans="4:4" x14ac:dyDescent="0.2">
      <c r="D559" s="148"/>
    </row>
    <row r="560" spans="4:4" x14ac:dyDescent="0.2">
      <c r="D560" s="148"/>
    </row>
    <row r="561" spans="4:4" x14ac:dyDescent="0.2">
      <c r="D561" s="148"/>
    </row>
    <row r="562" spans="4:4" x14ac:dyDescent="0.2">
      <c r="D562" s="148"/>
    </row>
    <row r="563" spans="4:4" x14ac:dyDescent="0.2">
      <c r="D563" s="148"/>
    </row>
    <row r="564" spans="4:4" x14ac:dyDescent="0.2">
      <c r="D564" s="148"/>
    </row>
    <row r="565" spans="4:4" x14ac:dyDescent="0.2">
      <c r="D565" s="148"/>
    </row>
    <row r="566" spans="4:4" x14ac:dyDescent="0.2">
      <c r="D566" s="148"/>
    </row>
    <row r="567" spans="4:4" x14ac:dyDescent="0.2">
      <c r="D567" s="148"/>
    </row>
    <row r="568" spans="4:4" x14ac:dyDescent="0.2">
      <c r="D568" s="148"/>
    </row>
    <row r="569" spans="4:4" x14ac:dyDescent="0.2">
      <c r="D569" s="148"/>
    </row>
    <row r="570" spans="4:4" x14ac:dyDescent="0.2">
      <c r="D570" s="148"/>
    </row>
    <row r="571" spans="4:4" x14ac:dyDescent="0.2">
      <c r="D571" s="148"/>
    </row>
    <row r="572" spans="4:4" x14ac:dyDescent="0.2">
      <c r="D572" s="148"/>
    </row>
    <row r="573" spans="4:4" x14ac:dyDescent="0.2">
      <c r="D573" s="148"/>
    </row>
    <row r="574" spans="4:4" x14ac:dyDescent="0.2">
      <c r="D574" s="148"/>
    </row>
    <row r="575" spans="4:4" x14ac:dyDescent="0.2">
      <c r="D575" s="148"/>
    </row>
    <row r="576" spans="4:4" x14ac:dyDescent="0.2">
      <c r="D576" s="148"/>
    </row>
    <row r="577" spans="4:4" x14ac:dyDescent="0.2">
      <c r="D577" s="148"/>
    </row>
    <row r="578" spans="4:4" x14ac:dyDescent="0.2">
      <c r="D578" s="148"/>
    </row>
    <row r="579" spans="4:4" x14ac:dyDescent="0.2">
      <c r="D579" s="148"/>
    </row>
    <row r="580" spans="4:4" x14ac:dyDescent="0.2">
      <c r="D580" s="148"/>
    </row>
    <row r="581" spans="4:4" x14ac:dyDescent="0.2">
      <c r="D581" s="148"/>
    </row>
    <row r="582" spans="4:4" x14ac:dyDescent="0.2">
      <c r="D582" s="148"/>
    </row>
    <row r="583" spans="4:4" x14ac:dyDescent="0.2">
      <c r="D583" s="148"/>
    </row>
    <row r="584" spans="4:4" x14ac:dyDescent="0.2">
      <c r="D584" s="148"/>
    </row>
    <row r="585" spans="4:4" x14ac:dyDescent="0.2">
      <c r="D585" s="148"/>
    </row>
    <row r="586" spans="4:4" x14ac:dyDescent="0.2">
      <c r="D586" s="148"/>
    </row>
    <row r="587" spans="4:4" x14ac:dyDescent="0.2">
      <c r="D587" s="148"/>
    </row>
    <row r="588" spans="4:4" x14ac:dyDescent="0.2">
      <c r="D588" s="148"/>
    </row>
    <row r="589" spans="4:4" x14ac:dyDescent="0.2">
      <c r="D589" s="148"/>
    </row>
    <row r="590" spans="4:4" x14ac:dyDescent="0.2">
      <c r="D590" s="148"/>
    </row>
    <row r="591" spans="4:4" x14ac:dyDescent="0.2">
      <c r="D591" s="148"/>
    </row>
    <row r="592" spans="4:4" x14ac:dyDescent="0.2">
      <c r="D592" s="148"/>
    </row>
    <row r="593" spans="4:4" x14ac:dyDescent="0.2">
      <c r="D593" s="148"/>
    </row>
    <row r="594" spans="4:4" x14ac:dyDescent="0.2">
      <c r="D594" s="148"/>
    </row>
    <row r="595" spans="4:4" x14ac:dyDescent="0.2">
      <c r="D595" s="148"/>
    </row>
    <row r="596" spans="4:4" x14ac:dyDescent="0.2">
      <c r="D596" s="148"/>
    </row>
    <row r="597" spans="4:4" x14ac:dyDescent="0.2">
      <c r="D597" s="148"/>
    </row>
    <row r="598" spans="4:4" x14ac:dyDescent="0.2">
      <c r="D598" s="148"/>
    </row>
    <row r="599" spans="4:4" x14ac:dyDescent="0.2">
      <c r="D599" s="148"/>
    </row>
    <row r="600" spans="4:4" x14ac:dyDescent="0.2">
      <c r="D600" s="148"/>
    </row>
    <row r="601" spans="4:4" x14ac:dyDescent="0.2">
      <c r="D601" s="148"/>
    </row>
    <row r="602" spans="4:4" x14ac:dyDescent="0.2">
      <c r="D602" s="148"/>
    </row>
    <row r="603" spans="4:4" x14ac:dyDescent="0.2">
      <c r="D603" s="148"/>
    </row>
    <row r="604" spans="4:4" x14ac:dyDescent="0.2">
      <c r="D604" s="148"/>
    </row>
    <row r="605" spans="4:4" x14ac:dyDescent="0.2">
      <c r="D605" s="148"/>
    </row>
    <row r="606" spans="4:4" x14ac:dyDescent="0.2">
      <c r="D606" s="148"/>
    </row>
    <row r="607" spans="4:4" x14ac:dyDescent="0.2">
      <c r="D607" s="148"/>
    </row>
    <row r="608" spans="4:4" x14ac:dyDescent="0.2">
      <c r="D608" s="148"/>
    </row>
    <row r="609" spans="4:4" x14ac:dyDescent="0.2">
      <c r="D609" s="148"/>
    </row>
    <row r="610" spans="4:4" x14ac:dyDescent="0.2">
      <c r="D610" s="148"/>
    </row>
    <row r="611" spans="4:4" x14ac:dyDescent="0.2">
      <c r="D611" s="148"/>
    </row>
    <row r="612" spans="4:4" x14ac:dyDescent="0.2">
      <c r="D612" s="148"/>
    </row>
    <row r="613" spans="4:4" x14ac:dyDescent="0.2">
      <c r="D613" s="148"/>
    </row>
    <row r="614" spans="4:4" x14ac:dyDescent="0.2">
      <c r="D614" s="148"/>
    </row>
    <row r="615" spans="4:4" x14ac:dyDescent="0.2">
      <c r="D615" s="148"/>
    </row>
    <row r="616" spans="4:4" x14ac:dyDescent="0.2">
      <c r="D616" s="148"/>
    </row>
    <row r="617" spans="4:4" x14ac:dyDescent="0.2">
      <c r="D617" s="148"/>
    </row>
    <row r="618" spans="4:4" x14ac:dyDescent="0.2">
      <c r="D618" s="148"/>
    </row>
    <row r="619" spans="4:4" x14ac:dyDescent="0.2">
      <c r="D619" s="148"/>
    </row>
    <row r="620" spans="4:4" x14ac:dyDescent="0.2">
      <c r="D620" s="148"/>
    </row>
    <row r="621" spans="4:4" x14ac:dyDescent="0.2">
      <c r="D621" s="148"/>
    </row>
    <row r="622" spans="4:4" x14ac:dyDescent="0.2">
      <c r="D622" s="148"/>
    </row>
    <row r="623" spans="4:4" x14ac:dyDescent="0.2">
      <c r="D623" s="148"/>
    </row>
    <row r="624" spans="4:4" x14ac:dyDescent="0.2">
      <c r="D624" s="148"/>
    </row>
    <row r="625" spans="4:4" x14ac:dyDescent="0.2">
      <c r="D625" s="148"/>
    </row>
    <row r="626" spans="4:4" x14ac:dyDescent="0.2">
      <c r="D626" s="148"/>
    </row>
    <row r="627" spans="4:4" x14ac:dyDescent="0.2">
      <c r="D627" s="148"/>
    </row>
    <row r="628" spans="4:4" x14ac:dyDescent="0.2">
      <c r="D628" s="148"/>
    </row>
    <row r="629" spans="4:4" x14ac:dyDescent="0.2">
      <c r="D629" s="148"/>
    </row>
    <row r="630" spans="4:4" x14ac:dyDescent="0.2">
      <c r="D630" s="148"/>
    </row>
    <row r="631" spans="4:4" x14ac:dyDescent="0.2">
      <c r="D631" s="148"/>
    </row>
    <row r="632" spans="4:4" x14ac:dyDescent="0.2">
      <c r="D632" s="148"/>
    </row>
    <row r="633" spans="4:4" x14ac:dyDescent="0.2">
      <c r="D633" s="148"/>
    </row>
    <row r="634" spans="4:4" x14ac:dyDescent="0.2">
      <c r="D634" s="148"/>
    </row>
    <row r="635" spans="4:4" x14ac:dyDescent="0.2">
      <c r="D635" s="148"/>
    </row>
    <row r="636" spans="4:4" x14ac:dyDescent="0.2">
      <c r="D636" s="148"/>
    </row>
    <row r="637" spans="4:4" x14ac:dyDescent="0.2">
      <c r="D637" s="148"/>
    </row>
    <row r="638" spans="4:4" x14ac:dyDescent="0.2">
      <c r="D638" s="148"/>
    </row>
    <row r="639" spans="4:4" x14ac:dyDescent="0.2">
      <c r="D639" s="148"/>
    </row>
    <row r="640" spans="4:4" x14ac:dyDescent="0.2">
      <c r="D640" s="148"/>
    </row>
    <row r="641" spans="4:4" x14ac:dyDescent="0.2">
      <c r="D641" s="148"/>
    </row>
    <row r="642" spans="4:4" x14ac:dyDescent="0.2">
      <c r="D642" s="148"/>
    </row>
    <row r="643" spans="4:4" x14ac:dyDescent="0.2">
      <c r="D643" s="148"/>
    </row>
    <row r="644" spans="4:4" x14ac:dyDescent="0.2">
      <c r="D644" s="148"/>
    </row>
    <row r="645" spans="4:4" x14ac:dyDescent="0.2">
      <c r="D645" s="148"/>
    </row>
    <row r="646" spans="4:4" x14ac:dyDescent="0.2">
      <c r="D646" s="148"/>
    </row>
    <row r="647" spans="4:4" x14ac:dyDescent="0.2">
      <c r="D647" s="148"/>
    </row>
    <row r="648" spans="4:4" x14ac:dyDescent="0.2">
      <c r="D648" s="148"/>
    </row>
    <row r="649" spans="4:4" x14ac:dyDescent="0.2">
      <c r="D649" s="148"/>
    </row>
    <row r="650" spans="4:4" x14ac:dyDescent="0.2">
      <c r="D650" s="148"/>
    </row>
    <row r="651" spans="4:4" x14ac:dyDescent="0.2">
      <c r="D651" s="148"/>
    </row>
    <row r="652" spans="4:4" x14ac:dyDescent="0.2">
      <c r="D652" s="148"/>
    </row>
    <row r="653" spans="4:4" x14ac:dyDescent="0.2">
      <c r="D653" s="148"/>
    </row>
    <row r="654" spans="4:4" x14ac:dyDescent="0.2">
      <c r="D654" s="148"/>
    </row>
    <row r="655" spans="4:4" x14ac:dyDescent="0.2">
      <c r="D655" s="148"/>
    </row>
    <row r="656" spans="4:4" x14ac:dyDescent="0.2">
      <c r="D656" s="148"/>
    </row>
    <row r="657" spans="4:4" x14ac:dyDescent="0.2">
      <c r="D657" s="148"/>
    </row>
    <row r="658" spans="4:4" x14ac:dyDescent="0.2">
      <c r="D658" s="148"/>
    </row>
    <row r="659" spans="4:4" x14ac:dyDescent="0.2">
      <c r="D659" s="148"/>
    </row>
    <row r="660" spans="4:4" x14ac:dyDescent="0.2">
      <c r="D660" s="148"/>
    </row>
    <row r="661" spans="4:4" x14ac:dyDescent="0.2">
      <c r="D661" s="148"/>
    </row>
    <row r="662" spans="4:4" x14ac:dyDescent="0.2">
      <c r="D662" s="148"/>
    </row>
    <row r="663" spans="4:4" x14ac:dyDescent="0.2">
      <c r="D663" s="148"/>
    </row>
    <row r="664" spans="4:4" x14ac:dyDescent="0.2">
      <c r="D664" s="148"/>
    </row>
    <row r="665" spans="4:4" x14ac:dyDescent="0.2">
      <c r="D665" s="148"/>
    </row>
    <row r="666" spans="4:4" x14ac:dyDescent="0.2">
      <c r="D666" s="148"/>
    </row>
    <row r="667" spans="4:4" x14ac:dyDescent="0.2">
      <c r="D667" s="148"/>
    </row>
    <row r="668" spans="4:4" x14ac:dyDescent="0.2">
      <c r="D668" s="148"/>
    </row>
    <row r="669" spans="4:4" x14ac:dyDescent="0.2">
      <c r="D669" s="148"/>
    </row>
    <row r="670" spans="4:4" x14ac:dyDescent="0.2">
      <c r="D670" s="148"/>
    </row>
    <row r="671" spans="4:4" x14ac:dyDescent="0.2">
      <c r="D671" s="148"/>
    </row>
    <row r="672" spans="4:4" x14ac:dyDescent="0.2">
      <c r="D672" s="148"/>
    </row>
    <row r="673" spans="4:4" x14ac:dyDescent="0.2">
      <c r="D673" s="148"/>
    </row>
    <row r="674" spans="4:4" x14ac:dyDescent="0.2">
      <c r="D674" s="148"/>
    </row>
    <row r="675" spans="4:4" x14ac:dyDescent="0.2">
      <c r="D675" s="148"/>
    </row>
    <row r="676" spans="4:4" x14ac:dyDescent="0.2">
      <c r="D676" s="148"/>
    </row>
    <row r="677" spans="4:4" x14ac:dyDescent="0.2">
      <c r="D677" s="148"/>
    </row>
    <row r="678" spans="4:4" x14ac:dyDescent="0.2">
      <c r="D678" s="148"/>
    </row>
    <row r="679" spans="4:4" x14ac:dyDescent="0.2">
      <c r="D679" s="148"/>
    </row>
    <row r="680" spans="4:4" x14ac:dyDescent="0.2">
      <c r="D680" s="148"/>
    </row>
    <row r="681" spans="4:4" x14ac:dyDescent="0.2">
      <c r="D681" s="148"/>
    </row>
    <row r="682" spans="4:4" x14ac:dyDescent="0.2">
      <c r="D682" s="148"/>
    </row>
    <row r="683" spans="4:4" x14ac:dyDescent="0.2">
      <c r="D683" s="148"/>
    </row>
    <row r="684" spans="4:4" x14ac:dyDescent="0.2">
      <c r="D684" s="148"/>
    </row>
    <row r="685" spans="4:4" x14ac:dyDescent="0.2">
      <c r="D685" s="148"/>
    </row>
    <row r="686" spans="4:4" x14ac:dyDescent="0.2">
      <c r="D686" s="148"/>
    </row>
    <row r="687" spans="4:4" x14ac:dyDescent="0.2">
      <c r="D687" s="148"/>
    </row>
    <row r="688" spans="4:4" x14ac:dyDescent="0.2">
      <c r="D688" s="148"/>
    </row>
    <row r="689" spans="4:4" x14ac:dyDescent="0.2">
      <c r="D689" s="148"/>
    </row>
    <row r="690" spans="4:4" x14ac:dyDescent="0.2">
      <c r="D690" s="148"/>
    </row>
    <row r="691" spans="4:4" x14ac:dyDescent="0.2">
      <c r="D691" s="148"/>
    </row>
    <row r="692" spans="4:4" x14ac:dyDescent="0.2">
      <c r="D692" s="148"/>
    </row>
    <row r="693" spans="4:4" x14ac:dyDescent="0.2">
      <c r="D693" s="148"/>
    </row>
    <row r="694" spans="4:4" x14ac:dyDescent="0.2">
      <c r="D694" s="148"/>
    </row>
    <row r="695" spans="4:4" x14ac:dyDescent="0.2">
      <c r="D695" s="148"/>
    </row>
    <row r="696" spans="4:4" x14ac:dyDescent="0.2">
      <c r="D696" s="148"/>
    </row>
    <row r="697" spans="4:4" x14ac:dyDescent="0.2">
      <c r="D697" s="148"/>
    </row>
    <row r="698" spans="4:4" x14ac:dyDescent="0.2">
      <c r="D698" s="148"/>
    </row>
    <row r="699" spans="4:4" x14ac:dyDescent="0.2">
      <c r="D699" s="148"/>
    </row>
    <row r="700" spans="4:4" x14ac:dyDescent="0.2">
      <c r="D700" s="148"/>
    </row>
    <row r="701" spans="4:4" x14ac:dyDescent="0.2">
      <c r="D701" s="148"/>
    </row>
    <row r="702" spans="4:4" x14ac:dyDescent="0.2">
      <c r="D702" s="148"/>
    </row>
    <row r="703" spans="4:4" x14ac:dyDescent="0.2">
      <c r="D703" s="148"/>
    </row>
    <row r="704" spans="4:4" x14ac:dyDescent="0.2">
      <c r="D704" s="148"/>
    </row>
    <row r="705" spans="4:4" x14ac:dyDescent="0.2">
      <c r="D705" s="148"/>
    </row>
    <row r="706" spans="4:4" x14ac:dyDescent="0.2">
      <c r="D706" s="148"/>
    </row>
    <row r="707" spans="4:4" x14ac:dyDescent="0.2">
      <c r="D707" s="148"/>
    </row>
    <row r="708" spans="4:4" x14ac:dyDescent="0.2">
      <c r="D708" s="148"/>
    </row>
    <row r="709" spans="4:4" x14ac:dyDescent="0.2">
      <c r="D709" s="148"/>
    </row>
    <row r="710" spans="4:4" x14ac:dyDescent="0.2">
      <c r="D710" s="148"/>
    </row>
    <row r="711" spans="4:4" x14ac:dyDescent="0.2">
      <c r="D711" s="148"/>
    </row>
    <row r="712" spans="4:4" x14ac:dyDescent="0.2">
      <c r="D712" s="148"/>
    </row>
    <row r="713" spans="4:4" x14ac:dyDescent="0.2">
      <c r="D713" s="148"/>
    </row>
    <row r="714" spans="4:4" x14ac:dyDescent="0.2">
      <c r="D714" s="148"/>
    </row>
    <row r="715" spans="4:4" x14ac:dyDescent="0.2">
      <c r="D715" s="148"/>
    </row>
    <row r="716" spans="4:4" x14ac:dyDescent="0.2">
      <c r="D716" s="148"/>
    </row>
    <row r="717" spans="4:4" x14ac:dyDescent="0.2">
      <c r="D717" s="148"/>
    </row>
    <row r="718" spans="4:4" x14ac:dyDescent="0.2">
      <c r="D718" s="148"/>
    </row>
    <row r="719" spans="4:4" x14ac:dyDescent="0.2">
      <c r="D719" s="148"/>
    </row>
    <row r="720" spans="4:4" x14ac:dyDescent="0.2">
      <c r="D720" s="148"/>
    </row>
    <row r="721" spans="4:4" x14ac:dyDescent="0.2">
      <c r="D721" s="148"/>
    </row>
    <row r="722" spans="4:4" x14ac:dyDescent="0.2">
      <c r="D722" s="148"/>
    </row>
    <row r="723" spans="4:4" x14ac:dyDescent="0.2">
      <c r="D723" s="148"/>
    </row>
    <row r="724" spans="4:4" x14ac:dyDescent="0.2">
      <c r="D724" s="148"/>
    </row>
    <row r="725" spans="4:4" x14ac:dyDescent="0.2">
      <c r="D725" s="148"/>
    </row>
    <row r="726" spans="4:4" x14ac:dyDescent="0.2">
      <c r="D726" s="148"/>
    </row>
    <row r="727" spans="4:4" x14ac:dyDescent="0.2">
      <c r="D727" s="148"/>
    </row>
    <row r="728" spans="4:4" x14ac:dyDescent="0.2">
      <c r="D728" s="148"/>
    </row>
    <row r="729" spans="4:4" x14ac:dyDescent="0.2">
      <c r="D729" s="148"/>
    </row>
    <row r="730" spans="4:4" x14ac:dyDescent="0.2">
      <c r="D730" s="148"/>
    </row>
    <row r="731" spans="4:4" x14ac:dyDescent="0.2">
      <c r="D731" s="148"/>
    </row>
    <row r="732" spans="4:4" x14ac:dyDescent="0.2">
      <c r="D732" s="148"/>
    </row>
    <row r="733" spans="4:4" x14ac:dyDescent="0.2">
      <c r="D733" s="148"/>
    </row>
    <row r="734" spans="4:4" x14ac:dyDescent="0.2">
      <c r="D734" s="148"/>
    </row>
    <row r="735" spans="4:4" x14ac:dyDescent="0.2">
      <c r="D735" s="148"/>
    </row>
    <row r="736" spans="4:4" x14ac:dyDescent="0.2">
      <c r="D736" s="148"/>
    </row>
    <row r="737" spans="4:4" x14ac:dyDescent="0.2">
      <c r="D737" s="148"/>
    </row>
    <row r="738" spans="4:4" x14ac:dyDescent="0.2">
      <c r="D738" s="148"/>
    </row>
    <row r="739" spans="4:4" x14ac:dyDescent="0.2">
      <c r="D739" s="148"/>
    </row>
    <row r="740" spans="4:4" x14ac:dyDescent="0.2">
      <c r="D740" s="148"/>
    </row>
    <row r="741" spans="4:4" x14ac:dyDescent="0.2">
      <c r="D741" s="148"/>
    </row>
    <row r="742" spans="4:4" x14ac:dyDescent="0.2">
      <c r="D742" s="148"/>
    </row>
    <row r="743" spans="4:4" x14ac:dyDescent="0.2">
      <c r="D743" s="148"/>
    </row>
    <row r="744" spans="4:4" x14ac:dyDescent="0.2">
      <c r="D744" s="148"/>
    </row>
    <row r="745" spans="4:4" x14ac:dyDescent="0.2">
      <c r="D745" s="148"/>
    </row>
    <row r="746" spans="4:4" x14ac:dyDescent="0.2">
      <c r="D746" s="148"/>
    </row>
    <row r="747" spans="4:4" x14ac:dyDescent="0.2">
      <c r="D747" s="148"/>
    </row>
    <row r="748" spans="4:4" x14ac:dyDescent="0.2">
      <c r="D748" s="148"/>
    </row>
    <row r="749" spans="4:4" x14ac:dyDescent="0.2">
      <c r="D749" s="148"/>
    </row>
    <row r="750" spans="4:4" x14ac:dyDescent="0.2">
      <c r="D750" s="148"/>
    </row>
    <row r="751" spans="4:4" x14ac:dyDescent="0.2">
      <c r="D751" s="148"/>
    </row>
    <row r="752" spans="4:4" x14ac:dyDescent="0.2">
      <c r="D752" s="148"/>
    </row>
    <row r="753" spans="4:4" x14ac:dyDescent="0.2">
      <c r="D753" s="148"/>
    </row>
    <row r="754" spans="4:4" x14ac:dyDescent="0.2">
      <c r="D754" s="148"/>
    </row>
    <row r="755" spans="4:4" x14ac:dyDescent="0.2">
      <c r="D755" s="148"/>
    </row>
    <row r="756" spans="4:4" x14ac:dyDescent="0.2">
      <c r="D756" s="148"/>
    </row>
    <row r="757" spans="4:4" x14ac:dyDescent="0.2">
      <c r="D757" s="148"/>
    </row>
    <row r="758" spans="4:4" x14ac:dyDescent="0.2">
      <c r="D758" s="148"/>
    </row>
    <row r="759" spans="4:4" x14ac:dyDescent="0.2">
      <c r="D759" s="148"/>
    </row>
    <row r="760" spans="4:4" x14ac:dyDescent="0.2">
      <c r="D760" s="148"/>
    </row>
    <row r="761" spans="4:4" x14ac:dyDescent="0.2">
      <c r="D761" s="148"/>
    </row>
    <row r="762" spans="4:4" x14ac:dyDescent="0.2">
      <c r="D762" s="148"/>
    </row>
    <row r="763" spans="4:4" x14ac:dyDescent="0.2">
      <c r="D763" s="148"/>
    </row>
    <row r="764" spans="4:4" x14ac:dyDescent="0.2">
      <c r="D764" s="148"/>
    </row>
    <row r="765" spans="4:4" x14ac:dyDescent="0.2">
      <c r="D765" s="148"/>
    </row>
    <row r="766" spans="4:4" x14ac:dyDescent="0.2">
      <c r="D766" s="148"/>
    </row>
    <row r="767" spans="4:4" x14ac:dyDescent="0.2">
      <c r="D767" s="148"/>
    </row>
    <row r="768" spans="4:4" x14ac:dyDescent="0.2">
      <c r="D768" s="148"/>
    </row>
    <row r="769" spans="4:4" x14ac:dyDescent="0.2">
      <c r="D769" s="148"/>
    </row>
    <row r="770" spans="4:4" x14ac:dyDescent="0.2">
      <c r="D770" s="148"/>
    </row>
    <row r="771" spans="4:4" x14ac:dyDescent="0.2">
      <c r="D771" s="148"/>
    </row>
    <row r="772" spans="4:4" x14ac:dyDescent="0.2">
      <c r="D772" s="148"/>
    </row>
    <row r="773" spans="4:4" x14ac:dyDescent="0.2">
      <c r="D773" s="148"/>
    </row>
    <row r="774" spans="4:4" x14ac:dyDescent="0.2">
      <c r="D774" s="148"/>
    </row>
    <row r="775" spans="4:4" x14ac:dyDescent="0.2">
      <c r="D775" s="148"/>
    </row>
    <row r="776" spans="4:4" x14ac:dyDescent="0.2">
      <c r="D776" s="148"/>
    </row>
    <row r="777" spans="4:4" x14ac:dyDescent="0.2">
      <c r="D777" s="148"/>
    </row>
    <row r="778" spans="4:4" x14ac:dyDescent="0.2">
      <c r="D778" s="148"/>
    </row>
    <row r="779" spans="4:4" x14ac:dyDescent="0.2">
      <c r="D779" s="148"/>
    </row>
    <row r="780" spans="4:4" x14ac:dyDescent="0.2">
      <c r="D780" s="148"/>
    </row>
    <row r="781" spans="4:4" x14ac:dyDescent="0.2">
      <c r="D781" s="148"/>
    </row>
    <row r="782" spans="4:4" x14ac:dyDescent="0.2">
      <c r="D782" s="148"/>
    </row>
    <row r="783" spans="4:4" x14ac:dyDescent="0.2">
      <c r="D783" s="148"/>
    </row>
    <row r="784" spans="4:4" x14ac:dyDescent="0.2">
      <c r="D784" s="148"/>
    </row>
    <row r="785" spans="4:4" x14ac:dyDescent="0.2">
      <c r="D785" s="148"/>
    </row>
    <row r="786" spans="4:4" x14ac:dyDescent="0.2">
      <c r="D786" s="148"/>
    </row>
    <row r="787" spans="4:4" x14ac:dyDescent="0.2">
      <c r="D787" s="148"/>
    </row>
    <row r="788" spans="4:4" x14ac:dyDescent="0.2">
      <c r="D788" s="148"/>
    </row>
    <row r="789" spans="4:4" x14ac:dyDescent="0.2">
      <c r="D789" s="148"/>
    </row>
    <row r="790" spans="4:4" x14ac:dyDescent="0.2">
      <c r="D790" s="148"/>
    </row>
    <row r="791" spans="4:4" x14ac:dyDescent="0.2">
      <c r="D791" s="148"/>
    </row>
    <row r="792" spans="4:4" x14ac:dyDescent="0.2">
      <c r="D792" s="148"/>
    </row>
    <row r="793" spans="4:4" x14ac:dyDescent="0.2">
      <c r="D793" s="148"/>
    </row>
    <row r="794" spans="4:4" x14ac:dyDescent="0.2">
      <c r="D794" s="148"/>
    </row>
    <row r="795" spans="4:4" x14ac:dyDescent="0.2">
      <c r="D795" s="148"/>
    </row>
    <row r="796" spans="4:4" x14ac:dyDescent="0.2">
      <c r="D796" s="148"/>
    </row>
    <row r="797" spans="4:4" x14ac:dyDescent="0.2">
      <c r="D797" s="148"/>
    </row>
    <row r="798" spans="4:4" x14ac:dyDescent="0.2">
      <c r="D798" s="148"/>
    </row>
    <row r="799" spans="4:4" x14ac:dyDescent="0.2">
      <c r="D799" s="148"/>
    </row>
    <row r="800" spans="4:4" x14ac:dyDescent="0.2">
      <c r="D800" s="148"/>
    </row>
    <row r="801" spans="4:4" x14ac:dyDescent="0.2">
      <c r="D801" s="148"/>
    </row>
    <row r="802" spans="4:4" x14ac:dyDescent="0.2">
      <c r="D802" s="148"/>
    </row>
    <row r="803" spans="4:4" x14ac:dyDescent="0.2">
      <c r="D803" s="148"/>
    </row>
    <row r="804" spans="4:4" x14ac:dyDescent="0.2">
      <c r="D804" s="148"/>
    </row>
    <row r="805" spans="4:4" x14ac:dyDescent="0.2">
      <c r="D805" s="148"/>
    </row>
    <row r="806" spans="4:4" x14ac:dyDescent="0.2">
      <c r="D806" s="148"/>
    </row>
    <row r="807" spans="4:4" x14ac:dyDescent="0.2">
      <c r="D807" s="148"/>
    </row>
    <row r="808" spans="4:4" x14ac:dyDescent="0.2">
      <c r="D808" s="148"/>
    </row>
    <row r="809" spans="4:4" x14ac:dyDescent="0.2">
      <c r="D809" s="148"/>
    </row>
    <row r="810" spans="4:4" x14ac:dyDescent="0.2">
      <c r="D810" s="148"/>
    </row>
    <row r="811" spans="4:4" x14ac:dyDescent="0.2">
      <c r="D811" s="148"/>
    </row>
    <row r="812" spans="4:4" x14ac:dyDescent="0.2">
      <c r="D812" s="148"/>
    </row>
    <row r="813" spans="4:4" x14ac:dyDescent="0.2">
      <c r="D813" s="148"/>
    </row>
    <row r="814" spans="4:4" x14ac:dyDescent="0.2">
      <c r="D814" s="148"/>
    </row>
    <row r="815" spans="4:4" x14ac:dyDescent="0.2">
      <c r="D815" s="148"/>
    </row>
    <row r="816" spans="4:4" x14ac:dyDescent="0.2">
      <c r="D816" s="148"/>
    </row>
    <row r="817" spans="4:4" x14ac:dyDescent="0.2">
      <c r="D817" s="148"/>
    </row>
    <row r="818" spans="4:4" x14ac:dyDescent="0.2">
      <c r="D818" s="148"/>
    </row>
    <row r="819" spans="4:4" x14ac:dyDescent="0.2">
      <c r="D819" s="148"/>
    </row>
    <row r="820" spans="4:4" x14ac:dyDescent="0.2">
      <c r="D820" s="148"/>
    </row>
    <row r="821" spans="4:4" x14ac:dyDescent="0.2">
      <c r="D821" s="148"/>
    </row>
    <row r="822" spans="4:4" x14ac:dyDescent="0.2">
      <c r="D822" s="148"/>
    </row>
    <row r="823" spans="4:4" x14ac:dyDescent="0.2">
      <c r="D823" s="148"/>
    </row>
    <row r="824" spans="4:4" x14ac:dyDescent="0.2">
      <c r="D824" s="148"/>
    </row>
    <row r="825" spans="4:4" x14ac:dyDescent="0.2">
      <c r="D825" s="148"/>
    </row>
    <row r="826" spans="4:4" x14ac:dyDescent="0.2">
      <c r="D826" s="148"/>
    </row>
    <row r="827" spans="4:4" x14ac:dyDescent="0.2">
      <c r="D827" s="148"/>
    </row>
    <row r="828" spans="4:4" x14ac:dyDescent="0.2">
      <c r="D828" s="148"/>
    </row>
    <row r="829" spans="4:4" x14ac:dyDescent="0.2">
      <c r="D829" s="148"/>
    </row>
    <row r="830" spans="4:4" x14ac:dyDescent="0.2">
      <c r="D830" s="148"/>
    </row>
    <row r="831" spans="4:4" x14ac:dyDescent="0.2">
      <c r="D831" s="148"/>
    </row>
    <row r="832" spans="4:4" x14ac:dyDescent="0.2">
      <c r="D832" s="148"/>
    </row>
    <row r="833" spans="4:4" x14ac:dyDescent="0.2">
      <c r="D833" s="148"/>
    </row>
    <row r="834" spans="4:4" x14ac:dyDescent="0.2">
      <c r="D834" s="148"/>
    </row>
    <row r="835" spans="4:4" x14ac:dyDescent="0.2">
      <c r="D835" s="148"/>
    </row>
    <row r="836" spans="4:4" x14ac:dyDescent="0.2">
      <c r="D836" s="148"/>
    </row>
    <row r="837" spans="4:4" x14ac:dyDescent="0.2">
      <c r="D837" s="148"/>
    </row>
    <row r="838" spans="4:4" x14ac:dyDescent="0.2">
      <c r="D838" s="148"/>
    </row>
    <row r="839" spans="4:4" x14ac:dyDescent="0.2">
      <c r="D839" s="148"/>
    </row>
    <row r="840" spans="4:4" x14ac:dyDescent="0.2">
      <c r="D840" s="148"/>
    </row>
    <row r="841" spans="4:4" x14ac:dyDescent="0.2">
      <c r="D841" s="148"/>
    </row>
    <row r="842" spans="4:4" x14ac:dyDescent="0.2">
      <c r="D842" s="148"/>
    </row>
    <row r="843" spans="4:4" x14ac:dyDescent="0.2">
      <c r="D843" s="148"/>
    </row>
    <row r="844" spans="4:4" x14ac:dyDescent="0.2">
      <c r="D844" s="148"/>
    </row>
    <row r="845" spans="4:4" x14ac:dyDescent="0.2">
      <c r="D845" s="148"/>
    </row>
    <row r="846" spans="4:4" x14ac:dyDescent="0.2">
      <c r="D846" s="148"/>
    </row>
    <row r="847" spans="4:4" x14ac:dyDescent="0.2">
      <c r="D847" s="148"/>
    </row>
    <row r="848" spans="4:4" x14ac:dyDescent="0.2">
      <c r="D848" s="148"/>
    </row>
    <row r="849" spans="4:4" x14ac:dyDescent="0.2">
      <c r="D849" s="148"/>
    </row>
    <row r="850" spans="4:4" x14ac:dyDescent="0.2">
      <c r="D850" s="148"/>
    </row>
    <row r="851" spans="4:4" x14ac:dyDescent="0.2">
      <c r="D851" s="148"/>
    </row>
    <row r="852" spans="4:4" x14ac:dyDescent="0.2">
      <c r="D852" s="148"/>
    </row>
    <row r="853" spans="4:4" x14ac:dyDescent="0.2">
      <c r="D853" s="148"/>
    </row>
    <row r="854" spans="4:4" x14ac:dyDescent="0.2">
      <c r="D854" s="148"/>
    </row>
    <row r="855" spans="4:4" x14ac:dyDescent="0.2">
      <c r="D855" s="148"/>
    </row>
    <row r="856" spans="4:4" x14ac:dyDescent="0.2">
      <c r="D856" s="148"/>
    </row>
    <row r="857" spans="4:4" x14ac:dyDescent="0.2">
      <c r="D857" s="148"/>
    </row>
    <row r="858" spans="4:4" x14ac:dyDescent="0.2">
      <c r="D858" s="148"/>
    </row>
    <row r="859" spans="4:4" x14ac:dyDescent="0.2">
      <c r="D859" s="148"/>
    </row>
    <row r="860" spans="4:4" x14ac:dyDescent="0.2">
      <c r="D860" s="148"/>
    </row>
    <row r="861" spans="4:4" x14ac:dyDescent="0.2">
      <c r="D861" s="148"/>
    </row>
    <row r="862" spans="4:4" x14ac:dyDescent="0.2">
      <c r="D862" s="148"/>
    </row>
    <row r="863" spans="4:4" x14ac:dyDescent="0.2">
      <c r="D863" s="148"/>
    </row>
    <row r="864" spans="4:4" x14ac:dyDescent="0.2">
      <c r="D864" s="148"/>
    </row>
    <row r="865" spans="4:4" x14ac:dyDescent="0.2">
      <c r="D865" s="148"/>
    </row>
    <row r="866" spans="4:4" x14ac:dyDescent="0.2">
      <c r="D866" s="148"/>
    </row>
    <row r="867" spans="4:4" x14ac:dyDescent="0.2">
      <c r="D867" s="148"/>
    </row>
    <row r="868" spans="4:4" x14ac:dyDescent="0.2">
      <c r="D868" s="148"/>
    </row>
    <row r="869" spans="4:4" x14ac:dyDescent="0.2">
      <c r="D869" s="148"/>
    </row>
    <row r="870" spans="4:4" x14ac:dyDescent="0.2">
      <c r="D870" s="148"/>
    </row>
    <row r="871" spans="4:4" x14ac:dyDescent="0.2">
      <c r="D871" s="148"/>
    </row>
    <row r="872" spans="4:4" x14ac:dyDescent="0.2">
      <c r="D872" s="148"/>
    </row>
    <row r="873" spans="4:4" x14ac:dyDescent="0.2">
      <c r="D873" s="148"/>
    </row>
    <row r="874" spans="4:4" x14ac:dyDescent="0.2">
      <c r="D874" s="148"/>
    </row>
    <row r="875" spans="4:4" x14ac:dyDescent="0.2">
      <c r="D875" s="148"/>
    </row>
    <row r="876" spans="4:4" x14ac:dyDescent="0.2">
      <c r="D876" s="148"/>
    </row>
    <row r="877" spans="4:4" x14ac:dyDescent="0.2">
      <c r="D877" s="148"/>
    </row>
    <row r="878" spans="4:4" x14ac:dyDescent="0.2">
      <c r="D878" s="148"/>
    </row>
    <row r="879" spans="4:4" x14ac:dyDescent="0.2">
      <c r="D879" s="148"/>
    </row>
    <row r="880" spans="4:4" x14ac:dyDescent="0.2">
      <c r="D880" s="148"/>
    </row>
    <row r="881" spans="4:4" x14ac:dyDescent="0.2">
      <c r="D881" s="148"/>
    </row>
    <row r="882" spans="4:4" x14ac:dyDescent="0.2">
      <c r="D882" s="148"/>
    </row>
    <row r="883" spans="4:4" x14ac:dyDescent="0.2">
      <c r="D883" s="148"/>
    </row>
    <row r="884" spans="4:4" x14ac:dyDescent="0.2">
      <c r="D884" s="148"/>
    </row>
    <row r="885" spans="4:4" x14ac:dyDescent="0.2">
      <c r="D885" s="148"/>
    </row>
    <row r="886" spans="4:4" x14ac:dyDescent="0.2">
      <c r="D886" s="148"/>
    </row>
    <row r="887" spans="4:4" x14ac:dyDescent="0.2">
      <c r="D887" s="148"/>
    </row>
    <row r="888" spans="4:4" x14ac:dyDescent="0.2">
      <c r="D888" s="148"/>
    </row>
    <row r="889" spans="4:4" x14ac:dyDescent="0.2">
      <c r="D889" s="148"/>
    </row>
    <row r="890" spans="4:4" x14ac:dyDescent="0.2">
      <c r="D890" s="148"/>
    </row>
    <row r="891" spans="4:4" x14ac:dyDescent="0.2">
      <c r="D891" s="148"/>
    </row>
    <row r="892" spans="4:4" x14ac:dyDescent="0.2">
      <c r="D892" s="148"/>
    </row>
    <row r="893" spans="4:4" x14ac:dyDescent="0.2">
      <c r="D893" s="148"/>
    </row>
    <row r="894" spans="4:4" x14ac:dyDescent="0.2">
      <c r="D894" s="148"/>
    </row>
    <row r="895" spans="4:4" x14ac:dyDescent="0.2">
      <c r="D895" s="148"/>
    </row>
    <row r="896" spans="4:4" x14ac:dyDescent="0.2">
      <c r="D896" s="148"/>
    </row>
    <row r="897" spans="4:4" x14ac:dyDescent="0.2">
      <c r="D897" s="148"/>
    </row>
    <row r="898" spans="4:4" x14ac:dyDescent="0.2">
      <c r="D898" s="148"/>
    </row>
    <row r="899" spans="4:4" x14ac:dyDescent="0.2">
      <c r="D899" s="148"/>
    </row>
    <row r="900" spans="4:4" x14ac:dyDescent="0.2">
      <c r="D900" s="148"/>
    </row>
    <row r="901" spans="4:4" x14ac:dyDescent="0.2">
      <c r="D901" s="148"/>
    </row>
    <row r="902" spans="4:4" x14ac:dyDescent="0.2">
      <c r="D902" s="148"/>
    </row>
    <row r="903" spans="4:4" x14ac:dyDescent="0.2">
      <c r="D903" s="148"/>
    </row>
    <row r="904" spans="4:4" x14ac:dyDescent="0.2">
      <c r="D904" s="148"/>
    </row>
    <row r="905" spans="4:4" x14ac:dyDescent="0.2">
      <c r="D905" s="148"/>
    </row>
    <row r="906" spans="4:4" x14ac:dyDescent="0.2">
      <c r="D906" s="148"/>
    </row>
    <row r="907" spans="4:4" x14ac:dyDescent="0.2">
      <c r="D907" s="148"/>
    </row>
    <row r="908" spans="4:4" x14ac:dyDescent="0.2">
      <c r="D908" s="148"/>
    </row>
    <row r="909" spans="4:4" x14ac:dyDescent="0.2">
      <c r="D909" s="148"/>
    </row>
    <row r="910" spans="4:4" x14ac:dyDescent="0.2">
      <c r="D910" s="148"/>
    </row>
    <row r="911" spans="4:4" x14ac:dyDescent="0.2">
      <c r="D911" s="148"/>
    </row>
    <row r="912" spans="4:4" x14ac:dyDescent="0.2">
      <c r="D912" s="148"/>
    </row>
    <row r="913" spans="4:4" x14ac:dyDescent="0.2">
      <c r="D913" s="148"/>
    </row>
    <row r="914" spans="4:4" x14ac:dyDescent="0.2">
      <c r="D914" s="148"/>
    </row>
    <row r="915" spans="4:4" x14ac:dyDescent="0.2">
      <c r="D915" s="148"/>
    </row>
    <row r="916" spans="4:4" x14ac:dyDescent="0.2">
      <c r="D916" s="148"/>
    </row>
    <row r="917" spans="4:4" x14ac:dyDescent="0.2">
      <c r="D917" s="148"/>
    </row>
    <row r="918" spans="4:4" x14ac:dyDescent="0.2">
      <c r="D918" s="148"/>
    </row>
    <row r="919" spans="4:4" x14ac:dyDescent="0.2">
      <c r="D919" s="148"/>
    </row>
    <row r="920" spans="4:4" x14ac:dyDescent="0.2">
      <c r="D920" s="148"/>
    </row>
    <row r="921" spans="4:4" x14ac:dyDescent="0.2">
      <c r="D921" s="148"/>
    </row>
    <row r="922" spans="4:4" x14ac:dyDescent="0.2">
      <c r="D922" s="148"/>
    </row>
    <row r="923" spans="4:4" x14ac:dyDescent="0.2">
      <c r="D923" s="148"/>
    </row>
    <row r="924" spans="4:4" x14ac:dyDescent="0.2">
      <c r="D924" s="148"/>
    </row>
    <row r="925" spans="4:4" x14ac:dyDescent="0.2">
      <c r="D925" s="148"/>
    </row>
    <row r="926" spans="4:4" x14ac:dyDescent="0.2">
      <c r="D926" s="148"/>
    </row>
    <row r="927" spans="4:4" x14ac:dyDescent="0.2">
      <c r="D927" s="148"/>
    </row>
    <row r="928" spans="4:4" x14ac:dyDescent="0.2">
      <c r="D928" s="148"/>
    </row>
    <row r="929" spans="4:4" x14ac:dyDescent="0.2">
      <c r="D929" s="148"/>
    </row>
    <row r="930" spans="4:4" x14ac:dyDescent="0.2">
      <c r="D930" s="148"/>
    </row>
    <row r="931" spans="4:4" x14ac:dyDescent="0.2">
      <c r="D931" s="148"/>
    </row>
    <row r="932" spans="4:4" x14ac:dyDescent="0.2">
      <c r="D932" s="148"/>
    </row>
    <row r="933" spans="4:4" x14ac:dyDescent="0.2">
      <c r="D933" s="148"/>
    </row>
    <row r="934" spans="4:4" x14ac:dyDescent="0.2">
      <c r="D934" s="148"/>
    </row>
    <row r="935" spans="4:4" x14ac:dyDescent="0.2">
      <c r="D935" s="148"/>
    </row>
    <row r="936" spans="4:4" x14ac:dyDescent="0.2">
      <c r="D936" s="148"/>
    </row>
    <row r="937" spans="4:4" x14ac:dyDescent="0.2">
      <c r="D937" s="148"/>
    </row>
    <row r="938" spans="4:4" x14ac:dyDescent="0.2">
      <c r="D938" s="148"/>
    </row>
    <row r="939" spans="4:4" x14ac:dyDescent="0.2">
      <c r="D939" s="148"/>
    </row>
    <row r="940" spans="4:4" x14ac:dyDescent="0.2">
      <c r="D940" s="148"/>
    </row>
    <row r="941" spans="4:4" x14ac:dyDescent="0.2">
      <c r="D941" s="148"/>
    </row>
    <row r="942" spans="4:4" x14ac:dyDescent="0.2">
      <c r="D942" s="148"/>
    </row>
    <row r="943" spans="4:4" x14ac:dyDescent="0.2">
      <c r="D943" s="148"/>
    </row>
    <row r="944" spans="4:4" x14ac:dyDescent="0.2">
      <c r="D944" s="148"/>
    </row>
    <row r="945" spans="4:4" x14ac:dyDescent="0.2">
      <c r="D945" s="148"/>
    </row>
    <row r="946" spans="4:4" x14ac:dyDescent="0.2">
      <c r="D946" s="148"/>
    </row>
    <row r="947" spans="4:4" x14ac:dyDescent="0.2">
      <c r="D947" s="148"/>
    </row>
    <row r="948" spans="4:4" x14ac:dyDescent="0.2">
      <c r="D948" s="148"/>
    </row>
    <row r="949" spans="4:4" x14ac:dyDescent="0.2">
      <c r="D949" s="148"/>
    </row>
    <row r="950" spans="4:4" x14ac:dyDescent="0.2">
      <c r="D950" s="148"/>
    </row>
    <row r="951" spans="4:4" x14ac:dyDescent="0.2">
      <c r="D951" s="148"/>
    </row>
    <row r="952" spans="4:4" x14ac:dyDescent="0.2">
      <c r="D952" s="148"/>
    </row>
    <row r="953" spans="4:4" x14ac:dyDescent="0.2">
      <c r="D953" s="148"/>
    </row>
    <row r="954" spans="4:4" x14ac:dyDescent="0.2">
      <c r="D954" s="148"/>
    </row>
    <row r="955" spans="4:4" x14ac:dyDescent="0.2">
      <c r="D955" s="148"/>
    </row>
    <row r="956" spans="4:4" x14ac:dyDescent="0.2">
      <c r="D956" s="148"/>
    </row>
    <row r="957" spans="4:4" x14ac:dyDescent="0.2">
      <c r="D957" s="148"/>
    </row>
    <row r="958" spans="4:4" x14ac:dyDescent="0.2">
      <c r="D958" s="148"/>
    </row>
    <row r="959" spans="4:4" x14ac:dyDescent="0.2">
      <c r="D959" s="148"/>
    </row>
    <row r="960" spans="4:4" x14ac:dyDescent="0.2">
      <c r="D960" s="148"/>
    </row>
    <row r="961" spans="4:4" x14ac:dyDescent="0.2">
      <c r="D961" s="148"/>
    </row>
    <row r="962" spans="4:4" x14ac:dyDescent="0.2">
      <c r="D962" s="148"/>
    </row>
    <row r="963" spans="4:4" x14ac:dyDescent="0.2">
      <c r="D963" s="148"/>
    </row>
    <row r="964" spans="4:4" x14ac:dyDescent="0.2">
      <c r="D964" s="148"/>
    </row>
    <row r="965" spans="4:4" x14ac:dyDescent="0.2">
      <c r="D965" s="148"/>
    </row>
    <row r="966" spans="4:4" x14ac:dyDescent="0.2">
      <c r="D966" s="148"/>
    </row>
    <row r="967" spans="4:4" x14ac:dyDescent="0.2">
      <c r="D967" s="148"/>
    </row>
    <row r="968" spans="4:4" x14ac:dyDescent="0.2">
      <c r="D968" s="148"/>
    </row>
    <row r="969" spans="4:4" x14ac:dyDescent="0.2">
      <c r="D969" s="148"/>
    </row>
    <row r="970" spans="4:4" x14ac:dyDescent="0.2">
      <c r="D970" s="148"/>
    </row>
    <row r="971" spans="4:4" x14ac:dyDescent="0.2">
      <c r="D971" s="148"/>
    </row>
    <row r="972" spans="4:4" x14ac:dyDescent="0.2">
      <c r="D972" s="148"/>
    </row>
    <row r="973" spans="4:4" x14ac:dyDescent="0.2">
      <c r="D973" s="148"/>
    </row>
    <row r="974" spans="4:4" x14ac:dyDescent="0.2">
      <c r="D974" s="148"/>
    </row>
    <row r="975" spans="4:4" x14ac:dyDescent="0.2">
      <c r="D975" s="148"/>
    </row>
    <row r="976" spans="4:4" x14ac:dyDescent="0.2">
      <c r="D976" s="148"/>
    </row>
    <row r="977" spans="4:4" x14ac:dyDescent="0.2">
      <c r="D977" s="148"/>
    </row>
    <row r="978" spans="4:4" x14ac:dyDescent="0.2">
      <c r="D978" s="148"/>
    </row>
    <row r="979" spans="4:4" x14ac:dyDescent="0.2">
      <c r="D979" s="148"/>
    </row>
    <row r="980" spans="4:4" x14ac:dyDescent="0.2">
      <c r="D980" s="148"/>
    </row>
    <row r="981" spans="4:4" x14ac:dyDescent="0.2">
      <c r="D981" s="148"/>
    </row>
    <row r="982" spans="4:4" x14ac:dyDescent="0.2">
      <c r="D982" s="148"/>
    </row>
    <row r="983" spans="4:4" x14ac:dyDescent="0.2">
      <c r="D983" s="148"/>
    </row>
    <row r="984" spans="4:4" x14ac:dyDescent="0.2">
      <c r="D984" s="148"/>
    </row>
    <row r="985" spans="4:4" x14ac:dyDescent="0.2">
      <c r="D985" s="148"/>
    </row>
    <row r="986" spans="4:4" x14ac:dyDescent="0.2">
      <c r="D986" s="148"/>
    </row>
    <row r="987" spans="4:4" x14ac:dyDescent="0.2">
      <c r="D987" s="148"/>
    </row>
    <row r="988" spans="4:4" x14ac:dyDescent="0.2">
      <c r="D988" s="148"/>
    </row>
    <row r="989" spans="4:4" x14ac:dyDescent="0.2">
      <c r="D989" s="148"/>
    </row>
    <row r="990" spans="4:4" x14ac:dyDescent="0.2">
      <c r="D990" s="148"/>
    </row>
    <row r="991" spans="4:4" x14ac:dyDescent="0.2">
      <c r="D991" s="148"/>
    </row>
    <row r="992" spans="4:4" x14ac:dyDescent="0.2">
      <c r="D992" s="148"/>
    </row>
    <row r="993" spans="4:4" x14ac:dyDescent="0.2">
      <c r="D993" s="148"/>
    </row>
    <row r="994" spans="4:4" x14ac:dyDescent="0.2">
      <c r="D994" s="148"/>
    </row>
    <row r="995" spans="4:4" x14ac:dyDescent="0.2">
      <c r="D995" s="148"/>
    </row>
    <row r="996" spans="4:4" x14ac:dyDescent="0.2">
      <c r="D996" s="148"/>
    </row>
    <row r="997" spans="4:4" x14ac:dyDescent="0.2">
      <c r="D997" s="148"/>
    </row>
    <row r="998" spans="4:4" x14ac:dyDescent="0.2">
      <c r="D998" s="148"/>
    </row>
    <row r="999" spans="4:4" x14ac:dyDescent="0.2">
      <c r="D999" s="148"/>
    </row>
    <row r="1000" spans="4:4" x14ac:dyDescent="0.2">
      <c r="D1000" s="148"/>
    </row>
    <row r="1001" spans="4:4" x14ac:dyDescent="0.2">
      <c r="D1001" s="148"/>
    </row>
    <row r="1002" spans="4:4" x14ac:dyDescent="0.2">
      <c r="D1002" s="148"/>
    </row>
    <row r="1003" spans="4:4" x14ac:dyDescent="0.2">
      <c r="D1003" s="148"/>
    </row>
    <row r="1004" spans="4:4" x14ac:dyDescent="0.2">
      <c r="D1004" s="148"/>
    </row>
    <row r="1005" spans="4:4" x14ac:dyDescent="0.2">
      <c r="D1005" s="148"/>
    </row>
    <row r="1006" spans="4:4" x14ac:dyDescent="0.2">
      <c r="D1006" s="148"/>
    </row>
    <row r="1007" spans="4:4" x14ac:dyDescent="0.2">
      <c r="D1007" s="148"/>
    </row>
    <row r="1008" spans="4:4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jT3RW3XGi6376uujhqLyrWpJkBe8lpa88/07YiE8EfW2A7xBFX/GlRsuiVNOffluezBFbjeemke/txmBOre8sg==" saltValue="ny3WrKtV1RNpbBWZCxpyCA==" spinCount="100000" sheet="1"/>
  <mergeCells count="30">
    <mergeCell ref="A1:G1"/>
    <mergeCell ref="C2:G2"/>
    <mergeCell ref="C3:G3"/>
    <mergeCell ref="C4:G4"/>
    <mergeCell ref="A140:B140"/>
    <mergeCell ref="C13:G13"/>
    <mergeCell ref="C15:G15"/>
    <mergeCell ref="C18:G18"/>
    <mergeCell ref="C20:G20"/>
    <mergeCell ref="C23:G23"/>
    <mergeCell ref="C69:G69"/>
    <mergeCell ref="C26:G26"/>
    <mergeCell ref="C28:G28"/>
    <mergeCell ref="C32:G32"/>
    <mergeCell ref="C38:G38"/>
    <mergeCell ref="C41:G41"/>
    <mergeCell ref="C44:G44"/>
    <mergeCell ref="C47:G47"/>
    <mergeCell ref="C49:G49"/>
    <mergeCell ref="C53:G53"/>
    <mergeCell ref="C56:G56"/>
    <mergeCell ref="C67:G67"/>
    <mergeCell ref="C121:G121"/>
    <mergeCell ref="C124:G124"/>
    <mergeCell ref="C75:G75"/>
    <mergeCell ref="C82:G82"/>
    <mergeCell ref="C92:G92"/>
    <mergeCell ref="C101:G101"/>
    <mergeCell ref="C115:G115"/>
    <mergeCell ref="C118:G1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963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61</v>
      </c>
      <c r="C3" s="262" t="s">
        <v>62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63</v>
      </c>
      <c r="C4" s="265" t="s">
        <v>62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99</v>
      </c>
      <c r="C8" s="194" t="s">
        <v>100</v>
      </c>
      <c r="D8" s="174"/>
      <c r="E8" s="175"/>
      <c r="F8" s="176"/>
      <c r="G8" s="176">
        <f>SUMIF(AG9:AG79,"&lt;&gt;NOR",G9:G79)</f>
        <v>0</v>
      </c>
      <c r="H8" s="176"/>
      <c r="I8" s="176">
        <f>SUM(I9:I79)</f>
        <v>0</v>
      </c>
      <c r="J8" s="176"/>
      <c r="K8" s="176">
        <f>SUM(K9:K79)</f>
        <v>0</v>
      </c>
      <c r="L8" s="176"/>
      <c r="M8" s="176">
        <f>SUM(M9:M79)</f>
        <v>0</v>
      </c>
      <c r="N8" s="176"/>
      <c r="O8" s="176">
        <f>SUM(O9:O79)</f>
        <v>0</v>
      </c>
      <c r="P8" s="176"/>
      <c r="Q8" s="176">
        <f>SUM(Q9:Q79)</f>
        <v>0</v>
      </c>
      <c r="R8" s="176"/>
      <c r="S8" s="176"/>
      <c r="T8" s="177"/>
      <c r="U8" s="171"/>
      <c r="V8" s="171">
        <f>SUM(V9:V79)</f>
        <v>0</v>
      </c>
      <c r="W8" s="171"/>
      <c r="AG8" t="s">
        <v>243</v>
      </c>
    </row>
    <row r="9" spans="1:60" outlineLevel="1" x14ac:dyDescent="0.2">
      <c r="A9" s="178">
        <v>1</v>
      </c>
      <c r="B9" s="179" t="s">
        <v>667</v>
      </c>
      <c r="C9" s="196" t="s">
        <v>668</v>
      </c>
      <c r="D9" s="180" t="s">
        <v>283</v>
      </c>
      <c r="E9" s="181">
        <v>608.20249999999999</v>
      </c>
      <c r="F9" s="182"/>
      <c r="G9" s="183">
        <f>ROUND(E9*F9,2)</f>
        <v>0</v>
      </c>
      <c r="H9" s="182"/>
      <c r="I9" s="183">
        <f>ROUND(E9*H9,2)</f>
        <v>0</v>
      </c>
      <c r="J9" s="182"/>
      <c r="K9" s="183">
        <f>ROUND(E9*J9,2)</f>
        <v>0</v>
      </c>
      <c r="L9" s="183">
        <v>21</v>
      </c>
      <c r="M9" s="183">
        <f>G9*(1+L9/100)</f>
        <v>0</v>
      </c>
      <c r="N9" s="183">
        <v>0</v>
      </c>
      <c r="O9" s="183">
        <f>ROUND(E9*N9,2)</f>
        <v>0</v>
      </c>
      <c r="P9" s="183">
        <v>0</v>
      </c>
      <c r="Q9" s="183">
        <f>ROUND(E9*P9,2)</f>
        <v>0</v>
      </c>
      <c r="R9" s="183"/>
      <c r="S9" s="183" t="s">
        <v>669</v>
      </c>
      <c r="T9" s="184" t="s">
        <v>670</v>
      </c>
      <c r="U9" s="167">
        <v>0</v>
      </c>
      <c r="V9" s="167">
        <f>ROUND(E9*U9,2)</f>
        <v>0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259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ht="22.5" outlineLevel="1" x14ac:dyDescent="0.2">
      <c r="A10" s="164"/>
      <c r="B10" s="165"/>
      <c r="C10" s="259" t="s">
        <v>671</v>
      </c>
      <c r="D10" s="260"/>
      <c r="E10" s="260"/>
      <c r="F10" s="260"/>
      <c r="G10" s="260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413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92" t="str">
        <f>C10</f>
        <v>odstranění zídek z volně naskládáných cihel, zakopaných skrzží na vodu, dlaždic a obrubníků v záhonech, volně uložených zbytků stavebních materiálů apod.</v>
      </c>
      <c r="BB10" s="157"/>
      <c r="BC10" s="157"/>
      <c r="BD10" s="157"/>
      <c r="BE10" s="157"/>
      <c r="BF10" s="157"/>
      <c r="BG10" s="157"/>
      <c r="BH10" s="157"/>
    </row>
    <row r="11" spans="1:60" outlineLevel="1" x14ac:dyDescent="0.2">
      <c r="A11" s="164"/>
      <c r="B11" s="165"/>
      <c r="C11" s="197" t="s">
        <v>672</v>
      </c>
      <c r="D11" s="169"/>
      <c r="E11" s="170">
        <v>482.20249999999999</v>
      </c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s">
        <v>263</v>
      </c>
      <c r="AH11" s="157">
        <v>0</v>
      </c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</row>
    <row r="12" spans="1:60" outlineLevel="1" x14ac:dyDescent="0.2">
      <c r="A12" s="164"/>
      <c r="B12" s="165"/>
      <c r="C12" s="197" t="s">
        <v>673</v>
      </c>
      <c r="D12" s="169"/>
      <c r="E12" s="170">
        <v>126</v>
      </c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263</v>
      </c>
      <c r="AH12" s="157">
        <v>0</v>
      </c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ht="22.5" outlineLevel="1" x14ac:dyDescent="0.2">
      <c r="A13" s="178">
        <v>2</v>
      </c>
      <c r="B13" s="179" t="s">
        <v>674</v>
      </c>
      <c r="C13" s="196" t="s">
        <v>675</v>
      </c>
      <c r="D13" s="180" t="s">
        <v>255</v>
      </c>
      <c r="E13" s="181">
        <v>152.05063000000001</v>
      </c>
      <c r="F13" s="182"/>
      <c r="G13" s="183">
        <f>ROUND(E13*F13,2)</f>
        <v>0</v>
      </c>
      <c r="H13" s="182"/>
      <c r="I13" s="183">
        <f>ROUND(E13*H13,2)</f>
        <v>0</v>
      </c>
      <c r="J13" s="182"/>
      <c r="K13" s="183">
        <f>ROUND(E13*J13,2)</f>
        <v>0</v>
      </c>
      <c r="L13" s="183">
        <v>21</v>
      </c>
      <c r="M13" s="183">
        <f>G13*(1+L13/100)</f>
        <v>0</v>
      </c>
      <c r="N13" s="183">
        <v>0</v>
      </c>
      <c r="O13" s="183">
        <f>ROUND(E13*N13,2)</f>
        <v>0</v>
      </c>
      <c r="P13" s="183">
        <v>0</v>
      </c>
      <c r="Q13" s="183">
        <f>ROUND(E13*P13,2)</f>
        <v>0</v>
      </c>
      <c r="R13" s="183"/>
      <c r="S13" s="183" t="s">
        <v>669</v>
      </c>
      <c r="T13" s="184" t="s">
        <v>670</v>
      </c>
      <c r="U13" s="167">
        <v>0</v>
      </c>
      <c r="V13" s="167">
        <f>ROUND(E13*U13,2)</f>
        <v>0</v>
      </c>
      <c r="W13" s="167"/>
      <c r="X13" s="157"/>
      <c r="Y13" s="157"/>
      <c r="Z13" s="157"/>
      <c r="AA13" s="157"/>
      <c r="AB13" s="157"/>
      <c r="AC13" s="157"/>
      <c r="AD13" s="157"/>
      <c r="AE13" s="157"/>
      <c r="AF13" s="157"/>
      <c r="AG13" s="157" t="s">
        <v>259</v>
      </c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</row>
    <row r="14" spans="1:60" outlineLevel="1" x14ac:dyDescent="0.2">
      <c r="A14" s="164"/>
      <c r="B14" s="165"/>
      <c r="C14" s="259" t="s">
        <v>676</v>
      </c>
      <c r="D14" s="260"/>
      <c r="E14" s="260"/>
      <c r="F14" s="260"/>
      <c r="G14" s="260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413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</row>
    <row r="15" spans="1:60" outlineLevel="1" x14ac:dyDescent="0.2">
      <c r="A15" s="164"/>
      <c r="B15" s="165"/>
      <c r="C15" s="269" t="s">
        <v>677</v>
      </c>
      <c r="D15" s="270"/>
      <c r="E15" s="270"/>
      <c r="F15" s="270"/>
      <c r="G15" s="270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413</v>
      </c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outlineLevel="1" x14ac:dyDescent="0.2">
      <c r="A16" s="164"/>
      <c r="B16" s="165"/>
      <c r="C16" s="269" t="s">
        <v>678</v>
      </c>
      <c r="D16" s="270"/>
      <c r="E16" s="270"/>
      <c r="F16" s="270"/>
      <c r="G16" s="270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413</v>
      </c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60" outlineLevel="1" x14ac:dyDescent="0.2">
      <c r="A17" s="164"/>
      <c r="B17" s="165"/>
      <c r="C17" s="197" t="s">
        <v>679</v>
      </c>
      <c r="D17" s="169"/>
      <c r="E17" s="170">
        <v>120.55063</v>
      </c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57"/>
      <c r="Y17" s="157"/>
      <c r="Z17" s="157"/>
      <c r="AA17" s="157"/>
      <c r="AB17" s="157"/>
      <c r="AC17" s="157"/>
      <c r="AD17" s="157"/>
      <c r="AE17" s="157"/>
      <c r="AF17" s="157"/>
      <c r="AG17" s="157" t="s">
        <v>263</v>
      </c>
      <c r="AH17" s="157">
        <v>0</v>
      </c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157"/>
      <c r="BH17" s="157"/>
    </row>
    <row r="18" spans="1:60" outlineLevel="1" x14ac:dyDescent="0.2">
      <c r="A18" s="164"/>
      <c r="B18" s="165"/>
      <c r="C18" s="197" t="s">
        <v>680</v>
      </c>
      <c r="D18" s="169"/>
      <c r="E18" s="170">
        <v>31.5</v>
      </c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57"/>
      <c r="Y18" s="157"/>
      <c r="Z18" s="157"/>
      <c r="AA18" s="157"/>
      <c r="AB18" s="157"/>
      <c r="AC18" s="157"/>
      <c r="AD18" s="157"/>
      <c r="AE18" s="157"/>
      <c r="AF18" s="157"/>
      <c r="AG18" s="157" t="s">
        <v>263</v>
      </c>
      <c r="AH18" s="157">
        <v>0</v>
      </c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</row>
    <row r="19" spans="1:60" ht="22.5" outlineLevel="1" x14ac:dyDescent="0.2">
      <c r="A19" s="178">
        <v>3</v>
      </c>
      <c r="B19" s="179" t="s">
        <v>681</v>
      </c>
      <c r="C19" s="196" t="s">
        <v>682</v>
      </c>
      <c r="D19" s="180" t="s">
        <v>255</v>
      </c>
      <c r="E19" s="181">
        <v>20.067499999999999</v>
      </c>
      <c r="F19" s="182"/>
      <c r="G19" s="183">
        <f>ROUND(E19*F19,2)</f>
        <v>0</v>
      </c>
      <c r="H19" s="182"/>
      <c r="I19" s="183">
        <f>ROUND(E19*H19,2)</f>
        <v>0</v>
      </c>
      <c r="J19" s="182"/>
      <c r="K19" s="183">
        <f>ROUND(E19*J19,2)</f>
        <v>0</v>
      </c>
      <c r="L19" s="183">
        <v>21</v>
      </c>
      <c r="M19" s="183">
        <f>G19*(1+L19/100)</f>
        <v>0</v>
      </c>
      <c r="N19" s="183">
        <v>0</v>
      </c>
      <c r="O19" s="183">
        <f>ROUND(E19*N19,2)</f>
        <v>0</v>
      </c>
      <c r="P19" s="183">
        <v>0</v>
      </c>
      <c r="Q19" s="183">
        <f>ROUND(E19*P19,2)</f>
        <v>0</v>
      </c>
      <c r="R19" s="183"/>
      <c r="S19" s="183" t="s">
        <v>669</v>
      </c>
      <c r="T19" s="184" t="s">
        <v>670</v>
      </c>
      <c r="U19" s="167">
        <v>0</v>
      </c>
      <c r="V19" s="167">
        <f>ROUND(E19*U19,2)</f>
        <v>0</v>
      </c>
      <c r="W19" s="167"/>
      <c r="X19" s="157"/>
      <c r="Y19" s="157"/>
      <c r="Z19" s="157"/>
      <c r="AA19" s="157"/>
      <c r="AB19" s="157"/>
      <c r="AC19" s="157"/>
      <c r="AD19" s="157"/>
      <c r="AE19" s="157"/>
      <c r="AF19" s="157"/>
      <c r="AG19" s="157" t="s">
        <v>259</v>
      </c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</row>
    <row r="20" spans="1:60" outlineLevel="1" x14ac:dyDescent="0.2">
      <c r="A20" s="164"/>
      <c r="B20" s="165"/>
      <c r="C20" s="259" t="s">
        <v>683</v>
      </c>
      <c r="D20" s="260"/>
      <c r="E20" s="260"/>
      <c r="F20" s="260"/>
      <c r="G20" s="260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57"/>
      <c r="Y20" s="157"/>
      <c r="Z20" s="157"/>
      <c r="AA20" s="157"/>
      <c r="AB20" s="157"/>
      <c r="AC20" s="157"/>
      <c r="AD20" s="157"/>
      <c r="AE20" s="157"/>
      <c r="AF20" s="157"/>
      <c r="AG20" s="157" t="s">
        <v>413</v>
      </c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</row>
    <row r="21" spans="1:60" outlineLevel="1" x14ac:dyDescent="0.2">
      <c r="A21" s="164"/>
      <c r="B21" s="165"/>
      <c r="C21" s="269" t="s">
        <v>684</v>
      </c>
      <c r="D21" s="270"/>
      <c r="E21" s="270"/>
      <c r="F21" s="270"/>
      <c r="G21" s="270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57"/>
      <c r="Y21" s="157"/>
      <c r="Z21" s="157"/>
      <c r="AA21" s="157"/>
      <c r="AB21" s="157"/>
      <c r="AC21" s="157"/>
      <c r="AD21" s="157"/>
      <c r="AE21" s="157"/>
      <c r="AF21" s="157"/>
      <c r="AG21" s="157" t="s">
        <v>413</v>
      </c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outlineLevel="1" x14ac:dyDescent="0.2">
      <c r="A22" s="164"/>
      <c r="B22" s="165"/>
      <c r="C22" s="269" t="s">
        <v>685</v>
      </c>
      <c r="D22" s="270"/>
      <c r="E22" s="270"/>
      <c r="F22" s="270"/>
      <c r="G22" s="270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57"/>
      <c r="Y22" s="157"/>
      <c r="Z22" s="157"/>
      <c r="AA22" s="157"/>
      <c r="AB22" s="157"/>
      <c r="AC22" s="157"/>
      <c r="AD22" s="157"/>
      <c r="AE22" s="157"/>
      <c r="AF22" s="157"/>
      <c r="AG22" s="157" t="s">
        <v>413</v>
      </c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</row>
    <row r="23" spans="1:60" outlineLevel="1" x14ac:dyDescent="0.2">
      <c r="A23" s="164"/>
      <c r="B23" s="165"/>
      <c r="C23" s="269" t="s">
        <v>686</v>
      </c>
      <c r="D23" s="270"/>
      <c r="E23" s="270"/>
      <c r="F23" s="270"/>
      <c r="G23" s="270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57"/>
      <c r="Y23" s="157"/>
      <c r="Z23" s="157"/>
      <c r="AA23" s="157"/>
      <c r="AB23" s="157"/>
      <c r="AC23" s="157"/>
      <c r="AD23" s="157"/>
      <c r="AE23" s="157"/>
      <c r="AF23" s="157"/>
      <c r="AG23" s="157" t="s">
        <v>413</v>
      </c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</row>
    <row r="24" spans="1:60" outlineLevel="1" x14ac:dyDescent="0.2">
      <c r="A24" s="164"/>
      <c r="B24" s="165"/>
      <c r="C24" s="269" t="s">
        <v>687</v>
      </c>
      <c r="D24" s="270"/>
      <c r="E24" s="270"/>
      <c r="F24" s="270"/>
      <c r="G24" s="270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57"/>
      <c r="Y24" s="157"/>
      <c r="Z24" s="157"/>
      <c r="AA24" s="157"/>
      <c r="AB24" s="157"/>
      <c r="AC24" s="157"/>
      <c r="AD24" s="157"/>
      <c r="AE24" s="157"/>
      <c r="AF24" s="157"/>
      <c r="AG24" s="157" t="s">
        <v>413</v>
      </c>
      <c r="AH24" s="157"/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</row>
    <row r="25" spans="1:60" outlineLevel="1" x14ac:dyDescent="0.2">
      <c r="A25" s="164"/>
      <c r="B25" s="165"/>
      <c r="C25" s="197" t="s">
        <v>688</v>
      </c>
      <c r="D25" s="169"/>
      <c r="E25" s="170">
        <v>2.8995000000000002</v>
      </c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57"/>
      <c r="Y25" s="157"/>
      <c r="Z25" s="157"/>
      <c r="AA25" s="157"/>
      <c r="AB25" s="157"/>
      <c r="AC25" s="157"/>
      <c r="AD25" s="157"/>
      <c r="AE25" s="157"/>
      <c r="AF25" s="157"/>
      <c r="AG25" s="157" t="s">
        <v>263</v>
      </c>
      <c r="AH25" s="157">
        <v>0</v>
      </c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</row>
    <row r="26" spans="1:60" outlineLevel="1" x14ac:dyDescent="0.2">
      <c r="A26" s="164"/>
      <c r="B26" s="165"/>
      <c r="C26" s="197" t="s">
        <v>689</v>
      </c>
      <c r="D26" s="169"/>
      <c r="E26" s="170">
        <v>3.7440000000000002</v>
      </c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57"/>
      <c r="Y26" s="157"/>
      <c r="Z26" s="157"/>
      <c r="AA26" s="157"/>
      <c r="AB26" s="157"/>
      <c r="AC26" s="157"/>
      <c r="AD26" s="157"/>
      <c r="AE26" s="157"/>
      <c r="AF26" s="157"/>
      <c r="AG26" s="157" t="s">
        <v>263</v>
      </c>
      <c r="AH26" s="157">
        <v>0</v>
      </c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</row>
    <row r="27" spans="1:60" outlineLevel="1" x14ac:dyDescent="0.2">
      <c r="A27" s="164"/>
      <c r="B27" s="165"/>
      <c r="C27" s="197" t="s">
        <v>690</v>
      </c>
      <c r="D27" s="169"/>
      <c r="E27" s="170">
        <v>8.4239999999999995</v>
      </c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57"/>
      <c r="Y27" s="157"/>
      <c r="Z27" s="157"/>
      <c r="AA27" s="157"/>
      <c r="AB27" s="157"/>
      <c r="AC27" s="157"/>
      <c r="AD27" s="157"/>
      <c r="AE27" s="157"/>
      <c r="AF27" s="157"/>
      <c r="AG27" s="157" t="s">
        <v>263</v>
      </c>
      <c r="AH27" s="157">
        <v>0</v>
      </c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</row>
    <row r="28" spans="1:60" outlineLevel="1" x14ac:dyDescent="0.2">
      <c r="A28" s="164"/>
      <c r="B28" s="165"/>
      <c r="C28" s="197" t="s">
        <v>691</v>
      </c>
      <c r="D28" s="169"/>
      <c r="E28" s="170">
        <v>3</v>
      </c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57"/>
      <c r="Y28" s="157"/>
      <c r="Z28" s="157"/>
      <c r="AA28" s="157"/>
      <c r="AB28" s="157"/>
      <c r="AC28" s="157"/>
      <c r="AD28" s="157"/>
      <c r="AE28" s="157"/>
      <c r="AF28" s="157"/>
      <c r="AG28" s="157" t="s">
        <v>263</v>
      </c>
      <c r="AH28" s="157">
        <v>0</v>
      </c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</row>
    <row r="29" spans="1:60" outlineLevel="1" x14ac:dyDescent="0.2">
      <c r="A29" s="164"/>
      <c r="B29" s="165"/>
      <c r="C29" s="197" t="s">
        <v>692</v>
      </c>
      <c r="D29" s="169"/>
      <c r="E29" s="170">
        <v>2</v>
      </c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57"/>
      <c r="Y29" s="157"/>
      <c r="Z29" s="157"/>
      <c r="AA29" s="157"/>
      <c r="AB29" s="157"/>
      <c r="AC29" s="157"/>
      <c r="AD29" s="157"/>
      <c r="AE29" s="157"/>
      <c r="AF29" s="157"/>
      <c r="AG29" s="157" t="s">
        <v>263</v>
      </c>
      <c r="AH29" s="157">
        <v>0</v>
      </c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</row>
    <row r="30" spans="1:60" ht="22.5" outlineLevel="1" x14ac:dyDescent="0.2">
      <c r="A30" s="178">
        <v>4</v>
      </c>
      <c r="B30" s="179" t="s">
        <v>693</v>
      </c>
      <c r="C30" s="196" t="s">
        <v>694</v>
      </c>
      <c r="D30" s="180" t="s">
        <v>255</v>
      </c>
      <c r="E30" s="181">
        <v>44.264629999999997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21</v>
      </c>
      <c r="M30" s="183">
        <f>G30*(1+L30/100)</f>
        <v>0</v>
      </c>
      <c r="N30" s="183">
        <v>0</v>
      </c>
      <c r="O30" s="183">
        <f>ROUND(E30*N30,2)</f>
        <v>0</v>
      </c>
      <c r="P30" s="183">
        <v>0</v>
      </c>
      <c r="Q30" s="183">
        <f>ROUND(E30*P30,2)</f>
        <v>0</v>
      </c>
      <c r="R30" s="183"/>
      <c r="S30" s="183" t="s">
        <v>669</v>
      </c>
      <c r="T30" s="184" t="s">
        <v>670</v>
      </c>
      <c r="U30" s="167">
        <v>0</v>
      </c>
      <c r="V30" s="167">
        <f>ROUND(E30*U30,2)</f>
        <v>0</v>
      </c>
      <c r="W30" s="167"/>
      <c r="X30" s="157"/>
      <c r="Y30" s="157"/>
      <c r="Z30" s="157"/>
      <c r="AA30" s="157"/>
      <c r="AB30" s="157"/>
      <c r="AC30" s="157"/>
      <c r="AD30" s="157"/>
      <c r="AE30" s="157"/>
      <c r="AF30" s="157"/>
      <c r="AG30" s="157" t="s">
        <v>259</v>
      </c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outlineLevel="1" x14ac:dyDescent="0.2">
      <c r="A31" s="164"/>
      <c r="B31" s="165"/>
      <c r="C31" s="259" t="s">
        <v>695</v>
      </c>
      <c r="D31" s="260"/>
      <c r="E31" s="260"/>
      <c r="F31" s="260"/>
      <c r="G31" s="260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57"/>
      <c r="Y31" s="157"/>
      <c r="Z31" s="157"/>
      <c r="AA31" s="157"/>
      <c r="AB31" s="157"/>
      <c r="AC31" s="157"/>
      <c r="AD31" s="157"/>
      <c r="AE31" s="157"/>
      <c r="AF31" s="157"/>
      <c r="AG31" s="157" t="s">
        <v>413</v>
      </c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</row>
    <row r="32" spans="1:60" outlineLevel="1" x14ac:dyDescent="0.2">
      <c r="A32" s="164"/>
      <c r="B32" s="165"/>
      <c r="C32" s="269" t="s">
        <v>696</v>
      </c>
      <c r="D32" s="270"/>
      <c r="E32" s="270"/>
      <c r="F32" s="270"/>
      <c r="G32" s="270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57"/>
      <c r="Y32" s="157"/>
      <c r="Z32" s="157"/>
      <c r="AA32" s="157"/>
      <c r="AB32" s="157"/>
      <c r="AC32" s="157"/>
      <c r="AD32" s="157"/>
      <c r="AE32" s="157"/>
      <c r="AF32" s="157"/>
      <c r="AG32" s="157" t="s">
        <v>413</v>
      </c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</row>
    <row r="33" spans="1:60" outlineLevel="1" x14ac:dyDescent="0.2">
      <c r="A33" s="164"/>
      <c r="B33" s="165"/>
      <c r="C33" s="269" t="s">
        <v>697</v>
      </c>
      <c r="D33" s="270"/>
      <c r="E33" s="270"/>
      <c r="F33" s="270"/>
      <c r="G33" s="270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57"/>
      <c r="Y33" s="157"/>
      <c r="Z33" s="157"/>
      <c r="AA33" s="157"/>
      <c r="AB33" s="157"/>
      <c r="AC33" s="157"/>
      <c r="AD33" s="157"/>
      <c r="AE33" s="157"/>
      <c r="AF33" s="157"/>
      <c r="AG33" s="157" t="s">
        <v>413</v>
      </c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</row>
    <row r="34" spans="1:60" outlineLevel="1" x14ac:dyDescent="0.2">
      <c r="A34" s="164"/>
      <c r="B34" s="165"/>
      <c r="C34" s="269" t="s">
        <v>698</v>
      </c>
      <c r="D34" s="270"/>
      <c r="E34" s="270"/>
      <c r="F34" s="270"/>
      <c r="G34" s="270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57"/>
      <c r="Y34" s="157"/>
      <c r="Z34" s="157"/>
      <c r="AA34" s="157"/>
      <c r="AB34" s="157"/>
      <c r="AC34" s="157"/>
      <c r="AD34" s="157"/>
      <c r="AE34" s="157"/>
      <c r="AF34" s="157"/>
      <c r="AG34" s="157" t="s">
        <v>413</v>
      </c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</row>
    <row r="35" spans="1:60" outlineLevel="1" x14ac:dyDescent="0.2">
      <c r="A35" s="164"/>
      <c r="B35" s="165"/>
      <c r="C35" s="269" t="s">
        <v>699</v>
      </c>
      <c r="D35" s="270"/>
      <c r="E35" s="270"/>
      <c r="F35" s="270"/>
      <c r="G35" s="270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57"/>
      <c r="Y35" s="157"/>
      <c r="Z35" s="157"/>
      <c r="AA35" s="157"/>
      <c r="AB35" s="157"/>
      <c r="AC35" s="157"/>
      <c r="AD35" s="157"/>
      <c r="AE35" s="157"/>
      <c r="AF35" s="157"/>
      <c r="AG35" s="157" t="s">
        <v>413</v>
      </c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  <c r="BE35" s="157"/>
      <c r="BF35" s="157"/>
      <c r="BG35" s="157"/>
      <c r="BH35" s="157"/>
    </row>
    <row r="36" spans="1:60" outlineLevel="1" x14ac:dyDescent="0.2">
      <c r="A36" s="164"/>
      <c r="B36" s="165"/>
      <c r="C36" s="269" t="s">
        <v>700</v>
      </c>
      <c r="D36" s="270"/>
      <c r="E36" s="270"/>
      <c r="F36" s="270"/>
      <c r="G36" s="270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57"/>
      <c r="Y36" s="157"/>
      <c r="Z36" s="157"/>
      <c r="AA36" s="157"/>
      <c r="AB36" s="157"/>
      <c r="AC36" s="157"/>
      <c r="AD36" s="157"/>
      <c r="AE36" s="157"/>
      <c r="AF36" s="157"/>
      <c r="AG36" s="157" t="s">
        <v>413</v>
      </c>
      <c r="AH36" s="157"/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</row>
    <row r="37" spans="1:60" outlineLevel="1" x14ac:dyDescent="0.2">
      <c r="A37" s="164"/>
      <c r="B37" s="165"/>
      <c r="C37" s="269" t="s">
        <v>701</v>
      </c>
      <c r="D37" s="270"/>
      <c r="E37" s="270"/>
      <c r="F37" s="270"/>
      <c r="G37" s="270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57"/>
      <c r="Y37" s="157"/>
      <c r="Z37" s="157"/>
      <c r="AA37" s="157"/>
      <c r="AB37" s="157"/>
      <c r="AC37" s="157"/>
      <c r="AD37" s="157"/>
      <c r="AE37" s="157"/>
      <c r="AF37" s="157"/>
      <c r="AG37" s="157" t="s">
        <v>413</v>
      </c>
      <c r="AH37" s="157"/>
      <c r="AI37" s="157"/>
      <c r="AJ37" s="157"/>
      <c r="AK37" s="157"/>
      <c r="AL37" s="157"/>
      <c r="AM37" s="157"/>
      <c r="AN37" s="157"/>
      <c r="AO37" s="157"/>
      <c r="AP37" s="157"/>
      <c r="AQ37" s="157"/>
      <c r="AR37" s="157"/>
      <c r="AS37" s="157"/>
      <c r="AT37" s="157"/>
      <c r="AU37" s="157"/>
      <c r="AV37" s="157"/>
      <c r="AW37" s="157"/>
      <c r="AX37" s="157"/>
      <c r="AY37" s="157"/>
      <c r="AZ37" s="157"/>
      <c r="BA37" s="157"/>
      <c r="BB37" s="157"/>
      <c r="BC37" s="157"/>
      <c r="BD37" s="157"/>
      <c r="BE37" s="157"/>
      <c r="BF37" s="157"/>
      <c r="BG37" s="157"/>
      <c r="BH37" s="157"/>
    </row>
    <row r="38" spans="1:60" outlineLevel="1" x14ac:dyDescent="0.2">
      <c r="A38" s="164"/>
      <c r="B38" s="165"/>
      <c r="C38" s="269" t="s">
        <v>702</v>
      </c>
      <c r="D38" s="270"/>
      <c r="E38" s="270"/>
      <c r="F38" s="270"/>
      <c r="G38" s="270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57"/>
      <c r="Y38" s="157"/>
      <c r="Z38" s="157"/>
      <c r="AA38" s="157"/>
      <c r="AB38" s="157"/>
      <c r="AC38" s="157"/>
      <c r="AD38" s="157"/>
      <c r="AE38" s="157"/>
      <c r="AF38" s="157"/>
      <c r="AG38" s="157" t="s">
        <v>413</v>
      </c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</row>
    <row r="39" spans="1:60" outlineLevel="1" x14ac:dyDescent="0.2">
      <c r="A39" s="164"/>
      <c r="B39" s="165"/>
      <c r="C39" s="197" t="s">
        <v>703</v>
      </c>
      <c r="D39" s="169"/>
      <c r="E39" s="170">
        <v>3.9060000000000001</v>
      </c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57"/>
      <c r="Y39" s="157"/>
      <c r="Z39" s="157"/>
      <c r="AA39" s="157"/>
      <c r="AB39" s="157"/>
      <c r="AC39" s="157"/>
      <c r="AD39" s="157"/>
      <c r="AE39" s="157"/>
      <c r="AF39" s="157"/>
      <c r="AG39" s="157" t="s">
        <v>263</v>
      </c>
      <c r="AH39" s="157">
        <v>0</v>
      </c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</row>
    <row r="40" spans="1:60" outlineLevel="1" x14ac:dyDescent="0.2">
      <c r="A40" s="164"/>
      <c r="B40" s="165"/>
      <c r="C40" s="197" t="s">
        <v>704</v>
      </c>
      <c r="D40" s="169"/>
      <c r="E40" s="170">
        <v>6.3</v>
      </c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57"/>
      <c r="Y40" s="157"/>
      <c r="Z40" s="157"/>
      <c r="AA40" s="157"/>
      <c r="AB40" s="157"/>
      <c r="AC40" s="157"/>
      <c r="AD40" s="157"/>
      <c r="AE40" s="157"/>
      <c r="AF40" s="157"/>
      <c r="AG40" s="157" t="s">
        <v>263</v>
      </c>
      <c r="AH40" s="157">
        <v>0</v>
      </c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</row>
    <row r="41" spans="1:60" outlineLevel="1" x14ac:dyDescent="0.2">
      <c r="A41" s="164"/>
      <c r="B41" s="165"/>
      <c r="C41" s="197" t="s">
        <v>705</v>
      </c>
      <c r="D41" s="169"/>
      <c r="E41" s="170">
        <v>2.1269999999999998</v>
      </c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57"/>
      <c r="Y41" s="157"/>
      <c r="Z41" s="157"/>
      <c r="AA41" s="157"/>
      <c r="AB41" s="157"/>
      <c r="AC41" s="157"/>
      <c r="AD41" s="157"/>
      <c r="AE41" s="157"/>
      <c r="AF41" s="157"/>
      <c r="AG41" s="157" t="s">
        <v>263</v>
      </c>
      <c r="AH41" s="157">
        <v>0</v>
      </c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  <c r="BE41" s="157"/>
      <c r="BF41" s="157"/>
      <c r="BG41" s="157"/>
      <c r="BH41" s="157"/>
    </row>
    <row r="42" spans="1:60" outlineLevel="1" x14ac:dyDescent="0.2">
      <c r="A42" s="164"/>
      <c r="B42" s="165"/>
      <c r="C42" s="197" t="s">
        <v>706</v>
      </c>
      <c r="D42" s="169"/>
      <c r="E42" s="170">
        <v>1.1297999999999999</v>
      </c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57"/>
      <c r="Y42" s="157"/>
      <c r="Z42" s="157"/>
      <c r="AA42" s="157"/>
      <c r="AB42" s="157"/>
      <c r="AC42" s="157"/>
      <c r="AD42" s="157"/>
      <c r="AE42" s="157"/>
      <c r="AF42" s="157"/>
      <c r="AG42" s="157" t="s">
        <v>263</v>
      </c>
      <c r="AH42" s="157">
        <v>0</v>
      </c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</row>
    <row r="43" spans="1:60" outlineLevel="1" x14ac:dyDescent="0.2">
      <c r="A43" s="164"/>
      <c r="B43" s="165"/>
      <c r="C43" s="197" t="s">
        <v>707</v>
      </c>
      <c r="D43" s="169"/>
      <c r="E43" s="170">
        <v>6.5549999999999997</v>
      </c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57"/>
      <c r="Y43" s="157"/>
      <c r="Z43" s="157"/>
      <c r="AA43" s="157"/>
      <c r="AB43" s="157"/>
      <c r="AC43" s="157"/>
      <c r="AD43" s="157"/>
      <c r="AE43" s="157"/>
      <c r="AF43" s="157"/>
      <c r="AG43" s="157" t="s">
        <v>263</v>
      </c>
      <c r="AH43" s="157">
        <v>0</v>
      </c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</row>
    <row r="44" spans="1:60" outlineLevel="1" x14ac:dyDescent="0.2">
      <c r="A44" s="164"/>
      <c r="B44" s="165"/>
      <c r="C44" s="197" t="s">
        <v>708</v>
      </c>
      <c r="D44" s="169"/>
      <c r="E44" s="170">
        <v>8.2799999999999994</v>
      </c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57"/>
      <c r="Y44" s="157"/>
      <c r="Z44" s="157"/>
      <c r="AA44" s="157"/>
      <c r="AB44" s="157"/>
      <c r="AC44" s="157"/>
      <c r="AD44" s="157"/>
      <c r="AE44" s="157"/>
      <c r="AF44" s="157"/>
      <c r="AG44" s="157" t="s">
        <v>263</v>
      </c>
      <c r="AH44" s="157">
        <v>0</v>
      </c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</row>
    <row r="45" spans="1:60" ht="22.5" outlineLevel="1" x14ac:dyDescent="0.2">
      <c r="A45" s="164"/>
      <c r="B45" s="165"/>
      <c r="C45" s="197" t="s">
        <v>709</v>
      </c>
      <c r="D45" s="169"/>
      <c r="E45" s="170">
        <v>2.01796</v>
      </c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57"/>
      <c r="Y45" s="157"/>
      <c r="Z45" s="157"/>
      <c r="AA45" s="157"/>
      <c r="AB45" s="157"/>
      <c r="AC45" s="157"/>
      <c r="AD45" s="157"/>
      <c r="AE45" s="157"/>
      <c r="AF45" s="157"/>
      <c r="AG45" s="157" t="s">
        <v>263</v>
      </c>
      <c r="AH45" s="157">
        <v>0</v>
      </c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</row>
    <row r="46" spans="1:60" outlineLevel="1" x14ac:dyDescent="0.2">
      <c r="A46" s="164"/>
      <c r="B46" s="165"/>
      <c r="C46" s="197" t="s">
        <v>710</v>
      </c>
      <c r="D46" s="169"/>
      <c r="E46" s="170">
        <v>3.5988799999999999</v>
      </c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57"/>
      <c r="Y46" s="157"/>
      <c r="Z46" s="157"/>
      <c r="AA46" s="157"/>
      <c r="AB46" s="157"/>
      <c r="AC46" s="157"/>
      <c r="AD46" s="157"/>
      <c r="AE46" s="157"/>
      <c r="AF46" s="157"/>
      <c r="AG46" s="157" t="s">
        <v>263</v>
      </c>
      <c r="AH46" s="157">
        <v>0</v>
      </c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</row>
    <row r="47" spans="1:60" outlineLevel="1" x14ac:dyDescent="0.2">
      <c r="A47" s="164"/>
      <c r="B47" s="165"/>
      <c r="C47" s="197" t="s">
        <v>711</v>
      </c>
      <c r="D47" s="169"/>
      <c r="E47" s="170">
        <v>8.1</v>
      </c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57"/>
      <c r="Y47" s="157"/>
      <c r="Z47" s="157"/>
      <c r="AA47" s="157"/>
      <c r="AB47" s="157"/>
      <c r="AC47" s="157"/>
      <c r="AD47" s="157"/>
      <c r="AE47" s="157"/>
      <c r="AF47" s="157"/>
      <c r="AG47" s="157" t="s">
        <v>263</v>
      </c>
      <c r="AH47" s="157">
        <v>0</v>
      </c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</row>
    <row r="48" spans="1:60" outlineLevel="1" x14ac:dyDescent="0.2">
      <c r="A48" s="164"/>
      <c r="B48" s="165"/>
      <c r="C48" s="197" t="s">
        <v>712</v>
      </c>
      <c r="D48" s="169"/>
      <c r="E48" s="170">
        <v>2.25</v>
      </c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57"/>
      <c r="Y48" s="157"/>
      <c r="Z48" s="157"/>
      <c r="AA48" s="157"/>
      <c r="AB48" s="157"/>
      <c r="AC48" s="157"/>
      <c r="AD48" s="157"/>
      <c r="AE48" s="157"/>
      <c r="AF48" s="157"/>
      <c r="AG48" s="157" t="s">
        <v>263</v>
      </c>
      <c r="AH48" s="157">
        <v>0</v>
      </c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</row>
    <row r="49" spans="1:60" ht="33.75" outlineLevel="1" x14ac:dyDescent="0.2">
      <c r="A49" s="178">
        <v>5</v>
      </c>
      <c r="B49" s="179" t="s">
        <v>713</v>
      </c>
      <c r="C49" s="196" t="s">
        <v>714</v>
      </c>
      <c r="D49" s="180" t="s">
        <v>255</v>
      </c>
      <c r="E49" s="181">
        <v>1.35</v>
      </c>
      <c r="F49" s="182"/>
      <c r="G49" s="183">
        <f>ROUND(E49*F49,2)</f>
        <v>0</v>
      </c>
      <c r="H49" s="182"/>
      <c r="I49" s="183">
        <f>ROUND(E49*H49,2)</f>
        <v>0</v>
      </c>
      <c r="J49" s="182"/>
      <c r="K49" s="183">
        <f>ROUND(E49*J49,2)</f>
        <v>0</v>
      </c>
      <c r="L49" s="183">
        <v>21</v>
      </c>
      <c r="M49" s="183">
        <f>G49*(1+L49/100)</f>
        <v>0</v>
      </c>
      <c r="N49" s="183">
        <v>0</v>
      </c>
      <c r="O49" s="183">
        <f>ROUND(E49*N49,2)</f>
        <v>0</v>
      </c>
      <c r="P49" s="183">
        <v>0</v>
      </c>
      <c r="Q49" s="183">
        <f>ROUND(E49*P49,2)</f>
        <v>0</v>
      </c>
      <c r="R49" s="183"/>
      <c r="S49" s="183" t="s">
        <v>669</v>
      </c>
      <c r="T49" s="184" t="s">
        <v>670</v>
      </c>
      <c r="U49" s="167">
        <v>0</v>
      </c>
      <c r="V49" s="167">
        <f>ROUND(E49*U49,2)</f>
        <v>0</v>
      </c>
      <c r="W49" s="167"/>
      <c r="X49" s="157"/>
      <c r="Y49" s="157"/>
      <c r="Z49" s="157"/>
      <c r="AA49" s="157"/>
      <c r="AB49" s="157"/>
      <c r="AC49" s="157"/>
      <c r="AD49" s="157"/>
      <c r="AE49" s="157"/>
      <c r="AF49" s="157"/>
      <c r="AG49" s="157" t="s">
        <v>259</v>
      </c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</row>
    <row r="50" spans="1:60" outlineLevel="1" x14ac:dyDescent="0.2">
      <c r="A50" s="164"/>
      <c r="B50" s="165"/>
      <c r="C50" s="259" t="s">
        <v>715</v>
      </c>
      <c r="D50" s="260"/>
      <c r="E50" s="260"/>
      <c r="F50" s="260"/>
      <c r="G50" s="260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57"/>
      <c r="Y50" s="157"/>
      <c r="Z50" s="157"/>
      <c r="AA50" s="157"/>
      <c r="AB50" s="157"/>
      <c r="AC50" s="157"/>
      <c r="AD50" s="157"/>
      <c r="AE50" s="157"/>
      <c r="AF50" s="157"/>
      <c r="AG50" s="157" t="s">
        <v>413</v>
      </c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</row>
    <row r="51" spans="1:60" outlineLevel="1" x14ac:dyDescent="0.2">
      <c r="A51" s="164"/>
      <c r="B51" s="165"/>
      <c r="C51" s="197" t="s">
        <v>716</v>
      </c>
      <c r="D51" s="169"/>
      <c r="E51" s="170">
        <v>1.35</v>
      </c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57"/>
      <c r="Y51" s="157"/>
      <c r="Z51" s="157"/>
      <c r="AA51" s="157"/>
      <c r="AB51" s="157"/>
      <c r="AC51" s="157"/>
      <c r="AD51" s="157"/>
      <c r="AE51" s="157"/>
      <c r="AF51" s="157"/>
      <c r="AG51" s="157" t="s">
        <v>263</v>
      </c>
      <c r="AH51" s="157">
        <v>0</v>
      </c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7"/>
      <c r="AY51" s="157"/>
      <c r="AZ51" s="157"/>
      <c r="BA51" s="157"/>
      <c r="BB51" s="157"/>
      <c r="BC51" s="157"/>
      <c r="BD51" s="157"/>
      <c r="BE51" s="157"/>
      <c r="BF51" s="157"/>
      <c r="BG51" s="157"/>
      <c r="BH51" s="157"/>
    </row>
    <row r="52" spans="1:60" ht="33.75" outlineLevel="1" x14ac:dyDescent="0.2">
      <c r="A52" s="178">
        <v>6</v>
      </c>
      <c r="B52" s="179" t="s">
        <v>717</v>
      </c>
      <c r="C52" s="196" t="s">
        <v>718</v>
      </c>
      <c r="D52" s="180" t="s">
        <v>255</v>
      </c>
      <c r="E52" s="181">
        <v>152.535</v>
      </c>
      <c r="F52" s="182"/>
      <c r="G52" s="183">
        <f>ROUND(E52*F52,2)</f>
        <v>0</v>
      </c>
      <c r="H52" s="182"/>
      <c r="I52" s="183">
        <f>ROUND(E52*H52,2)</f>
        <v>0</v>
      </c>
      <c r="J52" s="182"/>
      <c r="K52" s="183">
        <f>ROUND(E52*J52,2)</f>
        <v>0</v>
      </c>
      <c r="L52" s="183">
        <v>21</v>
      </c>
      <c r="M52" s="183">
        <f>G52*(1+L52/100)</f>
        <v>0</v>
      </c>
      <c r="N52" s="183">
        <v>0</v>
      </c>
      <c r="O52" s="183">
        <f>ROUND(E52*N52,2)</f>
        <v>0</v>
      </c>
      <c r="P52" s="183">
        <v>0</v>
      </c>
      <c r="Q52" s="183">
        <f>ROUND(E52*P52,2)</f>
        <v>0</v>
      </c>
      <c r="R52" s="183"/>
      <c r="S52" s="183" t="s">
        <v>669</v>
      </c>
      <c r="T52" s="184" t="s">
        <v>670</v>
      </c>
      <c r="U52" s="167">
        <v>0</v>
      </c>
      <c r="V52" s="167">
        <f>ROUND(E52*U52,2)</f>
        <v>0</v>
      </c>
      <c r="W52" s="167"/>
      <c r="X52" s="157"/>
      <c r="Y52" s="157"/>
      <c r="Z52" s="157"/>
      <c r="AA52" s="157"/>
      <c r="AB52" s="157"/>
      <c r="AC52" s="157"/>
      <c r="AD52" s="157"/>
      <c r="AE52" s="157"/>
      <c r="AF52" s="157"/>
      <c r="AG52" s="157" t="s">
        <v>259</v>
      </c>
      <c r="AH52" s="157"/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7"/>
      <c r="AY52" s="157"/>
      <c r="AZ52" s="157"/>
      <c r="BA52" s="157"/>
      <c r="BB52" s="157"/>
      <c r="BC52" s="157"/>
      <c r="BD52" s="157"/>
      <c r="BE52" s="157"/>
      <c r="BF52" s="157"/>
      <c r="BG52" s="157"/>
      <c r="BH52" s="157"/>
    </row>
    <row r="53" spans="1:60" outlineLevel="1" x14ac:dyDescent="0.2">
      <c r="A53" s="164"/>
      <c r="B53" s="165"/>
      <c r="C53" s="197" t="s">
        <v>719</v>
      </c>
      <c r="D53" s="169"/>
      <c r="E53" s="170">
        <v>152.535</v>
      </c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57"/>
      <c r="Y53" s="157"/>
      <c r="Z53" s="157"/>
      <c r="AA53" s="157"/>
      <c r="AB53" s="157"/>
      <c r="AC53" s="157"/>
      <c r="AD53" s="157"/>
      <c r="AE53" s="157"/>
      <c r="AF53" s="157"/>
      <c r="AG53" s="157" t="s">
        <v>263</v>
      </c>
      <c r="AH53" s="157">
        <v>0</v>
      </c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7"/>
      <c r="AY53" s="157"/>
      <c r="AZ53" s="157"/>
      <c r="BA53" s="157"/>
      <c r="BB53" s="157"/>
      <c r="BC53" s="157"/>
      <c r="BD53" s="157"/>
      <c r="BE53" s="157"/>
      <c r="BF53" s="157"/>
      <c r="BG53" s="157"/>
      <c r="BH53" s="157"/>
    </row>
    <row r="54" spans="1:60" ht="33.75" outlineLevel="1" x14ac:dyDescent="0.2">
      <c r="A54" s="178">
        <v>7</v>
      </c>
      <c r="B54" s="179" t="s">
        <v>720</v>
      </c>
      <c r="C54" s="196" t="s">
        <v>721</v>
      </c>
      <c r="D54" s="180" t="s">
        <v>255</v>
      </c>
      <c r="E54" s="181">
        <v>130.88200000000001</v>
      </c>
      <c r="F54" s="182"/>
      <c r="G54" s="183">
        <f>ROUND(E54*F54,2)</f>
        <v>0</v>
      </c>
      <c r="H54" s="182"/>
      <c r="I54" s="183">
        <f>ROUND(E54*H54,2)</f>
        <v>0</v>
      </c>
      <c r="J54" s="182"/>
      <c r="K54" s="183">
        <f>ROUND(E54*J54,2)</f>
        <v>0</v>
      </c>
      <c r="L54" s="183">
        <v>21</v>
      </c>
      <c r="M54" s="183">
        <f>G54*(1+L54/100)</f>
        <v>0</v>
      </c>
      <c r="N54" s="183">
        <v>0</v>
      </c>
      <c r="O54" s="183">
        <f>ROUND(E54*N54,2)</f>
        <v>0</v>
      </c>
      <c r="P54" s="183">
        <v>0</v>
      </c>
      <c r="Q54" s="183">
        <f>ROUND(E54*P54,2)</f>
        <v>0</v>
      </c>
      <c r="R54" s="183"/>
      <c r="S54" s="183" t="s">
        <v>669</v>
      </c>
      <c r="T54" s="184" t="s">
        <v>670</v>
      </c>
      <c r="U54" s="167">
        <v>0</v>
      </c>
      <c r="V54" s="167">
        <f>ROUND(E54*U54,2)</f>
        <v>0</v>
      </c>
      <c r="W54" s="167"/>
      <c r="X54" s="157"/>
      <c r="Y54" s="157"/>
      <c r="Z54" s="157"/>
      <c r="AA54" s="157"/>
      <c r="AB54" s="157"/>
      <c r="AC54" s="157"/>
      <c r="AD54" s="157"/>
      <c r="AE54" s="157"/>
      <c r="AF54" s="157"/>
      <c r="AG54" s="157" t="s">
        <v>259</v>
      </c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57"/>
      <c r="AZ54" s="157"/>
      <c r="BA54" s="157"/>
      <c r="BB54" s="157"/>
      <c r="BC54" s="157"/>
      <c r="BD54" s="157"/>
      <c r="BE54" s="157"/>
      <c r="BF54" s="157"/>
      <c r="BG54" s="157"/>
      <c r="BH54" s="157"/>
    </row>
    <row r="55" spans="1:60" outlineLevel="1" x14ac:dyDescent="0.2">
      <c r="A55" s="164"/>
      <c r="B55" s="165"/>
      <c r="C55" s="197" t="s">
        <v>722</v>
      </c>
      <c r="D55" s="169"/>
      <c r="E55" s="170">
        <v>130.88200000000001</v>
      </c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57"/>
      <c r="Y55" s="157"/>
      <c r="Z55" s="157"/>
      <c r="AA55" s="157"/>
      <c r="AB55" s="157"/>
      <c r="AC55" s="157"/>
      <c r="AD55" s="157"/>
      <c r="AE55" s="157"/>
      <c r="AF55" s="157"/>
      <c r="AG55" s="157" t="s">
        <v>263</v>
      </c>
      <c r="AH55" s="157">
        <v>0</v>
      </c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57"/>
      <c r="BE55" s="157"/>
      <c r="BF55" s="157"/>
      <c r="BG55" s="157"/>
      <c r="BH55" s="157"/>
    </row>
    <row r="56" spans="1:60" ht="33.75" outlineLevel="1" x14ac:dyDescent="0.2">
      <c r="A56" s="178">
        <v>8</v>
      </c>
      <c r="B56" s="179" t="s">
        <v>723</v>
      </c>
      <c r="C56" s="196" t="s">
        <v>724</v>
      </c>
      <c r="D56" s="180" t="s">
        <v>255</v>
      </c>
      <c r="E56" s="181">
        <v>654.41</v>
      </c>
      <c r="F56" s="182"/>
      <c r="G56" s="183">
        <f>ROUND(E56*F56,2)</f>
        <v>0</v>
      </c>
      <c r="H56" s="182"/>
      <c r="I56" s="183">
        <f>ROUND(E56*H56,2)</f>
        <v>0</v>
      </c>
      <c r="J56" s="182"/>
      <c r="K56" s="183">
        <f>ROUND(E56*J56,2)</f>
        <v>0</v>
      </c>
      <c r="L56" s="183">
        <v>21</v>
      </c>
      <c r="M56" s="183">
        <f>G56*(1+L56/100)</f>
        <v>0</v>
      </c>
      <c r="N56" s="183">
        <v>0</v>
      </c>
      <c r="O56" s="183">
        <f>ROUND(E56*N56,2)</f>
        <v>0</v>
      </c>
      <c r="P56" s="183">
        <v>0</v>
      </c>
      <c r="Q56" s="183">
        <f>ROUND(E56*P56,2)</f>
        <v>0</v>
      </c>
      <c r="R56" s="183"/>
      <c r="S56" s="183" t="s">
        <v>669</v>
      </c>
      <c r="T56" s="184" t="s">
        <v>670</v>
      </c>
      <c r="U56" s="167">
        <v>0</v>
      </c>
      <c r="V56" s="167">
        <f>ROUND(E56*U56,2)</f>
        <v>0</v>
      </c>
      <c r="W56" s="167"/>
      <c r="X56" s="157"/>
      <c r="Y56" s="157"/>
      <c r="Z56" s="157"/>
      <c r="AA56" s="157"/>
      <c r="AB56" s="157"/>
      <c r="AC56" s="157"/>
      <c r="AD56" s="157"/>
      <c r="AE56" s="157"/>
      <c r="AF56" s="157"/>
      <c r="AG56" s="157" t="s">
        <v>259</v>
      </c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</row>
    <row r="57" spans="1:60" outlineLevel="1" x14ac:dyDescent="0.2">
      <c r="A57" s="164"/>
      <c r="B57" s="165"/>
      <c r="C57" s="259" t="s">
        <v>725</v>
      </c>
      <c r="D57" s="260"/>
      <c r="E57" s="260"/>
      <c r="F57" s="260"/>
      <c r="G57" s="260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57"/>
      <c r="Y57" s="157"/>
      <c r="Z57" s="157"/>
      <c r="AA57" s="157"/>
      <c r="AB57" s="157"/>
      <c r="AC57" s="157"/>
      <c r="AD57" s="157"/>
      <c r="AE57" s="157"/>
      <c r="AF57" s="157"/>
      <c r="AG57" s="157" t="s">
        <v>413</v>
      </c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57"/>
      <c r="BG57" s="157"/>
      <c r="BH57" s="157"/>
    </row>
    <row r="58" spans="1:60" outlineLevel="1" x14ac:dyDescent="0.2">
      <c r="A58" s="164"/>
      <c r="B58" s="165"/>
      <c r="C58" s="269" t="s">
        <v>726</v>
      </c>
      <c r="D58" s="270"/>
      <c r="E58" s="270"/>
      <c r="F58" s="270"/>
      <c r="G58" s="270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57"/>
      <c r="Y58" s="157"/>
      <c r="Z58" s="157"/>
      <c r="AA58" s="157"/>
      <c r="AB58" s="157"/>
      <c r="AC58" s="157"/>
      <c r="AD58" s="157"/>
      <c r="AE58" s="157"/>
      <c r="AF58" s="157"/>
      <c r="AG58" s="157" t="s">
        <v>413</v>
      </c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7"/>
      <c r="AY58" s="157"/>
      <c r="AZ58" s="157"/>
      <c r="BA58" s="157"/>
      <c r="BB58" s="157"/>
      <c r="BC58" s="157"/>
      <c r="BD58" s="157"/>
      <c r="BE58" s="157"/>
      <c r="BF58" s="157"/>
      <c r="BG58" s="157"/>
      <c r="BH58" s="157"/>
    </row>
    <row r="59" spans="1:60" outlineLevel="1" x14ac:dyDescent="0.2">
      <c r="A59" s="164"/>
      <c r="B59" s="165"/>
      <c r="C59" s="197" t="s">
        <v>727</v>
      </c>
      <c r="D59" s="169"/>
      <c r="E59" s="170">
        <v>654.41</v>
      </c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57"/>
      <c r="Y59" s="157"/>
      <c r="Z59" s="157"/>
      <c r="AA59" s="157"/>
      <c r="AB59" s="157"/>
      <c r="AC59" s="157"/>
      <c r="AD59" s="157"/>
      <c r="AE59" s="157"/>
      <c r="AF59" s="157"/>
      <c r="AG59" s="157" t="s">
        <v>263</v>
      </c>
      <c r="AH59" s="157">
        <v>0</v>
      </c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7"/>
      <c r="AY59" s="157"/>
      <c r="AZ59" s="157"/>
      <c r="BA59" s="157"/>
      <c r="BB59" s="157"/>
      <c r="BC59" s="157"/>
      <c r="BD59" s="157"/>
      <c r="BE59" s="157"/>
      <c r="BF59" s="157"/>
      <c r="BG59" s="157"/>
      <c r="BH59" s="157"/>
    </row>
    <row r="60" spans="1:60" ht="22.5" outlineLevel="1" x14ac:dyDescent="0.2">
      <c r="A60" s="178">
        <v>9</v>
      </c>
      <c r="B60" s="179" t="s">
        <v>728</v>
      </c>
      <c r="C60" s="196" t="s">
        <v>729</v>
      </c>
      <c r="D60" s="180" t="s">
        <v>255</v>
      </c>
      <c r="E60" s="181">
        <v>217.73400000000001</v>
      </c>
      <c r="F60" s="182"/>
      <c r="G60" s="183">
        <f>ROUND(E60*F60,2)</f>
        <v>0</v>
      </c>
      <c r="H60" s="182"/>
      <c r="I60" s="183">
        <f>ROUND(E60*H60,2)</f>
        <v>0</v>
      </c>
      <c r="J60" s="182"/>
      <c r="K60" s="183">
        <f>ROUND(E60*J60,2)</f>
        <v>0</v>
      </c>
      <c r="L60" s="183">
        <v>21</v>
      </c>
      <c r="M60" s="183">
        <f>G60*(1+L60/100)</f>
        <v>0</v>
      </c>
      <c r="N60" s="183">
        <v>0</v>
      </c>
      <c r="O60" s="183">
        <f>ROUND(E60*N60,2)</f>
        <v>0</v>
      </c>
      <c r="P60" s="183">
        <v>0</v>
      </c>
      <c r="Q60" s="183">
        <f>ROUND(E60*P60,2)</f>
        <v>0</v>
      </c>
      <c r="R60" s="183"/>
      <c r="S60" s="183" t="s">
        <v>669</v>
      </c>
      <c r="T60" s="184" t="s">
        <v>670</v>
      </c>
      <c r="U60" s="167">
        <v>0</v>
      </c>
      <c r="V60" s="167">
        <f>ROUND(E60*U60,2)</f>
        <v>0</v>
      </c>
      <c r="W60" s="167"/>
      <c r="X60" s="157"/>
      <c r="Y60" s="157"/>
      <c r="Z60" s="157"/>
      <c r="AA60" s="157"/>
      <c r="AB60" s="157"/>
      <c r="AC60" s="157"/>
      <c r="AD60" s="157"/>
      <c r="AE60" s="157"/>
      <c r="AF60" s="157"/>
      <c r="AG60" s="157" t="s">
        <v>259</v>
      </c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</row>
    <row r="61" spans="1:60" outlineLevel="1" x14ac:dyDescent="0.2">
      <c r="A61" s="164"/>
      <c r="B61" s="165"/>
      <c r="C61" s="197" t="s">
        <v>730</v>
      </c>
      <c r="D61" s="169"/>
      <c r="E61" s="170">
        <v>217.73400000000001</v>
      </c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57"/>
      <c r="Y61" s="157"/>
      <c r="Z61" s="157"/>
      <c r="AA61" s="157"/>
      <c r="AB61" s="157"/>
      <c r="AC61" s="157"/>
      <c r="AD61" s="157"/>
      <c r="AE61" s="157"/>
      <c r="AF61" s="157"/>
      <c r="AG61" s="157" t="s">
        <v>263</v>
      </c>
      <c r="AH61" s="157">
        <v>0</v>
      </c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</row>
    <row r="62" spans="1:60" ht="33.75" outlineLevel="1" x14ac:dyDescent="0.2">
      <c r="A62" s="178">
        <v>10</v>
      </c>
      <c r="B62" s="179" t="s">
        <v>731</v>
      </c>
      <c r="C62" s="196" t="s">
        <v>732</v>
      </c>
      <c r="D62" s="180" t="s">
        <v>255</v>
      </c>
      <c r="E62" s="181">
        <v>4.6375000000000002</v>
      </c>
      <c r="F62" s="182"/>
      <c r="G62" s="183">
        <f>ROUND(E62*F62,2)</f>
        <v>0</v>
      </c>
      <c r="H62" s="182"/>
      <c r="I62" s="183">
        <f>ROUND(E62*H62,2)</f>
        <v>0</v>
      </c>
      <c r="J62" s="182"/>
      <c r="K62" s="183">
        <f>ROUND(E62*J62,2)</f>
        <v>0</v>
      </c>
      <c r="L62" s="183">
        <v>21</v>
      </c>
      <c r="M62" s="183">
        <f>G62*(1+L62/100)</f>
        <v>0</v>
      </c>
      <c r="N62" s="183">
        <v>0</v>
      </c>
      <c r="O62" s="183">
        <f>ROUND(E62*N62,2)</f>
        <v>0</v>
      </c>
      <c r="P62" s="183">
        <v>0</v>
      </c>
      <c r="Q62" s="183">
        <f>ROUND(E62*P62,2)</f>
        <v>0</v>
      </c>
      <c r="R62" s="183"/>
      <c r="S62" s="183" t="s">
        <v>669</v>
      </c>
      <c r="T62" s="184" t="s">
        <v>670</v>
      </c>
      <c r="U62" s="167">
        <v>0</v>
      </c>
      <c r="V62" s="167">
        <f>ROUND(E62*U62,2)</f>
        <v>0</v>
      </c>
      <c r="W62" s="167"/>
      <c r="X62" s="157"/>
      <c r="Y62" s="157"/>
      <c r="Z62" s="157"/>
      <c r="AA62" s="157"/>
      <c r="AB62" s="157"/>
      <c r="AC62" s="157"/>
      <c r="AD62" s="157"/>
      <c r="AE62" s="157"/>
      <c r="AF62" s="157"/>
      <c r="AG62" s="157" t="s">
        <v>259</v>
      </c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</row>
    <row r="63" spans="1:60" outlineLevel="1" x14ac:dyDescent="0.2">
      <c r="A63" s="164"/>
      <c r="B63" s="165"/>
      <c r="C63" s="259" t="s">
        <v>733</v>
      </c>
      <c r="D63" s="260"/>
      <c r="E63" s="260"/>
      <c r="F63" s="260"/>
      <c r="G63" s="260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57"/>
      <c r="Y63" s="157"/>
      <c r="Z63" s="157"/>
      <c r="AA63" s="157"/>
      <c r="AB63" s="157"/>
      <c r="AC63" s="157"/>
      <c r="AD63" s="157"/>
      <c r="AE63" s="157"/>
      <c r="AF63" s="157"/>
      <c r="AG63" s="157" t="s">
        <v>413</v>
      </c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</row>
    <row r="64" spans="1:60" outlineLevel="1" x14ac:dyDescent="0.2">
      <c r="A64" s="164"/>
      <c r="B64" s="165"/>
      <c r="C64" s="269" t="s">
        <v>734</v>
      </c>
      <c r="D64" s="270"/>
      <c r="E64" s="270"/>
      <c r="F64" s="270"/>
      <c r="G64" s="270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57"/>
      <c r="Y64" s="157"/>
      <c r="Z64" s="157"/>
      <c r="AA64" s="157"/>
      <c r="AB64" s="157"/>
      <c r="AC64" s="157"/>
      <c r="AD64" s="157"/>
      <c r="AE64" s="157"/>
      <c r="AF64" s="157"/>
      <c r="AG64" s="157" t="s">
        <v>413</v>
      </c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</row>
    <row r="65" spans="1:60" outlineLevel="1" x14ac:dyDescent="0.2">
      <c r="A65" s="164"/>
      <c r="B65" s="165"/>
      <c r="C65" s="197" t="s">
        <v>735</v>
      </c>
      <c r="D65" s="169"/>
      <c r="E65" s="170">
        <v>4.6375000000000002</v>
      </c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57"/>
      <c r="Y65" s="157"/>
      <c r="Z65" s="157"/>
      <c r="AA65" s="157"/>
      <c r="AB65" s="157"/>
      <c r="AC65" s="157"/>
      <c r="AD65" s="157"/>
      <c r="AE65" s="157"/>
      <c r="AF65" s="157"/>
      <c r="AG65" s="157" t="s">
        <v>263</v>
      </c>
      <c r="AH65" s="157">
        <v>0</v>
      </c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</row>
    <row r="66" spans="1:60" outlineLevel="1" x14ac:dyDescent="0.2">
      <c r="A66" s="178">
        <v>11</v>
      </c>
      <c r="B66" s="179" t="s">
        <v>736</v>
      </c>
      <c r="C66" s="196" t="s">
        <v>737</v>
      </c>
      <c r="D66" s="180" t="s">
        <v>255</v>
      </c>
      <c r="E66" s="181">
        <v>130.88200000000001</v>
      </c>
      <c r="F66" s="182"/>
      <c r="G66" s="183">
        <f>ROUND(E66*F66,2)</f>
        <v>0</v>
      </c>
      <c r="H66" s="182"/>
      <c r="I66" s="183">
        <f>ROUND(E66*H66,2)</f>
        <v>0</v>
      </c>
      <c r="J66" s="182"/>
      <c r="K66" s="183">
        <f>ROUND(E66*J66,2)</f>
        <v>0</v>
      </c>
      <c r="L66" s="183">
        <v>21</v>
      </c>
      <c r="M66" s="183">
        <f>G66*(1+L66/100)</f>
        <v>0</v>
      </c>
      <c r="N66" s="183">
        <v>0</v>
      </c>
      <c r="O66" s="183">
        <f>ROUND(E66*N66,2)</f>
        <v>0</v>
      </c>
      <c r="P66" s="183">
        <v>0</v>
      </c>
      <c r="Q66" s="183">
        <f>ROUND(E66*P66,2)</f>
        <v>0</v>
      </c>
      <c r="R66" s="183"/>
      <c r="S66" s="183" t="s">
        <v>669</v>
      </c>
      <c r="T66" s="184" t="s">
        <v>670</v>
      </c>
      <c r="U66" s="167">
        <v>0</v>
      </c>
      <c r="V66" s="167">
        <f>ROUND(E66*U66,2)</f>
        <v>0</v>
      </c>
      <c r="W66" s="167"/>
      <c r="X66" s="157"/>
      <c r="Y66" s="157"/>
      <c r="Z66" s="157"/>
      <c r="AA66" s="157"/>
      <c r="AB66" s="157"/>
      <c r="AC66" s="157"/>
      <c r="AD66" s="157"/>
      <c r="AE66" s="157"/>
      <c r="AF66" s="157"/>
      <c r="AG66" s="157" t="s">
        <v>259</v>
      </c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</row>
    <row r="67" spans="1:60" outlineLevel="1" x14ac:dyDescent="0.2">
      <c r="A67" s="164"/>
      <c r="B67" s="165"/>
      <c r="C67" s="197" t="s">
        <v>738</v>
      </c>
      <c r="D67" s="169"/>
      <c r="E67" s="170">
        <v>130.88200000000001</v>
      </c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57"/>
      <c r="Y67" s="157"/>
      <c r="Z67" s="157"/>
      <c r="AA67" s="157"/>
      <c r="AB67" s="157"/>
      <c r="AC67" s="157"/>
      <c r="AD67" s="157"/>
      <c r="AE67" s="157"/>
      <c r="AF67" s="157"/>
      <c r="AG67" s="157" t="s">
        <v>263</v>
      </c>
      <c r="AH67" s="157">
        <v>0</v>
      </c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</row>
    <row r="68" spans="1:60" outlineLevel="1" x14ac:dyDescent="0.2">
      <c r="A68" s="178">
        <v>12</v>
      </c>
      <c r="B68" s="179" t="s">
        <v>739</v>
      </c>
      <c r="C68" s="196" t="s">
        <v>740</v>
      </c>
      <c r="D68" s="180" t="s">
        <v>294</v>
      </c>
      <c r="E68" s="181">
        <v>235.58760000000001</v>
      </c>
      <c r="F68" s="182"/>
      <c r="G68" s="183">
        <f>ROUND(E68*F68,2)</f>
        <v>0</v>
      </c>
      <c r="H68" s="182"/>
      <c r="I68" s="183">
        <f>ROUND(E68*H68,2)</f>
        <v>0</v>
      </c>
      <c r="J68" s="182"/>
      <c r="K68" s="183">
        <f>ROUND(E68*J68,2)</f>
        <v>0</v>
      </c>
      <c r="L68" s="183">
        <v>21</v>
      </c>
      <c r="M68" s="183">
        <f>G68*(1+L68/100)</f>
        <v>0</v>
      </c>
      <c r="N68" s="183">
        <v>0</v>
      </c>
      <c r="O68" s="183">
        <f>ROUND(E68*N68,2)</f>
        <v>0</v>
      </c>
      <c r="P68" s="183">
        <v>0</v>
      </c>
      <c r="Q68" s="183">
        <f>ROUND(E68*P68,2)</f>
        <v>0</v>
      </c>
      <c r="R68" s="183"/>
      <c r="S68" s="183" t="s">
        <v>669</v>
      </c>
      <c r="T68" s="184" t="s">
        <v>670</v>
      </c>
      <c r="U68" s="167">
        <v>0</v>
      </c>
      <c r="V68" s="167">
        <f>ROUND(E68*U68,2)</f>
        <v>0</v>
      </c>
      <c r="W68" s="167"/>
      <c r="X68" s="157"/>
      <c r="Y68" s="157"/>
      <c r="Z68" s="157"/>
      <c r="AA68" s="157"/>
      <c r="AB68" s="157"/>
      <c r="AC68" s="157"/>
      <c r="AD68" s="157"/>
      <c r="AE68" s="157"/>
      <c r="AF68" s="157"/>
      <c r="AG68" s="157" t="s">
        <v>259</v>
      </c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</row>
    <row r="69" spans="1:60" outlineLevel="1" x14ac:dyDescent="0.2">
      <c r="A69" s="164"/>
      <c r="B69" s="165"/>
      <c r="C69" s="197" t="s">
        <v>741</v>
      </c>
      <c r="D69" s="169"/>
      <c r="E69" s="170">
        <v>235.58760000000001</v>
      </c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57"/>
      <c r="Y69" s="157"/>
      <c r="Z69" s="157"/>
      <c r="AA69" s="157"/>
      <c r="AB69" s="157"/>
      <c r="AC69" s="157"/>
      <c r="AD69" s="157"/>
      <c r="AE69" s="157"/>
      <c r="AF69" s="157"/>
      <c r="AG69" s="157" t="s">
        <v>263</v>
      </c>
      <c r="AH69" s="157">
        <v>0</v>
      </c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</row>
    <row r="70" spans="1:60" ht="22.5" outlineLevel="1" x14ac:dyDescent="0.2">
      <c r="A70" s="178">
        <v>13</v>
      </c>
      <c r="B70" s="179" t="s">
        <v>742</v>
      </c>
      <c r="C70" s="196" t="s">
        <v>743</v>
      </c>
      <c r="D70" s="180" t="s">
        <v>255</v>
      </c>
      <c r="E70" s="181">
        <v>9.81</v>
      </c>
      <c r="F70" s="182"/>
      <c r="G70" s="183">
        <f>ROUND(E70*F70,2)</f>
        <v>0</v>
      </c>
      <c r="H70" s="182"/>
      <c r="I70" s="183">
        <f>ROUND(E70*H70,2)</f>
        <v>0</v>
      </c>
      <c r="J70" s="182"/>
      <c r="K70" s="183">
        <f>ROUND(E70*J70,2)</f>
        <v>0</v>
      </c>
      <c r="L70" s="183">
        <v>21</v>
      </c>
      <c r="M70" s="183">
        <f>G70*(1+L70/100)</f>
        <v>0</v>
      </c>
      <c r="N70" s="183">
        <v>0</v>
      </c>
      <c r="O70" s="183">
        <f>ROUND(E70*N70,2)</f>
        <v>0</v>
      </c>
      <c r="P70" s="183">
        <v>0</v>
      </c>
      <c r="Q70" s="183">
        <f>ROUND(E70*P70,2)</f>
        <v>0</v>
      </c>
      <c r="R70" s="183"/>
      <c r="S70" s="183" t="s">
        <v>669</v>
      </c>
      <c r="T70" s="184" t="s">
        <v>670</v>
      </c>
      <c r="U70" s="167">
        <v>0</v>
      </c>
      <c r="V70" s="167">
        <f>ROUND(E70*U70,2)</f>
        <v>0</v>
      </c>
      <c r="W70" s="167"/>
      <c r="X70" s="157"/>
      <c r="Y70" s="157"/>
      <c r="Z70" s="157"/>
      <c r="AA70" s="157"/>
      <c r="AB70" s="157"/>
      <c r="AC70" s="157"/>
      <c r="AD70" s="157"/>
      <c r="AE70" s="157"/>
      <c r="AF70" s="157"/>
      <c r="AG70" s="157" t="s">
        <v>259</v>
      </c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</row>
    <row r="71" spans="1:60" outlineLevel="1" x14ac:dyDescent="0.2">
      <c r="A71" s="164"/>
      <c r="B71" s="165"/>
      <c r="C71" s="259" t="s">
        <v>744</v>
      </c>
      <c r="D71" s="260"/>
      <c r="E71" s="260"/>
      <c r="F71" s="260"/>
      <c r="G71" s="260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57"/>
      <c r="Y71" s="157"/>
      <c r="Z71" s="157"/>
      <c r="AA71" s="157"/>
      <c r="AB71" s="157"/>
      <c r="AC71" s="157"/>
      <c r="AD71" s="157"/>
      <c r="AE71" s="157"/>
      <c r="AF71" s="157"/>
      <c r="AG71" s="157" t="s">
        <v>413</v>
      </c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</row>
    <row r="72" spans="1:60" outlineLevel="1" x14ac:dyDescent="0.2">
      <c r="A72" s="164"/>
      <c r="B72" s="165"/>
      <c r="C72" s="269" t="s">
        <v>745</v>
      </c>
      <c r="D72" s="270"/>
      <c r="E72" s="270"/>
      <c r="F72" s="270"/>
      <c r="G72" s="270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57"/>
      <c r="Y72" s="157"/>
      <c r="Z72" s="157"/>
      <c r="AA72" s="157"/>
      <c r="AB72" s="157"/>
      <c r="AC72" s="157"/>
      <c r="AD72" s="157"/>
      <c r="AE72" s="157"/>
      <c r="AF72" s="157"/>
      <c r="AG72" s="157" t="s">
        <v>413</v>
      </c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</row>
    <row r="73" spans="1:60" outlineLevel="1" x14ac:dyDescent="0.2">
      <c r="A73" s="164"/>
      <c r="B73" s="165"/>
      <c r="C73" s="197" t="s">
        <v>746</v>
      </c>
      <c r="D73" s="169"/>
      <c r="E73" s="170">
        <v>5.13</v>
      </c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57"/>
      <c r="Y73" s="157"/>
      <c r="Z73" s="157"/>
      <c r="AA73" s="157"/>
      <c r="AB73" s="157"/>
      <c r="AC73" s="157"/>
      <c r="AD73" s="157"/>
      <c r="AE73" s="157"/>
      <c r="AF73" s="157"/>
      <c r="AG73" s="157" t="s">
        <v>263</v>
      </c>
      <c r="AH73" s="157">
        <v>0</v>
      </c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</row>
    <row r="74" spans="1:60" outlineLevel="1" x14ac:dyDescent="0.2">
      <c r="A74" s="164"/>
      <c r="B74" s="165"/>
      <c r="C74" s="197" t="s">
        <v>747</v>
      </c>
      <c r="D74" s="169"/>
      <c r="E74" s="170">
        <v>4.68</v>
      </c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57"/>
      <c r="Y74" s="157"/>
      <c r="Z74" s="157"/>
      <c r="AA74" s="157"/>
      <c r="AB74" s="157"/>
      <c r="AC74" s="157"/>
      <c r="AD74" s="157"/>
      <c r="AE74" s="157"/>
      <c r="AF74" s="157"/>
      <c r="AG74" s="157" t="s">
        <v>263</v>
      </c>
      <c r="AH74" s="157">
        <v>0</v>
      </c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</row>
    <row r="75" spans="1:60" ht="22.5" outlineLevel="1" x14ac:dyDescent="0.2">
      <c r="A75" s="178">
        <v>14</v>
      </c>
      <c r="B75" s="179" t="s">
        <v>748</v>
      </c>
      <c r="C75" s="196" t="s">
        <v>749</v>
      </c>
      <c r="D75" s="180" t="s">
        <v>283</v>
      </c>
      <c r="E75" s="181">
        <v>362.02</v>
      </c>
      <c r="F75" s="182"/>
      <c r="G75" s="183">
        <f>ROUND(E75*F75,2)</f>
        <v>0</v>
      </c>
      <c r="H75" s="182"/>
      <c r="I75" s="183">
        <f>ROUND(E75*H75,2)</f>
        <v>0</v>
      </c>
      <c r="J75" s="182"/>
      <c r="K75" s="183">
        <f>ROUND(E75*J75,2)</f>
        <v>0</v>
      </c>
      <c r="L75" s="183">
        <v>21</v>
      </c>
      <c r="M75" s="183">
        <f>G75*(1+L75/100)</f>
        <v>0</v>
      </c>
      <c r="N75" s="183">
        <v>0</v>
      </c>
      <c r="O75" s="183">
        <f>ROUND(E75*N75,2)</f>
        <v>0</v>
      </c>
      <c r="P75" s="183">
        <v>0</v>
      </c>
      <c r="Q75" s="183">
        <f>ROUND(E75*P75,2)</f>
        <v>0</v>
      </c>
      <c r="R75" s="183"/>
      <c r="S75" s="183" t="s">
        <v>669</v>
      </c>
      <c r="T75" s="184" t="s">
        <v>670</v>
      </c>
      <c r="U75" s="167">
        <v>0</v>
      </c>
      <c r="V75" s="167">
        <f>ROUND(E75*U75,2)</f>
        <v>0</v>
      </c>
      <c r="W75" s="167"/>
      <c r="X75" s="157"/>
      <c r="Y75" s="157"/>
      <c r="Z75" s="157"/>
      <c r="AA75" s="157"/>
      <c r="AB75" s="157"/>
      <c r="AC75" s="157"/>
      <c r="AD75" s="157"/>
      <c r="AE75" s="157"/>
      <c r="AF75" s="157"/>
      <c r="AG75" s="157" t="s">
        <v>259</v>
      </c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</row>
    <row r="76" spans="1:60" outlineLevel="1" x14ac:dyDescent="0.2">
      <c r="A76" s="164"/>
      <c r="B76" s="165"/>
      <c r="C76" s="259" t="s">
        <v>677</v>
      </c>
      <c r="D76" s="260"/>
      <c r="E76" s="260"/>
      <c r="F76" s="260"/>
      <c r="G76" s="260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57"/>
      <c r="Y76" s="157"/>
      <c r="Z76" s="157"/>
      <c r="AA76" s="157"/>
      <c r="AB76" s="157"/>
      <c r="AC76" s="157"/>
      <c r="AD76" s="157"/>
      <c r="AE76" s="157"/>
      <c r="AF76" s="157"/>
      <c r="AG76" s="157" t="s">
        <v>413</v>
      </c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</row>
    <row r="77" spans="1:60" outlineLevel="1" x14ac:dyDescent="0.2">
      <c r="A77" s="164"/>
      <c r="B77" s="165"/>
      <c r="C77" s="269" t="s">
        <v>678</v>
      </c>
      <c r="D77" s="270"/>
      <c r="E77" s="270"/>
      <c r="F77" s="270"/>
      <c r="G77" s="270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57"/>
      <c r="Y77" s="157"/>
      <c r="Z77" s="157"/>
      <c r="AA77" s="157"/>
      <c r="AB77" s="157"/>
      <c r="AC77" s="157"/>
      <c r="AD77" s="157"/>
      <c r="AE77" s="157"/>
      <c r="AF77" s="157"/>
      <c r="AG77" s="157" t="s">
        <v>413</v>
      </c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</row>
    <row r="78" spans="1:60" outlineLevel="1" x14ac:dyDescent="0.2">
      <c r="A78" s="164"/>
      <c r="B78" s="165"/>
      <c r="C78" s="197" t="s">
        <v>750</v>
      </c>
      <c r="D78" s="169"/>
      <c r="E78" s="170">
        <v>279.76</v>
      </c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57"/>
      <c r="Y78" s="157"/>
      <c r="Z78" s="157"/>
      <c r="AA78" s="157"/>
      <c r="AB78" s="157"/>
      <c r="AC78" s="157"/>
      <c r="AD78" s="157"/>
      <c r="AE78" s="157"/>
      <c r="AF78" s="157"/>
      <c r="AG78" s="157" t="s">
        <v>263</v>
      </c>
      <c r="AH78" s="157">
        <v>0</v>
      </c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</row>
    <row r="79" spans="1:60" outlineLevel="1" x14ac:dyDescent="0.2">
      <c r="A79" s="164"/>
      <c r="B79" s="165"/>
      <c r="C79" s="197" t="s">
        <v>751</v>
      </c>
      <c r="D79" s="169"/>
      <c r="E79" s="170">
        <v>82.26</v>
      </c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57"/>
      <c r="Y79" s="157"/>
      <c r="Z79" s="157"/>
      <c r="AA79" s="157"/>
      <c r="AB79" s="157"/>
      <c r="AC79" s="157"/>
      <c r="AD79" s="157"/>
      <c r="AE79" s="157"/>
      <c r="AF79" s="157"/>
      <c r="AG79" s="157" t="s">
        <v>263</v>
      </c>
      <c r="AH79" s="157">
        <v>0</v>
      </c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</row>
    <row r="80" spans="1:60" x14ac:dyDescent="0.2">
      <c r="A80" s="172" t="s">
        <v>242</v>
      </c>
      <c r="B80" s="173" t="s">
        <v>103</v>
      </c>
      <c r="C80" s="194" t="s">
        <v>104</v>
      </c>
      <c r="D80" s="174"/>
      <c r="E80" s="175"/>
      <c r="F80" s="176"/>
      <c r="G80" s="176">
        <f>SUMIF(AG81:AG146,"&lt;&gt;NOR",G81:G146)</f>
        <v>0</v>
      </c>
      <c r="H80" s="176"/>
      <c r="I80" s="176">
        <f>SUM(I81:I146)</f>
        <v>0</v>
      </c>
      <c r="J80" s="176"/>
      <c r="K80" s="176">
        <f>SUM(K81:K146)</f>
        <v>0</v>
      </c>
      <c r="L80" s="176"/>
      <c r="M80" s="176">
        <f>SUM(M81:M146)</f>
        <v>0</v>
      </c>
      <c r="N80" s="176"/>
      <c r="O80" s="176">
        <f>SUM(O81:O146)</f>
        <v>69.22</v>
      </c>
      <c r="P80" s="176"/>
      <c r="Q80" s="176">
        <f>SUM(Q81:Q146)</f>
        <v>0</v>
      </c>
      <c r="R80" s="176"/>
      <c r="S80" s="176"/>
      <c r="T80" s="177"/>
      <c r="U80" s="171"/>
      <c r="V80" s="171">
        <f>SUM(V81:V146)</f>
        <v>0</v>
      </c>
      <c r="W80" s="171"/>
      <c r="AG80" t="s">
        <v>243</v>
      </c>
    </row>
    <row r="81" spans="1:60" ht="22.5" outlineLevel="1" x14ac:dyDescent="0.2">
      <c r="A81" s="178">
        <v>15</v>
      </c>
      <c r="B81" s="179" t="s">
        <v>752</v>
      </c>
      <c r="C81" s="196" t="s">
        <v>753</v>
      </c>
      <c r="D81" s="180" t="s">
        <v>255</v>
      </c>
      <c r="E81" s="181">
        <v>24.207159999999998</v>
      </c>
      <c r="F81" s="182"/>
      <c r="G81" s="183">
        <f>ROUND(E81*F81,2)</f>
        <v>0</v>
      </c>
      <c r="H81" s="182"/>
      <c r="I81" s="183">
        <f>ROUND(E81*H81,2)</f>
        <v>0</v>
      </c>
      <c r="J81" s="182"/>
      <c r="K81" s="183">
        <f>ROUND(E81*J81,2)</f>
        <v>0</v>
      </c>
      <c r="L81" s="183">
        <v>21</v>
      </c>
      <c r="M81" s="183">
        <f>G81*(1+L81/100)</f>
        <v>0</v>
      </c>
      <c r="N81" s="183">
        <v>0</v>
      </c>
      <c r="O81" s="183">
        <f>ROUND(E81*N81,2)</f>
        <v>0</v>
      </c>
      <c r="P81" s="183">
        <v>0</v>
      </c>
      <c r="Q81" s="183">
        <f>ROUND(E81*P81,2)</f>
        <v>0</v>
      </c>
      <c r="R81" s="183"/>
      <c r="S81" s="183" t="s">
        <v>669</v>
      </c>
      <c r="T81" s="184" t="s">
        <v>670</v>
      </c>
      <c r="U81" s="167">
        <v>0</v>
      </c>
      <c r="V81" s="167">
        <f>ROUND(E81*U81,2)</f>
        <v>0</v>
      </c>
      <c r="W81" s="167"/>
      <c r="X81" s="157"/>
      <c r="Y81" s="157"/>
      <c r="Z81" s="157"/>
      <c r="AA81" s="157"/>
      <c r="AB81" s="157"/>
      <c r="AC81" s="157"/>
      <c r="AD81" s="157"/>
      <c r="AE81" s="157"/>
      <c r="AF81" s="157"/>
      <c r="AG81" s="157" t="s">
        <v>259</v>
      </c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</row>
    <row r="82" spans="1:60" outlineLevel="1" x14ac:dyDescent="0.2">
      <c r="A82" s="164"/>
      <c r="B82" s="165"/>
      <c r="C82" s="259" t="s">
        <v>754</v>
      </c>
      <c r="D82" s="260"/>
      <c r="E82" s="260"/>
      <c r="F82" s="260"/>
      <c r="G82" s="260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57"/>
      <c r="Y82" s="157"/>
      <c r="Z82" s="157"/>
      <c r="AA82" s="157"/>
      <c r="AB82" s="157"/>
      <c r="AC82" s="157"/>
      <c r="AD82" s="157"/>
      <c r="AE82" s="157"/>
      <c r="AF82" s="157"/>
      <c r="AG82" s="157" t="s">
        <v>413</v>
      </c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</row>
    <row r="83" spans="1:60" outlineLevel="1" x14ac:dyDescent="0.2">
      <c r="A83" s="164"/>
      <c r="B83" s="165"/>
      <c r="C83" s="269" t="s">
        <v>755</v>
      </c>
      <c r="D83" s="270"/>
      <c r="E83" s="270"/>
      <c r="F83" s="270"/>
      <c r="G83" s="270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57"/>
      <c r="Y83" s="157"/>
      <c r="Z83" s="157"/>
      <c r="AA83" s="157"/>
      <c r="AB83" s="157"/>
      <c r="AC83" s="157"/>
      <c r="AD83" s="157"/>
      <c r="AE83" s="157"/>
      <c r="AF83" s="157"/>
      <c r="AG83" s="157" t="s">
        <v>413</v>
      </c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</row>
    <row r="84" spans="1:60" outlineLevel="1" x14ac:dyDescent="0.2">
      <c r="A84" s="164"/>
      <c r="B84" s="165"/>
      <c r="C84" s="269" t="s">
        <v>756</v>
      </c>
      <c r="D84" s="270"/>
      <c r="E84" s="270"/>
      <c r="F84" s="270"/>
      <c r="G84" s="270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57"/>
      <c r="Y84" s="157"/>
      <c r="Z84" s="157"/>
      <c r="AA84" s="157"/>
      <c r="AB84" s="157"/>
      <c r="AC84" s="157"/>
      <c r="AD84" s="157"/>
      <c r="AE84" s="157"/>
      <c r="AF84" s="157"/>
      <c r="AG84" s="157" t="s">
        <v>413</v>
      </c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</row>
    <row r="85" spans="1:60" outlineLevel="1" x14ac:dyDescent="0.2">
      <c r="A85" s="164"/>
      <c r="B85" s="165"/>
      <c r="C85" s="269" t="s">
        <v>757</v>
      </c>
      <c r="D85" s="270"/>
      <c r="E85" s="270"/>
      <c r="F85" s="270"/>
      <c r="G85" s="270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57"/>
      <c r="Y85" s="157"/>
      <c r="Z85" s="157"/>
      <c r="AA85" s="157"/>
      <c r="AB85" s="157"/>
      <c r="AC85" s="157"/>
      <c r="AD85" s="157"/>
      <c r="AE85" s="157"/>
      <c r="AF85" s="157"/>
      <c r="AG85" s="157" t="s">
        <v>413</v>
      </c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</row>
    <row r="86" spans="1:60" outlineLevel="1" x14ac:dyDescent="0.2">
      <c r="A86" s="164"/>
      <c r="B86" s="165"/>
      <c r="C86" s="197" t="s">
        <v>708</v>
      </c>
      <c r="D86" s="169"/>
      <c r="E86" s="170">
        <v>8.2799999999999994</v>
      </c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57"/>
      <c r="Y86" s="157"/>
      <c r="Z86" s="157"/>
      <c r="AA86" s="157"/>
      <c r="AB86" s="157"/>
      <c r="AC86" s="157"/>
      <c r="AD86" s="157"/>
      <c r="AE86" s="157"/>
      <c r="AF86" s="157"/>
      <c r="AG86" s="157" t="s">
        <v>263</v>
      </c>
      <c r="AH86" s="157">
        <v>0</v>
      </c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</row>
    <row r="87" spans="1:60" ht="22.5" outlineLevel="1" x14ac:dyDescent="0.2">
      <c r="A87" s="164"/>
      <c r="B87" s="165"/>
      <c r="C87" s="197" t="s">
        <v>758</v>
      </c>
      <c r="D87" s="169"/>
      <c r="E87" s="170">
        <v>4.03592</v>
      </c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57"/>
      <c r="Y87" s="157"/>
      <c r="Z87" s="157"/>
      <c r="AA87" s="157"/>
      <c r="AB87" s="157"/>
      <c r="AC87" s="157"/>
      <c r="AD87" s="157"/>
      <c r="AE87" s="157"/>
      <c r="AF87" s="157"/>
      <c r="AG87" s="157" t="s">
        <v>263</v>
      </c>
      <c r="AH87" s="157">
        <v>0</v>
      </c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</row>
    <row r="88" spans="1:60" outlineLevel="1" x14ac:dyDescent="0.2">
      <c r="A88" s="164"/>
      <c r="B88" s="165"/>
      <c r="C88" s="197" t="s">
        <v>759</v>
      </c>
      <c r="D88" s="169"/>
      <c r="E88" s="170">
        <v>5.1412500000000003</v>
      </c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57"/>
      <c r="Y88" s="157"/>
      <c r="Z88" s="157"/>
      <c r="AA88" s="157"/>
      <c r="AB88" s="157"/>
      <c r="AC88" s="157"/>
      <c r="AD88" s="157"/>
      <c r="AE88" s="157"/>
      <c r="AF88" s="157"/>
      <c r="AG88" s="157" t="s">
        <v>263</v>
      </c>
      <c r="AH88" s="157">
        <v>0</v>
      </c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</row>
    <row r="89" spans="1:60" outlineLevel="1" x14ac:dyDescent="0.2">
      <c r="A89" s="164"/>
      <c r="B89" s="165"/>
      <c r="C89" s="197" t="s">
        <v>760</v>
      </c>
      <c r="D89" s="169"/>
      <c r="E89" s="170">
        <v>6.75</v>
      </c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57"/>
      <c r="Y89" s="157"/>
      <c r="Z89" s="157"/>
      <c r="AA89" s="157"/>
      <c r="AB89" s="157"/>
      <c r="AC89" s="157"/>
      <c r="AD89" s="157"/>
      <c r="AE89" s="157"/>
      <c r="AF89" s="157"/>
      <c r="AG89" s="157" t="s">
        <v>263</v>
      </c>
      <c r="AH89" s="157">
        <v>0</v>
      </c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</row>
    <row r="90" spans="1:60" ht="33.75" outlineLevel="1" x14ac:dyDescent="0.2">
      <c r="A90" s="178">
        <v>16</v>
      </c>
      <c r="B90" s="179" t="s">
        <v>761</v>
      </c>
      <c r="C90" s="196" t="s">
        <v>762</v>
      </c>
      <c r="D90" s="180" t="s">
        <v>283</v>
      </c>
      <c r="E90" s="181">
        <v>151.13275999999999</v>
      </c>
      <c r="F90" s="182"/>
      <c r="G90" s="183">
        <f>ROUND(E90*F90,2)</f>
        <v>0</v>
      </c>
      <c r="H90" s="182"/>
      <c r="I90" s="183">
        <f>ROUND(E90*H90,2)</f>
        <v>0</v>
      </c>
      <c r="J90" s="182"/>
      <c r="K90" s="183">
        <f>ROUND(E90*J90,2)</f>
        <v>0</v>
      </c>
      <c r="L90" s="183">
        <v>21</v>
      </c>
      <c r="M90" s="183">
        <f>G90*(1+L90/100)</f>
        <v>0</v>
      </c>
      <c r="N90" s="183">
        <v>3.1E-4</v>
      </c>
      <c r="O90" s="183">
        <f>ROUND(E90*N90,2)</f>
        <v>0.05</v>
      </c>
      <c r="P90" s="183">
        <v>0</v>
      </c>
      <c r="Q90" s="183">
        <f>ROUND(E90*P90,2)</f>
        <v>0</v>
      </c>
      <c r="R90" s="183"/>
      <c r="S90" s="183" t="s">
        <v>669</v>
      </c>
      <c r="T90" s="184" t="s">
        <v>670</v>
      </c>
      <c r="U90" s="167">
        <v>0</v>
      </c>
      <c r="V90" s="167">
        <f>ROUND(E90*U90,2)</f>
        <v>0</v>
      </c>
      <c r="W90" s="167"/>
      <c r="X90" s="157"/>
      <c r="Y90" s="157"/>
      <c r="Z90" s="157"/>
      <c r="AA90" s="157"/>
      <c r="AB90" s="157"/>
      <c r="AC90" s="157"/>
      <c r="AD90" s="157"/>
      <c r="AE90" s="157"/>
      <c r="AF90" s="157"/>
      <c r="AG90" s="157" t="s">
        <v>259</v>
      </c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</row>
    <row r="91" spans="1:60" outlineLevel="1" x14ac:dyDescent="0.2">
      <c r="A91" s="164"/>
      <c r="B91" s="165"/>
      <c r="C91" s="259" t="s">
        <v>763</v>
      </c>
      <c r="D91" s="260"/>
      <c r="E91" s="260"/>
      <c r="F91" s="260"/>
      <c r="G91" s="260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57"/>
      <c r="Y91" s="157"/>
      <c r="Z91" s="157"/>
      <c r="AA91" s="157"/>
      <c r="AB91" s="157"/>
      <c r="AC91" s="157"/>
      <c r="AD91" s="157"/>
      <c r="AE91" s="157"/>
      <c r="AF91" s="157"/>
      <c r="AG91" s="157" t="s">
        <v>413</v>
      </c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</row>
    <row r="92" spans="1:60" outlineLevel="1" x14ac:dyDescent="0.2">
      <c r="A92" s="164"/>
      <c r="B92" s="165"/>
      <c r="C92" s="269" t="s">
        <v>764</v>
      </c>
      <c r="D92" s="270"/>
      <c r="E92" s="270"/>
      <c r="F92" s="270"/>
      <c r="G92" s="270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57"/>
      <c r="Y92" s="157"/>
      <c r="Z92" s="157"/>
      <c r="AA92" s="157"/>
      <c r="AB92" s="157"/>
      <c r="AC92" s="157"/>
      <c r="AD92" s="157"/>
      <c r="AE92" s="157"/>
      <c r="AF92" s="157"/>
      <c r="AG92" s="157" t="s">
        <v>413</v>
      </c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</row>
    <row r="93" spans="1:60" outlineLevel="1" x14ac:dyDescent="0.2">
      <c r="A93" s="164"/>
      <c r="B93" s="165"/>
      <c r="C93" s="197" t="s">
        <v>765</v>
      </c>
      <c r="D93" s="169"/>
      <c r="E93" s="170">
        <v>86.02</v>
      </c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57"/>
      <c r="Y93" s="157"/>
      <c r="Z93" s="157"/>
      <c r="AA93" s="157"/>
      <c r="AB93" s="157"/>
      <c r="AC93" s="157"/>
      <c r="AD93" s="157"/>
      <c r="AE93" s="157"/>
      <c r="AF93" s="157"/>
      <c r="AG93" s="157" t="s">
        <v>263</v>
      </c>
      <c r="AH93" s="157">
        <v>0</v>
      </c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</row>
    <row r="94" spans="1:60" ht="22.5" outlineLevel="1" x14ac:dyDescent="0.2">
      <c r="A94" s="164"/>
      <c r="B94" s="165"/>
      <c r="C94" s="197" t="s">
        <v>766</v>
      </c>
      <c r="D94" s="169"/>
      <c r="E94" s="170">
        <v>65.112759999999994</v>
      </c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57"/>
      <c r="Y94" s="157"/>
      <c r="Z94" s="157"/>
      <c r="AA94" s="157"/>
      <c r="AB94" s="157"/>
      <c r="AC94" s="157"/>
      <c r="AD94" s="157"/>
      <c r="AE94" s="157"/>
      <c r="AF94" s="157"/>
      <c r="AG94" s="157" t="s">
        <v>263</v>
      </c>
      <c r="AH94" s="157">
        <v>0</v>
      </c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</row>
    <row r="95" spans="1:60" outlineLevel="1" x14ac:dyDescent="0.2">
      <c r="A95" s="178">
        <v>17</v>
      </c>
      <c r="B95" s="179" t="s">
        <v>767</v>
      </c>
      <c r="C95" s="196" t="s">
        <v>768</v>
      </c>
      <c r="D95" s="180" t="s">
        <v>283</v>
      </c>
      <c r="E95" s="181">
        <v>166.24629999999999</v>
      </c>
      <c r="F95" s="182"/>
      <c r="G95" s="183">
        <f>ROUND(E95*F95,2)</f>
        <v>0</v>
      </c>
      <c r="H95" s="182"/>
      <c r="I95" s="183">
        <f>ROUND(E95*H95,2)</f>
        <v>0</v>
      </c>
      <c r="J95" s="182"/>
      <c r="K95" s="183">
        <f>ROUND(E95*J95,2)</f>
        <v>0</v>
      </c>
      <c r="L95" s="183">
        <v>21</v>
      </c>
      <c r="M95" s="183">
        <f>G95*(1+L95/100)</f>
        <v>0</v>
      </c>
      <c r="N95" s="183">
        <v>4.0000000000000002E-4</v>
      </c>
      <c r="O95" s="183">
        <f>ROUND(E95*N95,2)</f>
        <v>7.0000000000000007E-2</v>
      </c>
      <c r="P95" s="183">
        <v>0</v>
      </c>
      <c r="Q95" s="183">
        <f>ROUND(E95*P95,2)</f>
        <v>0</v>
      </c>
      <c r="R95" s="183"/>
      <c r="S95" s="183" t="s">
        <v>669</v>
      </c>
      <c r="T95" s="184" t="s">
        <v>670</v>
      </c>
      <c r="U95" s="167">
        <v>0</v>
      </c>
      <c r="V95" s="167">
        <f>ROUND(E95*U95,2)</f>
        <v>0</v>
      </c>
      <c r="W95" s="167"/>
      <c r="X95" s="157"/>
      <c r="Y95" s="157"/>
      <c r="Z95" s="157"/>
      <c r="AA95" s="157"/>
      <c r="AB95" s="157"/>
      <c r="AC95" s="157"/>
      <c r="AD95" s="157"/>
      <c r="AE95" s="157"/>
      <c r="AF95" s="157"/>
      <c r="AG95" s="157" t="s">
        <v>352</v>
      </c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</row>
    <row r="96" spans="1:60" ht="22.5" outlineLevel="1" x14ac:dyDescent="0.2">
      <c r="A96" s="164"/>
      <c r="B96" s="165"/>
      <c r="C96" s="259" t="s">
        <v>769</v>
      </c>
      <c r="D96" s="260"/>
      <c r="E96" s="260"/>
      <c r="F96" s="260"/>
      <c r="G96" s="260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57"/>
      <c r="Y96" s="157"/>
      <c r="Z96" s="157"/>
      <c r="AA96" s="157"/>
      <c r="AB96" s="157"/>
      <c r="AC96" s="157"/>
      <c r="AD96" s="157"/>
      <c r="AE96" s="157"/>
      <c r="AF96" s="157"/>
      <c r="AG96" s="157" t="s">
        <v>413</v>
      </c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92" t="str">
        <f>C96</f>
        <v>Plošná hmotnost: 400 g/m2, Pevnost v tahu (podélně/příčně): 4,0/3,5 kN/m, Statické protržení (CBR): 600 N, Funkce: F, F+S  Šířka: 2 m, Délka nábalu: 50 m</v>
      </c>
      <c r="BB96" s="157"/>
      <c r="BC96" s="157"/>
      <c r="BD96" s="157"/>
      <c r="BE96" s="157"/>
      <c r="BF96" s="157"/>
      <c r="BG96" s="157"/>
      <c r="BH96" s="157"/>
    </row>
    <row r="97" spans="1:60" outlineLevel="1" x14ac:dyDescent="0.2">
      <c r="A97" s="164"/>
      <c r="B97" s="165"/>
      <c r="C97" s="197" t="s">
        <v>770</v>
      </c>
      <c r="D97" s="169"/>
      <c r="E97" s="170">
        <v>166.24629999999999</v>
      </c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57"/>
      <c r="Y97" s="157"/>
      <c r="Z97" s="157"/>
      <c r="AA97" s="157"/>
      <c r="AB97" s="157"/>
      <c r="AC97" s="157"/>
      <c r="AD97" s="157"/>
      <c r="AE97" s="157"/>
      <c r="AF97" s="157"/>
      <c r="AG97" s="157" t="s">
        <v>263</v>
      </c>
      <c r="AH97" s="157">
        <v>0</v>
      </c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</row>
    <row r="98" spans="1:60" outlineLevel="1" x14ac:dyDescent="0.2">
      <c r="A98" s="178">
        <v>18</v>
      </c>
      <c r="B98" s="179" t="s">
        <v>771</v>
      </c>
      <c r="C98" s="196" t="s">
        <v>772</v>
      </c>
      <c r="D98" s="180" t="s">
        <v>255</v>
      </c>
      <c r="E98" s="181">
        <v>2.0699999999999998</v>
      </c>
      <c r="F98" s="182"/>
      <c r="G98" s="183">
        <f>ROUND(E98*F98,2)</f>
        <v>0</v>
      </c>
      <c r="H98" s="182"/>
      <c r="I98" s="183">
        <f>ROUND(E98*H98,2)</f>
        <v>0</v>
      </c>
      <c r="J98" s="182"/>
      <c r="K98" s="183">
        <f>ROUND(E98*J98,2)</f>
        <v>0</v>
      </c>
      <c r="L98" s="183">
        <v>21</v>
      </c>
      <c r="M98" s="183">
        <f>G98*(1+L98/100)</f>
        <v>0</v>
      </c>
      <c r="N98" s="183">
        <v>0</v>
      </c>
      <c r="O98" s="183">
        <f>ROUND(E98*N98,2)</f>
        <v>0</v>
      </c>
      <c r="P98" s="183">
        <v>0</v>
      </c>
      <c r="Q98" s="183">
        <f>ROUND(E98*P98,2)</f>
        <v>0</v>
      </c>
      <c r="R98" s="183"/>
      <c r="S98" s="183" t="s">
        <v>669</v>
      </c>
      <c r="T98" s="184" t="s">
        <v>670</v>
      </c>
      <c r="U98" s="167">
        <v>0</v>
      </c>
      <c r="V98" s="167">
        <f>ROUND(E98*U98,2)</f>
        <v>0</v>
      </c>
      <c r="W98" s="167"/>
      <c r="X98" s="157"/>
      <c r="Y98" s="157"/>
      <c r="Z98" s="157"/>
      <c r="AA98" s="157"/>
      <c r="AB98" s="157"/>
      <c r="AC98" s="157"/>
      <c r="AD98" s="157"/>
      <c r="AE98" s="157"/>
      <c r="AF98" s="157"/>
      <c r="AG98" s="157" t="s">
        <v>259</v>
      </c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</row>
    <row r="99" spans="1:60" outlineLevel="1" x14ac:dyDescent="0.2">
      <c r="A99" s="164"/>
      <c r="B99" s="165"/>
      <c r="C99" s="197" t="s">
        <v>773</v>
      </c>
      <c r="D99" s="169"/>
      <c r="E99" s="170">
        <v>2.0699999999999998</v>
      </c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57"/>
      <c r="Y99" s="157"/>
      <c r="Z99" s="157"/>
      <c r="AA99" s="157"/>
      <c r="AB99" s="157"/>
      <c r="AC99" s="157"/>
      <c r="AD99" s="157"/>
      <c r="AE99" s="157"/>
      <c r="AF99" s="157"/>
      <c r="AG99" s="157" t="s">
        <v>263</v>
      </c>
      <c r="AH99" s="157">
        <v>0</v>
      </c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</row>
    <row r="100" spans="1:60" outlineLevel="1" x14ac:dyDescent="0.2">
      <c r="A100" s="178">
        <v>19</v>
      </c>
      <c r="B100" s="179" t="s">
        <v>774</v>
      </c>
      <c r="C100" s="196" t="s">
        <v>775</v>
      </c>
      <c r="D100" s="180" t="s">
        <v>298</v>
      </c>
      <c r="E100" s="181">
        <v>22.1</v>
      </c>
      <c r="F100" s="182"/>
      <c r="G100" s="183">
        <f>ROUND(E100*F100,2)</f>
        <v>0</v>
      </c>
      <c r="H100" s="182"/>
      <c r="I100" s="183">
        <f>ROUND(E100*H100,2)</f>
        <v>0</v>
      </c>
      <c r="J100" s="182"/>
      <c r="K100" s="183">
        <f>ROUND(E100*J100,2)</f>
        <v>0</v>
      </c>
      <c r="L100" s="183">
        <v>21</v>
      </c>
      <c r="M100" s="183">
        <f>G100*(1+L100/100)</f>
        <v>0</v>
      </c>
      <c r="N100" s="183">
        <v>4.1200000000000001E-2</v>
      </c>
      <c r="O100" s="183">
        <f>ROUND(E100*N100,2)</f>
        <v>0.91</v>
      </c>
      <c r="P100" s="183">
        <v>0</v>
      </c>
      <c r="Q100" s="183">
        <f>ROUND(E100*P100,2)</f>
        <v>0</v>
      </c>
      <c r="R100" s="183"/>
      <c r="S100" s="183" t="s">
        <v>669</v>
      </c>
      <c r="T100" s="184" t="s">
        <v>670</v>
      </c>
      <c r="U100" s="167">
        <v>0</v>
      </c>
      <c r="V100" s="167">
        <f>ROUND(E100*U100,2)</f>
        <v>0</v>
      </c>
      <c r="W100" s="16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 t="s">
        <v>259</v>
      </c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</row>
    <row r="101" spans="1:60" outlineLevel="1" x14ac:dyDescent="0.2">
      <c r="A101" s="164"/>
      <c r="B101" s="165"/>
      <c r="C101" s="259" t="s">
        <v>776</v>
      </c>
      <c r="D101" s="260"/>
      <c r="E101" s="260"/>
      <c r="F101" s="260"/>
      <c r="G101" s="260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 t="s">
        <v>413</v>
      </c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</row>
    <row r="102" spans="1:60" outlineLevel="1" x14ac:dyDescent="0.2">
      <c r="A102" s="164"/>
      <c r="B102" s="165"/>
      <c r="C102" s="197" t="s">
        <v>777</v>
      </c>
      <c r="D102" s="169"/>
      <c r="E102" s="170">
        <v>12.3</v>
      </c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 t="s">
        <v>263</v>
      </c>
      <c r="AH102" s="157">
        <v>0</v>
      </c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</row>
    <row r="103" spans="1:60" outlineLevel="1" x14ac:dyDescent="0.2">
      <c r="A103" s="164"/>
      <c r="B103" s="165"/>
      <c r="C103" s="197" t="s">
        <v>778</v>
      </c>
      <c r="D103" s="169"/>
      <c r="E103" s="170">
        <v>9.8000000000000007</v>
      </c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 t="s">
        <v>263</v>
      </c>
      <c r="AH103" s="157">
        <v>0</v>
      </c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</row>
    <row r="104" spans="1:60" outlineLevel="1" x14ac:dyDescent="0.2">
      <c r="A104" s="185">
        <v>20</v>
      </c>
      <c r="B104" s="186" t="s">
        <v>779</v>
      </c>
      <c r="C104" s="195" t="s">
        <v>780</v>
      </c>
      <c r="D104" s="187" t="s">
        <v>298</v>
      </c>
      <c r="E104" s="188">
        <v>46</v>
      </c>
      <c r="F104" s="189"/>
      <c r="G104" s="190">
        <f>ROUND(E104*F104,2)</f>
        <v>0</v>
      </c>
      <c r="H104" s="189"/>
      <c r="I104" s="190">
        <f>ROUND(E104*H104,2)</f>
        <v>0</v>
      </c>
      <c r="J104" s="189"/>
      <c r="K104" s="190">
        <f>ROUND(E104*J104,2)</f>
        <v>0</v>
      </c>
      <c r="L104" s="190">
        <v>21</v>
      </c>
      <c r="M104" s="190">
        <f>G104*(1+L104/100)</f>
        <v>0</v>
      </c>
      <c r="N104" s="190">
        <v>4.8999999999999998E-4</v>
      </c>
      <c r="O104" s="190">
        <f>ROUND(E104*N104,2)</f>
        <v>0.02</v>
      </c>
      <c r="P104" s="190">
        <v>0</v>
      </c>
      <c r="Q104" s="190">
        <f>ROUND(E104*P104,2)</f>
        <v>0</v>
      </c>
      <c r="R104" s="190"/>
      <c r="S104" s="190" t="s">
        <v>669</v>
      </c>
      <c r="T104" s="191" t="s">
        <v>670</v>
      </c>
      <c r="U104" s="167">
        <v>0</v>
      </c>
      <c r="V104" s="167">
        <f>ROUND(E104*U104,2)</f>
        <v>0</v>
      </c>
      <c r="W104" s="16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 t="s">
        <v>259</v>
      </c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</row>
    <row r="105" spans="1:60" ht="22.5" outlineLevel="1" x14ac:dyDescent="0.2">
      <c r="A105" s="178">
        <v>21</v>
      </c>
      <c r="B105" s="179" t="s">
        <v>781</v>
      </c>
      <c r="C105" s="196" t="s">
        <v>782</v>
      </c>
      <c r="D105" s="180" t="s">
        <v>283</v>
      </c>
      <c r="E105" s="181">
        <v>25.298500000000001</v>
      </c>
      <c r="F105" s="182"/>
      <c r="G105" s="183">
        <f>ROUND(E105*F105,2)</f>
        <v>0</v>
      </c>
      <c r="H105" s="182"/>
      <c r="I105" s="183">
        <f>ROUND(E105*H105,2)</f>
        <v>0</v>
      </c>
      <c r="J105" s="182"/>
      <c r="K105" s="183">
        <f>ROUND(E105*J105,2)</f>
        <v>0</v>
      </c>
      <c r="L105" s="183">
        <v>21</v>
      </c>
      <c r="M105" s="183">
        <f>G105*(1+L105/100)</f>
        <v>0</v>
      </c>
      <c r="N105" s="183">
        <v>1E-4</v>
      </c>
      <c r="O105" s="183">
        <f>ROUND(E105*N105,2)</f>
        <v>0</v>
      </c>
      <c r="P105" s="183">
        <v>0</v>
      </c>
      <c r="Q105" s="183">
        <f>ROUND(E105*P105,2)</f>
        <v>0</v>
      </c>
      <c r="R105" s="183"/>
      <c r="S105" s="183" t="s">
        <v>669</v>
      </c>
      <c r="T105" s="184" t="s">
        <v>670</v>
      </c>
      <c r="U105" s="167">
        <v>0</v>
      </c>
      <c r="V105" s="167">
        <f>ROUND(E105*U105,2)</f>
        <v>0</v>
      </c>
      <c r="W105" s="16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 t="s">
        <v>259</v>
      </c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</row>
    <row r="106" spans="1:60" outlineLevel="1" x14ac:dyDescent="0.2">
      <c r="A106" s="164"/>
      <c r="B106" s="165"/>
      <c r="C106" s="259" t="s">
        <v>783</v>
      </c>
      <c r="D106" s="260"/>
      <c r="E106" s="260"/>
      <c r="F106" s="260"/>
      <c r="G106" s="260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 t="s">
        <v>413</v>
      </c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</row>
    <row r="107" spans="1:60" outlineLevel="1" x14ac:dyDescent="0.2">
      <c r="A107" s="164"/>
      <c r="B107" s="165"/>
      <c r="C107" s="269" t="s">
        <v>784</v>
      </c>
      <c r="D107" s="270"/>
      <c r="E107" s="270"/>
      <c r="F107" s="270"/>
      <c r="G107" s="270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 t="s">
        <v>413</v>
      </c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</row>
    <row r="108" spans="1:60" outlineLevel="1" x14ac:dyDescent="0.2">
      <c r="A108" s="164"/>
      <c r="B108" s="165"/>
      <c r="C108" s="197" t="s">
        <v>785</v>
      </c>
      <c r="D108" s="169"/>
      <c r="E108" s="170">
        <v>17.98</v>
      </c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 t="s">
        <v>263</v>
      </c>
      <c r="AH108" s="157">
        <v>0</v>
      </c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</row>
    <row r="109" spans="1:60" outlineLevel="1" x14ac:dyDescent="0.2">
      <c r="A109" s="164"/>
      <c r="B109" s="165"/>
      <c r="C109" s="197" t="s">
        <v>786</v>
      </c>
      <c r="D109" s="169"/>
      <c r="E109" s="170">
        <v>7.3185000000000002</v>
      </c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 t="s">
        <v>263</v>
      </c>
      <c r="AH109" s="157">
        <v>0</v>
      </c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</row>
    <row r="110" spans="1:60" outlineLevel="1" x14ac:dyDescent="0.2">
      <c r="A110" s="178">
        <v>22</v>
      </c>
      <c r="B110" s="179" t="s">
        <v>787</v>
      </c>
      <c r="C110" s="196" t="s">
        <v>788</v>
      </c>
      <c r="D110" s="180" t="s">
        <v>283</v>
      </c>
      <c r="E110" s="181">
        <v>29.094000000000001</v>
      </c>
      <c r="F110" s="182"/>
      <c r="G110" s="183">
        <f>ROUND(E110*F110,2)</f>
        <v>0</v>
      </c>
      <c r="H110" s="182"/>
      <c r="I110" s="183">
        <f>ROUND(E110*H110,2)</f>
        <v>0</v>
      </c>
      <c r="J110" s="182"/>
      <c r="K110" s="183">
        <f>ROUND(E110*J110,2)</f>
        <v>0</v>
      </c>
      <c r="L110" s="183">
        <v>21</v>
      </c>
      <c r="M110" s="183">
        <f>G110*(1+L110/100)</f>
        <v>0</v>
      </c>
      <c r="N110" s="183">
        <v>2.9999999999999997E-4</v>
      </c>
      <c r="O110" s="183">
        <f>ROUND(E110*N110,2)</f>
        <v>0.01</v>
      </c>
      <c r="P110" s="183">
        <v>0</v>
      </c>
      <c r="Q110" s="183">
        <f>ROUND(E110*P110,2)</f>
        <v>0</v>
      </c>
      <c r="R110" s="183"/>
      <c r="S110" s="183" t="s">
        <v>669</v>
      </c>
      <c r="T110" s="184" t="s">
        <v>670</v>
      </c>
      <c r="U110" s="167">
        <v>0</v>
      </c>
      <c r="V110" s="167">
        <f>ROUND(E110*U110,2)</f>
        <v>0</v>
      </c>
      <c r="W110" s="16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 t="s">
        <v>352</v>
      </c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</row>
    <row r="111" spans="1:60" ht="22.5" outlineLevel="1" x14ac:dyDescent="0.2">
      <c r="A111" s="164"/>
      <c r="B111" s="165"/>
      <c r="C111" s="259" t="s">
        <v>789</v>
      </c>
      <c r="D111" s="260"/>
      <c r="E111" s="260"/>
      <c r="F111" s="260"/>
      <c r="G111" s="260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 t="s">
        <v>413</v>
      </c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92" t="str">
        <f>C111</f>
        <v>Plošná hmotnost: 300 g/m2, Pevnost v tahu (podélně/příčně): 3,0/2,5 kN/m, Statické protržení (CBR): 400 N, Funkce: F, F+S  Šířka: 2 m, Délka nábalu: 50 m</v>
      </c>
      <c r="BB111" s="157"/>
      <c r="BC111" s="157"/>
      <c r="BD111" s="157"/>
      <c r="BE111" s="157"/>
      <c r="BF111" s="157"/>
      <c r="BG111" s="157"/>
      <c r="BH111" s="157"/>
    </row>
    <row r="112" spans="1:60" outlineLevel="1" x14ac:dyDescent="0.2">
      <c r="A112" s="178">
        <v>23</v>
      </c>
      <c r="B112" s="179" t="s">
        <v>790</v>
      </c>
      <c r="C112" s="196" t="s">
        <v>791</v>
      </c>
      <c r="D112" s="180" t="s">
        <v>294</v>
      </c>
      <c r="E112" s="181">
        <v>4.8000000000000001E-2</v>
      </c>
      <c r="F112" s="182"/>
      <c r="G112" s="183">
        <f>ROUND(E112*F112,2)</f>
        <v>0</v>
      </c>
      <c r="H112" s="182"/>
      <c r="I112" s="183">
        <f>ROUND(E112*H112,2)</f>
        <v>0</v>
      </c>
      <c r="J112" s="182"/>
      <c r="K112" s="183">
        <f>ROUND(E112*J112,2)</f>
        <v>0</v>
      </c>
      <c r="L112" s="183">
        <v>21</v>
      </c>
      <c r="M112" s="183">
        <f>G112*(1+L112/100)</f>
        <v>0</v>
      </c>
      <c r="N112" s="183">
        <v>1.0530600000000001</v>
      </c>
      <c r="O112" s="183">
        <f>ROUND(E112*N112,2)</f>
        <v>0.05</v>
      </c>
      <c r="P112" s="183">
        <v>0</v>
      </c>
      <c r="Q112" s="183">
        <f>ROUND(E112*P112,2)</f>
        <v>0</v>
      </c>
      <c r="R112" s="183"/>
      <c r="S112" s="183" t="s">
        <v>669</v>
      </c>
      <c r="T112" s="184" t="s">
        <v>670</v>
      </c>
      <c r="U112" s="167">
        <v>0</v>
      </c>
      <c r="V112" s="167">
        <f>ROUND(E112*U112,2)</f>
        <v>0</v>
      </c>
      <c r="W112" s="16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 t="s">
        <v>259</v>
      </c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</row>
    <row r="113" spans="1:60" outlineLevel="1" x14ac:dyDescent="0.2">
      <c r="A113" s="164"/>
      <c r="B113" s="165"/>
      <c r="C113" s="259" t="s">
        <v>792</v>
      </c>
      <c r="D113" s="260"/>
      <c r="E113" s="260"/>
      <c r="F113" s="260"/>
      <c r="G113" s="260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 t="s">
        <v>413</v>
      </c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</row>
    <row r="114" spans="1:60" outlineLevel="1" x14ac:dyDescent="0.2">
      <c r="A114" s="178">
        <v>24</v>
      </c>
      <c r="B114" s="179" t="s">
        <v>793</v>
      </c>
      <c r="C114" s="196" t="s">
        <v>794</v>
      </c>
      <c r="D114" s="180" t="s">
        <v>255</v>
      </c>
      <c r="E114" s="181">
        <v>19.95</v>
      </c>
      <c r="F114" s="182"/>
      <c r="G114" s="183">
        <f>ROUND(E114*F114,2)</f>
        <v>0</v>
      </c>
      <c r="H114" s="182"/>
      <c r="I114" s="183">
        <f>ROUND(E114*H114,2)</f>
        <v>0</v>
      </c>
      <c r="J114" s="182"/>
      <c r="K114" s="183">
        <f>ROUND(E114*J114,2)</f>
        <v>0</v>
      </c>
      <c r="L114" s="183">
        <v>21</v>
      </c>
      <c r="M114" s="183">
        <f>G114*(1+L114/100)</f>
        <v>0</v>
      </c>
      <c r="N114" s="183">
        <v>2.45329</v>
      </c>
      <c r="O114" s="183">
        <f>ROUND(E114*N114,2)</f>
        <v>48.94</v>
      </c>
      <c r="P114" s="183">
        <v>0</v>
      </c>
      <c r="Q114" s="183">
        <f>ROUND(E114*P114,2)</f>
        <v>0</v>
      </c>
      <c r="R114" s="183"/>
      <c r="S114" s="183" t="s">
        <v>669</v>
      </c>
      <c r="T114" s="184" t="s">
        <v>670</v>
      </c>
      <c r="U114" s="167">
        <v>0</v>
      </c>
      <c r="V114" s="167">
        <f>ROUND(E114*U114,2)</f>
        <v>0</v>
      </c>
      <c r="W114" s="16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 t="s">
        <v>259</v>
      </c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</row>
    <row r="115" spans="1:60" outlineLevel="1" x14ac:dyDescent="0.2">
      <c r="A115" s="164"/>
      <c r="B115" s="165"/>
      <c r="C115" s="259" t="s">
        <v>795</v>
      </c>
      <c r="D115" s="260"/>
      <c r="E115" s="260"/>
      <c r="F115" s="260"/>
      <c r="G115" s="260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 t="s">
        <v>413</v>
      </c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</row>
    <row r="116" spans="1:60" outlineLevel="1" x14ac:dyDescent="0.2">
      <c r="A116" s="164"/>
      <c r="B116" s="165"/>
      <c r="C116" s="269" t="s">
        <v>796</v>
      </c>
      <c r="D116" s="270"/>
      <c r="E116" s="270"/>
      <c r="F116" s="270"/>
      <c r="G116" s="270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 t="s">
        <v>413</v>
      </c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</row>
    <row r="117" spans="1:60" outlineLevel="1" x14ac:dyDescent="0.2">
      <c r="A117" s="164"/>
      <c r="B117" s="165"/>
      <c r="C117" s="269" t="s">
        <v>797</v>
      </c>
      <c r="D117" s="270"/>
      <c r="E117" s="270"/>
      <c r="F117" s="270"/>
      <c r="G117" s="270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 t="s">
        <v>413</v>
      </c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</row>
    <row r="118" spans="1:60" outlineLevel="1" x14ac:dyDescent="0.2">
      <c r="A118" s="164"/>
      <c r="B118" s="165"/>
      <c r="C118" s="269" t="s">
        <v>702</v>
      </c>
      <c r="D118" s="270"/>
      <c r="E118" s="270"/>
      <c r="F118" s="270"/>
      <c r="G118" s="270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 t="s">
        <v>413</v>
      </c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</row>
    <row r="119" spans="1:60" outlineLevel="1" x14ac:dyDescent="0.2">
      <c r="A119" s="164"/>
      <c r="B119" s="165"/>
      <c r="C119" s="197" t="s">
        <v>798</v>
      </c>
      <c r="D119" s="169"/>
      <c r="E119" s="170">
        <v>2.7342</v>
      </c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 t="s">
        <v>263</v>
      </c>
      <c r="AH119" s="157">
        <v>0</v>
      </c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</row>
    <row r="120" spans="1:60" outlineLevel="1" x14ac:dyDescent="0.2">
      <c r="A120" s="164"/>
      <c r="B120" s="165"/>
      <c r="C120" s="197" t="s">
        <v>799</v>
      </c>
      <c r="D120" s="169"/>
      <c r="E120" s="170">
        <v>9</v>
      </c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 t="s">
        <v>263</v>
      </c>
      <c r="AH120" s="157">
        <v>0</v>
      </c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</row>
    <row r="121" spans="1:60" outlineLevel="1" x14ac:dyDescent="0.2">
      <c r="A121" s="164"/>
      <c r="B121" s="165"/>
      <c r="C121" s="197" t="s">
        <v>800</v>
      </c>
      <c r="D121" s="169"/>
      <c r="E121" s="170">
        <v>2.577</v>
      </c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 t="s">
        <v>263</v>
      </c>
      <c r="AH121" s="157">
        <v>0</v>
      </c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</row>
    <row r="122" spans="1:60" outlineLevel="1" x14ac:dyDescent="0.2">
      <c r="A122" s="164"/>
      <c r="B122" s="165"/>
      <c r="C122" s="197" t="s">
        <v>801</v>
      </c>
      <c r="D122" s="169"/>
      <c r="E122" s="170">
        <v>1.3683000000000001</v>
      </c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 t="s">
        <v>263</v>
      </c>
      <c r="AH122" s="157">
        <v>0</v>
      </c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</row>
    <row r="123" spans="1:60" outlineLevel="1" x14ac:dyDescent="0.2">
      <c r="A123" s="164"/>
      <c r="B123" s="165"/>
      <c r="C123" s="197" t="s">
        <v>802</v>
      </c>
      <c r="D123" s="169"/>
      <c r="E123" s="170">
        <v>2.0205000000000002</v>
      </c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 t="s">
        <v>263</v>
      </c>
      <c r="AH123" s="157">
        <v>0</v>
      </c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</row>
    <row r="124" spans="1:60" outlineLevel="1" x14ac:dyDescent="0.2">
      <c r="A124" s="164"/>
      <c r="B124" s="165"/>
      <c r="C124" s="197" t="s">
        <v>712</v>
      </c>
      <c r="D124" s="169"/>
      <c r="E124" s="170">
        <v>2.25</v>
      </c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 t="s">
        <v>263</v>
      </c>
      <c r="AH124" s="157">
        <v>0</v>
      </c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</row>
    <row r="125" spans="1:60" ht="22.5" outlineLevel="1" x14ac:dyDescent="0.2">
      <c r="A125" s="178">
        <v>25</v>
      </c>
      <c r="B125" s="179" t="s">
        <v>803</v>
      </c>
      <c r="C125" s="196" t="s">
        <v>804</v>
      </c>
      <c r="D125" s="180" t="s">
        <v>255</v>
      </c>
      <c r="E125" s="181">
        <v>1.375</v>
      </c>
      <c r="F125" s="182"/>
      <c r="G125" s="183">
        <f>ROUND(E125*F125,2)</f>
        <v>0</v>
      </c>
      <c r="H125" s="182"/>
      <c r="I125" s="183">
        <f>ROUND(E125*H125,2)</f>
        <v>0</v>
      </c>
      <c r="J125" s="182"/>
      <c r="K125" s="183">
        <f>ROUND(E125*J125,2)</f>
        <v>0</v>
      </c>
      <c r="L125" s="183">
        <v>21</v>
      </c>
      <c r="M125" s="183">
        <f>G125*(1+L125/100)</f>
        <v>0</v>
      </c>
      <c r="N125" s="183">
        <v>2.45329</v>
      </c>
      <c r="O125" s="183">
        <f>ROUND(E125*N125,2)</f>
        <v>3.37</v>
      </c>
      <c r="P125" s="183">
        <v>0</v>
      </c>
      <c r="Q125" s="183">
        <f>ROUND(E125*P125,2)</f>
        <v>0</v>
      </c>
      <c r="R125" s="183"/>
      <c r="S125" s="183" t="s">
        <v>669</v>
      </c>
      <c r="T125" s="184" t="s">
        <v>670</v>
      </c>
      <c r="U125" s="167">
        <v>0</v>
      </c>
      <c r="V125" s="167">
        <f>ROUND(E125*U125,2)</f>
        <v>0</v>
      </c>
      <c r="W125" s="16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 t="s">
        <v>259</v>
      </c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</row>
    <row r="126" spans="1:60" outlineLevel="1" x14ac:dyDescent="0.2">
      <c r="A126" s="164"/>
      <c r="B126" s="165"/>
      <c r="C126" s="259" t="s">
        <v>805</v>
      </c>
      <c r="D126" s="260"/>
      <c r="E126" s="260"/>
      <c r="F126" s="260"/>
      <c r="G126" s="260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 t="s">
        <v>413</v>
      </c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</row>
    <row r="127" spans="1:60" outlineLevel="1" x14ac:dyDescent="0.2">
      <c r="A127" s="164"/>
      <c r="B127" s="165"/>
      <c r="C127" s="197" t="s">
        <v>806</v>
      </c>
      <c r="D127" s="169"/>
      <c r="E127" s="170">
        <v>1.375</v>
      </c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 t="s">
        <v>263</v>
      </c>
      <c r="AH127" s="157">
        <v>0</v>
      </c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</row>
    <row r="128" spans="1:60" ht="33.75" outlineLevel="1" x14ac:dyDescent="0.2">
      <c r="A128" s="178">
        <v>26</v>
      </c>
      <c r="B128" s="179" t="s">
        <v>807</v>
      </c>
      <c r="C128" s="196" t="s">
        <v>808</v>
      </c>
      <c r="D128" s="180" t="s">
        <v>283</v>
      </c>
      <c r="E128" s="181">
        <v>24.314</v>
      </c>
      <c r="F128" s="182"/>
      <c r="G128" s="183">
        <f>ROUND(E128*F128,2)</f>
        <v>0</v>
      </c>
      <c r="H128" s="182"/>
      <c r="I128" s="183">
        <f>ROUND(E128*H128,2)</f>
        <v>0</v>
      </c>
      <c r="J128" s="182"/>
      <c r="K128" s="183">
        <f>ROUND(E128*J128,2)</f>
        <v>0</v>
      </c>
      <c r="L128" s="183">
        <v>21</v>
      </c>
      <c r="M128" s="183">
        <f>G128*(1+L128/100)</f>
        <v>0</v>
      </c>
      <c r="N128" s="183">
        <v>1.0300000000000001E-3</v>
      </c>
      <c r="O128" s="183">
        <f>ROUND(E128*N128,2)</f>
        <v>0.03</v>
      </c>
      <c r="P128" s="183">
        <v>0</v>
      </c>
      <c r="Q128" s="183">
        <f>ROUND(E128*P128,2)</f>
        <v>0</v>
      </c>
      <c r="R128" s="183"/>
      <c r="S128" s="183" t="s">
        <v>669</v>
      </c>
      <c r="T128" s="184" t="s">
        <v>670</v>
      </c>
      <c r="U128" s="167">
        <v>0</v>
      </c>
      <c r="V128" s="167">
        <f>ROUND(E128*U128,2)</f>
        <v>0</v>
      </c>
      <c r="W128" s="16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 t="s">
        <v>259</v>
      </c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</row>
    <row r="129" spans="1:60" outlineLevel="1" x14ac:dyDescent="0.2">
      <c r="A129" s="164"/>
      <c r="B129" s="165"/>
      <c r="C129" s="259" t="s">
        <v>809</v>
      </c>
      <c r="D129" s="260"/>
      <c r="E129" s="260"/>
      <c r="F129" s="260"/>
      <c r="G129" s="260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 t="s">
        <v>413</v>
      </c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</row>
    <row r="130" spans="1:60" outlineLevel="1" x14ac:dyDescent="0.2">
      <c r="A130" s="164"/>
      <c r="B130" s="165"/>
      <c r="C130" s="269" t="s">
        <v>810</v>
      </c>
      <c r="D130" s="270"/>
      <c r="E130" s="270"/>
      <c r="F130" s="270"/>
      <c r="G130" s="270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 t="s">
        <v>413</v>
      </c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</row>
    <row r="131" spans="1:60" outlineLevel="1" x14ac:dyDescent="0.2">
      <c r="A131" s="164"/>
      <c r="B131" s="165"/>
      <c r="C131" s="269" t="s">
        <v>811</v>
      </c>
      <c r="D131" s="270"/>
      <c r="E131" s="270"/>
      <c r="F131" s="270"/>
      <c r="G131" s="270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 t="s">
        <v>413</v>
      </c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</row>
    <row r="132" spans="1:60" outlineLevel="1" x14ac:dyDescent="0.2">
      <c r="A132" s="164"/>
      <c r="B132" s="165"/>
      <c r="C132" s="197" t="s">
        <v>812</v>
      </c>
      <c r="D132" s="169"/>
      <c r="E132" s="170">
        <v>4.5</v>
      </c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 t="s">
        <v>263</v>
      </c>
      <c r="AH132" s="157">
        <v>0</v>
      </c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</row>
    <row r="133" spans="1:60" outlineLevel="1" x14ac:dyDescent="0.2">
      <c r="A133" s="164"/>
      <c r="B133" s="165"/>
      <c r="C133" s="197" t="s">
        <v>813</v>
      </c>
      <c r="D133" s="169"/>
      <c r="E133" s="170">
        <v>2.3849999999999998</v>
      </c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 t="s">
        <v>263</v>
      </c>
      <c r="AH133" s="157">
        <v>0</v>
      </c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</row>
    <row r="134" spans="1:60" outlineLevel="1" x14ac:dyDescent="0.2">
      <c r="A134" s="164"/>
      <c r="B134" s="165"/>
      <c r="C134" s="197" t="s">
        <v>814</v>
      </c>
      <c r="D134" s="169"/>
      <c r="E134" s="170">
        <v>9.0289999999999999</v>
      </c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 t="s">
        <v>263</v>
      </c>
      <c r="AH134" s="157">
        <v>0</v>
      </c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</row>
    <row r="135" spans="1:60" outlineLevel="1" x14ac:dyDescent="0.2">
      <c r="A135" s="164"/>
      <c r="B135" s="165"/>
      <c r="C135" s="197" t="s">
        <v>815</v>
      </c>
      <c r="D135" s="169"/>
      <c r="E135" s="170">
        <v>8.4</v>
      </c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 t="s">
        <v>263</v>
      </c>
      <c r="AH135" s="157">
        <v>0</v>
      </c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</row>
    <row r="136" spans="1:60" ht="33.75" outlineLevel="1" x14ac:dyDescent="0.2">
      <c r="A136" s="178">
        <v>27</v>
      </c>
      <c r="B136" s="179" t="s">
        <v>816</v>
      </c>
      <c r="C136" s="196" t="s">
        <v>817</v>
      </c>
      <c r="D136" s="180" t="s">
        <v>283</v>
      </c>
      <c r="E136" s="181">
        <v>24.314</v>
      </c>
      <c r="F136" s="182"/>
      <c r="G136" s="183">
        <f>ROUND(E136*F136,2)</f>
        <v>0</v>
      </c>
      <c r="H136" s="182"/>
      <c r="I136" s="183">
        <f>ROUND(E136*H136,2)</f>
        <v>0</v>
      </c>
      <c r="J136" s="182"/>
      <c r="K136" s="183">
        <f>ROUND(E136*J136,2)</f>
        <v>0</v>
      </c>
      <c r="L136" s="183">
        <v>21</v>
      </c>
      <c r="M136" s="183">
        <f>G136*(1+L136/100)</f>
        <v>0</v>
      </c>
      <c r="N136" s="183">
        <v>0</v>
      </c>
      <c r="O136" s="183">
        <f>ROUND(E136*N136,2)</f>
        <v>0</v>
      </c>
      <c r="P136" s="183">
        <v>0</v>
      </c>
      <c r="Q136" s="183">
        <f>ROUND(E136*P136,2)</f>
        <v>0</v>
      </c>
      <c r="R136" s="183"/>
      <c r="S136" s="183" t="s">
        <v>669</v>
      </c>
      <c r="T136" s="184" t="s">
        <v>670</v>
      </c>
      <c r="U136" s="167">
        <v>0</v>
      </c>
      <c r="V136" s="167">
        <f>ROUND(E136*U136,2)</f>
        <v>0</v>
      </c>
      <c r="W136" s="16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 t="s">
        <v>259</v>
      </c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</row>
    <row r="137" spans="1:60" outlineLevel="1" x14ac:dyDescent="0.2">
      <c r="A137" s="164"/>
      <c r="B137" s="165"/>
      <c r="C137" s="197" t="s">
        <v>818</v>
      </c>
      <c r="D137" s="169"/>
      <c r="E137" s="170">
        <v>24.314</v>
      </c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 t="s">
        <v>263</v>
      </c>
      <c r="AH137" s="157">
        <v>0</v>
      </c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</row>
    <row r="138" spans="1:60" outlineLevel="1" x14ac:dyDescent="0.2">
      <c r="A138" s="178">
        <v>28</v>
      </c>
      <c r="B138" s="179" t="s">
        <v>819</v>
      </c>
      <c r="C138" s="196" t="s">
        <v>820</v>
      </c>
      <c r="D138" s="180" t="s">
        <v>294</v>
      </c>
      <c r="E138" s="181">
        <v>7.4499999999999997E-2</v>
      </c>
      <c r="F138" s="182"/>
      <c r="G138" s="183">
        <f>ROUND(E138*F138,2)</f>
        <v>0</v>
      </c>
      <c r="H138" s="182"/>
      <c r="I138" s="183">
        <f>ROUND(E138*H138,2)</f>
        <v>0</v>
      </c>
      <c r="J138" s="182"/>
      <c r="K138" s="183">
        <f>ROUND(E138*J138,2)</f>
        <v>0</v>
      </c>
      <c r="L138" s="183">
        <v>21</v>
      </c>
      <c r="M138" s="183">
        <f>G138*(1+L138/100)</f>
        <v>0</v>
      </c>
      <c r="N138" s="183">
        <v>1.0601700000000001</v>
      </c>
      <c r="O138" s="183">
        <f>ROUND(E138*N138,2)</f>
        <v>0.08</v>
      </c>
      <c r="P138" s="183">
        <v>0</v>
      </c>
      <c r="Q138" s="183">
        <f>ROUND(E138*P138,2)</f>
        <v>0</v>
      </c>
      <c r="R138" s="183"/>
      <c r="S138" s="183" t="s">
        <v>669</v>
      </c>
      <c r="T138" s="184" t="s">
        <v>670</v>
      </c>
      <c r="U138" s="167">
        <v>0</v>
      </c>
      <c r="V138" s="167">
        <f>ROUND(E138*U138,2)</f>
        <v>0</v>
      </c>
      <c r="W138" s="16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 t="s">
        <v>259</v>
      </c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</row>
    <row r="139" spans="1:60" outlineLevel="1" x14ac:dyDescent="0.2">
      <c r="A139" s="164"/>
      <c r="B139" s="165"/>
      <c r="C139" s="259" t="s">
        <v>821</v>
      </c>
      <c r="D139" s="260"/>
      <c r="E139" s="260"/>
      <c r="F139" s="260"/>
      <c r="G139" s="260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 t="s">
        <v>413</v>
      </c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</row>
    <row r="140" spans="1:60" outlineLevel="1" x14ac:dyDescent="0.2">
      <c r="A140" s="164"/>
      <c r="B140" s="165"/>
      <c r="C140" s="197" t="s">
        <v>822</v>
      </c>
      <c r="D140" s="169"/>
      <c r="E140" s="170">
        <v>7.4499999999999997E-2</v>
      </c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 t="s">
        <v>263</v>
      </c>
      <c r="AH140" s="157">
        <v>0</v>
      </c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</row>
    <row r="141" spans="1:60" outlineLevel="1" x14ac:dyDescent="0.2">
      <c r="A141" s="178">
        <v>29</v>
      </c>
      <c r="B141" s="179" t="s">
        <v>823</v>
      </c>
      <c r="C141" s="196" t="s">
        <v>824</v>
      </c>
      <c r="D141" s="180" t="s">
        <v>255</v>
      </c>
      <c r="E141" s="181">
        <v>2</v>
      </c>
      <c r="F141" s="182"/>
      <c r="G141" s="183">
        <f>ROUND(E141*F141,2)</f>
        <v>0</v>
      </c>
      <c r="H141" s="182"/>
      <c r="I141" s="183">
        <f>ROUND(E141*H141,2)</f>
        <v>0</v>
      </c>
      <c r="J141" s="182"/>
      <c r="K141" s="183">
        <f>ROUND(E141*J141,2)</f>
        <v>0</v>
      </c>
      <c r="L141" s="183">
        <v>21</v>
      </c>
      <c r="M141" s="183">
        <f>G141*(1+L141/100)</f>
        <v>0</v>
      </c>
      <c r="N141" s="183">
        <v>2.45329</v>
      </c>
      <c r="O141" s="183">
        <f>ROUND(E141*N141,2)</f>
        <v>4.91</v>
      </c>
      <c r="P141" s="183">
        <v>0</v>
      </c>
      <c r="Q141" s="183">
        <f>ROUND(E141*P141,2)</f>
        <v>0</v>
      </c>
      <c r="R141" s="183"/>
      <c r="S141" s="183" t="s">
        <v>669</v>
      </c>
      <c r="T141" s="184" t="s">
        <v>670</v>
      </c>
      <c r="U141" s="167">
        <v>0</v>
      </c>
      <c r="V141" s="167">
        <f>ROUND(E141*U141,2)</f>
        <v>0</v>
      </c>
      <c r="W141" s="16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 t="s">
        <v>259</v>
      </c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</row>
    <row r="142" spans="1:60" outlineLevel="1" x14ac:dyDescent="0.2">
      <c r="A142" s="164"/>
      <c r="B142" s="165"/>
      <c r="C142" s="259" t="s">
        <v>825</v>
      </c>
      <c r="D142" s="260"/>
      <c r="E142" s="260"/>
      <c r="F142" s="260"/>
      <c r="G142" s="260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 t="s">
        <v>413</v>
      </c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</row>
    <row r="143" spans="1:60" outlineLevel="1" x14ac:dyDescent="0.2">
      <c r="A143" s="164"/>
      <c r="B143" s="165"/>
      <c r="C143" s="197" t="s">
        <v>692</v>
      </c>
      <c r="D143" s="169"/>
      <c r="E143" s="170">
        <v>2</v>
      </c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 t="s">
        <v>263</v>
      </c>
      <c r="AH143" s="157">
        <v>0</v>
      </c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</row>
    <row r="144" spans="1:60" ht="22.5" outlineLevel="1" x14ac:dyDescent="0.2">
      <c r="A144" s="178">
        <v>30</v>
      </c>
      <c r="B144" s="179" t="s">
        <v>826</v>
      </c>
      <c r="C144" s="196" t="s">
        <v>827</v>
      </c>
      <c r="D144" s="180" t="s">
        <v>255</v>
      </c>
      <c r="E144" s="181">
        <v>4.3940000000000001</v>
      </c>
      <c r="F144" s="182"/>
      <c r="G144" s="183">
        <f>ROUND(E144*F144,2)</f>
        <v>0</v>
      </c>
      <c r="H144" s="182"/>
      <c r="I144" s="183">
        <f>ROUND(E144*H144,2)</f>
        <v>0</v>
      </c>
      <c r="J144" s="182"/>
      <c r="K144" s="183">
        <f>ROUND(E144*J144,2)</f>
        <v>0</v>
      </c>
      <c r="L144" s="183">
        <v>21</v>
      </c>
      <c r="M144" s="183">
        <f>G144*(1+L144/100)</f>
        <v>0</v>
      </c>
      <c r="N144" s="183">
        <v>2.45329</v>
      </c>
      <c r="O144" s="183">
        <f>ROUND(E144*N144,2)</f>
        <v>10.78</v>
      </c>
      <c r="P144" s="183">
        <v>0</v>
      </c>
      <c r="Q144" s="183">
        <f>ROUND(E144*P144,2)</f>
        <v>0</v>
      </c>
      <c r="R144" s="183"/>
      <c r="S144" s="183" t="s">
        <v>669</v>
      </c>
      <c r="T144" s="184" t="s">
        <v>670</v>
      </c>
      <c r="U144" s="167">
        <v>0</v>
      </c>
      <c r="V144" s="167">
        <f>ROUND(E144*U144,2)</f>
        <v>0</v>
      </c>
      <c r="W144" s="16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 t="s">
        <v>259</v>
      </c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</row>
    <row r="145" spans="1:60" outlineLevel="1" x14ac:dyDescent="0.2">
      <c r="A145" s="164"/>
      <c r="B145" s="165"/>
      <c r="C145" s="259" t="s">
        <v>828</v>
      </c>
      <c r="D145" s="260"/>
      <c r="E145" s="260"/>
      <c r="F145" s="260"/>
      <c r="G145" s="260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 t="s">
        <v>413</v>
      </c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</row>
    <row r="146" spans="1:60" outlineLevel="1" x14ac:dyDescent="0.2">
      <c r="A146" s="164"/>
      <c r="B146" s="165"/>
      <c r="C146" s="197" t="s">
        <v>829</v>
      </c>
      <c r="D146" s="169"/>
      <c r="E146" s="170">
        <v>4.3940000000000001</v>
      </c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 t="s">
        <v>263</v>
      </c>
      <c r="AH146" s="157">
        <v>0</v>
      </c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</row>
    <row r="147" spans="1:60" x14ac:dyDescent="0.2">
      <c r="A147" s="172" t="s">
        <v>242</v>
      </c>
      <c r="B147" s="173" t="s">
        <v>106</v>
      </c>
      <c r="C147" s="194" t="s">
        <v>107</v>
      </c>
      <c r="D147" s="174"/>
      <c r="E147" s="175"/>
      <c r="F147" s="176"/>
      <c r="G147" s="176">
        <f>SUMIF(AG148:AG194,"&lt;&gt;NOR",G148:G194)</f>
        <v>0</v>
      </c>
      <c r="H147" s="176"/>
      <c r="I147" s="176">
        <f>SUM(I148:I194)</f>
        <v>0</v>
      </c>
      <c r="J147" s="176"/>
      <c r="K147" s="176">
        <f>SUM(K148:K194)</f>
        <v>0</v>
      </c>
      <c r="L147" s="176"/>
      <c r="M147" s="176">
        <f>SUM(M148:M194)</f>
        <v>0</v>
      </c>
      <c r="N147" s="176"/>
      <c r="O147" s="176">
        <f>SUM(O148:O194)</f>
        <v>92.860000000000014</v>
      </c>
      <c r="P147" s="176"/>
      <c r="Q147" s="176">
        <f>SUM(Q148:Q194)</f>
        <v>0</v>
      </c>
      <c r="R147" s="176"/>
      <c r="S147" s="176"/>
      <c r="T147" s="177"/>
      <c r="U147" s="171"/>
      <c r="V147" s="171">
        <f>SUM(V148:V194)</f>
        <v>0</v>
      </c>
      <c r="W147" s="171"/>
      <c r="AG147" t="s">
        <v>243</v>
      </c>
    </row>
    <row r="148" spans="1:60" outlineLevel="1" x14ac:dyDescent="0.2">
      <c r="A148" s="178">
        <v>31</v>
      </c>
      <c r="B148" s="179" t="s">
        <v>830</v>
      </c>
      <c r="C148" s="196" t="s">
        <v>831</v>
      </c>
      <c r="D148" s="180" t="s">
        <v>255</v>
      </c>
      <c r="E148" s="181">
        <v>1.5</v>
      </c>
      <c r="F148" s="182"/>
      <c r="G148" s="183">
        <f>ROUND(E148*F148,2)</f>
        <v>0</v>
      </c>
      <c r="H148" s="182"/>
      <c r="I148" s="183">
        <f>ROUND(E148*H148,2)</f>
        <v>0</v>
      </c>
      <c r="J148" s="182"/>
      <c r="K148" s="183">
        <f>ROUND(E148*J148,2)</f>
        <v>0</v>
      </c>
      <c r="L148" s="183">
        <v>21</v>
      </c>
      <c r="M148" s="183">
        <f>G148*(1+L148/100)</f>
        <v>0</v>
      </c>
      <c r="N148" s="183">
        <v>1.80972</v>
      </c>
      <c r="O148" s="183">
        <f>ROUND(E148*N148,2)</f>
        <v>2.71</v>
      </c>
      <c r="P148" s="183">
        <v>0</v>
      </c>
      <c r="Q148" s="183">
        <f>ROUND(E148*P148,2)</f>
        <v>0</v>
      </c>
      <c r="R148" s="183"/>
      <c r="S148" s="183" t="s">
        <v>669</v>
      </c>
      <c r="T148" s="184" t="s">
        <v>670</v>
      </c>
      <c r="U148" s="167">
        <v>0</v>
      </c>
      <c r="V148" s="167">
        <f>ROUND(E148*U148,2)</f>
        <v>0</v>
      </c>
      <c r="W148" s="16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 t="s">
        <v>259</v>
      </c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</row>
    <row r="149" spans="1:60" outlineLevel="1" x14ac:dyDescent="0.2">
      <c r="A149" s="164"/>
      <c r="B149" s="165"/>
      <c r="C149" s="259" t="s">
        <v>832</v>
      </c>
      <c r="D149" s="260"/>
      <c r="E149" s="260"/>
      <c r="F149" s="260"/>
      <c r="G149" s="260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 t="s">
        <v>413</v>
      </c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</row>
    <row r="150" spans="1:60" outlineLevel="1" x14ac:dyDescent="0.2">
      <c r="A150" s="164"/>
      <c r="B150" s="165"/>
      <c r="C150" s="197" t="s">
        <v>833</v>
      </c>
      <c r="D150" s="169"/>
      <c r="E150" s="170">
        <v>1.5</v>
      </c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 t="s">
        <v>263</v>
      </c>
      <c r="AH150" s="157">
        <v>0</v>
      </c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</row>
    <row r="151" spans="1:60" ht="22.5" outlineLevel="1" x14ac:dyDescent="0.2">
      <c r="A151" s="185">
        <v>32</v>
      </c>
      <c r="B151" s="186" t="s">
        <v>834</v>
      </c>
      <c r="C151" s="195" t="s">
        <v>835</v>
      </c>
      <c r="D151" s="187" t="s">
        <v>255</v>
      </c>
      <c r="E151" s="188">
        <v>20.454000000000001</v>
      </c>
      <c r="F151" s="189"/>
      <c r="G151" s="190">
        <f>ROUND(E151*F151,2)</f>
        <v>0</v>
      </c>
      <c r="H151" s="189"/>
      <c r="I151" s="190">
        <f>ROUND(E151*H151,2)</f>
        <v>0</v>
      </c>
      <c r="J151" s="189"/>
      <c r="K151" s="190">
        <f>ROUND(E151*J151,2)</f>
        <v>0</v>
      </c>
      <c r="L151" s="190">
        <v>21</v>
      </c>
      <c r="M151" s="190">
        <f>G151*(1+L151/100)</f>
        <v>0</v>
      </c>
      <c r="N151" s="190">
        <v>2.0842200000000002</v>
      </c>
      <c r="O151" s="190">
        <f>ROUND(E151*N151,2)</f>
        <v>42.63</v>
      </c>
      <c r="P151" s="190">
        <v>0</v>
      </c>
      <c r="Q151" s="190">
        <f>ROUND(E151*P151,2)</f>
        <v>0</v>
      </c>
      <c r="R151" s="190"/>
      <c r="S151" s="190" t="s">
        <v>669</v>
      </c>
      <c r="T151" s="191" t="s">
        <v>670</v>
      </c>
      <c r="U151" s="167">
        <v>0</v>
      </c>
      <c r="V151" s="167">
        <f>ROUND(E151*U151,2)</f>
        <v>0</v>
      </c>
      <c r="W151" s="16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 t="s">
        <v>259</v>
      </c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</row>
    <row r="152" spans="1:60" ht="22.5" outlineLevel="1" x14ac:dyDescent="0.2">
      <c r="A152" s="178">
        <v>33</v>
      </c>
      <c r="B152" s="179" t="s">
        <v>836</v>
      </c>
      <c r="C152" s="196" t="s">
        <v>837</v>
      </c>
      <c r="D152" s="180" t="s">
        <v>255</v>
      </c>
      <c r="E152" s="181">
        <v>11.34</v>
      </c>
      <c r="F152" s="182"/>
      <c r="G152" s="183">
        <f>ROUND(E152*F152,2)</f>
        <v>0</v>
      </c>
      <c r="H152" s="182"/>
      <c r="I152" s="183">
        <f>ROUND(E152*H152,2)</f>
        <v>0</v>
      </c>
      <c r="J152" s="182"/>
      <c r="K152" s="183">
        <f>ROUND(E152*J152,2)</f>
        <v>0</v>
      </c>
      <c r="L152" s="183">
        <v>21</v>
      </c>
      <c r="M152" s="183">
        <f>G152*(1+L152/100)</f>
        <v>0</v>
      </c>
      <c r="N152" s="183">
        <v>2.1240000000000001</v>
      </c>
      <c r="O152" s="183">
        <f>ROUND(E152*N152,2)</f>
        <v>24.09</v>
      </c>
      <c r="P152" s="183">
        <v>0</v>
      </c>
      <c r="Q152" s="183">
        <f>ROUND(E152*P152,2)</f>
        <v>0</v>
      </c>
      <c r="R152" s="183"/>
      <c r="S152" s="183" t="s">
        <v>669</v>
      </c>
      <c r="T152" s="184" t="s">
        <v>670</v>
      </c>
      <c r="U152" s="167">
        <v>0</v>
      </c>
      <c r="V152" s="167">
        <f>ROUND(E152*U152,2)</f>
        <v>0</v>
      </c>
      <c r="W152" s="16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 t="s">
        <v>259</v>
      </c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</row>
    <row r="153" spans="1:60" outlineLevel="1" x14ac:dyDescent="0.2">
      <c r="A153" s="164"/>
      <c r="B153" s="165"/>
      <c r="C153" s="259" t="s">
        <v>838</v>
      </c>
      <c r="D153" s="260"/>
      <c r="E153" s="260"/>
      <c r="F153" s="260"/>
      <c r="G153" s="260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 t="s">
        <v>413</v>
      </c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</row>
    <row r="154" spans="1:60" outlineLevel="1" x14ac:dyDescent="0.2">
      <c r="A154" s="164"/>
      <c r="B154" s="165"/>
      <c r="C154" s="197" t="s">
        <v>839</v>
      </c>
      <c r="D154" s="169"/>
      <c r="E154" s="170">
        <v>11.34</v>
      </c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 t="s">
        <v>263</v>
      </c>
      <c r="AH154" s="157">
        <v>0</v>
      </c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</row>
    <row r="155" spans="1:60" outlineLevel="1" x14ac:dyDescent="0.2">
      <c r="A155" s="178">
        <v>34</v>
      </c>
      <c r="B155" s="179" t="s">
        <v>840</v>
      </c>
      <c r="C155" s="196" t="s">
        <v>841</v>
      </c>
      <c r="D155" s="180" t="s">
        <v>255</v>
      </c>
      <c r="E155" s="181">
        <v>4.1718000000000002</v>
      </c>
      <c r="F155" s="182"/>
      <c r="G155" s="183">
        <f>ROUND(E155*F155,2)</f>
        <v>0</v>
      </c>
      <c r="H155" s="182"/>
      <c r="I155" s="183">
        <f>ROUND(E155*H155,2)</f>
        <v>0</v>
      </c>
      <c r="J155" s="182"/>
      <c r="K155" s="183">
        <f>ROUND(E155*J155,2)</f>
        <v>0</v>
      </c>
      <c r="L155" s="183">
        <v>21</v>
      </c>
      <c r="M155" s="183">
        <f>G155*(1+L155/100)</f>
        <v>0</v>
      </c>
      <c r="N155" s="183">
        <v>2.2563399999999998</v>
      </c>
      <c r="O155" s="183">
        <f>ROUND(E155*N155,2)</f>
        <v>9.41</v>
      </c>
      <c r="P155" s="183">
        <v>0</v>
      </c>
      <c r="Q155" s="183">
        <f>ROUND(E155*P155,2)</f>
        <v>0</v>
      </c>
      <c r="R155" s="183"/>
      <c r="S155" s="183" t="s">
        <v>669</v>
      </c>
      <c r="T155" s="184" t="s">
        <v>670</v>
      </c>
      <c r="U155" s="167">
        <v>0</v>
      </c>
      <c r="V155" s="167">
        <f>ROUND(E155*U155,2)</f>
        <v>0</v>
      </c>
      <c r="W155" s="16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 t="s">
        <v>259</v>
      </c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</row>
    <row r="156" spans="1:60" outlineLevel="1" x14ac:dyDescent="0.2">
      <c r="A156" s="164"/>
      <c r="B156" s="165"/>
      <c r="C156" s="259" t="s">
        <v>842</v>
      </c>
      <c r="D156" s="260"/>
      <c r="E156" s="260"/>
      <c r="F156" s="260"/>
      <c r="G156" s="260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 t="s">
        <v>413</v>
      </c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</row>
    <row r="157" spans="1:60" outlineLevel="1" x14ac:dyDescent="0.2">
      <c r="A157" s="164"/>
      <c r="B157" s="165"/>
      <c r="C157" s="197" t="s">
        <v>843</v>
      </c>
      <c r="D157" s="169"/>
      <c r="E157" s="170">
        <v>1.1718</v>
      </c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 t="s">
        <v>263</v>
      </c>
      <c r="AH157" s="157">
        <v>0</v>
      </c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</row>
    <row r="158" spans="1:60" outlineLevel="1" x14ac:dyDescent="0.2">
      <c r="A158" s="164"/>
      <c r="B158" s="165"/>
      <c r="C158" s="197" t="s">
        <v>844</v>
      </c>
      <c r="D158" s="169"/>
      <c r="E158" s="170">
        <v>3</v>
      </c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 t="s">
        <v>263</v>
      </c>
      <c r="AH158" s="157">
        <v>0</v>
      </c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</row>
    <row r="159" spans="1:60" ht="33.75" outlineLevel="1" x14ac:dyDescent="0.2">
      <c r="A159" s="178">
        <v>35</v>
      </c>
      <c r="B159" s="179" t="s">
        <v>845</v>
      </c>
      <c r="C159" s="196" t="s">
        <v>846</v>
      </c>
      <c r="D159" s="180" t="s">
        <v>283</v>
      </c>
      <c r="E159" s="181">
        <v>20.454000000000001</v>
      </c>
      <c r="F159" s="182"/>
      <c r="G159" s="183">
        <f>ROUND(E159*F159,2)</f>
        <v>0</v>
      </c>
      <c r="H159" s="182"/>
      <c r="I159" s="183">
        <f>ROUND(E159*H159,2)</f>
        <v>0</v>
      </c>
      <c r="J159" s="182"/>
      <c r="K159" s="183">
        <f>ROUND(E159*J159,2)</f>
        <v>0</v>
      </c>
      <c r="L159" s="183">
        <v>21</v>
      </c>
      <c r="M159" s="183">
        <f>G159*(1+L159/100)</f>
        <v>0</v>
      </c>
      <c r="N159" s="183">
        <v>1.8699999999999999E-3</v>
      </c>
      <c r="O159" s="183">
        <f>ROUND(E159*N159,2)</f>
        <v>0.04</v>
      </c>
      <c r="P159" s="183">
        <v>0</v>
      </c>
      <c r="Q159" s="183">
        <f>ROUND(E159*P159,2)</f>
        <v>0</v>
      </c>
      <c r="R159" s="183"/>
      <c r="S159" s="183" t="s">
        <v>669</v>
      </c>
      <c r="T159" s="184" t="s">
        <v>670</v>
      </c>
      <c r="U159" s="167">
        <v>0</v>
      </c>
      <c r="V159" s="167">
        <f>ROUND(E159*U159,2)</f>
        <v>0</v>
      </c>
      <c r="W159" s="16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 t="s">
        <v>259</v>
      </c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</row>
    <row r="160" spans="1:60" outlineLevel="1" x14ac:dyDescent="0.2">
      <c r="A160" s="164"/>
      <c r="B160" s="165"/>
      <c r="C160" s="259" t="s">
        <v>847</v>
      </c>
      <c r="D160" s="260"/>
      <c r="E160" s="260"/>
      <c r="F160" s="260"/>
      <c r="G160" s="260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 t="s">
        <v>413</v>
      </c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</row>
    <row r="161" spans="1:60" outlineLevel="1" x14ac:dyDescent="0.2">
      <c r="A161" s="164"/>
      <c r="B161" s="165"/>
      <c r="C161" s="269" t="s">
        <v>848</v>
      </c>
      <c r="D161" s="270"/>
      <c r="E161" s="270"/>
      <c r="F161" s="270"/>
      <c r="G161" s="270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 t="s">
        <v>413</v>
      </c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</row>
    <row r="162" spans="1:60" outlineLevel="1" x14ac:dyDescent="0.2">
      <c r="A162" s="164"/>
      <c r="B162" s="165"/>
      <c r="C162" s="197" t="s">
        <v>849</v>
      </c>
      <c r="D162" s="169"/>
      <c r="E162" s="170">
        <v>5.4539999999999997</v>
      </c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 t="s">
        <v>263</v>
      </c>
      <c r="AH162" s="157">
        <v>0</v>
      </c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</row>
    <row r="163" spans="1:60" outlineLevel="1" x14ac:dyDescent="0.2">
      <c r="A163" s="164"/>
      <c r="B163" s="165"/>
      <c r="C163" s="197" t="s">
        <v>850</v>
      </c>
      <c r="D163" s="169"/>
      <c r="E163" s="170">
        <v>15</v>
      </c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 t="s">
        <v>263</v>
      </c>
      <c r="AH163" s="157">
        <v>0</v>
      </c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</row>
    <row r="164" spans="1:60" ht="33.75" outlineLevel="1" x14ac:dyDescent="0.2">
      <c r="A164" s="178">
        <v>36</v>
      </c>
      <c r="B164" s="179" t="s">
        <v>851</v>
      </c>
      <c r="C164" s="196" t="s">
        <v>846</v>
      </c>
      <c r="D164" s="180" t="s">
        <v>283</v>
      </c>
      <c r="E164" s="181">
        <v>20.454000000000001</v>
      </c>
      <c r="F164" s="182"/>
      <c r="G164" s="183">
        <f>ROUND(E164*F164,2)</f>
        <v>0</v>
      </c>
      <c r="H164" s="182"/>
      <c r="I164" s="183">
        <f>ROUND(E164*H164,2)</f>
        <v>0</v>
      </c>
      <c r="J164" s="182"/>
      <c r="K164" s="183">
        <f>ROUND(E164*J164,2)</f>
        <v>0</v>
      </c>
      <c r="L164" s="183">
        <v>21</v>
      </c>
      <c r="M164" s="183">
        <f>G164*(1+L164/100)</f>
        <v>0</v>
      </c>
      <c r="N164" s="183">
        <v>0</v>
      </c>
      <c r="O164" s="183">
        <f>ROUND(E164*N164,2)</f>
        <v>0</v>
      </c>
      <c r="P164" s="183">
        <v>0</v>
      </c>
      <c r="Q164" s="183">
        <f>ROUND(E164*P164,2)</f>
        <v>0</v>
      </c>
      <c r="R164" s="183"/>
      <c r="S164" s="183" t="s">
        <v>669</v>
      </c>
      <c r="T164" s="184" t="s">
        <v>670</v>
      </c>
      <c r="U164" s="167">
        <v>0</v>
      </c>
      <c r="V164" s="167">
        <f>ROUND(E164*U164,2)</f>
        <v>0</v>
      </c>
      <c r="W164" s="16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 t="s">
        <v>259</v>
      </c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</row>
    <row r="165" spans="1:60" outlineLevel="1" x14ac:dyDescent="0.2">
      <c r="A165" s="164"/>
      <c r="B165" s="165"/>
      <c r="C165" s="259" t="s">
        <v>852</v>
      </c>
      <c r="D165" s="260"/>
      <c r="E165" s="260"/>
      <c r="F165" s="260"/>
      <c r="G165" s="260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 t="s">
        <v>413</v>
      </c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</row>
    <row r="166" spans="1:60" outlineLevel="1" x14ac:dyDescent="0.2">
      <c r="A166" s="164"/>
      <c r="B166" s="165"/>
      <c r="C166" s="197" t="s">
        <v>853</v>
      </c>
      <c r="D166" s="169"/>
      <c r="E166" s="170">
        <v>20.454000000000001</v>
      </c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 t="s">
        <v>263</v>
      </c>
      <c r="AH166" s="157">
        <v>0</v>
      </c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</row>
    <row r="167" spans="1:60" ht="33.75" outlineLevel="1" x14ac:dyDescent="0.2">
      <c r="A167" s="178">
        <v>37</v>
      </c>
      <c r="B167" s="179" t="s">
        <v>854</v>
      </c>
      <c r="C167" s="196" t="s">
        <v>855</v>
      </c>
      <c r="D167" s="180" t="s">
        <v>283</v>
      </c>
      <c r="E167" s="181">
        <v>21.81</v>
      </c>
      <c r="F167" s="182"/>
      <c r="G167" s="183">
        <f>ROUND(E167*F167,2)</f>
        <v>0</v>
      </c>
      <c r="H167" s="182"/>
      <c r="I167" s="183">
        <f>ROUND(E167*H167,2)</f>
        <v>0</v>
      </c>
      <c r="J167" s="182"/>
      <c r="K167" s="183">
        <f>ROUND(E167*J167,2)</f>
        <v>0</v>
      </c>
      <c r="L167" s="183">
        <v>21</v>
      </c>
      <c r="M167" s="183">
        <f>G167*(1+L167/100)</f>
        <v>0</v>
      </c>
      <c r="N167" s="183">
        <v>0.16231999999999999</v>
      </c>
      <c r="O167" s="183">
        <f>ROUND(E167*N167,2)</f>
        <v>3.54</v>
      </c>
      <c r="P167" s="183">
        <v>0</v>
      </c>
      <c r="Q167" s="183">
        <f>ROUND(E167*P167,2)</f>
        <v>0</v>
      </c>
      <c r="R167" s="183"/>
      <c r="S167" s="183" t="s">
        <v>669</v>
      </c>
      <c r="T167" s="184" t="s">
        <v>670</v>
      </c>
      <c r="U167" s="167">
        <v>0</v>
      </c>
      <c r="V167" s="167">
        <f>ROUND(E167*U167,2)</f>
        <v>0</v>
      </c>
      <c r="W167" s="16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 t="s">
        <v>259</v>
      </c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</row>
    <row r="168" spans="1:60" outlineLevel="1" x14ac:dyDescent="0.2">
      <c r="A168" s="164"/>
      <c r="B168" s="165"/>
      <c r="C168" s="259" t="s">
        <v>856</v>
      </c>
      <c r="D168" s="260"/>
      <c r="E168" s="260"/>
      <c r="F168" s="260"/>
      <c r="G168" s="260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 t="s">
        <v>413</v>
      </c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</row>
    <row r="169" spans="1:60" outlineLevel="1" x14ac:dyDescent="0.2">
      <c r="A169" s="164"/>
      <c r="B169" s="165"/>
      <c r="C169" s="269" t="s">
        <v>857</v>
      </c>
      <c r="D169" s="270"/>
      <c r="E169" s="270"/>
      <c r="F169" s="270"/>
      <c r="G169" s="270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 t="s">
        <v>413</v>
      </c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</row>
    <row r="170" spans="1:60" outlineLevel="1" x14ac:dyDescent="0.2">
      <c r="A170" s="164"/>
      <c r="B170" s="165"/>
      <c r="C170" s="269" t="s">
        <v>858</v>
      </c>
      <c r="D170" s="270"/>
      <c r="E170" s="270"/>
      <c r="F170" s="270"/>
      <c r="G170" s="270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 t="s">
        <v>413</v>
      </c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</row>
    <row r="171" spans="1:60" outlineLevel="1" x14ac:dyDescent="0.2">
      <c r="A171" s="164"/>
      <c r="B171" s="165"/>
      <c r="C171" s="269" t="s">
        <v>859</v>
      </c>
      <c r="D171" s="270"/>
      <c r="E171" s="270"/>
      <c r="F171" s="270"/>
      <c r="G171" s="270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 t="s">
        <v>413</v>
      </c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</row>
    <row r="172" spans="1:60" outlineLevel="1" x14ac:dyDescent="0.2">
      <c r="A172" s="164"/>
      <c r="B172" s="165"/>
      <c r="C172" s="197" t="s">
        <v>860</v>
      </c>
      <c r="D172" s="169"/>
      <c r="E172" s="170">
        <v>9</v>
      </c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 t="s">
        <v>263</v>
      </c>
      <c r="AH172" s="157">
        <v>0</v>
      </c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</row>
    <row r="173" spans="1:60" outlineLevel="1" x14ac:dyDescent="0.2">
      <c r="A173" s="164"/>
      <c r="B173" s="165"/>
      <c r="C173" s="197" t="s">
        <v>861</v>
      </c>
      <c r="D173" s="169"/>
      <c r="E173" s="170">
        <v>6.81</v>
      </c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 t="s">
        <v>263</v>
      </c>
      <c r="AH173" s="157">
        <v>0</v>
      </c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</row>
    <row r="174" spans="1:60" outlineLevel="1" x14ac:dyDescent="0.2">
      <c r="A174" s="164"/>
      <c r="B174" s="165"/>
      <c r="C174" s="197" t="s">
        <v>862</v>
      </c>
      <c r="D174" s="169"/>
      <c r="E174" s="170">
        <v>6</v>
      </c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 t="s">
        <v>263</v>
      </c>
      <c r="AH174" s="157">
        <v>0</v>
      </c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</row>
    <row r="175" spans="1:60" ht="22.5" outlineLevel="1" x14ac:dyDescent="0.2">
      <c r="A175" s="178">
        <v>38</v>
      </c>
      <c r="B175" s="179" t="s">
        <v>863</v>
      </c>
      <c r="C175" s="196" t="s">
        <v>864</v>
      </c>
      <c r="D175" s="180" t="s">
        <v>283</v>
      </c>
      <c r="E175" s="181">
        <v>17.5</v>
      </c>
      <c r="F175" s="182"/>
      <c r="G175" s="183">
        <f>ROUND(E175*F175,2)</f>
        <v>0</v>
      </c>
      <c r="H175" s="182"/>
      <c r="I175" s="183">
        <f>ROUND(E175*H175,2)</f>
        <v>0</v>
      </c>
      <c r="J175" s="182"/>
      <c r="K175" s="183">
        <f>ROUND(E175*J175,2)</f>
        <v>0</v>
      </c>
      <c r="L175" s="183">
        <v>21</v>
      </c>
      <c r="M175" s="183">
        <f>G175*(1+L175/100)</f>
        <v>0</v>
      </c>
      <c r="N175" s="183">
        <v>0.33827000000000002</v>
      </c>
      <c r="O175" s="183">
        <f>ROUND(E175*N175,2)</f>
        <v>5.92</v>
      </c>
      <c r="P175" s="183">
        <v>0</v>
      </c>
      <c r="Q175" s="183">
        <f>ROUND(E175*P175,2)</f>
        <v>0</v>
      </c>
      <c r="R175" s="183"/>
      <c r="S175" s="183" t="s">
        <v>669</v>
      </c>
      <c r="T175" s="184" t="s">
        <v>670</v>
      </c>
      <c r="U175" s="167">
        <v>0</v>
      </c>
      <c r="V175" s="167">
        <f>ROUND(E175*U175,2)</f>
        <v>0</v>
      </c>
      <c r="W175" s="16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 t="s">
        <v>259</v>
      </c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</row>
    <row r="176" spans="1:60" outlineLevel="1" x14ac:dyDescent="0.2">
      <c r="A176" s="164"/>
      <c r="B176" s="165"/>
      <c r="C176" s="259" t="s">
        <v>865</v>
      </c>
      <c r="D176" s="260"/>
      <c r="E176" s="260"/>
      <c r="F176" s="260"/>
      <c r="G176" s="260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 t="s">
        <v>413</v>
      </c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</row>
    <row r="177" spans="1:60" outlineLevel="1" x14ac:dyDescent="0.2">
      <c r="A177" s="164"/>
      <c r="B177" s="165"/>
      <c r="C177" s="269" t="s">
        <v>866</v>
      </c>
      <c r="D177" s="270"/>
      <c r="E177" s="270"/>
      <c r="F177" s="270"/>
      <c r="G177" s="270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 t="s">
        <v>413</v>
      </c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</row>
    <row r="178" spans="1:60" outlineLevel="1" x14ac:dyDescent="0.2">
      <c r="A178" s="164"/>
      <c r="B178" s="165"/>
      <c r="C178" s="197" t="s">
        <v>867</v>
      </c>
      <c r="D178" s="169"/>
      <c r="E178" s="170">
        <v>17.5</v>
      </c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 t="s">
        <v>263</v>
      </c>
      <c r="AH178" s="157">
        <v>0</v>
      </c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</row>
    <row r="179" spans="1:60" ht="22.5" outlineLevel="1" x14ac:dyDescent="0.2">
      <c r="A179" s="178">
        <v>39</v>
      </c>
      <c r="B179" s="179" t="s">
        <v>868</v>
      </c>
      <c r="C179" s="196" t="s">
        <v>869</v>
      </c>
      <c r="D179" s="180" t="s">
        <v>246</v>
      </c>
      <c r="E179" s="181">
        <v>3</v>
      </c>
      <c r="F179" s="182"/>
      <c r="G179" s="183">
        <f>ROUND(E179*F179,2)</f>
        <v>0</v>
      </c>
      <c r="H179" s="182"/>
      <c r="I179" s="183">
        <f>ROUND(E179*H179,2)</f>
        <v>0</v>
      </c>
      <c r="J179" s="182"/>
      <c r="K179" s="183">
        <f>ROUND(E179*J179,2)</f>
        <v>0</v>
      </c>
      <c r="L179" s="183">
        <v>21</v>
      </c>
      <c r="M179" s="183">
        <f>G179*(1+L179/100)</f>
        <v>0</v>
      </c>
      <c r="N179" s="183">
        <v>2.1659999999999999E-2</v>
      </c>
      <c r="O179" s="183">
        <f>ROUND(E179*N179,2)</f>
        <v>0.06</v>
      </c>
      <c r="P179" s="183">
        <v>0</v>
      </c>
      <c r="Q179" s="183">
        <f>ROUND(E179*P179,2)</f>
        <v>0</v>
      </c>
      <c r="R179" s="183"/>
      <c r="S179" s="183" t="s">
        <v>669</v>
      </c>
      <c r="T179" s="184" t="s">
        <v>670</v>
      </c>
      <c r="U179" s="167">
        <v>0</v>
      </c>
      <c r="V179" s="167">
        <f>ROUND(E179*U179,2)</f>
        <v>0</v>
      </c>
      <c r="W179" s="16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 t="s">
        <v>259</v>
      </c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</row>
    <row r="180" spans="1:60" outlineLevel="1" x14ac:dyDescent="0.2">
      <c r="A180" s="164"/>
      <c r="B180" s="165"/>
      <c r="C180" s="259" t="s">
        <v>870</v>
      </c>
      <c r="D180" s="260"/>
      <c r="E180" s="260"/>
      <c r="F180" s="260"/>
      <c r="G180" s="260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 t="s">
        <v>413</v>
      </c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</row>
    <row r="181" spans="1:60" ht="22.5" outlineLevel="1" x14ac:dyDescent="0.2">
      <c r="A181" s="178">
        <v>40</v>
      </c>
      <c r="B181" s="179" t="s">
        <v>871</v>
      </c>
      <c r="C181" s="196" t="s">
        <v>872</v>
      </c>
      <c r="D181" s="180" t="s">
        <v>246</v>
      </c>
      <c r="E181" s="181">
        <v>2</v>
      </c>
      <c r="F181" s="182"/>
      <c r="G181" s="183">
        <f>ROUND(E181*F181,2)</f>
        <v>0</v>
      </c>
      <c r="H181" s="182"/>
      <c r="I181" s="183">
        <f>ROUND(E181*H181,2)</f>
        <v>0</v>
      </c>
      <c r="J181" s="182"/>
      <c r="K181" s="183">
        <f>ROUND(E181*J181,2)</f>
        <v>0</v>
      </c>
      <c r="L181" s="183">
        <v>21</v>
      </c>
      <c r="M181" s="183">
        <f>G181*(1+L181/100)</f>
        <v>0</v>
      </c>
      <c r="N181" s="183">
        <v>2.743E-2</v>
      </c>
      <c r="O181" s="183">
        <f>ROUND(E181*N181,2)</f>
        <v>0.05</v>
      </c>
      <c r="P181" s="183">
        <v>0</v>
      </c>
      <c r="Q181" s="183">
        <f>ROUND(E181*P181,2)</f>
        <v>0</v>
      </c>
      <c r="R181" s="183"/>
      <c r="S181" s="183" t="s">
        <v>669</v>
      </c>
      <c r="T181" s="184" t="s">
        <v>670</v>
      </c>
      <c r="U181" s="167">
        <v>0</v>
      </c>
      <c r="V181" s="167">
        <f>ROUND(E181*U181,2)</f>
        <v>0</v>
      </c>
      <c r="W181" s="16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 t="s">
        <v>259</v>
      </c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</row>
    <row r="182" spans="1:60" outlineLevel="1" x14ac:dyDescent="0.2">
      <c r="A182" s="164"/>
      <c r="B182" s="165"/>
      <c r="C182" s="259" t="s">
        <v>873</v>
      </c>
      <c r="D182" s="260"/>
      <c r="E182" s="260"/>
      <c r="F182" s="260"/>
      <c r="G182" s="260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 t="s">
        <v>413</v>
      </c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</row>
    <row r="183" spans="1:60" ht="22.5" outlineLevel="1" x14ac:dyDescent="0.2">
      <c r="A183" s="178">
        <v>41</v>
      </c>
      <c r="B183" s="179" t="s">
        <v>874</v>
      </c>
      <c r="C183" s="196" t="s">
        <v>875</v>
      </c>
      <c r="D183" s="180" t="s">
        <v>246</v>
      </c>
      <c r="E183" s="181">
        <v>4</v>
      </c>
      <c r="F183" s="182"/>
      <c r="G183" s="183">
        <f>ROUND(E183*F183,2)</f>
        <v>0</v>
      </c>
      <c r="H183" s="182"/>
      <c r="I183" s="183">
        <f>ROUND(E183*H183,2)</f>
        <v>0</v>
      </c>
      <c r="J183" s="182"/>
      <c r="K183" s="183">
        <f>ROUND(E183*J183,2)</f>
        <v>0</v>
      </c>
      <c r="L183" s="183">
        <v>21</v>
      </c>
      <c r="M183" s="183">
        <f>G183*(1+L183/100)</f>
        <v>0</v>
      </c>
      <c r="N183" s="183">
        <v>4.6449999999999998E-2</v>
      </c>
      <c r="O183" s="183">
        <f>ROUND(E183*N183,2)</f>
        <v>0.19</v>
      </c>
      <c r="P183" s="183">
        <v>0</v>
      </c>
      <c r="Q183" s="183">
        <f>ROUND(E183*P183,2)</f>
        <v>0</v>
      </c>
      <c r="R183" s="183"/>
      <c r="S183" s="183" t="s">
        <v>669</v>
      </c>
      <c r="T183" s="184" t="s">
        <v>670</v>
      </c>
      <c r="U183" s="167">
        <v>0</v>
      </c>
      <c r="V183" s="167">
        <f>ROUND(E183*U183,2)</f>
        <v>0</v>
      </c>
      <c r="W183" s="16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 t="s">
        <v>259</v>
      </c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</row>
    <row r="184" spans="1:60" outlineLevel="1" x14ac:dyDescent="0.2">
      <c r="A184" s="164"/>
      <c r="B184" s="165"/>
      <c r="C184" s="259" t="s">
        <v>876</v>
      </c>
      <c r="D184" s="260"/>
      <c r="E184" s="260"/>
      <c r="F184" s="260"/>
      <c r="G184" s="260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 t="s">
        <v>413</v>
      </c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</row>
    <row r="185" spans="1:60" ht="22.5" outlineLevel="1" x14ac:dyDescent="0.2">
      <c r="A185" s="178">
        <v>42</v>
      </c>
      <c r="B185" s="179" t="s">
        <v>877</v>
      </c>
      <c r="C185" s="196" t="s">
        <v>878</v>
      </c>
      <c r="D185" s="180" t="s">
        <v>294</v>
      </c>
      <c r="E185" s="181">
        <v>1.8350000000000002E-2</v>
      </c>
      <c r="F185" s="182"/>
      <c r="G185" s="183">
        <f>ROUND(E185*F185,2)</f>
        <v>0</v>
      </c>
      <c r="H185" s="182"/>
      <c r="I185" s="183">
        <f>ROUND(E185*H185,2)</f>
        <v>0</v>
      </c>
      <c r="J185" s="182"/>
      <c r="K185" s="183">
        <f>ROUND(E185*J185,2)</f>
        <v>0</v>
      </c>
      <c r="L185" s="183">
        <v>21</v>
      </c>
      <c r="M185" s="183">
        <f>G185*(1+L185/100)</f>
        <v>0</v>
      </c>
      <c r="N185" s="183">
        <v>1.0900000000000001</v>
      </c>
      <c r="O185" s="183">
        <f>ROUND(E185*N185,2)</f>
        <v>0.02</v>
      </c>
      <c r="P185" s="183">
        <v>0</v>
      </c>
      <c r="Q185" s="183">
        <f>ROUND(E185*P185,2)</f>
        <v>0</v>
      </c>
      <c r="R185" s="183"/>
      <c r="S185" s="183" t="s">
        <v>669</v>
      </c>
      <c r="T185" s="184" t="s">
        <v>670</v>
      </c>
      <c r="U185" s="167">
        <v>0</v>
      </c>
      <c r="V185" s="167">
        <f>ROUND(E185*U185,2)</f>
        <v>0</v>
      </c>
      <c r="W185" s="16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 t="s">
        <v>259</v>
      </c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</row>
    <row r="186" spans="1:60" outlineLevel="1" x14ac:dyDescent="0.2">
      <c r="A186" s="164"/>
      <c r="B186" s="165"/>
      <c r="C186" s="259" t="s">
        <v>879</v>
      </c>
      <c r="D186" s="260"/>
      <c r="E186" s="260"/>
      <c r="F186" s="260"/>
      <c r="G186" s="260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 t="s">
        <v>413</v>
      </c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</row>
    <row r="187" spans="1:60" outlineLevel="1" x14ac:dyDescent="0.2">
      <c r="A187" s="164"/>
      <c r="B187" s="165"/>
      <c r="C187" s="197" t="s">
        <v>880</v>
      </c>
      <c r="D187" s="169"/>
      <c r="E187" s="170">
        <v>1.8350000000000002E-2</v>
      </c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 t="s">
        <v>263</v>
      </c>
      <c r="AH187" s="157">
        <v>0</v>
      </c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</row>
    <row r="188" spans="1:60" ht="22.5" outlineLevel="1" x14ac:dyDescent="0.2">
      <c r="A188" s="178">
        <v>43</v>
      </c>
      <c r="B188" s="179" t="s">
        <v>881</v>
      </c>
      <c r="C188" s="196" t="s">
        <v>882</v>
      </c>
      <c r="D188" s="180" t="s">
        <v>294</v>
      </c>
      <c r="E188" s="181">
        <v>9.8699999999999996E-2</v>
      </c>
      <c r="F188" s="182"/>
      <c r="G188" s="183">
        <f>ROUND(E188*F188,2)</f>
        <v>0</v>
      </c>
      <c r="H188" s="182"/>
      <c r="I188" s="183">
        <f>ROUND(E188*H188,2)</f>
        <v>0</v>
      </c>
      <c r="J188" s="182"/>
      <c r="K188" s="183">
        <f>ROUND(E188*J188,2)</f>
        <v>0</v>
      </c>
      <c r="L188" s="183">
        <v>21</v>
      </c>
      <c r="M188" s="183">
        <f>G188*(1+L188/100)</f>
        <v>0</v>
      </c>
      <c r="N188" s="183">
        <v>1.0900000000000001</v>
      </c>
      <c r="O188" s="183">
        <f>ROUND(E188*N188,2)</f>
        <v>0.11</v>
      </c>
      <c r="P188" s="183">
        <v>0</v>
      </c>
      <c r="Q188" s="183">
        <f>ROUND(E188*P188,2)</f>
        <v>0</v>
      </c>
      <c r="R188" s="183"/>
      <c r="S188" s="183" t="s">
        <v>669</v>
      </c>
      <c r="T188" s="184" t="s">
        <v>670</v>
      </c>
      <c r="U188" s="167">
        <v>0</v>
      </c>
      <c r="V188" s="167">
        <f>ROUND(E188*U188,2)</f>
        <v>0</v>
      </c>
      <c r="W188" s="16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 t="s">
        <v>259</v>
      </c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</row>
    <row r="189" spans="1:60" outlineLevel="1" x14ac:dyDescent="0.2">
      <c r="A189" s="164"/>
      <c r="B189" s="165"/>
      <c r="C189" s="197" t="s">
        <v>883</v>
      </c>
      <c r="D189" s="169"/>
      <c r="E189" s="170">
        <v>9.8699999999999996E-2</v>
      </c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 t="s">
        <v>263</v>
      </c>
      <c r="AH189" s="157">
        <v>0</v>
      </c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</row>
    <row r="190" spans="1:60" ht="22.5" outlineLevel="1" x14ac:dyDescent="0.2">
      <c r="A190" s="178">
        <v>44</v>
      </c>
      <c r="B190" s="179" t="s">
        <v>884</v>
      </c>
      <c r="C190" s="196" t="s">
        <v>885</v>
      </c>
      <c r="D190" s="180" t="s">
        <v>283</v>
      </c>
      <c r="E190" s="181">
        <v>33.56</v>
      </c>
      <c r="F190" s="182"/>
      <c r="G190" s="183">
        <f>ROUND(E190*F190,2)</f>
        <v>0</v>
      </c>
      <c r="H190" s="182"/>
      <c r="I190" s="183">
        <f>ROUND(E190*H190,2)</f>
        <v>0</v>
      </c>
      <c r="J190" s="182"/>
      <c r="K190" s="183">
        <f>ROUND(E190*J190,2)</f>
        <v>0</v>
      </c>
      <c r="L190" s="183">
        <v>21</v>
      </c>
      <c r="M190" s="183">
        <f>G190*(1+L190/100)</f>
        <v>0</v>
      </c>
      <c r="N190" s="183">
        <v>0.12185</v>
      </c>
      <c r="O190" s="183">
        <f>ROUND(E190*N190,2)</f>
        <v>4.09</v>
      </c>
      <c r="P190" s="183">
        <v>0</v>
      </c>
      <c r="Q190" s="183">
        <f>ROUND(E190*P190,2)</f>
        <v>0</v>
      </c>
      <c r="R190" s="183"/>
      <c r="S190" s="183" t="s">
        <v>669</v>
      </c>
      <c r="T190" s="184" t="s">
        <v>670</v>
      </c>
      <c r="U190" s="167">
        <v>0</v>
      </c>
      <c r="V190" s="167">
        <f>ROUND(E190*U190,2)</f>
        <v>0</v>
      </c>
      <c r="W190" s="16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 t="s">
        <v>259</v>
      </c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</row>
    <row r="191" spans="1:60" outlineLevel="1" x14ac:dyDescent="0.2">
      <c r="A191" s="164"/>
      <c r="B191" s="165"/>
      <c r="C191" s="259" t="s">
        <v>886</v>
      </c>
      <c r="D191" s="260"/>
      <c r="E191" s="260"/>
      <c r="F191" s="260"/>
      <c r="G191" s="260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 t="s">
        <v>413</v>
      </c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</row>
    <row r="192" spans="1:60" outlineLevel="1" x14ac:dyDescent="0.2">
      <c r="A192" s="164"/>
      <c r="B192" s="165"/>
      <c r="C192" s="197" t="s">
        <v>887</v>
      </c>
      <c r="D192" s="169"/>
      <c r="E192" s="170">
        <v>33.56</v>
      </c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 t="s">
        <v>263</v>
      </c>
      <c r="AH192" s="157">
        <v>0</v>
      </c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</row>
    <row r="193" spans="1:60" outlineLevel="1" x14ac:dyDescent="0.2">
      <c r="A193" s="178">
        <v>45</v>
      </c>
      <c r="B193" s="179" t="s">
        <v>888</v>
      </c>
      <c r="C193" s="196" t="s">
        <v>889</v>
      </c>
      <c r="D193" s="180" t="s">
        <v>298</v>
      </c>
      <c r="E193" s="181">
        <v>18</v>
      </c>
      <c r="F193" s="182"/>
      <c r="G193" s="183">
        <f>ROUND(E193*F193,2)</f>
        <v>0</v>
      </c>
      <c r="H193" s="182"/>
      <c r="I193" s="183">
        <f>ROUND(E193*H193,2)</f>
        <v>0</v>
      </c>
      <c r="J193" s="182"/>
      <c r="K193" s="183">
        <f>ROUND(E193*J193,2)</f>
        <v>0</v>
      </c>
      <c r="L193" s="183">
        <v>21</v>
      </c>
      <c r="M193" s="183">
        <f>G193*(1+L193/100)</f>
        <v>0</v>
      </c>
      <c r="N193" s="183">
        <v>1.3999999999999999E-4</v>
      </c>
      <c r="O193" s="183">
        <f>ROUND(E193*N193,2)</f>
        <v>0</v>
      </c>
      <c r="P193" s="183">
        <v>0</v>
      </c>
      <c r="Q193" s="183">
        <f>ROUND(E193*P193,2)</f>
        <v>0</v>
      </c>
      <c r="R193" s="183"/>
      <c r="S193" s="183" t="s">
        <v>669</v>
      </c>
      <c r="T193" s="184" t="s">
        <v>670</v>
      </c>
      <c r="U193" s="167">
        <v>0</v>
      </c>
      <c r="V193" s="167">
        <f>ROUND(E193*U193,2)</f>
        <v>0</v>
      </c>
      <c r="W193" s="16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 t="s">
        <v>259</v>
      </c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</row>
    <row r="194" spans="1:60" outlineLevel="1" x14ac:dyDescent="0.2">
      <c r="A194" s="164"/>
      <c r="B194" s="165"/>
      <c r="C194" s="197" t="s">
        <v>890</v>
      </c>
      <c r="D194" s="169"/>
      <c r="E194" s="170">
        <v>18</v>
      </c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 t="s">
        <v>263</v>
      </c>
      <c r="AH194" s="157">
        <v>0</v>
      </c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</row>
    <row r="195" spans="1:60" x14ac:dyDescent="0.2">
      <c r="A195" s="172" t="s">
        <v>242</v>
      </c>
      <c r="B195" s="173" t="s">
        <v>108</v>
      </c>
      <c r="C195" s="194" t="s">
        <v>109</v>
      </c>
      <c r="D195" s="174"/>
      <c r="E195" s="175"/>
      <c r="F195" s="176"/>
      <c r="G195" s="176">
        <f>SUMIF(AG196:AG228,"&lt;&gt;NOR",G196:G228)</f>
        <v>0</v>
      </c>
      <c r="H195" s="176"/>
      <c r="I195" s="176">
        <f>SUM(I196:I228)</f>
        <v>0</v>
      </c>
      <c r="J195" s="176"/>
      <c r="K195" s="176">
        <f>SUM(K196:K228)</f>
        <v>0</v>
      </c>
      <c r="L195" s="176"/>
      <c r="M195" s="176">
        <f>SUM(M196:M228)</f>
        <v>0</v>
      </c>
      <c r="N195" s="176"/>
      <c r="O195" s="176">
        <f>SUM(O196:O228)</f>
        <v>29.330000000000002</v>
      </c>
      <c r="P195" s="176"/>
      <c r="Q195" s="176">
        <f>SUM(Q196:Q228)</f>
        <v>0</v>
      </c>
      <c r="R195" s="176"/>
      <c r="S195" s="176"/>
      <c r="T195" s="177"/>
      <c r="U195" s="171"/>
      <c r="V195" s="171">
        <f>SUM(V196:V228)</f>
        <v>0</v>
      </c>
      <c r="W195" s="171"/>
      <c r="AG195" t="s">
        <v>243</v>
      </c>
    </row>
    <row r="196" spans="1:60" outlineLevel="1" x14ac:dyDescent="0.2">
      <c r="A196" s="178">
        <v>46</v>
      </c>
      <c r="B196" s="179" t="s">
        <v>891</v>
      </c>
      <c r="C196" s="196" t="s">
        <v>892</v>
      </c>
      <c r="D196" s="180" t="s">
        <v>255</v>
      </c>
      <c r="E196" s="181">
        <v>0.16594</v>
      </c>
      <c r="F196" s="182"/>
      <c r="G196" s="183">
        <f>ROUND(E196*F196,2)</f>
        <v>0</v>
      </c>
      <c r="H196" s="182"/>
      <c r="I196" s="183">
        <f>ROUND(E196*H196,2)</f>
        <v>0</v>
      </c>
      <c r="J196" s="182"/>
      <c r="K196" s="183">
        <f>ROUND(E196*J196,2)</f>
        <v>0</v>
      </c>
      <c r="L196" s="183">
        <v>21</v>
      </c>
      <c r="M196" s="183">
        <f>G196*(1+L196/100)</f>
        <v>0</v>
      </c>
      <c r="N196" s="183">
        <v>2.4533999999999998</v>
      </c>
      <c r="O196" s="183">
        <f>ROUND(E196*N196,2)</f>
        <v>0.41</v>
      </c>
      <c r="P196" s="183">
        <v>0</v>
      </c>
      <c r="Q196" s="183">
        <f>ROUND(E196*P196,2)</f>
        <v>0</v>
      </c>
      <c r="R196" s="183"/>
      <c r="S196" s="183" t="s">
        <v>669</v>
      </c>
      <c r="T196" s="184" t="s">
        <v>670</v>
      </c>
      <c r="U196" s="167">
        <v>0</v>
      </c>
      <c r="V196" s="167">
        <f>ROUND(E196*U196,2)</f>
        <v>0</v>
      </c>
      <c r="W196" s="16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 t="s">
        <v>259</v>
      </c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</row>
    <row r="197" spans="1:60" outlineLevel="1" x14ac:dyDescent="0.2">
      <c r="A197" s="164"/>
      <c r="B197" s="165"/>
      <c r="C197" s="197" t="s">
        <v>893</v>
      </c>
      <c r="D197" s="169"/>
      <c r="E197" s="170">
        <v>0.16594</v>
      </c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 t="s">
        <v>263</v>
      </c>
      <c r="AH197" s="157">
        <v>0</v>
      </c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</row>
    <row r="198" spans="1:60" outlineLevel="1" x14ac:dyDescent="0.2">
      <c r="A198" s="178">
        <v>47</v>
      </c>
      <c r="B198" s="179" t="s">
        <v>894</v>
      </c>
      <c r="C198" s="196" t="s">
        <v>895</v>
      </c>
      <c r="D198" s="180" t="s">
        <v>283</v>
      </c>
      <c r="E198" s="181">
        <v>2.2425000000000002</v>
      </c>
      <c r="F198" s="182"/>
      <c r="G198" s="183">
        <f>ROUND(E198*F198,2)</f>
        <v>0</v>
      </c>
      <c r="H198" s="182"/>
      <c r="I198" s="183">
        <f>ROUND(E198*H198,2)</f>
        <v>0</v>
      </c>
      <c r="J198" s="182"/>
      <c r="K198" s="183">
        <f>ROUND(E198*J198,2)</f>
        <v>0</v>
      </c>
      <c r="L198" s="183">
        <v>21</v>
      </c>
      <c r="M198" s="183">
        <f>G198*(1+L198/100)</f>
        <v>0</v>
      </c>
      <c r="N198" s="183">
        <v>5.1900000000000002E-3</v>
      </c>
      <c r="O198" s="183">
        <f>ROUND(E198*N198,2)</f>
        <v>0.01</v>
      </c>
      <c r="P198" s="183">
        <v>0</v>
      </c>
      <c r="Q198" s="183">
        <f>ROUND(E198*P198,2)</f>
        <v>0</v>
      </c>
      <c r="R198" s="183"/>
      <c r="S198" s="183" t="s">
        <v>669</v>
      </c>
      <c r="T198" s="184" t="s">
        <v>670</v>
      </c>
      <c r="U198" s="167">
        <v>0</v>
      </c>
      <c r="V198" s="167">
        <f>ROUND(E198*U198,2)</f>
        <v>0</v>
      </c>
      <c r="W198" s="16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 t="s">
        <v>259</v>
      </c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</row>
    <row r="199" spans="1:60" outlineLevel="1" x14ac:dyDescent="0.2">
      <c r="A199" s="164"/>
      <c r="B199" s="165"/>
      <c r="C199" s="197" t="s">
        <v>896</v>
      </c>
      <c r="D199" s="169"/>
      <c r="E199" s="170">
        <v>2.2425000000000002</v>
      </c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 t="s">
        <v>263</v>
      </c>
      <c r="AH199" s="157">
        <v>0</v>
      </c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</row>
    <row r="200" spans="1:60" outlineLevel="1" x14ac:dyDescent="0.2">
      <c r="A200" s="185">
        <v>48</v>
      </c>
      <c r="B200" s="186" t="s">
        <v>897</v>
      </c>
      <c r="C200" s="195" t="s">
        <v>898</v>
      </c>
      <c r="D200" s="187" t="s">
        <v>283</v>
      </c>
      <c r="E200" s="188">
        <v>2.2429999999999999</v>
      </c>
      <c r="F200" s="189"/>
      <c r="G200" s="190">
        <f>ROUND(E200*F200,2)</f>
        <v>0</v>
      </c>
      <c r="H200" s="189"/>
      <c r="I200" s="190">
        <f>ROUND(E200*H200,2)</f>
        <v>0</v>
      </c>
      <c r="J200" s="189"/>
      <c r="K200" s="190">
        <f>ROUND(E200*J200,2)</f>
        <v>0</v>
      </c>
      <c r="L200" s="190">
        <v>21</v>
      </c>
      <c r="M200" s="190">
        <f>G200*(1+L200/100)</f>
        <v>0</v>
      </c>
      <c r="N200" s="190">
        <v>0</v>
      </c>
      <c r="O200" s="190">
        <f>ROUND(E200*N200,2)</f>
        <v>0</v>
      </c>
      <c r="P200" s="190">
        <v>0</v>
      </c>
      <c r="Q200" s="190">
        <f>ROUND(E200*P200,2)</f>
        <v>0</v>
      </c>
      <c r="R200" s="190"/>
      <c r="S200" s="190" t="s">
        <v>669</v>
      </c>
      <c r="T200" s="191" t="s">
        <v>670</v>
      </c>
      <c r="U200" s="167">
        <v>0</v>
      </c>
      <c r="V200" s="167">
        <f>ROUND(E200*U200,2)</f>
        <v>0</v>
      </c>
      <c r="W200" s="16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 t="s">
        <v>259</v>
      </c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</row>
    <row r="201" spans="1:60" outlineLevel="1" x14ac:dyDescent="0.2">
      <c r="A201" s="178">
        <v>49</v>
      </c>
      <c r="B201" s="179" t="s">
        <v>899</v>
      </c>
      <c r="C201" s="196" t="s">
        <v>900</v>
      </c>
      <c r="D201" s="180" t="s">
        <v>294</v>
      </c>
      <c r="E201" s="181">
        <v>2.6200000000000001E-2</v>
      </c>
      <c r="F201" s="182"/>
      <c r="G201" s="183">
        <f>ROUND(E201*F201,2)</f>
        <v>0</v>
      </c>
      <c r="H201" s="182"/>
      <c r="I201" s="183">
        <f>ROUND(E201*H201,2)</f>
        <v>0</v>
      </c>
      <c r="J201" s="182"/>
      <c r="K201" s="183">
        <f>ROUND(E201*J201,2)</f>
        <v>0</v>
      </c>
      <c r="L201" s="183">
        <v>21</v>
      </c>
      <c r="M201" s="183">
        <f>G201*(1+L201/100)</f>
        <v>0</v>
      </c>
      <c r="N201" s="183">
        <v>1.0525599999999999</v>
      </c>
      <c r="O201" s="183">
        <f>ROUND(E201*N201,2)</f>
        <v>0.03</v>
      </c>
      <c r="P201" s="183">
        <v>0</v>
      </c>
      <c r="Q201" s="183">
        <f>ROUND(E201*P201,2)</f>
        <v>0</v>
      </c>
      <c r="R201" s="183"/>
      <c r="S201" s="183" t="s">
        <v>669</v>
      </c>
      <c r="T201" s="184" t="s">
        <v>670</v>
      </c>
      <c r="U201" s="167">
        <v>0</v>
      </c>
      <c r="V201" s="167">
        <f>ROUND(E201*U201,2)</f>
        <v>0</v>
      </c>
      <c r="W201" s="16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 t="s">
        <v>259</v>
      </c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</row>
    <row r="202" spans="1:60" outlineLevel="1" x14ac:dyDescent="0.2">
      <c r="A202" s="164"/>
      <c r="B202" s="165"/>
      <c r="C202" s="197" t="s">
        <v>901</v>
      </c>
      <c r="D202" s="169"/>
      <c r="E202" s="170">
        <v>2.6200000000000001E-2</v>
      </c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 t="s">
        <v>263</v>
      </c>
      <c r="AH202" s="157">
        <v>0</v>
      </c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</row>
    <row r="203" spans="1:60" ht="22.5" outlineLevel="1" x14ac:dyDescent="0.2">
      <c r="A203" s="178">
        <v>50</v>
      </c>
      <c r="B203" s="179" t="s">
        <v>902</v>
      </c>
      <c r="C203" s="196" t="s">
        <v>903</v>
      </c>
      <c r="D203" s="180" t="s">
        <v>255</v>
      </c>
      <c r="E203" s="181">
        <v>9.1994699999999998</v>
      </c>
      <c r="F203" s="182"/>
      <c r="G203" s="183">
        <f>ROUND(E203*F203,2)</f>
        <v>0</v>
      </c>
      <c r="H203" s="182"/>
      <c r="I203" s="183">
        <f>ROUND(E203*H203,2)</f>
        <v>0</v>
      </c>
      <c r="J203" s="182"/>
      <c r="K203" s="183">
        <f>ROUND(E203*J203,2)</f>
        <v>0</v>
      </c>
      <c r="L203" s="183">
        <v>21</v>
      </c>
      <c r="M203" s="183">
        <f>G203*(1+L203/100)</f>
        <v>0</v>
      </c>
      <c r="N203" s="183">
        <v>2.4533700000000001</v>
      </c>
      <c r="O203" s="183">
        <f>ROUND(E203*N203,2)</f>
        <v>22.57</v>
      </c>
      <c r="P203" s="183">
        <v>0</v>
      </c>
      <c r="Q203" s="183">
        <f>ROUND(E203*P203,2)</f>
        <v>0</v>
      </c>
      <c r="R203" s="183"/>
      <c r="S203" s="183" t="s">
        <v>669</v>
      </c>
      <c r="T203" s="184" t="s">
        <v>670</v>
      </c>
      <c r="U203" s="167">
        <v>0</v>
      </c>
      <c r="V203" s="167">
        <f>ROUND(E203*U203,2)</f>
        <v>0</v>
      </c>
      <c r="W203" s="16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 t="s">
        <v>259</v>
      </c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</row>
    <row r="204" spans="1:60" outlineLevel="1" x14ac:dyDescent="0.2">
      <c r="A204" s="164"/>
      <c r="B204" s="165"/>
      <c r="C204" s="259" t="s">
        <v>904</v>
      </c>
      <c r="D204" s="260"/>
      <c r="E204" s="260"/>
      <c r="F204" s="260"/>
      <c r="G204" s="260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 t="s">
        <v>413</v>
      </c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</row>
    <row r="205" spans="1:60" outlineLevel="1" x14ac:dyDescent="0.2">
      <c r="A205" s="164"/>
      <c r="B205" s="165"/>
      <c r="C205" s="269" t="s">
        <v>905</v>
      </c>
      <c r="D205" s="270"/>
      <c r="E205" s="270"/>
      <c r="F205" s="270"/>
      <c r="G205" s="270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 t="s">
        <v>413</v>
      </c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</row>
    <row r="206" spans="1:60" outlineLevel="1" x14ac:dyDescent="0.2">
      <c r="A206" s="164"/>
      <c r="B206" s="165"/>
      <c r="C206" s="197" t="s">
        <v>906</v>
      </c>
      <c r="D206" s="169"/>
      <c r="E206" s="170">
        <v>4.8075000000000001</v>
      </c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 t="s">
        <v>263</v>
      </c>
      <c r="AH206" s="157">
        <v>0</v>
      </c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</row>
    <row r="207" spans="1:60" outlineLevel="1" x14ac:dyDescent="0.2">
      <c r="A207" s="164"/>
      <c r="B207" s="165"/>
      <c r="C207" s="197" t="s">
        <v>907</v>
      </c>
      <c r="D207" s="169"/>
      <c r="E207" s="170">
        <v>1.5539700000000001</v>
      </c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 t="s">
        <v>263</v>
      </c>
      <c r="AH207" s="157">
        <v>0</v>
      </c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</row>
    <row r="208" spans="1:60" outlineLevel="1" x14ac:dyDescent="0.2">
      <c r="A208" s="164"/>
      <c r="B208" s="165"/>
      <c r="C208" s="197" t="s">
        <v>908</v>
      </c>
      <c r="D208" s="169"/>
      <c r="E208" s="170">
        <v>1.7250000000000001</v>
      </c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 t="s">
        <v>263</v>
      </c>
      <c r="AH208" s="157">
        <v>0</v>
      </c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</row>
    <row r="209" spans="1:60" outlineLevel="1" x14ac:dyDescent="0.2">
      <c r="A209" s="164"/>
      <c r="B209" s="165"/>
      <c r="C209" s="197" t="s">
        <v>909</v>
      </c>
      <c r="D209" s="169"/>
      <c r="E209" s="170">
        <v>1.113</v>
      </c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 t="s">
        <v>263</v>
      </c>
      <c r="AH209" s="157">
        <v>0</v>
      </c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</row>
    <row r="210" spans="1:60" ht="22.5" outlineLevel="1" x14ac:dyDescent="0.2">
      <c r="A210" s="178">
        <v>51</v>
      </c>
      <c r="B210" s="179" t="s">
        <v>910</v>
      </c>
      <c r="C210" s="196" t="s">
        <v>911</v>
      </c>
      <c r="D210" s="180" t="s">
        <v>294</v>
      </c>
      <c r="E210" s="181">
        <v>0.2515</v>
      </c>
      <c r="F210" s="182"/>
      <c r="G210" s="183">
        <f>ROUND(E210*F210,2)</f>
        <v>0</v>
      </c>
      <c r="H210" s="182"/>
      <c r="I210" s="183">
        <f>ROUND(E210*H210,2)</f>
        <v>0</v>
      </c>
      <c r="J210" s="182"/>
      <c r="K210" s="183">
        <f>ROUND(E210*J210,2)</f>
        <v>0</v>
      </c>
      <c r="L210" s="183">
        <v>21</v>
      </c>
      <c r="M210" s="183">
        <f>G210*(1+L210/100)</f>
        <v>0</v>
      </c>
      <c r="N210" s="183">
        <v>1.04887</v>
      </c>
      <c r="O210" s="183">
        <f>ROUND(E210*N210,2)</f>
        <v>0.26</v>
      </c>
      <c r="P210" s="183">
        <v>0</v>
      </c>
      <c r="Q210" s="183">
        <f>ROUND(E210*P210,2)</f>
        <v>0</v>
      </c>
      <c r="R210" s="183"/>
      <c r="S210" s="183" t="s">
        <v>669</v>
      </c>
      <c r="T210" s="184" t="s">
        <v>670</v>
      </c>
      <c r="U210" s="167">
        <v>0</v>
      </c>
      <c r="V210" s="167">
        <f>ROUND(E210*U210,2)</f>
        <v>0</v>
      </c>
      <c r="W210" s="16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 t="s">
        <v>259</v>
      </c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</row>
    <row r="211" spans="1:60" outlineLevel="1" x14ac:dyDescent="0.2">
      <c r="A211" s="164"/>
      <c r="B211" s="165"/>
      <c r="C211" s="259" t="s">
        <v>912</v>
      </c>
      <c r="D211" s="260"/>
      <c r="E211" s="260"/>
      <c r="F211" s="260"/>
      <c r="G211" s="260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 t="s">
        <v>413</v>
      </c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</row>
    <row r="212" spans="1:60" outlineLevel="1" x14ac:dyDescent="0.2">
      <c r="A212" s="164"/>
      <c r="B212" s="165"/>
      <c r="C212" s="197" t="s">
        <v>913</v>
      </c>
      <c r="D212" s="169"/>
      <c r="E212" s="170">
        <v>0.2515</v>
      </c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 t="s">
        <v>263</v>
      </c>
      <c r="AH212" s="157">
        <v>0</v>
      </c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</row>
    <row r="213" spans="1:60" ht="22.5" outlineLevel="1" x14ac:dyDescent="0.2">
      <c r="A213" s="178">
        <v>52</v>
      </c>
      <c r="B213" s="179" t="s">
        <v>914</v>
      </c>
      <c r="C213" s="196" t="s">
        <v>915</v>
      </c>
      <c r="D213" s="180" t="s">
        <v>294</v>
      </c>
      <c r="E213" s="181">
        <v>5.2999999999999999E-2</v>
      </c>
      <c r="F213" s="182"/>
      <c r="G213" s="183">
        <f>ROUND(E213*F213,2)</f>
        <v>0</v>
      </c>
      <c r="H213" s="182"/>
      <c r="I213" s="183">
        <f>ROUND(E213*H213,2)</f>
        <v>0</v>
      </c>
      <c r="J213" s="182"/>
      <c r="K213" s="183">
        <f>ROUND(E213*J213,2)</f>
        <v>0</v>
      </c>
      <c r="L213" s="183">
        <v>21</v>
      </c>
      <c r="M213" s="183">
        <f>G213*(1+L213/100)</f>
        <v>0</v>
      </c>
      <c r="N213" s="183">
        <v>1.0530600000000001</v>
      </c>
      <c r="O213" s="183">
        <f>ROUND(E213*N213,2)</f>
        <v>0.06</v>
      </c>
      <c r="P213" s="183">
        <v>0</v>
      </c>
      <c r="Q213" s="183">
        <f>ROUND(E213*P213,2)</f>
        <v>0</v>
      </c>
      <c r="R213" s="183"/>
      <c r="S213" s="183" t="s">
        <v>669</v>
      </c>
      <c r="T213" s="184" t="s">
        <v>670</v>
      </c>
      <c r="U213" s="167">
        <v>0</v>
      </c>
      <c r="V213" s="167">
        <f>ROUND(E213*U213,2)</f>
        <v>0</v>
      </c>
      <c r="W213" s="16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 t="s">
        <v>259</v>
      </c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</row>
    <row r="214" spans="1:60" outlineLevel="1" x14ac:dyDescent="0.2">
      <c r="A214" s="164"/>
      <c r="B214" s="165"/>
      <c r="C214" s="259" t="s">
        <v>912</v>
      </c>
      <c r="D214" s="260"/>
      <c r="E214" s="260"/>
      <c r="F214" s="260"/>
      <c r="G214" s="260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 t="s">
        <v>413</v>
      </c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</row>
    <row r="215" spans="1:60" ht="22.5" outlineLevel="1" x14ac:dyDescent="0.2">
      <c r="A215" s="178">
        <v>53</v>
      </c>
      <c r="B215" s="179" t="s">
        <v>916</v>
      </c>
      <c r="C215" s="196" t="s">
        <v>917</v>
      </c>
      <c r="D215" s="180" t="s">
        <v>283</v>
      </c>
      <c r="E215" s="181">
        <v>8.4276</v>
      </c>
      <c r="F215" s="182"/>
      <c r="G215" s="183">
        <f>ROUND(E215*F215,2)</f>
        <v>0</v>
      </c>
      <c r="H215" s="182"/>
      <c r="I215" s="183">
        <f>ROUND(E215*H215,2)</f>
        <v>0</v>
      </c>
      <c r="J215" s="182"/>
      <c r="K215" s="183">
        <f>ROUND(E215*J215,2)</f>
        <v>0</v>
      </c>
      <c r="L215" s="183">
        <v>21</v>
      </c>
      <c r="M215" s="183">
        <f>G215*(1+L215/100)</f>
        <v>0</v>
      </c>
      <c r="N215" s="183">
        <v>1.282E-2</v>
      </c>
      <c r="O215" s="183">
        <f>ROUND(E215*N215,2)</f>
        <v>0.11</v>
      </c>
      <c r="P215" s="183">
        <v>0</v>
      </c>
      <c r="Q215" s="183">
        <f>ROUND(E215*P215,2)</f>
        <v>0</v>
      </c>
      <c r="R215" s="183"/>
      <c r="S215" s="183" t="s">
        <v>669</v>
      </c>
      <c r="T215" s="184" t="s">
        <v>670</v>
      </c>
      <c r="U215" s="167">
        <v>0</v>
      </c>
      <c r="V215" s="167">
        <f>ROUND(E215*U215,2)</f>
        <v>0</v>
      </c>
      <c r="W215" s="16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 t="s">
        <v>259</v>
      </c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</row>
    <row r="216" spans="1:60" outlineLevel="1" x14ac:dyDescent="0.2">
      <c r="A216" s="164"/>
      <c r="B216" s="165"/>
      <c r="C216" s="259" t="s">
        <v>918</v>
      </c>
      <c r="D216" s="260"/>
      <c r="E216" s="260"/>
      <c r="F216" s="260"/>
      <c r="G216" s="260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 t="s">
        <v>413</v>
      </c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</row>
    <row r="217" spans="1:60" outlineLevel="1" x14ac:dyDescent="0.2">
      <c r="A217" s="164"/>
      <c r="B217" s="165"/>
      <c r="C217" s="197" t="s">
        <v>919</v>
      </c>
      <c r="D217" s="169"/>
      <c r="E217" s="170">
        <v>4.5275999999999996</v>
      </c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 t="s">
        <v>263</v>
      </c>
      <c r="AH217" s="157">
        <v>0</v>
      </c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</row>
    <row r="218" spans="1:60" outlineLevel="1" x14ac:dyDescent="0.2">
      <c r="A218" s="164"/>
      <c r="B218" s="165"/>
      <c r="C218" s="197" t="s">
        <v>920</v>
      </c>
      <c r="D218" s="169"/>
      <c r="E218" s="170">
        <v>3.9</v>
      </c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 t="s">
        <v>263</v>
      </c>
      <c r="AH218" s="157">
        <v>0</v>
      </c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</row>
    <row r="219" spans="1:60" ht="22.5" outlineLevel="1" x14ac:dyDescent="0.2">
      <c r="A219" s="178">
        <v>54</v>
      </c>
      <c r="B219" s="179" t="s">
        <v>921</v>
      </c>
      <c r="C219" s="196" t="s">
        <v>922</v>
      </c>
      <c r="D219" s="180" t="s">
        <v>283</v>
      </c>
      <c r="E219" s="181">
        <v>8.4280000000000008</v>
      </c>
      <c r="F219" s="182"/>
      <c r="G219" s="183">
        <f>ROUND(E219*F219,2)</f>
        <v>0</v>
      </c>
      <c r="H219" s="182"/>
      <c r="I219" s="183">
        <f>ROUND(E219*H219,2)</f>
        <v>0</v>
      </c>
      <c r="J219" s="182"/>
      <c r="K219" s="183">
        <f>ROUND(E219*J219,2)</f>
        <v>0</v>
      </c>
      <c r="L219" s="183">
        <v>21</v>
      </c>
      <c r="M219" s="183">
        <f>G219*(1+L219/100)</f>
        <v>0</v>
      </c>
      <c r="N219" s="183">
        <v>0</v>
      </c>
      <c r="O219" s="183">
        <f>ROUND(E219*N219,2)</f>
        <v>0</v>
      </c>
      <c r="P219" s="183">
        <v>0</v>
      </c>
      <c r="Q219" s="183">
        <f>ROUND(E219*P219,2)</f>
        <v>0</v>
      </c>
      <c r="R219" s="183"/>
      <c r="S219" s="183" t="s">
        <v>669</v>
      </c>
      <c r="T219" s="184" t="s">
        <v>670</v>
      </c>
      <c r="U219" s="167">
        <v>0</v>
      </c>
      <c r="V219" s="167">
        <f>ROUND(E219*U219,2)</f>
        <v>0</v>
      </c>
      <c r="W219" s="16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 t="s">
        <v>259</v>
      </c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</row>
    <row r="220" spans="1:60" outlineLevel="1" x14ac:dyDescent="0.2">
      <c r="A220" s="164"/>
      <c r="B220" s="165"/>
      <c r="C220" s="197" t="s">
        <v>923</v>
      </c>
      <c r="D220" s="169"/>
      <c r="E220" s="170">
        <v>8.4280000000000008</v>
      </c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 t="s">
        <v>263</v>
      </c>
      <c r="AH220" s="157">
        <v>0</v>
      </c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</row>
    <row r="221" spans="1:60" ht="22.5" outlineLevel="1" x14ac:dyDescent="0.2">
      <c r="A221" s="178">
        <v>55</v>
      </c>
      <c r="B221" s="179" t="s">
        <v>924</v>
      </c>
      <c r="C221" s="196" t="s">
        <v>925</v>
      </c>
      <c r="D221" s="180" t="s">
        <v>298</v>
      </c>
      <c r="E221" s="181">
        <v>56.2</v>
      </c>
      <c r="F221" s="182"/>
      <c r="G221" s="183">
        <f>ROUND(E221*F221,2)</f>
        <v>0</v>
      </c>
      <c r="H221" s="182"/>
      <c r="I221" s="183">
        <f>ROUND(E221*H221,2)</f>
        <v>0</v>
      </c>
      <c r="J221" s="182"/>
      <c r="K221" s="183">
        <f>ROUND(E221*J221,2)</f>
        <v>0</v>
      </c>
      <c r="L221" s="183">
        <v>21</v>
      </c>
      <c r="M221" s="183">
        <f>G221*(1+L221/100)</f>
        <v>0</v>
      </c>
      <c r="N221" s="183">
        <v>0.1016</v>
      </c>
      <c r="O221" s="183">
        <f>ROUND(E221*N221,2)</f>
        <v>5.71</v>
      </c>
      <c r="P221" s="183">
        <v>0</v>
      </c>
      <c r="Q221" s="183">
        <f>ROUND(E221*P221,2)</f>
        <v>0</v>
      </c>
      <c r="R221" s="183"/>
      <c r="S221" s="183" t="s">
        <v>669</v>
      </c>
      <c r="T221" s="184" t="s">
        <v>670</v>
      </c>
      <c r="U221" s="167">
        <v>0</v>
      </c>
      <c r="V221" s="167">
        <f>ROUND(E221*U221,2)</f>
        <v>0</v>
      </c>
      <c r="W221" s="16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 t="s">
        <v>259</v>
      </c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</row>
    <row r="222" spans="1:60" outlineLevel="1" x14ac:dyDescent="0.2">
      <c r="A222" s="164"/>
      <c r="B222" s="165"/>
      <c r="C222" s="197" t="s">
        <v>926</v>
      </c>
      <c r="D222" s="169"/>
      <c r="E222" s="170">
        <v>35</v>
      </c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 t="s">
        <v>263</v>
      </c>
      <c r="AH222" s="157">
        <v>0</v>
      </c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</row>
    <row r="223" spans="1:60" outlineLevel="1" x14ac:dyDescent="0.2">
      <c r="A223" s="164"/>
      <c r="B223" s="165"/>
      <c r="C223" s="197" t="s">
        <v>927</v>
      </c>
      <c r="D223" s="169"/>
      <c r="E223" s="170">
        <v>21.2</v>
      </c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 t="s">
        <v>263</v>
      </c>
      <c r="AH223" s="157">
        <v>0</v>
      </c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</row>
    <row r="224" spans="1:60" ht="22.5" outlineLevel="1" x14ac:dyDescent="0.2">
      <c r="A224" s="178">
        <v>56</v>
      </c>
      <c r="B224" s="179" t="s">
        <v>928</v>
      </c>
      <c r="C224" s="196" t="s">
        <v>929</v>
      </c>
      <c r="D224" s="180" t="s">
        <v>283</v>
      </c>
      <c r="E224" s="181">
        <v>25.852</v>
      </c>
      <c r="F224" s="182"/>
      <c r="G224" s="183">
        <f>ROUND(E224*F224,2)</f>
        <v>0</v>
      </c>
      <c r="H224" s="182"/>
      <c r="I224" s="183">
        <f>ROUND(E224*H224,2)</f>
        <v>0</v>
      </c>
      <c r="J224" s="182"/>
      <c r="K224" s="183">
        <f>ROUND(E224*J224,2)</f>
        <v>0</v>
      </c>
      <c r="L224" s="183">
        <v>21</v>
      </c>
      <c r="M224" s="183">
        <f>G224*(1+L224/100)</f>
        <v>0</v>
      </c>
      <c r="N224" s="183">
        <v>6.5799999999999999E-3</v>
      </c>
      <c r="O224" s="183">
        <f>ROUND(E224*N224,2)</f>
        <v>0.17</v>
      </c>
      <c r="P224" s="183">
        <v>0</v>
      </c>
      <c r="Q224" s="183">
        <f>ROUND(E224*P224,2)</f>
        <v>0</v>
      </c>
      <c r="R224" s="183"/>
      <c r="S224" s="183" t="s">
        <v>669</v>
      </c>
      <c r="T224" s="184" t="s">
        <v>670</v>
      </c>
      <c r="U224" s="167">
        <v>0</v>
      </c>
      <c r="V224" s="167">
        <f>ROUND(E224*U224,2)</f>
        <v>0</v>
      </c>
      <c r="W224" s="16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 t="s">
        <v>259</v>
      </c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</row>
    <row r="225" spans="1:60" outlineLevel="1" x14ac:dyDescent="0.2">
      <c r="A225" s="164"/>
      <c r="B225" s="165"/>
      <c r="C225" s="197" t="s">
        <v>930</v>
      </c>
      <c r="D225" s="169"/>
      <c r="E225" s="170">
        <v>16.100000000000001</v>
      </c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 t="s">
        <v>263</v>
      </c>
      <c r="AH225" s="157">
        <v>0</v>
      </c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</row>
    <row r="226" spans="1:60" outlineLevel="1" x14ac:dyDescent="0.2">
      <c r="A226" s="164"/>
      <c r="B226" s="165"/>
      <c r="C226" s="197" t="s">
        <v>931</v>
      </c>
      <c r="D226" s="169"/>
      <c r="E226" s="170">
        <v>9.7520000000000007</v>
      </c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 t="s">
        <v>263</v>
      </c>
      <c r="AH226" s="157">
        <v>0</v>
      </c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</row>
    <row r="227" spans="1:60" ht="22.5" outlineLevel="1" x14ac:dyDescent="0.2">
      <c r="A227" s="178">
        <v>57</v>
      </c>
      <c r="B227" s="179" t="s">
        <v>932</v>
      </c>
      <c r="C227" s="196" t="s">
        <v>933</v>
      </c>
      <c r="D227" s="180" t="s">
        <v>283</v>
      </c>
      <c r="E227" s="181">
        <v>25.852</v>
      </c>
      <c r="F227" s="182"/>
      <c r="G227" s="183">
        <f>ROUND(E227*F227,2)</f>
        <v>0</v>
      </c>
      <c r="H227" s="182"/>
      <c r="I227" s="183">
        <f>ROUND(E227*H227,2)</f>
        <v>0</v>
      </c>
      <c r="J227" s="182"/>
      <c r="K227" s="183">
        <f>ROUND(E227*J227,2)</f>
        <v>0</v>
      </c>
      <c r="L227" s="183">
        <v>21</v>
      </c>
      <c r="M227" s="183">
        <f>G227*(1+L227/100)</f>
        <v>0</v>
      </c>
      <c r="N227" s="183">
        <v>0</v>
      </c>
      <c r="O227" s="183">
        <f>ROUND(E227*N227,2)</f>
        <v>0</v>
      </c>
      <c r="P227" s="183">
        <v>0</v>
      </c>
      <c r="Q227" s="183">
        <f>ROUND(E227*P227,2)</f>
        <v>0</v>
      </c>
      <c r="R227" s="183"/>
      <c r="S227" s="183" t="s">
        <v>669</v>
      </c>
      <c r="T227" s="184" t="s">
        <v>670</v>
      </c>
      <c r="U227" s="167">
        <v>0</v>
      </c>
      <c r="V227" s="167">
        <f>ROUND(E227*U227,2)</f>
        <v>0</v>
      </c>
      <c r="W227" s="16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 t="s">
        <v>259</v>
      </c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</row>
    <row r="228" spans="1:60" outlineLevel="1" x14ac:dyDescent="0.2">
      <c r="A228" s="164"/>
      <c r="B228" s="165"/>
      <c r="C228" s="197" t="s">
        <v>934</v>
      </c>
      <c r="D228" s="169"/>
      <c r="E228" s="170">
        <v>25.852</v>
      </c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 t="s">
        <v>263</v>
      </c>
      <c r="AH228" s="157">
        <v>0</v>
      </c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</row>
    <row r="229" spans="1:60" x14ac:dyDescent="0.2">
      <c r="A229" s="172" t="s">
        <v>242</v>
      </c>
      <c r="B229" s="173" t="s">
        <v>110</v>
      </c>
      <c r="C229" s="194" t="s">
        <v>112</v>
      </c>
      <c r="D229" s="174"/>
      <c r="E229" s="175"/>
      <c r="F229" s="176"/>
      <c r="G229" s="176">
        <f>SUMIF(AG230:AG280,"&lt;&gt;NOR",G230:G280)</f>
        <v>0</v>
      </c>
      <c r="H229" s="176"/>
      <c r="I229" s="176">
        <f>SUM(I230:I280)</f>
        <v>0</v>
      </c>
      <c r="J229" s="176"/>
      <c r="K229" s="176">
        <f>SUM(K230:K280)</f>
        <v>0</v>
      </c>
      <c r="L229" s="176"/>
      <c r="M229" s="176">
        <f>SUM(M230:M280)</f>
        <v>0</v>
      </c>
      <c r="N229" s="176"/>
      <c r="O229" s="176">
        <f>SUM(O230:O280)</f>
        <v>124.77999999999999</v>
      </c>
      <c r="P229" s="176"/>
      <c r="Q229" s="176">
        <f>SUM(Q230:Q280)</f>
        <v>44</v>
      </c>
      <c r="R229" s="176"/>
      <c r="S229" s="176"/>
      <c r="T229" s="177"/>
      <c r="U229" s="171"/>
      <c r="V229" s="171">
        <f>SUM(V230:V280)</f>
        <v>0</v>
      </c>
      <c r="W229" s="171"/>
      <c r="AG229" t="s">
        <v>243</v>
      </c>
    </row>
    <row r="230" spans="1:60" ht="33.75" outlineLevel="1" x14ac:dyDescent="0.2">
      <c r="A230" s="178">
        <v>58</v>
      </c>
      <c r="B230" s="179" t="s">
        <v>935</v>
      </c>
      <c r="C230" s="196" t="s">
        <v>936</v>
      </c>
      <c r="D230" s="180" t="s">
        <v>283</v>
      </c>
      <c r="E230" s="181">
        <v>137.24100000000001</v>
      </c>
      <c r="F230" s="182"/>
      <c r="G230" s="183">
        <f>ROUND(E230*F230,2)</f>
        <v>0</v>
      </c>
      <c r="H230" s="182"/>
      <c r="I230" s="183">
        <f>ROUND(E230*H230,2)</f>
        <v>0</v>
      </c>
      <c r="J230" s="182"/>
      <c r="K230" s="183">
        <f>ROUND(E230*J230,2)</f>
        <v>0</v>
      </c>
      <c r="L230" s="183">
        <v>21</v>
      </c>
      <c r="M230" s="183">
        <f>G230*(1+L230/100)</f>
        <v>0</v>
      </c>
      <c r="N230" s="183">
        <v>0</v>
      </c>
      <c r="O230" s="183">
        <f>ROUND(E230*N230,2)</f>
        <v>0</v>
      </c>
      <c r="P230" s="183">
        <v>0.32062000000000002</v>
      </c>
      <c r="Q230" s="183">
        <f>ROUND(E230*P230,2)</f>
        <v>44</v>
      </c>
      <c r="R230" s="183"/>
      <c r="S230" s="183" t="s">
        <v>669</v>
      </c>
      <c r="T230" s="184" t="s">
        <v>670</v>
      </c>
      <c r="U230" s="167">
        <v>0</v>
      </c>
      <c r="V230" s="167">
        <f>ROUND(E230*U230,2)</f>
        <v>0</v>
      </c>
      <c r="W230" s="16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 t="s">
        <v>259</v>
      </c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</row>
    <row r="231" spans="1:60" outlineLevel="1" x14ac:dyDescent="0.2">
      <c r="A231" s="164"/>
      <c r="B231" s="165"/>
      <c r="C231" s="259" t="s">
        <v>937</v>
      </c>
      <c r="D231" s="260"/>
      <c r="E231" s="260"/>
      <c r="F231" s="260"/>
      <c r="G231" s="260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 t="s">
        <v>413</v>
      </c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</row>
    <row r="232" spans="1:60" outlineLevel="1" x14ac:dyDescent="0.2">
      <c r="A232" s="164"/>
      <c r="B232" s="165"/>
      <c r="C232" s="269" t="s">
        <v>938</v>
      </c>
      <c r="D232" s="270"/>
      <c r="E232" s="270"/>
      <c r="F232" s="270"/>
      <c r="G232" s="270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 t="s">
        <v>413</v>
      </c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</row>
    <row r="233" spans="1:60" outlineLevel="1" x14ac:dyDescent="0.2">
      <c r="A233" s="164"/>
      <c r="B233" s="165"/>
      <c r="C233" s="197" t="s">
        <v>939</v>
      </c>
      <c r="D233" s="169"/>
      <c r="E233" s="170">
        <v>137.24100000000001</v>
      </c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 t="s">
        <v>263</v>
      </c>
      <c r="AH233" s="157">
        <v>0</v>
      </c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</row>
    <row r="234" spans="1:60" outlineLevel="1" x14ac:dyDescent="0.2">
      <c r="A234" s="178">
        <v>59</v>
      </c>
      <c r="B234" s="179" t="s">
        <v>940</v>
      </c>
      <c r="C234" s="196" t="s">
        <v>941</v>
      </c>
      <c r="D234" s="180" t="s">
        <v>283</v>
      </c>
      <c r="E234" s="181">
        <v>125.5821</v>
      </c>
      <c r="F234" s="182"/>
      <c r="G234" s="183">
        <f>ROUND(E234*F234,2)</f>
        <v>0</v>
      </c>
      <c r="H234" s="182"/>
      <c r="I234" s="183">
        <f>ROUND(E234*H234,2)</f>
        <v>0</v>
      </c>
      <c r="J234" s="182"/>
      <c r="K234" s="183">
        <f>ROUND(E234*J234,2)</f>
        <v>0</v>
      </c>
      <c r="L234" s="183">
        <v>21</v>
      </c>
      <c r="M234" s="183">
        <f>G234*(1+L234/100)</f>
        <v>0</v>
      </c>
      <c r="N234" s="183">
        <v>0</v>
      </c>
      <c r="O234" s="183">
        <f>ROUND(E234*N234,2)</f>
        <v>0</v>
      </c>
      <c r="P234" s="183">
        <v>0</v>
      </c>
      <c r="Q234" s="183">
        <f>ROUND(E234*P234,2)</f>
        <v>0</v>
      </c>
      <c r="R234" s="183"/>
      <c r="S234" s="183" t="s">
        <v>669</v>
      </c>
      <c r="T234" s="184" t="s">
        <v>670</v>
      </c>
      <c r="U234" s="167">
        <v>0</v>
      </c>
      <c r="V234" s="167">
        <f>ROUND(E234*U234,2)</f>
        <v>0</v>
      </c>
      <c r="W234" s="16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 t="s">
        <v>259</v>
      </c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</row>
    <row r="235" spans="1:60" outlineLevel="1" x14ac:dyDescent="0.2">
      <c r="A235" s="164"/>
      <c r="B235" s="165"/>
      <c r="C235" s="197" t="s">
        <v>942</v>
      </c>
      <c r="D235" s="169"/>
      <c r="E235" s="170">
        <v>16.16</v>
      </c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 t="s">
        <v>263</v>
      </c>
      <c r="AH235" s="157">
        <v>0</v>
      </c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</row>
    <row r="236" spans="1:60" outlineLevel="1" x14ac:dyDescent="0.2">
      <c r="A236" s="164"/>
      <c r="B236" s="165"/>
      <c r="C236" s="197" t="s">
        <v>943</v>
      </c>
      <c r="D236" s="169"/>
      <c r="E236" s="170">
        <v>31.080100000000002</v>
      </c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 t="s">
        <v>263</v>
      </c>
      <c r="AH236" s="157">
        <v>0</v>
      </c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</row>
    <row r="237" spans="1:60" outlineLevel="1" x14ac:dyDescent="0.2">
      <c r="A237" s="164"/>
      <c r="B237" s="165"/>
      <c r="C237" s="197" t="s">
        <v>944</v>
      </c>
      <c r="D237" s="169"/>
      <c r="E237" s="170">
        <v>78.341999999999999</v>
      </c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 t="s">
        <v>263</v>
      </c>
      <c r="AH237" s="157">
        <v>0</v>
      </c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</row>
    <row r="238" spans="1:60" outlineLevel="1" x14ac:dyDescent="0.2">
      <c r="A238" s="178">
        <v>60</v>
      </c>
      <c r="B238" s="179" t="s">
        <v>945</v>
      </c>
      <c r="C238" s="196" t="s">
        <v>946</v>
      </c>
      <c r="D238" s="180" t="s">
        <v>283</v>
      </c>
      <c r="E238" s="181">
        <v>329.50959999999998</v>
      </c>
      <c r="F238" s="182"/>
      <c r="G238" s="183">
        <f>ROUND(E238*F238,2)</f>
        <v>0</v>
      </c>
      <c r="H238" s="182"/>
      <c r="I238" s="183">
        <f>ROUND(E238*H238,2)</f>
        <v>0</v>
      </c>
      <c r="J238" s="182"/>
      <c r="K238" s="183">
        <f>ROUND(E238*J238,2)</f>
        <v>0</v>
      </c>
      <c r="L238" s="183">
        <v>21</v>
      </c>
      <c r="M238" s="183">
        <f>G238*(1+L238/100)</f>
        <v>0</v>
      </c>
      <c r="N238" s="183">
        <v>0</v>
      </c>
      <c r="O238" s="183">
        <f>ROUND(E238*N238,2)</f>
        <v>0</v>
      </c>
      <c r="P238" s="183">
        <v>0</v>
      </c>
      <c r="Q238" s="183">
        <f>ROUND(E238*P238,2)</f>
        <v>0</v>
      </c>
      <c r="R238" s="183"/>
      <c r="S238" s="183" t="s">
        <v>669</v>
      </c>
      <c r="T238" s="184" t="s">
        <v>670</v>
      </c>
      <c r="U238" s="167">
        <v>0</v>
      </c>
      <c r="V238" s="167">
        <f>ROUND(E238*U238,2)</f>
        <v>0</v>
      </c>
      <c r="W238" s="16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 t="s">
        <v>259</v>
      </c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</row>
    <row r="239" spans="1:60" outlineLevel="1" x14ac:dyDescent="0.2">
      <c r="A239" s="164"/>
      <c r="B239" s="165"/>
      <c r="C239" s="259" t="s">
        <v>1796</v>
      </c>
      <c r="D239" s="260"/>
      <c r="E239" s="260"/>
      <c r="F239" s="260"/>
      <c r="G239" s="260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 t="s">
        <v>413</v>
      </c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</row>
    <row r="240" spans="1:60" outlineLevel="1" x14ac:dyDescent="0.2">
      <c r="A240" s="164"/>
      <c r="B240" s="165"/>
      <c r="C240" s="269" t="s">
        <v>947</v>
      </c>
      <c r="D240" s="270"/>
      <c r="E240" s="270"/>
      <c r="F240" s="270"/>
      <c r="G240" s="270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 t="s">
        <v>413</v>
      </c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</row>
    <row r="241" spans="1:60" outlineLevel="1" x14ac:dyDescent="0.2">
      <c r="A241" s="164"/>
      <c r="B241" s="165"/>
      <c r="C241" s="197" t="s">
        <v>939</v>
      </c>
      <c r="D241" s="169"/>
      <c r="E241" s="170">
        <v>137.24100000000001</v>
      </c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 t="s">
        <v>263</v>
      </c>
      <c r="AH241" s="157">
        <v>0</v>
      </c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</row>
    <row r="242" spans="1:60" outlineLevel="1" x14ac:dyDescent="0.2">
      <c r="A242" s="164"/>
      <c r="B242" s="165"/>
      <c r="C242" s="197" t="s">
        <v>948</v>
      </c>
      <c r="D242" s="169"/>
      <c r="E242" s="170">
        <v>61.08</v>
      </c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 t="s">
        <v>263</v>
      </c>
      <c r="AH242" s="157">
        <v>0</v>
      </c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</row>
    <row r="243" spans="1:60" outlineLevel="1" x14ac:dyDescent="0.2">
      <c r="A243" s="164"/>
      <c r="B243" s="165"/>
      <c r="C243" s="197" t="s">
        <v>949</v>
      </c>
      <c r="D243" s="169"/>
      <c r="E243" s="170">
        <v>131.18860000000001</v>
      </c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 t="s">
        <v>263</v>
      </c>
      <c r="AH243" s="157">
        <v>0</v>
      </c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</row>
    <row r="244" spans="1:60" ht="33.75" outlineLevel="1" x14ac:dyDescent="0.2">
      <c r="A244" s="178">
        <v>61</v>
      </c>
      <c r="B244" s="179" t="s">
        <v>950</v>
      </c>
      <c r="C244" s="196" t="s">
        <v>951</v>
      </c>
      <c r="D244" s="180" t="s">
        <v>283</v>
      </c>
      <c r="E244" s="181">
        <v>455.0917</v>
      </c>
      <c r="F244" s="182"/>
      <c r="G244" s="183">
        <f>ROUND(E244*F244,2)</f>
        <v>0</v>
      </c>
      <c r="H244" s="182"/>
      <c r="I244" s="183">
        <f>ROUND(E244*H244,2)</f>
        <v>0</v>
      </c>
      <c r="J244" s="182"/>
      <c r="K244" s="183">
        <f>ROUND(E244*J244,2)</f>
        <v>0</v>
      </c>
      <c r="L244" s="183">
        <v>21</v>
      </c>
      <c r="M244" s="183">
        <f>G244*(1+L244/100)</f>
        <v>0</v>
      </c>
      <c r="N244" s="183">
        <v>0.1837</v>
      </c>
      <c r="O244" s="183">
        <f>ROUND(E244*N244,2)</f>
        <v>83.6</v>
      </c>
      <c r="P244" s="183">
        <v>0</v>
      </c>
      <c r="Q244" s="183">
        <f>ROUND(E244*P244,2)</f>
        <v>0</v>
      </c>
      <c r="R244" s="183"/>
      <c r="S244" s="183" t="s">
        <v>669</v>
      </c>
      <c r="T244" s="184" t="s">
        <v>670</v>
      </c>
      <c r="U244" s="167">
        <v>0</v>
      </c>
      <c r="V244" s="167">
        <f>ROUND(E244*U244,2)</f>
        <v>0</v>
      </c>
      <c r="W244" s="16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 t="s">
        <v>259</v>
      </c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</row>
    <row r="245" spans="1:60" outlineLevel="1" x14ac:dyDescent="0.2">
      <c r="A245" s="164"/>
      <c r="B245" s="165"/>
      <c r="C245" s="259" t="s">
        <v>952</v>
      </c>
      <c r="D245" s="260"/>
      <c r="E245" s="260"/>
      <c r="F245" s="260"/>
      <c r="G245" s="260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 t="s">
        <v>413</v>
      </c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</row>
    <row r="246" spans="1:60" outlineLevel="1" x14ac:dyDescent="0.2">
      <c r="A246" s="164"/>
      <c r="B246" s="165"/>
      <c r="C246" s="269" t="s">
        <v>953</v>
      </c>
      <c r="D246" s="270"/>
      <c r="E246" s="270"/>
      <c r="F246" s="270"/>
      <c r="G246" s="270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 t="s">
        <v>413</v>
      </c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</row>
    <row r="247" spans="1:60" outlineLevel="1" x14ac:dyDescent="0.2">
      <c r="A247" s="164"/>
      <c r="B247" s="165"/>
      <c r="C247" s="269" t="s">
        <v>954</v>
      </c>
      <c r="D247" s="270"/>
      <c r="E247" s="270"/>
      <c r="F247" s="270"/>
      <c r="G247" s="270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 t="s">
        <v>413</v>
      </c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</row>
    <row r="248" spans="1:60" outlineLevel="1" x14ac:dyDescent="0.2">
      <c r="A248" s="164"/>
      <c r="B248" s="165"/>
      <c r="C248" s="269" t="s">
        <v>955</v>
      </c>
      <c r="D248" s="270"/>
      <c r="E248" s="270"/>
      <c r="F248" s="270"/>
      <c r="G248" s="270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 t="s">
        <v>413</v>
      </c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</row>
    <row r="249" spans="1:60" outlineLevel="1" x14ac:dyDescent="0.2">
      <c r="A249" s="164"/>
      <c r="B249" s="165"/>
      <c r="C249" s="269" t="s">
        <v>956</v>
      </c>
      <c r="D249" s="270"/>
      <c r="E249" s="270"/>
      <c r="F249" s="270"/>
      <c r="G249" s="270"/>
      <c r="H249" s="167"/>
      <c r="I249" s="167"/>
      <c r="J249" s="167"/>
      <c r="K249" s="167"/>
      <c r="L249" s="167"/>
      <c r="M249" s="167"/>
      <c r="N249" s="167"/>
      <c r="O249" s="167"/>
      <c r="P249" s="167"/>
      <c r="Q249" s="167"/>
      <c r="R249" s="167"/>
      <c r="S249" s="167"/>
      <c r="T249" s="167"/>
      <c r="U249" s="167"/>
      <c r="V249" s="167"/>
      <c r="W249" s="16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 t="s">
        <v>413</v>
      </c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</row>
    <row r="250" spans="1:60" outlineLevel="1" x14ac:dyDescent="0.2">
      <c r="A250" s="164"/>
      <c r="B250" s="165"/>
      <c r="C250" s="269" t="s">
        <v>957</v>
      </c>
      <c r="D250" s="270"/>
      <c r="E250" s="270"/>
      <c r="F250" s="270"/>
      <c r="G250" s="270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 t="s">
        <v>413</v>
      </c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</row>
    <row r="251" spans="1:60" outlineLevel="1" x14ac:dyDescent="0.2">
      <c r="A251" s="164"/>
      <c r="B251" s="165"/>
      <c r="C251" s="269" t="s">
        <v>1796</v>
      </c>
      <c r="D251" s="270"/>
      <c r="E251" s="270"/>
      <c r="F251" s="270"/>
      <c r="G251" s="270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 t="s">
        <v>413</v>
      </c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</row>
    <row r="252" spans="1:60" outlineLevel="1" x14ac:dyDescent="0.2">
      <c r="A252" s="164"/>
      <c r="B252" s="165"/>
      <c r="C252" s="269" t="s">
        <v>947</v>
      </c>
      <c r="D252" s="270"/>
      <c r="E252" s="270"/>
      <c r="F252" s="270"/>
      <c r="G252" s="270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 t="s">
        <v>413</v>
      </c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</row>
    <row r="253" spans="1:60" outlineLevel="1" x14ac:dyDescent="0.2">
      <c r="A253" s="164"/>
      <c r="B253" s="165"/>
      <c r="C253" s="197" t="s">
        <v>939</v>
      </c>
      <c r="D253" s="169"/>
      <c r="E253" s="170">
        <v>137.24100000000001</v>
      </c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 t="s">
        <v>263</v>
      </c>
      <c r="AH253" s="157">
        <v>0</v>
      </c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</row>
    <row r="254" spans="1:60" outlineLevel="1" x14ac:dyDescent="0.2">
      <c r="A254" s="164"/>
      <c r="B254" s="165"/>
      <c r="C254" s="197" t="s">
        <v>942</v>
      </c>
      <c r="D254" s="169"/>
      <c r="E254" s="170">
        <v>16.16</v>
      </c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 t="s">
        <v>263</v>
      </c>
      <c r="AH254" s="157">
        <v>0</v>
      </c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</row>
    <row r="255" spans="1:60" outlineLevel="1" x14ac:dyDescent="0.2">
      <c r="A255" s="164"/>
      <c r="B255" s="165"/>
      <c r="C255" s="197" t="s">
        <v>948</v>
      </c>
      <c r="D255" s="169"/>
      <c r="E255" s="170">
        <v>61.08</v>
      </c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 t="s">
        <v>263</v>
      </c>
      <c r="AH255" s="157">
        <v>0</v>
      </c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</row>
    <row r="256" spans="1:60" outlineLevel="1" x14ac:dyDescent="0.2">
      <c r="A256" s="164"/>
      <c r="B256" s="165"/>
      <c r="C256" s="197" t="s">
        <v>943</v>
      </c>
      <c r="D256" s="169"/>
      <c r="E256" s="170">
        <v>31.080100000000002</v>
      </c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 t="s">
        <v>263</v>
      </c>
      <c r="AH256" s="157">
        <v>0</v>
      </c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</row>
    <row r="257" spans="1:60" outlineLevel="1" x14ac:dyDescent="0.2">
      <c r="A257" s="164"/>
      <c r="B257" s="165"/>
      <c r="C257" s="197" t="s">
        <v>949</v>
      </c>
      <c r="D257" s="169"/>
      <c r="E257" s="170">
        <v>131.18860000000001</v>
      </c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 t="s">
        <v>263</v>
      </c>
      <c r="AH257" s="157">
        <v>0</v>
      </c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</row>
    <row r="258" spans="1:60" outlineLevel="1" x14ac:dyDescent="0.2">
      <c r="A258" s="164"/>
      <c r="B258" s="165"/>
      <c r="C258" s="197" t="s">
        <v>944</v>
      </c>
      <c r="D258" s="169"/>
      <c r="E258" s="170">
        <v>78.341999999999999</v>
      </c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 t="s">
        <v>263</v>
      </c>
      <c r="AH258" s="157">
        <v>0</v>
      </c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</row>
    <row r="259" spans="1:60" outlineLevel="1" x14ac:dyDescent="0.2">
      <c r="A259" s="178">
        <v>62</v>
      </c>
      <c r="B259" s="179" t="s">
        <v>958</v>
      </c>
      <c r="C259" s="196" t="s">
        <v>959</v>
      </c>
      <c r="D259" s="180" t="s">
        <v>294</v>
      </c>
      <c r="E259" s="181">
        <v>29.23282</v>
      </c>
      <c r="F259" s="182"/>
      <c r="G259" s="183">
        <f>ROUND(E259*F259,2)</f>
        <v>0</v>
      </c>
      <c r="H259" s="182"/>
      <c r="I259" s="183">
        <f>ROUND(E259*H259,2)</f>
        <v>0</v>
      </c>
      <c r="J259" s="182"/>
      <c r="K259" s="183">
        <f>ROUND(E259*J259,2)</f>
        <v>0</v>
      </c>
      <c r="L259" s="183">
        <v>21</v>
      </c>
      <c r="M259" s="183">
        <f>G259*(1+L259/100)</f>
        <v>0</v>
      </c>
      <c r="N259" s="183">
        <v>1</v>
      </c>
      <c r="O259" s="183">
        <f>ROUND(E259*N259,2)</f>
        <v>29.23</v>
      </c>
      <c r="P259" s="183">
        <v>0</v>
      </c>
      <c r="Q259" s="183">
        <f>ROUND(E259*P259,2)</f>
        <v>0</v>
      </c>
      <c r="R259" s="183"/>
      <c r="S259" s="183" t="s">
        <v>669</v>
      </c>
      <c r="T259" s="184" t="s">
        <v>670</v>
      </c>
      <c r="U259" s="167">
        <v>0</v>
      </c>
      <c r="V259" s="167">
        <f>ROUND(E259*U259,2)</f>
        <v>0</v>
      </c>
      <c r="W259" s="16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 t="s">
        <v>352</v>
      </c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</row>
    <row r="260" spans="1:60" outlineLevel="1" x14ac:dyDescent="0.2">
      <c r="A260" s="164"/>
      <c r="B260" s="165"/>
      <c r="C260" s="259" t="s">
        <v>960</v>
      </c>
      <c r="D260" s="260"/>
      <c r="E260" s="260"/>
      <c r="F260" s="260"/>
      <c r="G260" s="260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 t="s">
        <v>413</v>
      </c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</row>
    <row r="261" spans="1:60" outlineLevel="1" x14ac:dyDescent="0.2">
      <c r="A261" s="164"/>
      <c r="B261" s="165"/>
      <c r="C261" s="197" t="s">
        <v>961</v>
      </c>
      <c r="D261" s="169"/>
      <c r="E261" s="170">
        <v>12.47645</v>
      </c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 t="s">
        <v>263</v>
      </c>
      <c r="AH261" s="157">
        <v>0</v>
      </c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</row>
    <row r="262" spans="1:60" outlineLevel="1" x14ac:dyDescent="0.2">
      <c r="A262" s="164"/>
      <c r="B262" s="165"/>
      <c r="C262" s="197" t="s">
        <v>962</v>
      </c>
      <c r="D262" s="169"/>
      <c r="E262" s="170">
        <v>16.756360000000001</v>
      </c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 t="s">
        <v>263</v>
      </c>
      <c r="AH262" s="157">
        <v>0</v>
      </c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</row>
    <row r="263" spans="1:60" outlineLevel="1" x14ac:dyDescent="0.2">
      <c r="A263" s="178">
        <v>63</v>
      </c>
      <c r="B263" s="179" t="s">
        <v>963</v>
      </c>
      <c r="C263" s="196" t="s">
        <v>964</v>
      </c>
      <c r="D263" s="180" t="s">
        <v>294</v>
      </c>
      <c r="E263" s="181">
        <v>45.138199999999998</v>
      </c>
      <c r="F263" s="182"/>
      <c r="G263" s="183">
        <f>ROUND(E263*F263,2)</f>
        <v>0</v>
      </c>
      <c r="H263" s="182"/>
      <c r="I263" s="183">
        <f>ROUND(E263*H263,2)</f>
        <v>0</v>
      </c>
      <c r="J263" s="182"/>
      <c r="K263" s="183">
        <f>ROUND(E263*J263,2)</f>
        <v>0</v>
      </c>
      <c r="L263" s="183">
        <v>21</v>
      </c>
      <c r="M263" s="183">
        <f>G263*(1+L263/100)</f>
        <v>0</v>
      </c>
      <c r="N263" s="183">
        <v>0</v>
      </c>
      <c r="O263" s="183">
        <f>ROUND(E263*N263,2)</f>
        <v>0</v>
      </c>
      <c r="P263" s="183">
        <v>0</v>
      </c>
      <c r="Q263" s="183">
        <f>ROUND(E263*P263,2)</f>
        <v>0</v>
      </c>
      <c r="R263" s="183"/>
      <c r="S263" s="183" t="s">
        <v>669</v>
      </c>
      <c r="T263" s="184" t="s">
        <v>670</v>
      </c>
      <c r="U263" s="167">
        <v>0</v>
      </c>
      <c r="V263" s="167">
        <f>ROUND(E263*U263,2)</f>
        <v>0</v>
      </c>
      <c r="W263" s="16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 t="s">
        <v>352</v>
      </c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</row>
    <row r="264" spans="1:60" outlineLevel="1" x14ac:dyDescent="0.2">
      <c r="A264" s="164"/>
      <c r="B264" s="165"/>
      <c r="C264" s="206" t="s">
        <v>965</v>
      </c>
      <c r="D264" s="201"/>
      <c r="E264" s="202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 t="s">
        <v>263</v>
      </c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</row>
    <row r="265" spans="1:60" outlineLevel="1" x14ac:dyDescent="0.2">
      <c r="A265" s="164"/>
      <c r="B265" s="165"/>
      <c r="C265" s="207" t="s">
        <v>966</v>
      </c>
      <c r="D265" s="201"/>
      <c r="E265" s="202">
        <v>16.16</v>
      </c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 t="s">
        <v>263</v>
      </c>
      <c r="AH265" s="157">
        <v>2</v>
      </c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</row>
    <row r="266" spans="1:60" outlineLevel="1" x14ac:dyDescent="0.2">
      <c r="A266" s="164"/>
      <c r="B266" s="165"/>
      <c r="C266" s="207" t="s">
        <v>967</v>
      </c>
      <c r="D266" s="201"/>
      <c r="E266" s="202">
        <v>131.18860000000001</v>
      </c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 t="s">
        <v>263</v>
      </c>
      <c r="AH266" s="157">
        <v>2</v>
      </c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</row>
    <row r="267" spans="1:60" outlineLevel="1" x14ac:dyDescent="0.2">
      <c r="A267" s="164"/>
      <c r="B267" s="165"/>
      <c r="C267" s="207" t="s">
        <v>968</v>
      </c>
      <c r="D267" s="201"/>
      <c r="E267" s="202">
        <v>78.341999999999999</v>
      </c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 t="s">
        <v>263</v>
      </c>
      <c r="AH267" s="157">
        <v>2</v>
      </c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</row>
    <row r="268" spans="1:60" outlineLevel="1" x14ac:dyDescent="0.2">
      <c r="A268" s="164"/>
      <c r="B268" s="165"/>
      <c r="C268" s="208" t="s">
        <v>969</v>
      </c>
      <c r="D268" s="203"/>
      <c r="E268" s="204">
        <v>225.69059999999999</v>
      </c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 t="s">
        <v>263</v>
      </c>
      <c r="AH268" s="157">
        <v>3</v>
      </c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</row>
    <row r="269" spans="1:60" outlineLevel="1" x14ac:dyDescent="0.2">
      <c r="A269" s="164"/>
      <c r="B269" s="165"/>
      <c r="C269" s="206" t="s">
        <v>970</v>
      </c>
      <c r="D269" s="201"/>
      <c r="E269" s="202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 t="s">
        <v>263</v>
      </c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</row>
    <row r="270" spans="1:60" outlineLevel="1" x14ac:dyDescent="0.2">
      <c r="A270" s="164"/>
      <c r="B270" s="165"/>
      <c r="C270" s="197" t="s">
        <v>971</v>
      </c>
      <c r="D270" s="169"/>
      <c r="E270" s="170">
        <v>45.138199999999998</v>
      </c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 t="s">
        <v>263</v>
      </c>
      <c r="AH270" s="157">
        <v>0</v>
      </c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</row>
    <row r="271" spans="1:60" ht="33.75" outlineLevel="1" x14ac:dyDescent="0.2">
      <c r="A271" s="178">
        <v>64</v>
      </c>
      <c r="B271" s="179" t="s">
        <v>972</v>
      </c>
      <c r="C271" s="196" t="s">
        <v>973</v>
      </c>
      <c r="D271" s="180" t="s">
        <v>298</v>
      </c>
      <c r="E271" s="181">
        <v>81.819999999999993</v>
      </c>
      <c r="F271" s="182"/>
      <c r="G271" s="183">
        <f>ROUND(E271*F271,2)</f>
        <v>0</v>
      </c>
      <c r="H271" s="182"/>
      <c r="I271" s="183">
        <f>ROUND(E271*H271,2)</f>
        <v>0</v>
      </c>
      <c r="J271" s="182"/>
      <c r="K271" s="183">
        <f>ROUND(E271*J271,2)</f>
        <v>0</v>
      </c>
      <c r="L271" s="183">
        <v>21</v>
      </c>
      <c r="M271" s="183">
        <f>G271*(1+L271/100)</f>
        <v>0</v>
      </c>
      <c r="N271" s="183">
        <v>0.10988000000000001</v>
      </c>
      <c r="O271" s="183">
        <f>ROUND(E271*N271,2)</f>
        <v>8.99</v>
      </c>
      <c r="P271" s="183">
        <v>0</v>
      </c>
      <c r="Q271" s="183">
        <f>ROUND(E271*P271,2)</f>
        <v>0</v>
      </c>
      <c r="R271" s="183"/>
      <c r="S271" s="183" t="s">
        <v>669</v>
      </c>
      <c r="T271" s="184" t="s">
        <v>670</v>
      </c>
      <c r="U271" s="167">
        <v>0</v>
      </c>
      <c r="V271" s="167">
        <f>ROUND(E271*U271,2)</f>
        <v>0</v>
      </c>
      <c r="W271" s="16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 t="s">
        <v>259</v>
      </c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</row>
    <row r="272" spans="1:60" outlineLevel="1" x14ac:dyDescent="0.2">
      <c r="A272" s="164"/>
      <c r="B272" s="165"/>
      <c r="C272" s="259" t="s">
        <v>974</v>
      </c>
      <c r="D272" s="260"/>
      <c r="E272" s="260"/>
      <c r="F272" s="260"/>
      <c r="G272" s="260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 t="s">
        <v>413</v>
      </c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</row>
    <row r="273" spans="1:60" outlineLevel="1" x14ac:dyDescent="0.2">
      <c r="A273" s="164"/>
      <c r="B273" s="165"/>
      <c r="C273" s="269" t="s">
        <v>975</v>
      </c>
      <c r="D273" s="270"/>
      <c r="E273" s="270"/>
      <c r="F273" s="270"/>
      <c r="G273" s="270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 t="s">
        <v>413</v>
      </c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</row>
    <row r="274" spans="1:60" outlineLevel="1" x14ac:dyDescent="0.2">
      <c r="A274" s="164"/>
      <c r="B274" s="165"/>
      <c r="C274" s="269" t="s">
        <v>677</v>
      </c>
      <c r="D274" s="270"/>
      <c r="E274" s="270"/>
      <c r="F274" s="270"/>
      <c r="G274" s="270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 t="s">
        <v>413</v>
      </c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</row>
    <row r="275" spans="1:60" outlineLevel="1" x14ac:dyDescent="0.2">
      <c r="A275" s="164"/>
      <c r="B275" s="165"/>
      <c r="C275" s="197" t="s">
        <v>976</v>
      </c>
      <c r="D275" s="169"/>
      <c r="E275" s="170">
        <v>65.92</v>
      </c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 t="s">
        <v>263</v>
      </c>
      <c r="AH275" s="157">
        <v>0</v>
      </c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</row>
    <row r="276" spans="1:60" outlineLevel="1" x14ac:dyDescent="0.2">
      <c r="A276" s="164"/>
      <c r="B276" s="165"/>
      <c r="C276" s="197" t="s">
        <v>977</v>
      </c>
      <c r="D276" s="169"/>
      <c r="E276" s="170">
        <v>15.9</v>
      </c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 t="s">
        <v>263</v>
      </c>
      <c r="AH276" s="157">
        <v>0</v>
      </c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</row>
    <row r="277" spans="1:60" outlineLevel="1" x14ac:dyDescent="0.2">
      <c r="A277" s="178">
        <v>65</v>
      </c>
      <c r="B277" s="179" t="s">
        <v>978</v>
      </c>
      <c r="C277" s="196" t="s">
        <v>979</v>
      </c>
      <c r="D277" s="180" t="s">
        <v>294</v>
      </c>
      <c r="E277" s="181">
        <v>2.9644900000000001</v>
      </c>
      <c r="F277" s="182"/>
      <c r="G277" s="183">
        <f>ROUND(E277*F277,2)</f>
        <v>0</v>
      </c>
      <c r="H277" s="182"/>
      <c r="I277" s="183">
        <f>ROUND(E277*H277,2)</f>
        <v>0</v>
      </c>
      <c r="J277" s="182"/>
      <c r="K277" s="183">
        <f>ROUND(E277*J277,2)</f>
        <v>0</v>
      </c>
      <c r="L277" s="183">
        <v>21</v>
      </c>
      <c r="M277" s="183">
        <f>G277*(1+L277/100)</f>
        <v>0</v>
      </c>
      <c r="N277" s="183">
        <v>1</v>
      </c>
      <c r="O277" s="183">
        <f>ROUND(E277*N277,2)</f>
        <v>2.96</v>
      </c>
      <c r="P277" s="183">
        <v>0</v>
      </c>
      <c r="Q277" s="183">
        <f>ROUND(E277*P277,2)</f>
        <v>0</v>
      </c>
      <c r="R277" s="183"/>
      <c r="S277" s="183" t="s">
        <v>669</v>
      </c>
      <c r="T277" s="184" t="s">
        <v>670</v>
      </c>
      <c r="U277" s="167">
        <v>0</v>
      </c>
      <c r="V277" s="167">
        <f>ROUND(E277*U277,2)</f>
        <v>0</v>
      </c>
      <c r="W277" s="16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 t="s">
        <v>352</v>
      </c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</row>
    <row r="278" spans="1:60" outlineLevel="1" x14ac:dyDescent="0.2">
      <c r="A278" s="164"/>
      <c r="B278" s="165"/>
      <c r="C278" s="259" t="s">
        <v>980</v>
      </c>
      <c r="D278" s="260"/>
      <c r="E278" s="260"/>
      <c r="F278" s="260"/>
      <c r="G278" s="260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 t="s">
        <v>413</v>
      </c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</row>
    <row r="279" spans="1:60" outlineLevel="1" x14ac:dyDescent="0.2">
      <c r="A279" s="164"/>
      <c r="B279" s="165"/>
      <c r="C279" s="269" t="s">
        <v>981</v>
      </c>
      <c r="D279" s="270"/>
      <c r="E279" s="270"/>
      <c r="F279" s="270"/>
      <c r="G279" s="270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 t="s">
        <v>413</v>
      </c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</row>
    <row r="280" spans="1:60" outlineLevel="1" x14ac:dyDescent="0.2">
      <c r="A280" s="164"/>
      <c r="B280" s="165"/>
      <c r="C280" s="197" t="s">
        <v>982</v>
      </c>
      <c r="D280" s="169"/>
      <c r="E280" s="170">
        <v>2.9644900000000001</v>
      </c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 t="s">
        <v>263</v>
      </c>
      <c r="AH280" s="157">
        <v>0</v>
      </c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</row>
    <row r="281" spans="1:60" x14ac:dyDescent="0.2">
      <c r="A281" s="172" t="s">
        <v>242</v>
      </c>
      <c r="B281" s="173" t="s">
        <v>113</v>
      </c>
      <c r="C281" s="194" t="s">
        <v>114</v>
      </c>
      <c r="D281" s="174"/>
      <c r="E281" s="175"/>
      <c r="F281" s="176"/>
      <c r="G281" s="176">
        <f>SUMIF(AG282:AG409,"&lt;&gt;NOR",G282:G409)</f>
        <v>0</v>
      </c>
      <c r="H281" s="176"/>
      <c r="I281" s="176">
        <f>SUM(I282:I409)</f>
        <v>0</v>
      </c>
      <c r="J281" s="176"/>
      <c r="K281" s="176">
        <f>SUM(K282:K409)</f>
        <v>0</v>
      </c>
      <c r="L281" s="176"/>
      <c r="M281" s="176">
        <f>SUM(M282:M409)</f>
        <v>0</v>
      </c>
      <c r="N281" s="176"/>
      <c r="O281" s="176">
        <f>SUM(O282:O409)</f>
        <v>69.75</v>
      </c>
      <c r="P281" s="176"/>
      <c r="Q281" s="176">
        <f>SUM(Q282:Q409)</f>
        <v>0</v>
      </c>
      <c r="R281" s="176"/>
      <c r="S281" s="176"/>
      <c r="T281" s="177"/>
      <c r="U281" s="171"/>
      <c r="V281" s="171">
        <f>SUM(V282:V409)</f>
        <v>0</v>
      </c>
      <c r="W281" s="171"/>
      <c r="AG281" t="s">
        <v>243</v>
      </c>
    </row>
    <row r="282" spans="1:60" ht="22.5" outlineLevel="1" x14ac:dyDescent="0.2">
      <c r="A282" s="178">
        <v>66</v>
      </c>
      <c r="B282" s="179" t="s">
        <v>983</v>
      </c>
      <c r="C282" s="196" t="s">
        <v>984</v>
      </c>
      <c r="D282" s="180" t="s">
        <v>283</v>
      </c>
      <c r="E282" s="181">
        <v>55.24</v>
      </c>
      <c r="F282" s="182"/>
      <c r="G282" s="183">
        <f>ROUND(E282*F282,2)</f>
        <v>0</v>
      </c>
      <c r="H282" s="182"/>
      <c r="I282" s="183">
        <f>ROUND(E282*H282,2)</f>
        <v>0</v>
      </c>
      <c r="J282" s="182"/>
      <c r="K282" s="183">
        <f>ROUND(E282*J282,2)</f>
        <v>0</v>
      </c>
      <c r="L282" s="183">
        <v>21</v>
      </c>
      <c r="M282" s="183">
        <f>G282*(1+L282/100)</f>
        <v>0</v>
      </c>
      <c r="N282" s="183">
        <v>2.8400000000000002E-2</v>
      </c>
      <c r="O282" s="183">
        <f>ROUND(E282*N282,2)</f>
        <v>1.57</v>
      </c>
      <c r="P282" s="183">
        <v>0</v>
      </c>
      <c r="Q282" s="183">
        <f>ROUND(E282*P282,2)</f>
        <v>0</v>
      </c>
      <c r="R282" s="183"/>
      <c r="S282" s="183" t="s">
        <v>669</v>
      </c>
      <c r="T282" s="184" t="s">
        <v>670</v>
      </c>
      <c r="U282" s="167">
        <v>0</v>
      </c>
      <c r="V282" s="167">
        <f>ROUND(E282*U282,2)</f>
        <v>0</v>
      </c>
      <c r="W282" s="16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 t="s">
        <v>259</v>
      </c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</row>
    <row r="283" spans="1:60" outlineLevel="1" x14ac:dyDescent="0.2">
      <c r="A283" s="164"/>
      <c r="B283" s="165"/>
      <c r="C283" s="259" t="s">
        <v>985</v>
      </c>
      <c r="D283" s="260"/>
      <c r="E283" s="260"/>
      <c r="F283" s="260"/>
      <c r="G283" s="260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 t="s">
        <v>413</v>
      </c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</row>
    <row r="284" spans="1:60" outlineLevel="1" x14ac:dyDescent="0.2">
      <c r="A284" s="164"/>
      <c r="B284" s="165"/>
      <c r="C284" s="197" t="s">
        <v>986</v>
      </c>
      <c r="D284" s="169"/>
      <c r="E284" s="170">
        <v>12.24</v>
      </c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 t="s">
        <v>263</v>
      </c>
      <c r="AH284" s="157">
        <v>0</v>
      </c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</row>
    <row r="285" spans="1:60" outlineLevel="1" x14ac:dyDescent="0.2">
      <c r="A285" s="164"/>
      <c r="B285" s="165"/>
      <c r="C285" s="197" t="s">
        <v>987</v>
      </c>
      <c r="D285" s="169"/>
      <c r="E285" s="170">
        <v>18.329999999999998</v>
      </c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 t="s">
        <v>263</v>
      </c>
      <c r="AH285" s="157">
        <v>0</v>
      </c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</row>
    <row r="286" spans="1:60" outlineLevel="1" x14ac:dyDescent="0.2">
      <c r="A286" s="164"/>
      <c r="B286" s="165"/>
      <c r="C286" s="197" t="s">
        <v>988</v>
      </c>
      <c r="D286" s="169"/>
      <c r="E286" s="170">
        <v>24.67</v>
      </c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 t="s">
        <v>263</v>
      </c>
      <c r="AH286" s="157">
        <v>0</v>
      </c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</row>
    <row r="287" spans="1:60" outlineLevel="1" x14ac:dyDescent="0.2">
      <c r="A287" s="178">
        <v>67</v>
      </c>
      <c r="B287" s="179" t="s">
        <v>989</v>
      </c>
      <c r="C287" s="196" t="s">
        <v>990</v>
      </c>
      <c r="D287" s="180" t="s">
        <v>283</v>
      </c>
      <c r="E287" s="181">
        <v>37.721899999999998</v>
      </c>
      <c r="F287" s="182"/>
      <c r="G287" s="183">
        <f>ROUND(E287*F287,2)</f>
        <v>0</v>
      </c>
      <c r="H287" s="182"/>
      <c r="I287" s="183">
        <f>ROUND(E287*H287,2)</f>
        <v>0</v>
      </c>
      <c r="J287" s="182"/>
      <c r="K287" s="183">
        <f>ROUND(E287*J287,2)</f>
        <v>0</v>
      </c>
      <c r="L287" s="183">
        <v>21</v>
      </c>
      <c r="M287" s="183">
        <f>G287*(1+L287/100)</f>
        <v>0</v>
      </c>
      <c r="N287" s="183">
        <v>2E-3</v>
      </c>
      <c r="O287" s="183">
        <f>ROUND(E287*N287,2)</f>
        <v>0.08</v>
      </c>
      <c r="P287" s="183">
        <v>0</v>
      </c>
      <c r="Q287" s="183">
        <f>ROUND(E287*P287,2)</f>
        <v>0</v>
      </c>
      <c r="R287" s="183"/>
      <c r="S287" s="183" t="s">
        <v>669</v>
      </c>
      <c r="T287" s="184" t="s">
        <v>670</v>
      </c>
      <c r="U287" s="167">
        <v>0</v>
      </c>
      <c r="V287" s="167">
        <f>ROUND(E287*U287,2)</f>
        <v>0</v>
      </c>
      <c r="W287" s="16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 t="s">
        <v>259</v>
      </c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</row>
    <row r="288" spans="1:60" outlineLevel="1" x14ac:dyDescent="0.2">
      <c r="A288" s="164"/>
      <c r="B288" s="165"/>
      <c r="C288" s="259" t="s">
        <v>991</v>
      </c>
      <c r="D288" s="260"/>
      <c r="E288" s="260"/>
      <c r="F288" s="260"/>
      <c r="G288" s="260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 t="s">
        <v>413</v>
      </c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</row>
    <row r="289" spans="1:60" outlineLevel="1" x14ac:dyDescent="0.2">
      <c r="A289" s="164"/>
      <c r="B289" s="165"/>
      <c r="C289" s="197" t="s">
        <v>992</v>
      </c>
      <c r="D289" s="169"/>
      <c r="E289" s="170">
        <v>0.65</v>
      </c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 t="s">
        <v>263</v>
      </c>
      <c r="AH289" s="157">
        <v>0</v>
      </c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</row>
    <row r="290" spans="1:60" outlineLevel="1" x14ac:dyDescent="0.2">
      <c r="A290" s="164"/>
      <c r="B290" s="165"/>
      <c r="C290" s="197" t="s">
        <v>993</v>
      </c>
      <c r="D290" s="169"/>
      <c r="E290" s="170">
        <v>4.37</v>
      </c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 t="s">
        <v>263</v>
      </c>
      <c r="AH290" s="157">
        <v>0</v>
      </c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</row>
    <row r="291" spans="1:60" outlineLevel="1" x14ac:dyDescent="0.2">
      <c r="A291" s="164"/>
      <c r="B291" s="165"/>
      <c r="C291" s="197" t="s">
        <v>994</v>
      </c>
      <c r="D291" s="169"/>
      <c r="E291" s="170">
        <v>19.2044</v>
      </c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 t="s">
        <v>263</v>
      </c>
      <c r="AH291" s="157">
        <v>0</v>
      </c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</row>
    <row r="292" spans="1:60" outlineLevel="1" x14ac:dyDescent="0.2">
      <c r="A292" s="164"/>
      <c r="B292" s="165"/>
      <c r="C292" s="197" t="s">
        <v>995</v>
      </c>
      <c r="D292" s="169"/>
      <c r="E292" s="170">
        <v>13.4975</v>
      </c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 t="s">
        <v>263</v>
      </c>
      <c r="AH292" s="157">
        <v>0</v>
      </c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</row>
    <row r="293" spans="1:60" ht="22.5" outlineLevel="1" x14ac:dyDescent="0.2">
      <c r="A293" s="178">
        <v>68</v>
      </c>
      <c r="B293" s="179" t="s">
        <v>996</v>
      </c>
      <c r="C293" s="196" t="s">
        <v>997</v>
      </c>
      <c r="D293" s="180" t="s">
        <v>283</v>
      </c>
      <c r="E293" s="181">
        <v>30.73</v>
      </c>
      <c r="F293" s="182"/>
      <c r="G293" s="183">
        <f>ROUND(E293*F293,2)</f>
        <v>0</v>
      </c>
      <c r="H293" s="182"/>
      <c r="I293" s="183">
        <f>ROUND(E293*H293,2)</f>
        <v>0</v>
      </c>
      <c r="J293" s="182"/>
      <c r="K293" s="183">
        <f>ROUND(E293*J293,2)</f>
        <v>0</v>
      </c>
      <c r="L293" s="183">
        <v>21</v>
      </c>
      <c r="M293" s="183">
        <f>G293*(1+L293/100)</f>
        <v>0</v>
      </c>
      <c r="N293" s="183">
        <v>1.54E-2</v>
      </c>
      <c r="O293" s="183">
        <f>ROUND(E293*N293,2)</f>
        <v>0.47</v>
      </c>
      <c r="P293" s="183">
        <v>0</v>
      </c>
      <c r="Q293" s="183">
        <f>ROUND(E293*P293,2)</f>
        <v>0</v>
      </c>
      <c r="R293" s="183"/>
      <c r="S293" s="183" t="s">
        <v>669</v>
      </c>
      <c r="T293" s="184" t="s">
        <v>670</v>
      </c>
      <c r="U293" s="167">
        <v>0</v>
      </c>
      <c r="V293" s="167">
        <f>ROUND(E293*U293,2)</f>
        <v>0</v>
      </c>
      <c r="W293" s="16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 t="s">
        <v>259</v>
      </c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</row>
    <row r="294" spans="1:60" outlineLevel="1" x14ac:dyDescent="0.2">
      <c r="A294" s="164"/>
      <c r="B294" s="165"/>
      <c r="C294" s="259" t="s">
        <v>998</v>
      </c>
      <c r="D294" s="260"/>
      <c r="E294" s="260"/>
      <c r="F294" s="260"/>
      <c r="G294" s="260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 t="s">
        <v>413</v>
      </c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</row>
    <row r="295" spans="1:60" outlineLevel="1" x14ac:dyDescent="0.2">
      <c r="A295" s="164"/>
      <c r="B295" s="165"/>
      <c r="C295" s="197" t="s">
        <v>999</v>
      </c>
      <c r="D295" s="169"/>
      <c r="E295" s="170">
        <v>21</v>
      </c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 t="s">
        <v>263</v>
      </c>
      <c r="AH295" s="157">
        <v>0</v>
      </c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</row>
    <row r="296" spans="1:60" outlineLevel="1" x14ac:dyDescent="0.2">
      <c r="A296" s="164"/>
      <c r="B296" s="165"/>
      <c r="C296" s="197" t="s">
        <v>1000</v>
      </c>
      <c r="D296" s="169"/>
      <c r="E296" s="170">
        <v>5.68</v>
      </c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 t="s">
        <v>263</v>
      </c>
      <c r="AH296" s="157">
        <v>0</v>
      </c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</row>
    <row r="297" spans="1:60" outlineLevel="1" x14ac:dyDescent="0.2">
      <c r="A297" s="164"/>
      <c r="B297" s="165"/>
      <c r="C297" s="197" t="s">
        <v>1001</v>
      </c>
      <c r="D297" s="169"/>
      <c r="E297" s="170">
        <v>4.05</v>
      </c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 t="s">
        <v>263</v>
      </c>
      <c r="AH297" s="157">
        <v>0</v>
      </c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</row>
    <row r="298" spans="1:60" ht="22.5" outlineLevel="1" x14ac:dyDescent="0.2">
      <c r="A298" s="178">
        <v>69</v>
      </c>
      <c r="B298" s="179" t="s">
        <v>1002</v>
      </c>
      <c r="C298" s="196" t="s">
        <v>1003</v>
      </c>
      <c r="D298" s="180" t="s">
        <v>283</v>
      </c>
      <c r="E298" s="181">
        <v>18.207000000000001</v>
      </c>
      <c r="F298" s="182"/>
      <c r="G298" s="183">
        <f>ROUND(E298*F298,2)</f>
        <v>0</v>
      </c>
      <c r="H298" s="182"/>
      <c r="I298" s="183">
        <f>ROUND(E298*H298,2)</f>
        <v>0</v>
      </c>
      <c r="J298" s="182"/>
      <c r="K298" s="183">
        <f>ROUND(E298*J298,2)</f>
        <v>0</v>
      </c>
      <c r="L298" s="183">
        <v>21</v>
      </c>
      <c r="M298" s="183">
        <f>G298*(1+L298/100)</f>
        <v>0</v>
      </c>
      <c r="N298" s="183">
        <v>1.8380000000000001E-2</v>
      </c>
      <c r="O298" s="183">
        <f>ROUND(E298*N298,2)</f>
        <v>0.33</v>
      </c>
      <c r="P298" s="183">
        <v>0</v>
      </c>
      <c r="Q298" s="183">
        <f>ROUND(E298*P298,2)</f>
        <v>0</v>
      </c>
      <c r="R298" s="183"/>
      <c r="S298" s="183" t="s">
        <v>669</v>
      </c>
      <c r="T298" s="184" t="s">
        <v>670</v>
      </c>
      <c r="U298" s="167">
        <v>0</v>
      </c>
      <c r="V298" s="167">
        <f>ROUND(E298*U298,2)</f>
        <v>0</v>
      </c>
      <c r="W298" s="16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 t="s">
        <v>259</v>
      </c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</row>
    <row r="299" spans="1:60" outlineLevel="1" x14ac:dyDescent="0.2">
      <c r="A299" s="164"/>
      <c r="B299" s="165"/>
      <c r="C299" s="259" t="s">
        <v>1004</v>
      </c>
      <c r="D299" s="260"/>
      <c r="E299" s="260"/>
      <c r="F299" s="260"/>
      <c r="G299" s="260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 t="s">
        <v>413</v>
      </c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</row>
    <row r="300" spans="1:60" outlineLevel="1" x14ac:dyDescent="0.2">
      <c r="A300" s="164"/>
      <c r="B300" s="165"/>
      <c r="C300" s="269" t="s">
        <v>1005</v>
      </c>
      <c r="D300" s="270"/>
      <c r="E300" s="270"/>
      <c r="F300" s="270"/>
      <c r="G300" s="270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 t="s">
        <v>413</v>
      </c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</row>
    <row r="301" spans="1:60" outlineLevel="1" x14ac:dyDescent="0.2">
      <c r="A301" s="164"/>
      <c r="B301" s="165"/>
      <c r="C301" s="269" t="s">
        <v>1006</v>
      </c>
      <c r="D301" s="270"/>
      <c r="E301" s="270"/>
      <c r="F301" s="270"/>
      <c r="G301" s="270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 t="s">
        <v>413</v>
      </c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</row>
    <row r="302" spans="1:60" outlineLevel="1" x14ac:dyDescent="0.2">
      <c r="A302" s="164"/>
      <c r="B302" s="165"/>
      <c r="C302" s="269" t="s">
        <v>1007</v>
      </c>
      <c r="D302" s="270"/>
      <c r="E302" s="270"/>
      <c r="F302" s="270"/>
      <c r="G302" s="270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 t="s">
        <v>413</v>
      </c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</row>
    <row r="303" spans="1:60" outlineLevel="1" x14ac:dyDescent="0.2">
      <c r="A303" s="164"/>
      <c r="B303" s="165"/>
      <c r="C303" s="197" t="s">
        <v>1008</v>
      </c>
      <c r="D303" s="169"/>
      <c r="E303" s="170">
        <v>2.31</v>
      </c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 t="s">
        <v>263</v>
      </c>
      <c r="AH303" s="157">
        <v>0</v>
      </c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</row>
    <row r="304" spans="1:60" outlineLevel="1" x14ac:dyDescent="0.2">
      <c r="A304" s="164"/>
      <c r="B304" s="165"/>
      <c r="C304" s="197" t="s">
        <v>1009</v>
      </c>
      <c r="D304" s="169"/>
      <c r="E304" s="170">
        <v>2.835</v>
      </c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 t="s">
        <v>263</v>
      </c>
      <c r="AH304" s="157">
        <v>0</v>
      </c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</row>
    <row r="305" spans="1:60" outlineLevel="1" x14ac:dyDescent="0.2">
      <c r="A305" s="164"/>
      <c r="B305" s="165"/>
      <c r="C305" s="197" t="s">
        <v>1010</v>
      </c>
      <c r="D305" s="169"/>
      <c r="E305" s="170">
        <v>10.56</v>
      </c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 t="s">
        <v>263</v>
      </c>
      <c r="AH305" s="157">
        <v>0</v>
      </c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</row>
    <row r="306" spans="1:60" outlineLevel="1" x14ac:dyDescent="0.2">
      <c r="A306" s="164"/>
      <c r="B306" s="165"/>
      <c r="C306" s="197" t="s">
        <v>1011</v>
      </c>
      <c r="D306" s="169"/>
      <c r="E306" s="170">
        <v>2.5019999999999998</v>
      </c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 t="s">
        <v>263</v>
      </c>
      <c r="AH306" s="157">
        <v>0</v>
      </c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</row>
    <row r="307" spans="1:60" outlineLevel="1" x14ac:dyDescent="0.2">
      <c r="A307" s="178">
        <v>70</v>
      </c>
      <c r="B307" s="179" t="s">
        <v>1012</v>
      </c>
      <c r="C307" s="196" t="s">
        <v>1013</v>
      </c>
      <c r="D307" s="180" t="s">
        <v>283</v>
      </c>
      <c r="E307" s="181">
        <v>116.03538</v>
      </c>
      <c r="F307" s="182"/>
      <c r="G307" s="183">
        <f>ROUND(E307*F307,2)</f>
        <v>0</v>
      </c>
      <c r="H307" s="182"/>
      <c r="I307" s="183">
        <f>ROUND(E307*H307,2)</f>
        <v>0</v>
      </c>
      <c r="J307" s="182"/>
      <c r="K307" s="183">
        <f>ROUND(E307*J307,2)</f>
        <v>0</v>
      </c>
      <c r="L307" s="183">
        <v>21</v>
      </c>
      <c r="M307" s="183">
        <f>G307*(1+L307/100)</f>
        <v>0</v>
      </c>
      <c r="N307" s="183">
        <v>2.8400000000000002E-2</v>
      </c>
      <c r="O307" s="183">
        <f>ROUND(E307*N307,2)</f>
        <v>3.3</v>
      </c>
      <c r="P307" s="183">
        <v>0</v>
      </c>
      <c r="Q307" s="183">
        <f>ROUND(E307*P307,2)</f>
        <v>0</v>
      </c>
      <c r="R307" s="183"/>
      <c r="S307" s="183" t="s">
        <v>669</v>
      </c>
      <c r="T307" s="184" t="s">
        <v>670</v>
      </c>
      <c r="U307" s="167">
        <v>0</v>
      </c>
      <c r="V307" s="167">
        <f>ROUND(E307*U307,2)</f>
        <v>0</v>
      </c>
      <c r="W307" s="16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 t="s">
        <v>259</v>
      </c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</row>
    <row r="308" spans="1:60" outlineLevel="1" x14ac:dyDescent="0.2">
      <c r="A308" s="164"/>
      <c r="B308" s="165"/>
      <c r="C308" s="259" t="s">
        <v>1014</v>
      </c>
      <c r="D308" s="260"/>
      <c r="E308" s="260"/>
      <c r="F308" s="260"/>
      <c r="G308" s="260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 t="s">
        <v>413</v>
      </c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</row>
    <row r="309" spans="1:60" outlineLevel="1" x14ac:dyDescent="0.2">
      <c r="A309" s="164"/>
      <c r="B309" s="165"/>
      <c r="C309" s="269" t="s">
        <v>1015</v>
      </c>
      <c r="D309" s="270"/>
      <c r="E309" s="270"/>
      <c r="F309" s="270"/>
      <c r="G309" s="270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 t="s">
        <v>413</v>
      </c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</row>
    <row r="310" spans="1:60" outlineLevel="1" x14ac:dyDescent="0.2">
      <c r="A310" s="164"/>
      <c r="B310" s="165"/>
      <c r="C310" s="269" t="s">
        <v>1016</v>
      </c>
      <c r="D310" s="270"/>
      <c r="E310" s="270"/>
      <c r="F310" s="270"/>
      <c r="G310" s="270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 t="s">
        <v>413</v>
      </c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</row>
    <row r="311" spans="1:60" outlineLevel="1" x14ac:dyDescent="0.2">
      <c r="A311" s="164"/>
      <c r="B311" s="165"/>
      <c r="C311" s="269" t="s">
        <v>1017</v>
      </c>
      <c r="D311" s="270"/>
      <c r="E311" s="270"/>
      <c r="F311" s="270"/>
      <c r="G311" s="270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 t="s">
        <v>413</v>
      </c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</row>
    <row r="312" spans="1:60" outlineLevel="1" x14ac:dyDescent="0.2">
      <c r="A312" s="164"/>
      <c r="B312" s="165"/>
      <c r="C312" s="269" t="s">
        <v>1018</v>
      </c>
      <c r="D312" s="270"/>
      <c r="E312" s="270"/>
      <c r="F312" s="270"/>
      <c r="G312" s="270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 t="s">
        <v>413</v>
      </c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</row>
    <row r="313" spans="1:60" outlineLevel="1" x14ac:dyDescent="0.2">
      <c r="A313" s="164"/>
      <c r="B313" s="165"/>
      <c r="C313" s="197" t="s">
        <v>999</v>
      </c>
      <c r="D313" s="169"/>
      <c r="E313" s="170">
        <v>21</v>
      </c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 t="s">
        <v>263</v>
      </c>
      <c r="AH313" s="157">
        <v>0</v>
      </c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</row>
    <row r="314" spans="1:60" outlineLevel="1" x14ac:dyDescent="0.2">
      <c r="A314" s="164"/>
      <c r="B314" s="165"/>
      <c r="C314" s="197" t="s">
        <v>1019</v>
      </c>
      <c r="D314" s="169"/>
      <c r="E314" s="170">
        <v>16.066400000000002</v>
      </c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 t="s">
        <v>263</v>
      </c>
      <c r="AH314" s="157">
        <v>0</v>
      </c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</row>
    <row r="315" spans="1:60" outlineLevel="1" x14ac:dyDescent="0.2">
      <c r="A315" s="164"/>
      <c r="B315" s="165"/>
      <c r="C315" s="197" t="s">
        <v>1020</v>
      </c>
      <c r="D315" s="169"/>
      <c r="E315" s="170">
        <v>36.586829999999999</v>
      </c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 t="s">
        <v>263</v>
      </c>
      <c r="AH315" s="157">
        <v>0</v>
      </c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</row>
    <row r="316" spans="1:60" outlineLevel="1" x14ac:dyDescent="0.2">
      <c r="A316" s="164"/>
      <c r="B316" s="165"/>
      <c r="C316" s="197" t="s">
        <v>1021</v>
      </c>
      <c r="D316" s="169"/>
      <c r="E316" s="170">
        <v>42.382150000000003</v>
      </c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 t="s">
        <v>263</v>
      </c>
      <c r="AH316" s="157">
        <v>0</v>
      </c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</row>
    <row r="317" spans="1:60" ht="22.5" outlineLevel="1" x14ac:dyDescent="0.2">
      <c r="A317" s="178">
        <v>71</v>
      </c>
      <c r="B317" s="179" t="s">
        <v>1022</v>
      </c>
      <c r="C317" s="196" t="s">
        <v>1023</v>
      </c>
      <c r="D317" s="180" t="s">
        <v>283</v>
      </c>
      <c r="E317" s="181">
        <v>56.289400000000001</v>
      </c>
      <c r="F317" s="182"/>
      <c r="G317" s="183">
        <f>ROUND(E317*F317,2)</f>
        <v>0</v>
      </c>
      <c r="H317" s="182"/>
      <c r="I317" s="183">
        <f>ROUND(E317*H317,2)</f>
        <v>0</v>
      </c>
      <c r="J317" s="182"/>
      <c r="K317" s="183">
        <f>ROUND(E317*J317,2)</f>
        <v>0</v>
      </c>
      <c r="L317" s="183">
        <v>21</v>
      </c>
      <c r="M317" s="183">
        <f>G317*(1+L317/100)</f>
        <v>0</v>
      </c>
      <c r="N317" s="183">
        <v>6.0000000000000001E-3</v>
      </c>
      <c r="O317" s="183">
        <f>ROUND(E317*N317,2)</f>
        <v>0.34</v>
      </c>
      <c r="P317" s="183">
        <v>0</v>
      </c>
      <c r="Q317" s="183">
        <f>ROUND(E317*P317,2)</f>
        <v>0</v>
      </c>
      <c r="R317" s="183"/>
      <c r="S317" s="183" t="s">
        <v>669</v>
      </c>
      <c r="T317" s="184" t="s">
        <v>670</v>
      </c>
      <c r="U317" s="167">
        <v>0</v>
      </c>
      <c r="V317" s="167">
        <f>ROUND(E317*U317,2)</f>
        <v>0</v>
      </c>
      <c r="W317" s="16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 t="s">
        <v>259</v>
      </c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</row>
    <row r="318" spans="1:60" outlineLevel="1" x14ac:dyDescent="0.2">
      <c r="A318" s="164"/>
      <c r="B318" s="165"/>
      <c r="C318" s="259" t="s">
        <v>1024</v>
      </c>
      <c r="D318" s="260"/>
      <c r="E318" s="260"/>
      <c r="F318" s="260"/>
      <c r="G318" s="260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 t="s">
        <v>413</v>
      </c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</row>
    <row r="319" spans="1:60" outlineLevel="1" x14ac:dyDescent="0.2">
      <c r="A319" s="164"/>
      <c r="B319" s="165"/>
      <c r="C319" s="269" t="s">
        <v>1025</v>
      </c>
      <c r="D319" s="270"/>
      <c r="E319" s="270"/>
      <c r="F319" s="270"/>
      <c r="G319" s="270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 t="s">
        <v>413</v>
      </c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</row>
    <row r="320" spans="1:60" outlineLevel="1" x14ac:dyDescent="0.2">
      <c r="A320" s="164"/>
      <c r="B320" s="165"/>
      <c r="C320" s="197" t="s">
        <v>1026</v>
      </c>
      <c r="D320" s="169"/>
      <c r="E320" s="170">
        <v>8.74</v>
      </c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 t="s">
        <v>263</v>
      </c>
      <c r="AH320" s="157">
        <v>0</v>
      </c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</row>
    <row r="321" spans="1:60" outlineLevel="1" x14ac:dyDescent="0.2">
      <c r="A321" s="164"/>
      <c r="B321" s="165"/>
      <c r="C321" s="197" t="s">
        <v>1027</v>
      </c>
      <c r="D321" s="169"/>
      <c r="E321" s="170">
        <v>20.554400000000001</v>
      </c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 t="s">
        <v>263</v>
      </c>
      <c r="AH321" s="157">
        <v>0</v>
      </c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</row>
    <row r="322" spans="1:60" outlineLevel="1" x14ac:dyDescent="0.2">
      <c r="A322" s="164"/>
      <c r="B322" s="165"/>
      <c r="C322" s="197" t="s">
        <v>1028</v>
      </c>
      <c r="D322" s="169"/>
      <c r="E322" s="170">
        <v>26.995000000000001</v>
      </c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 t="s">
        <v>263</v>
      </c>
      <c r="AH322" s="157">
        <v>0</v>
      </c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</row>
    <row r="323" spans="1:60" ht="22.5" outlineLevel="1" x14ac:dyDescent="0.2">
      <c r="A323" s="178">
        <v>72</v>
      </c>
      <c r="B323" s="179" t="s">
        <v>1029</v>
      </c>
      <c r="C323" s="196" t="s">
        <v>1030</v>
      </c>
      <c r="D323" s="180" t="s">
        <v>283</v>
      </c>
      <c r="E323" s="181">
        <v>56.289400000000001</v>
      </c>
      <c r="F323" s="182"/>
      <c r="G323" s="183">
        <f>ROUND(E323*F323,2)</f>
        <v>0</v>
      </c>
      <c r="H323" s="182"/>
      <c r="I323" s="183">
        <f>ROUND(E323*H323,2)</f>
        <v>0</v>
      </c>
      <c r="J323" s="182"/>
      <c r="K323" s="183">
        <f>ROUND(E323*J323,2)</f>
        <v>0</v>
      </c>
      <c r="L323" s="183">
        <v>21</v>
      </c>
      <c r="M323" s="183">
        <f>G323*(1+L323/100)</f>
        <v>0</v>
      </c>
      <c r="N323" s="183">
        <v>3.0000000000000001E-3</v>
      </c>
      <c r="O323" s="183">
        <f>ROUND(E323*N323,2)</f>
        <v>0.17</v>
      </c>
      <c r="P323" s="183">
        <v>0</v>
      </c>
      <c r="Q323" s="183">
        <f>ROUND(E323*P323,2)</f>
        <v>0</v>
      </c>
      <c r="R323" s="183"/>
      <c r="S323" s="183" t="s">
        <v>669</v>
      </c>
      <c r="T323" s="184" t="s">
        <v>670</v>
      </c>
      <c r="U323" s="167">
        <v>0</v>
      </c>
      <c r="V323" s="167">
        <f>ROUND(E323*U323,2)</f>
        <v>0</v>
      </c>
      <c r="W323" s="16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 t="s">
        <v>259</v>
      </c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</row>
    <row r="324" spans="1:60" outlineLevel="1" x14ac:dyDescent="0.2">
      <c r="A324" s="164"/>
      <c r="B324" s="165"/>
      <c r="C324" s="197" t="s">
        <v>1026</v>
      </c>
      <c r="D324" s="169"/>
      <c r="E324" s="170">
        <v>8.74</v>
      </c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 t="s">
        <v>263</v>
      </c>
      <c r="AH324" s="157">
        <v>0</v>
      </c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</row>
    <row r="325" spans="1:60" outlineLevel="1" x14ac:dyDescent="0.2">
      <c r="A325" s="164"/>
      <c r="B325" s="165"/>
      <c r="C325" s="197" t="s">
        <v>1027</v>
      </c>
      <c r="D325" s="169"/>
      <c r="E325" s="170">
        <v>20.554400000000001</v>
      </c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 t="s">
        <v>263</v>
      </c>
      <c r="AH325" s="157">
        <v>0</v>
      </c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</row>
    <row r="326" spans="1:60" outlineLevel="1" x14ac:dyDescent="0.2">
      <c r="A326" s="164"/>
      <c r="B326" s="165"/>
      <c r="C326" s="197" t="s">
        <v>1028</v>
      </c>
      <c r="D326" s="169"/>
      <c r="E326" s="170">
        <v>26.995000000000001</v>
      </c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 t="s">
        <v>263</v>
      </c>
      <c r="AH326" s="157">
        <v>0</v>
      </c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</row>
    <row r="327" spans="1:60" ht="22.5" outlineLevel="1" x14ac:dyDescent="0.2">
      <c r="A327" s="178">
        <v>73</v>
      </c>
      <c r="B327" s="179" t="s">
        <v>1031</v>
      </c>
      <c r="C327" s="196" t="s">
        <v>1032</v>
      </c>
      <c r="D327" s="180" t="s">
        <v>283</v>
      </c>
      <c r="E327" s="181">
        <v>10.524800000000001</v>
      </c>
      <c r="F327" s="182"/>
      <c r="G327" s="183">
        <f>ROUND(E327*F327,2)</f>
        <v>0</v>
      </c>
      <c r="H327" s="182"/>
      <c r="I327" s="183">
        <f>ROUND(E327*H327,2)</f>
        <v>0</v>
      </c>
      <c r="J327" s="182"/>
      <c r="K327" s="183">
        <f>ROUND(E327*J327,2)</f>
        <v>0</v>
      </c>
      <c r="L327" s="183">
        <v>21</v>
      </c>
      <c r="M327" s="183">
        <f>G327*(1+L327/100)</f>
        <v>0</v>
      </c>
      <c r="N327" s="183">
        <v>1.2E-4</v>
      </c>
      <c r="O327" s="183">
        <f>ROUND(E327*N327,2)</f>
        <v>0</v>
      </c>
      <c r="P327" s="183">
        <v>0</v>
      </c>
      <c r="Q327" s="183">
        <f>ROUND(E327*P327,2)</f>
        <v>0</v>
      </c>
      <c r="R327" s="183"/>
      <c r="S327" s="183" t="s">
        <v>669</v>
      </c>
      <c r="T327" s="184" t="s">
        <v>670</v>
      </c>
      <c r="U327" s="167">
        <v>0</v>
      </c>
      <c r="V327" s="167">
        <f>ROUND(E327*U327,2)</f>
        <v>0</v>
      </c>
      <c r="W327" s="16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 t="s">
        <v>259</v>
      </c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</row>
    <row r="328" spans="1:60" outlineLevel="1" x14ac:dyDescent="0.2">
      <c r="A328" s="164"/>
      <c r="B328" s="165"/>
      <c r="C328" s="197" t="s">
        <v>1033</v>
      </c>
      <c r="D328" s="169"/>
      <c r="E328" s="170">
        <v>10.524800000000001</v>
      </c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 t="s">
        <v>263</v>
      </c>
      <c r="AH328" s="157">
        <v>0</v>
      </c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</row>
    <row r="329" spans="1:60" outlineLevel="1" x14ac:dyDescent="0.2">
      <c r="A329" s="178">
        <v>74</v>
      </c>
      <c r="B329" s="179" t="s">
        <v>1034</v>
      </c>
      <c r="C329" s="196" t="s">
        <v>1035</v>
      </c>
      <c r="D329" s="180" t="s">
        <v>444</v>
      </c>
      <c r="E329" s="181">
        <v>1</v>
      </c>
      <c r="F329" s="182"/>
      <c r="G329" s="183">
        <f>ROUND(E329*F329,2)</f>
        <v>0</v>
      </c>
      <c r="H329" s="182"/>
      <c r="I329" s="183">
        <f>ROUND(E329*H329,2)</f>
        <v>0</v>
      </c>
      <c r="J329" s="182"/>
      <c r="K329" s="183">
        <f>ROUND(E329*J329,2)</f>
        <v>0</v>
      </c>
      <c r="L329" s="183">
        <v>21</v>
      </c>
      <c r="M329" s="183">
        <f>G329*(1+L329/100)</f>
        <v>0</v>
      </c>
      <c r="N329" s="183">
        <v>0</v>
      </c>
      <c r="O329" s="183">
        <f>ROUND(E329*N329,2)</f>
        <v>0</v>
      </c>
      <c r="P329" s="183">
        <v>0</v>
      </c>
      <c r="Q329" s="183">
        <f>ROUND(E329*P329,2)</f>
        <v>0</v>
      </c>
      <c r="R329" s="183"/>
      <c r="S329" s="183" t="s">
        <v>669</v>
      </c>
      <c r="T329" s="184" t="s">
        <v>670</v>
      </c>
      <c r="U329" s="167">
        <v>0</v>
      </c>
      <c r="V329" s="167">
        <f>ROUND(E329*U329,2)</f>
        <v>0</v>
      </c>
      <c r="W329" s="16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 t="s">
        <v>259</v>
      </c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</row>
    <row r="330" spans="1:60" outlineLevel="1" x14ac:dyDescent="0.2">
      <c r="A330" s="164"/>
      <c r="B330" s="165"/>
      <c r="C330" s="259" t="s">
        <v>1036</v>
      </c>
      <c r="D330" s="260"/>
      <c r="E330" s="260"/>
      <c r="F330" s="260"/>
      <c r="G330" s="260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 t="s">
        <v>413</v>
      </c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</row>
    <row r="331" spans="1:60" outlineLevel="1" x14ac:dyDescent="0.2">
      <c r="A331" s="178">
        <v>75</v>
      </c>
      <c r="B331" s="179" t="s">
        <v>1037</v>
      </c>
      <c r="C331" s="196" t="s">
        <v>1038</v>
      </c>
      <c r="D331" s="180" t="s">
        <v>444</v>
      </c>
      <c r="E331" s="181">
        <v>1</v>
      </c>
      <c r="F331" s="182"/>
      <c r="G331" s="183">
        <f>ROUND(E331*F331,2)</f>
        <v>0</v>
      </c>
      <c r="H331" s="182"/>
      <c r="I331" s="183">
        <f>ROUND(E331*H331,2)</f>
        <v>0</v>
      </c>
      <c r="J331" s="182"/>
      <c r="K331" s="183">
        <f>ROUND(E331*J331,2)</f>
        <v>0</v>
      </c>
      <c r="L331" s="183">
        <v>21</v>
      </c>
      <c r="M331" s="183">
        <f>G331*(1+L331/100)</f>
        <v>0</v>
      </c>
      <c r="N331" s="183">
        <v>0</v>
      </c>
      <c r="O331" s="183">
        <f>ROUND(E331*N331,2)</f>
        <v>0</v>
      </c>
      <c r="P331" s="183">
        <v>0</v>
      </c>
      <c r="Q331" s="183">
        <f>ROUND(E331*P331,2)</f>
        <v>0</v>
      </c>
      <c r="R331" s="183"/>
      <c r="S331" s="183" t="s">
        <v>669</v>
      </c>
      <c r="T331" s="184" t="s">
        <v>670</v>
      </c>
      <c r="U331" s="167">
        <v>0</v>
      </c>
      <c r="V331" s="167">
        <f>ROUND(E331*U331,2)</f>
        <v>0</v>
      </c>
      <c r="W331" s="16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 t="s">
        <v>259</v>
      </c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</row>
    <row r="332" spans="1:60" outlineLevel="1" x14ac:dyDescent="0.2">
      <c r="A332" s="164"/>
      <c r="B332" s="165"/>
      <c r="C332" s="259" t="s">
        <v>1036</v>
      </c>
      <c r="D332" s="260"/>
      <c r="E332" s="260"/>
      <c r="F332" s="260"/>
      <c r="G332" s="260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 t="s">
        <v>413</v>
      </c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</row>
    <row r="333" spans="1:60" ht="22.5" outlineLevel="1" x14ac:dyDescent="0.2">
      <c r="A333" s="178">
        <v>76</v>
      </c>
      <c r="B333" s="179" t="s">
        <v>1039</v>
      </c>
      <c r="C333" s="196" t="s">
        <v>1040</v>
      </c>
      <c r="D333" s="180" t="s">
        <v>283</v>
      </c>
      <c r="E333" s="181">
        <v>676.24800000000005</v>
      </c>
      <c r="F333" s="182"/>
      <c r="G333" s="183">
        <f>ROUND(E333*F333,2)</f>
        <v>0</v>
      </c>
      <c r="H333" s="182"/>
      <c r="I333" s="183">
        <f>ROUND(E333*H333,2)</f>
        <v>0</v>
      </c>
      <c r="J333" s="182"/>
      <c r="K333" s="183">
        <f>ROUND(E333*J333,2)</f>
        <v>0</v>
      </c>
      <c r="L333" s="183">
        <v>21</v>
      </c>
      <c r="M333" s="183">
        <f>G333*(1+L333/100)</f>
        <v>0</v>
      </c>
      <c r="N333" s="183">
        <v>2.3630000000000002E-2</v>
      </c>
      <c r="O333" s="183">
        <f>ROUND(E333*N333,2)</f>
        <v>15.98</v>
      </c>
      <c r="P333" s="183">
        <v>0</v>
      </c>
      <c r="Q333" s="183">
        <f>ROUND(E333*P333,2)</f>
        <v>0</v>
      </c>
      <c r="R333" s="183"/>
      <c r="S333" s="183" t="s">
        <v>669</v>
      </c>
      <c r="T333" s="184" t="s">
        <v>670</v>
      </c>
      <c r="U333" s="167">
        <v>0</v>
      </c>
      <c r="V333" s="167">
        <f>ROUND(E333*U333,2)</f>
        <v>0</v>
      </c>
      <c r="W333" s="16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 t="s">
        <v>259</v>
      </c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</row>
    <row r="334" spans="1:60" outlineLevel="1" x14ac:dyDescent="0.2">
      <c r="A334" s="164"/>
      <c r="B334" s="165"/>
      <c r="C334" s="259" t="s">
        <v>1041</v>
      </c>
      <c r="D334" s="260"/>
      <c r="E334" s="260"/>
      <c r="F334" s="260"/>
      <c r="G334" s="260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 t="s">
        <v>413</v>
      </c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</row>
    <row r="335" spans="1:60" outlineLevel="1" x14ac:dyDescent="0.2">
      <c r="A335" s="164"/>
      <c r="B335" s="165"/>
      <c r="C335" s="269" t="s">
        <v>1042</v>
      </c>
      <c r="D335" s="270"/>
      <c r="E335" s="270"/>
      <c r="F335" s="270"/>
      <c r="G335" s="270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 t="s">
        <v>413</v>
      </c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</row>
    <row r="336" spans="1:60" outlineLevel="1" x14ac:dyDescent="0.2">
      <c r="A336" s="164"/>
      <c r="B336" s="165"/>
      <c r="C336" s="269" t="s">
        <v>1043</v>
      </c>
      <c r="D336" s="270"/>
      <c r="E336" s="270"/>
      <c r="F336" s="270"/>
      <c r="G336" s="270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 t="s">
        <v>413</v>
      </c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</row>
    <row r="337" spans="1:60" outlineLevel="1" x14ac:dyDescent="0.2">
      <c r="A337" s="164"/>
      <c r="B337" s="165"/>
      <c r="C337" s="269" t="s">
        <v>1044</v>
      </c>
      <c r="D337" s="270"/>
      <c r="E337" s="270"/>
      <c r="F337" s="270"/>
      <c r="G337" s="270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 t="s">
        <v>413</v>
      </c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</row>
    <row r="338" spans="1:60" outlineLevel="1" x14ac:dyDescent="0.2">
      <c r="A338" s="164"/>
      <c r="B338" s="165"/>
      <c r="C338" s="269" t="s">
        <v>1045</v>
      </c>
      <c r="D338" s="270"/>
      <c r="E338" s="270"/>
      <c r="F338" s="270"/>
      <c r="G338" s="270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 t="s">
        <v>413</v>
      </c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</row>
    <row r="339" spans="1:60" outlineLevel="1" x14ac:dyDescent="0.2">
      <c r="A339" s="164"/>
      <c r="B339" s="165"/>
      <c r="C339" s="197" t="s">
        <v>1046</v>
      </c>
      <c r="D339" s="169"/>
      <c r="E339" s="170">
        <v>511.46499999999997</v>
      </c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 t="s">
        <v>263</v>
      </c>
      <c r="AH339" s="157">
        <v>0</v>
      </c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</row>
    <row r="340" spans="1:60" outlineLevel="1" x14ac:dyDescent="0.2">
      <c r="A340" s="164"/>
      <c r="B340" s="165"/>
      <c r="C340" s="197" t="s">
        <v>1047</v>
      </c>
      <c r="D340" s="169"/>
      <c r="E340" s="170">
        <v>84.347999999999999</v>
      </c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 t="s">
        <v>263</v>
      </c>
      <c r="AH340" s="157">
        <v>0</v>
      </c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</row>
    <row r="341" spans="1:60" outlineLevel="1" x14ac:dyDescent="0.2">
      <c r="A341" s="164"/>
      <c r="B341" s="165"/>
      <c r="C341" s="197" t="s">
        <v>1048</v>
      </c>
      <c r="D341" s="169"/>
      <c r="E341" s="170">
        <v>56.784999999999997</v>
      </c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 t="s">
        <v>263</v>
      </c>
      <c r="AH341" s="157">
        <v>0</v>
      </c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</row>
    <row r="342" spans="1:60" outlineLevel="1" x14ac:dyDescent="0.2">
      <c r="A342" s="164"/>
      <c r="B342" s="165"/>
      <c r="C342" s="197" t="s">
        <v>1049</v>
      </c>
      <c r="D342" s="169"/>
      <c r="E342" s="170">
        <v>23.65</v>
      </c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 t="s">
        <v>263</v>
      </c>
      <c r="AH342" s="157">
        <v>0</v>
      </c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</row>
    <row r="343" spans="1:60" ht="22.5" outlineLevel="1" x14ac:dyDescent="0.2">
      <c r="A343" s="178">
        <v>77</v>
      </c>
      <c r="B343" s="179" t="s">
        <v>1050</v>
      </c>
      <c r="C343" s="196" t="s">
        <v>1051</v>
      </c>
      <c r="D343" s="180" t="s">
        <v>283</v>
      </c>
      <c r="E343" s="181">
        <v>242.48085</v>
      </c>
      <c r="F343" s="182"/>
      <c r="G343" s="183">
        <f>ROUND(E343*F343,2)</f>
        <v>0</v>
      </c>
      <c r="H343" s="182"/>
      <c r="I343" s="183">
        <f>ROUND(E343*H343,2)</f>
        <v>0</v>
      </c>
      <c r="J343" s="182"/>
      <c r="K343" s="183">
        <f>ROUND(E343*J343,2)</f>
        <v>0</v>
      </c>
      <c r="L343" s="183">
        <v>21</v>
      </c>
      <c r="M343" s="183">
        <f>G343*(1+L343/100)</f>
        <v>0</v>
      </c>
      <c r="N343" s="183">
        <v>3.5200000000000002E-2</v>
      </c>
      <c r="O343" s="183">
        <f>ROUND(E343*N343,2)</f>
        <v>8.5399999999999991</v>
      </c>
      <c r="P343" s="183">
        <v>0</v>
      </c>
      <c r="Q343" s="183">
        <f>ROUND(E343*P343,2)</f>
        <v>0</v>
      </c>
      <c r="R343" s="183"/>
      <c r="S343" s="183" t="s">
        <v>669</v>
      </c>
      <c r="T343" s="184" t="s">
        <v>670</v>
      </c>
      <c r="U343" s="167">
        <v>0</v>
      </c>
      <c r="V343" s="167">
        <f>ROUND(E343*U343,2)</f>
        <v>0</v>
      </c>
      <c r="W343" s="16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 t="s">
        <v>259</v>
      </c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</row>
    <row r="344" spans="1:60" outlineLevel="1" x14ac:dyDescent="0.2">
      <c r="A344" s="164"/>
      <c r="B344" s="165"/>
      <c r="C344" s="259" t="s">
        <v>1052</v>
      </c>
      <c r="D344" s="260"/>
      <c r="E344" s="260"/>
      <c r="F344" s="260"/>
      <c r="G344" s="260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 t="s">
        <v>413</v>
      </c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</row>
    <row r="345" spans="1:60" outlineLevel="1" x14ac:dyDescent="0.2">
      <c r="A345" s="164"/>
      <c r="B345" s="165"/>
      <c r="C345" s="197" t="s">
        <v>1053</v>
      </c>
      <c r="D345" s="169"/>
      <c r="E345" s="170">
        <v>45.396000000000001</v>
      </c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 t="s">
        <v>263</v>
      </c>
      <c r="AH345" s="157">
        <v>0</v>
      </c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</row>
    <row r="346" spans="1:60" outlineLevel="1" x14ac:dyDescent="0.2">
      <c r="A346" s="164"/>
      <c r="B346" s="165"/>
      <c r="C346" s="197" t="s">
        <v>1054</v>
      </c>
      <c r="D346" s="169"/>
      <c r="E346" s="170">
        <v>138.24725000000001</v>
      </c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 t="s">
        <v>263</v>
      </c>
      <c r="AH346" s="157">
        <v>0</v>
      </c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</row>
    <row r="347" spans="1:60" outlineLevel="1" x14ac:dyDescent="0.2">
      <c r="A347" s="164"/>
      <c r="B347" s="165"/>
      <c r="C347" s="197" t="s">
        <v>1055</v>
      </c>
      <c r="D347" s="169"/>
      <c r="E347" s="170">
        <v>51.567</v>
      </c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 t="s">
        <v>263</v>
      </c>
      <c r="AH347" s="157">
        <v>0</v>
      </c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</row>
    <row r="348" spans="1:60" outlineLevel="1" x14ac:dyDescent="0.2">
      <c r="A348" s="164"/>
      <c r="B348" s="165"/>
      <c r="C348" s="197" t="s">
        <v>1056</v>
      </c>
      <c r="D348" s="169"/>
      <c r="E348" s="170">
        <v>-17.197399999999998</v>
      </c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 t="s">
        <v>263</v>
      </c>
      <c r="AH348" s="157">
        <v>0</v>
      </c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</row>
    <row r="349" spans="1:60" outlineLevel="1" x14ac:dyDescent="0.2">
      <c r="A349" s="164"/>
      <c r="B349" s="165"/>
      <c r="C349" s="197" t="s">
        <v>1057</v>
      </c>
      <c r="D349" s="169"/>
      <c r="E349" s="170">
        <v>10.927</v>
      </c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 t="s">
        <v>263</v>
      </c>
      <c r="AH349" s="157">
        <v>0</v>
      </c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</row>
    <row r="350" spans="1:60" outlineLevel="1" x14ac:dyDescent="0.2">
      <c r="A350" s="164"/>
      <c r="B350" s="165"/>
      <c r="C350" s="197" t="s">
        <v>1058</v>
      </c>
      <c r="D350" s="169"/>
      <c r="E350" s="170">
        <v>1.7</v>
      </c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 t="s">
        <v>263</v>
      </c>
      <c r="AH350" s="157">
        <v>0</v>
      </c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</row>
    <row r="351" spans="1:60" outlineLevel="1" x14ac:dyDescent="0.2">
      <c r="A351" s="164"/>
      <c r="B351" s="165"/>
      <c r="C351" s="197" t="s">
        <v>1059</v>
      </c>
      <c r="D351" s="169"/>
      <c r="E351" s="170">
        <v>11.840999999999999</v>
      </c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 t="s">
        <v>263</v>
      </c>
      <c r="AH351" s="157">
        <v>0</v>
      </c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</row>
    <row r="352" spans="1:60" ht="22.5" outlineLevel="1" x14ac:dyDescent="0.2">
      <c r="A352" s="185">
        <v>78</v>
      </c>
      <c r="B352" s="186" t="s">
        <v>1060</v>
      </c>
      <c r="C352" s="195" t="s">
        <v>1061</v>
      </c>
      <c r="D352" s="187" t="s">
        <v>283</v>
      </c>
      <c r="E352" s="188">
        <v>242.48099999999999</v>
      </c>
      <c r="F352" s="189"/>
      <c r="G352" s="190">
        <f>ROUND(E352*F352,2)</f>
        <v>0</v>
      </c>
      <c r="H352" s="189"/>
      <c r="I352" s="190">
        <f>ROUND(E352*H352,2)</f>
        <v>0</v>
      </c>
      <c r="J352" s="189"/>
      <c r="K352" s="190">
        <f>ROUND(E352*J352,2)</f>
        <v>0</v>
      </c>
      <c r="L352" s="190">
        <v>21</v>
      </c>
      <c r="M352" s="190">
        <f>G352*(1+L352/100)</f>
        <v>0</v>
      </c>
      <c r="N352" s="190">
        <v>1.0500000000000001E-2</v>
      </c>
      <c r="O352" s="190">
        <f>ROUND(E352*N352,2)</f>
        <v>2.5499999999999998</v>
      </c>
      <c r="P352" s="190">
        <v>0</v>
      </c>
      <c r="Q352" s="190">
        <f>ROUND(E352*P352,2)</f>
        <v>0</v>
      </c>
      <c r="R352" s="190"/>
      <c r="S352" s="190" t="s">
        <v>669</v>
      </c>
      <c r="T352" s="191" t="s">
        <v>670</v>
      </c>
      <c r="U352" s="167">
        <v>0</v>
      </c>
      <c r="V352" s="167">
        <f>ROUND(E352*U352,2)</f>
        <v>0</v>
      </c>
      <c r="W352" s="16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 t="s">
        <v>259</v>
      </c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</row>
    <row r="353" spans="1:60" ht="22.5" outlineLevel="1" x14ac:dyDescent="0.2">
      <c r="A353" s="178">
        <v>79</v>
      </c>
      <c r="B353" s="179" t="s">
        <v>1062</v>
      </c>
      <c r="C353" s="196" t="s">
        <v>1063</v>
      </c>
      <c r="D353" s="180" t="s">
        <v>283</v>
      </c>
      <c r="E353" s="181">
        <v>62.46</v>
      </c>
      <c r="F353" s="182"/>
      <c r="G353" s="183">
        <f>ROUND(E353*F353,2)</f>
        <v>0</v>
      </c>
      <c r="H353" s="182"/>
      <c r="I353" s="183">
        <f>ROUND(E353*H353,2)</f>
        <v>0</v>
      </c>
      <c r="J353" s="182"/>
      <c r="K353" s="183">
        <f>ROUND(E353*J353,2)</f>
        <v>0</v>
      </c>
      <c r="L353" s="183">
        <v>21</v>
      </c>
      <c r="M353" s="183">
        <f>G353*(1+L353/100)</f>
        <v>0</v>
      </c>
      <c r="N353" s="183">
        <v>1.2E-4</v>
      </c>
      <c r="O353" s="183">
        <f>ROUND(E353*N353,2)</f>
        <v>0.01</v>
      </c>
      <c r="P353" s="183">
        <v>0</v>
      </c>
      <c r="Q353" s="183">
        <f>ROUND(E353*P353,2)</f>
        <v>0</v>
      </c>
      <c r="R353" s="183"/>
      <c r="S353" s="183" t="s">
        <v>669</v>
      </c>
      <c r="T353" s="184" t="s">
        <v>670</v>
      </c>
      <c r="U353" s="167">
        <v>0</v>
      </c>
      <c r="V353" s="167">
        <f>ROUND(E353*U353,2)</f>
        <v>0</v>
      </c>
      <c r="W353" s="16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 t="s">
        <v>259</v>
      </c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</row>
    <row r="354" spans="1:60" outlineLevel="1" x14ac:dyDescent="0.2">
      <c r="A354" s="164"/>
      <c r="B354" s="165"/>
      <c r="C354" s="259" t="s">
        <v>1064</v>
      </c>
      <c r="D354" s="260"/>
      <c r="E354" s="260"/>
      <c r="F354" s="260"/>
      <c r="G354" s="260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 t="s">
        <v>413</v>
      </c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</row>
    <row r="355" spans="1:60" outlineLevel="1" x14ac:dyDescent="0.2">
      <c r="A355" s="164"/>
      <c r="B355" s="165"/>
      <c r="C355" s="197" t="s">
        <v>1065</v>
      </c>
      <c r="D355" s="169"/>
      <c r="E355" s="170">
        <v>62.46</v>
      </c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 t="s">
        <v>263</v>
      </c>
      <c r="AH355" s="157">
        <v>0</v>
      </c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</row>
    <row r="356" spans="1:60" ht="22.5" outlineLevel="1" x14ac:dyDescent="0.2">
      <c r="A356" s="178">
        <v>80</v>
      </c>
      <c r="B356" s="179" t="s">
        <v>1066</v>
      </c>
      <c r="C356" s="196" t="s">
        <v>1067</v>
      </c>
      <c r="D356" s="180" t="s">
        <v>283</v>
      </c>
      <c r="E356" s="181">
        <v>22.521899999999999</v>
      </c>
      <c r="F356" s="182"/>
      <c r="G356" s="183">
        <f>ROUND(E356*F356,2)</f>
        <v>0</v>
      </c>
      <c r="H356" s="182"/>
      <c r="I356" s="183">
        <f>ROUND(E356*H356,2)</f>
        <v>0</v>
      </c>
      <c r="J356" s="182"/>
      <c r="K356" s="183">
        <f>ROUND(E356*J356,2)</f>
        <v>0</v>
      </c>
      <c r="L356" s="183">
        <v>21</v>
      </c>
      <c r="M356" s="183">
        <f>G356*(1+L356/100)</f>
        <v>0</v>
      </c>
      <c r="N356" s="183">
        <v>1.2E-4</v>
      </c>
      <c r="O356" s="183">
        <f>ROUND(E356*N356,2)</f>
        <v>0</v>
      </c>
      <c r="P356" s="183">
        <v>0</v>
      </c>
      <c r="Q356" s="183">
        <f>ROUND(E356*P356,2)</f>
        <v>0</v>
      </c>
      <c r="R356" s="183"/>
      <c r="S356" s="183" t="s">
        <v>669</v>
      </c>
      <c r="T356" s="184" t="s">
        <v>670</v>
      </c>
      <c r="U356" s="167">
        <v>0</v>
      </c>
      <c r="V356" s="167">
        <f>ROUND(E356*U356,2)</f>
        <v>0</v>
      </c>
      <c r="W356" s="16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 t="s">
        <v>259</v>
      </c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</row>
    <row r="357" spans="1:60" outlineLevel="1" x14ac:dyDescent="0.2">
      <c r="A357" s="164"/>
      <c r="B357" s="165"/>
      <c r="C357" s="259" t="s">
        <v>1068</v>
      </c>
      <c r="D357" s="260"/>
      <c r="E357" s="260"/>
      <c r="F357" s="260"/>
      <c r="G357" s="260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 t="s">
        <v>413</v>
      </c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</row>
    <row r="358" spans="1:60" outlineLevel="1" x14ac:dyDescent="0.2">
      <c r="A358" s="164"/>
      <c r="B358" s="165"/>
      <c r="C358" s="197" t="s">
        <v>1069</v>
      </c>
      <c r="D358" s="169"/>
      <c r="E358" s="170">
        <v>22.521899999999999</v>
      </c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 t="s">
        <v>263</v>
      </c>
      <c r="AH358" s="157">
        <v>0</v>
      </c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</row>
    <row r="359" spans="1:60" outlineLevel="1" x14ac:dyDescent="0.2">
      <c r="A359" s="178">
        <v>81</v>
      </c>
      <c r="B359" s="179" t="s">
        <v>1070</v>
      </c>
      <c r="C359" s="196" t="s">
        <v>1071</v>
      </c>
      <c r="D359" s="180" t="s">
        <v>283</v>
      </c>
      <c r="E359" s="181">
        <v>918.72900000000004</v>
      </c>
      <c r="F359" s="182"/>
      <c r="G359" s="183">
        <f>ROUND(E359*F359,2)</f>
        <v>0</v>
      </c>
      <c r="H359" s="182"/>
      <c r="I359" s="183">
        <f>ROUND(E359*H359,2)</f>
        <v>0</v>
      </c>
      <c r="J359" s="182"/>
      <c r="K359" s="183">
        <f>ROUND(E359*J359,2)</f>
        <v>0</v>
      </c>
      <c r="L359" s="183">
        <v>21</v>
      </c>
      <c r="M359" s="183">
        <f>G359*(1+L359/100)</f>
        <v>0</v>
      </c>
      <c r="N359" s="183">
        <v>0</v>
      </c>
      <c r="O359" s="183">
        <f>ROUND(E359*N359,2)</f>
        <v>0</v>
      </c>
      <c r="P359" s="183">
        <v>0</v>
      </c>
      <c r="Q359" s="183">
        <f>ROUND(E359*P359,2)</f>
        <v>0</v>
      </c>
      <c r="R359" s="183"/>
      <c r="S359" s="183" t="s">
        <v>669</v>
      </c>
      <c r="T359" s="184" t="s">
        <v>670</v>
      </c>
      <c r="U359" s="167">
        <v>0</v>
      </c>
      <c r="V359" s="167">
        <f>ROUND(E359*U359,2)</f>
        <v>0</v>
      </c>
      <c r="W359" s="16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 t="s">
        <v>259</v>
      </c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</row>
    <row r="360" spans="1:60" outlineLevel="1" x14ac:dyDescent="0.2">
      <c r="A360" s="164"/>
      <c r="B360" s="165"/>
      <c r="C360" s="197" t="s">
        <v>1072</v>
      </c>
      <c r="D360" s="169"/>
      <c r="E360" s="170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 t="s">
        <v>263</v>
      </c>
      <c r="AH360" s="157">
        <v>0</v>
      </c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</row>
    <row r="361" spans="1:60" outlineLevel="1" x14ac:dyDescent="0.2">
      <c r="A361" s="164"/>
      <c r="B361" s="165"/>
      <c r="C361" s="197" t="s">
        <v>1073</v>
      </c>
      <c r="D361" s="169"/>
      <c r="E361" s="170">
        <v>918.73</v>
      </c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 t="s">
        <v>263</v>
      </c>
      <c r="AH361" s="157">
        <v>0</v>
      </c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</row>
    <row r="362" spans="1:60" ht="22.5" outlineLevel="1" x14ac:dyDescent="0.2">
      <c r="A362" s="178">
        <v>82</v>
      </c>
      <c r="B362" s="179" t="s">
        <v>1074</v>
      </c>
      <c r="C362" s="196" t="s">
        <v>1075</v>
      </c>
      <c r="D362" s="180" t="s">
        <v>255</v>
      </c>
      <c r="E362" s="181">
        <v>1.2649999999999999</v>
      </c>
      <c r="F362" s="182"/>
      <c r="G362" s="183">
        <f>ROUND(E362*F362,2)</f>
        <v>0</v>
      </c>
      <c r="H362" s="182"/>
      <c r="I362" s="183">
        <f>ROUND(E362*H362,2)</f>
        <v>0</v>
      </c>
      <c r="J362" s="182"/>
      <c r="K362" s="183">
        <f>ROUND(E362*J362,2)</f>
        <v>0</v>
      </c>
      <c r="L362" s="183">
        <v>21</v>
      </c>
      <c r="M362" s="183">
        <f>G362*(1+L362/100)</f>
        <v>0</v>
      </c>
      <c r="N362" s="183">
        <v>2.45329</v>
      </c>
      <c r="O362" s="183">
        <f>ROUND(E362*N362,2)</f>
        <v>3.1</v>
      </c>
      <c r="P362" s="183">
        <v>0</v>
      </c>
      <c r="Q362" s="183">
        <f>ROUND(E362*P362,2)</f>
        <v>0</v>
      </c>
      <c r="R362" s="183"/>
      <c r="S362" s="183" t="s">
        <v>669</v>
      </c>
      <c r="T362" s="184" t="s">
        <v>670</v>
      </c>
      <c r="U362" s="167">
        <v>0</v>
      </c>
      <c r="V362" s="167">
        <f>ROUND(E362*U362,2)</f>
        <v>0</v>
      </c>
      <c r="W362" s="16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 t="s">
        <v>259</v>
      </c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</row>
    <row r="363" spans="1:60" outlineLevel="1" x14ac:dyDescent="0.2">
      <c r="A363" s="164"/>
      <c r="B363" s="165"/>
      <c r="C363" s="259" t="s">
        <v>1076</v>
      </c>
      <c r="D363" s="260"/>
      <c r="E363" s="260"/>
      <c r="F363" s="260"/>
      <c r="G363" s="260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 t="s">
        <v>413</v>
      </c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</row>
    <row r="364" spans="1:60" outlineLevel="1" x14ac:dyDescent="0.2">
      <c r="A364" s="164"/>
      <c r="B364" s="165"/>
      <c r="C364" s="269" t="s">
        <v>1077</v>
      </c>
      <c r="D364" s="270"/>
      <c r="E364" s="270"/>
      <c r="F364" s="270"/>
      <c r="G364" s="270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 t="s">
        <v>413</v>
      </c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</row>
    <row r="365" spans="1:60" outlineLevel="1" x14ac:dyDescent="0.2">
      <c r="A365" s="164"/>
      <c r="B365" s="165"/>
      <c r="C365" s="197" t="s">
        <v>1078</v>
      </c>
      <c r="D365" s="169"/>
      <c r="E365" s="170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 t="s">
        <v>263</v>
      </c>
      <c r="AH365" s="157">
        <v>0</v>
      </c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</row>
    <row r="366" spans="1:60" outlineLevel="1" x14ac:dyDescent="0.2">
      <c r="A366" s="164"/>
      <c r="B366" s="165"/>
      <c r="C366" s="197" t="s">
        <v>1079</v>
      </c>
      <c r="D366" s="169"/>
      <c r="E366" s="170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 t="s">
        <v>263</v>
      </c>
      <c r="AH366" s="157">
        <v>0</v>
      </c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</row>
    <row r="367" spans="1:60" outlineLevel="1" x14ac:dyDescent="0.2">
      <c r="A367" s="164"/>
      <c r="B367" s="165"/>
      <c r="C367" s="197" t="s">
        <v>1080</v>
      </c>
      <c r="D367" s="169"/>
      <c r="E367" s="170">
        <v>1.26</v>
      </c>
      <c r="F367" s="167"/>
      <c r="G367" s="167"/>
      <c r="H367" s="167"/>
      <c r="I367" s="167"/>
      <c r="J367" s="167"/>
      <c r="K367" s="167"/>
      <c r="L367" s="167"/>
      <c r="M367" s="167"/>
      <c r="N367" s="167"/>
      <c r="O367" s="167"/>
      <c r="P367" s="167"/>
      <c r="Q367" s="167"/>
      <c r="R367" s="167"/>
      <c r="S367" s="167"/>
      <c r="T367" s="167"/>
      <c r="U367" s="167"/>
      <c r="V367" s="167"/>
      <c r="W367" s="16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 t="s">
        <v>263</v>
      </c>
      <c r="AH367" s="157">
        <v>0</v>
      </c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</row>
    <row r="368" spans="1:60" ht="22.5" outlineLevel="1" x14ac:dyDescent="0.2">
      <c r="A368" s="178">
        <v>83</v>
      </c>
      <c r="B368" s="179" t="s">
        <v>1081</v>
      </c>
      <c r="C368" s="196" t="s">
        <v>1082</v>
      </c>
      <c r="D368" s="180" t="s">
        <v>255</v>
      </c>
      <c r="E368" s="181">
        <v>2.5299999999999998</v>
      </c>
      <c r="F368" s="182"/>
      <c r="G368" s="183">
        <f>ROUND(E368*F368,2)</f>
        <v>0</v>
      </c>
      <c r="H368" s="182"/>
      <c r="I368" s="183">
        <f>ROUND(E368*H368,2)</f>
        <v>0</v>
      </c>
      <c r="J368" s="182"/>
      <c r="K368" s="183">
        <f>ROUND(E368*J368,2)</f>
        <v>0</v>
      </c>
      <c r="L368" s="183">
        <v>21</v>
      </c>
      <c r="M368" s="183">
        <f>G368*(1+L368/100)</f>
        <v>0</v>
      </c>
      <c r="N368" s="183">
        <v>2.45329</v>
      </c>
      <c r="O368" s="183">
        <f>ROUND(E368*N368,2)</f>
        <v>6.21</v>
      </c>
      <c r="P368" s="183">
        <v>0</v>
      </c>
      <c r="Q368" s="183">
        <f>ROUND(E368*P368,2)</f>
        <v>0</v>
      </c>
      <c r="R368" s="183"/>
      <c r="S368" s="183" t="s">
        <v>669</v>
      </c>
      <c r="T368" s="184" t="s">
        <v>670</v>
      </c>
      <c r="U368" s="167">
        <v>0</v>
      </c>
      <c r="V368" s="167">
        <f>ROUND(E368*U368,2)</f>
        <v>0</v>
      </c>
      <c r="W368" s="16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 t="s">
        <v>259</v>
      </c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</row>
    <row r="369" spans="1:60" outlineLevel="1" x14ac:dyDescent="0.2">
      <c r="A369" s="164"/>
      <c r="B369" s="165"/>
      <c r="C369" s="259" t="s">
        <v>1076</v>
      </c>
      <c r="D369" s="260"/>
      <c r="E369" s="260"/>
      <c r="F369" s="260"/>
      <c r="G369" s="260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 t="s">
        <v>413</v>
      </c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</row>
    <row r="370" spans="1:60" outlineLevel="1" x14ac:dyDescent="0.2">
      <c r="A370" s="164"/>
      <c r="B370" s="165"/>
      <c r="C370" s="269" t="s">
        <v>1077</v>
      </c>
      <c r="D370" s="270"/>
      <c r="E370" s="270"/>
      <c r="F370" s="270"/>
      <c r="G370" s="270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 t="s">
        <v>413</v>
      </c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</row>
    <row r="371" spans="1:60" outlineLevel="1" x14ac:dyDescent="0.2">
      <c r="A371" s="164"/>
      <c r="B371" s="165"/>
      <c r="C371" s="197" t="s">
        <v>1083</v>
      </c>
      <c r="D371" s="169"/>
      <c r="E371" s="170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 t="s">
        <v>263</v>
      </c>
      <c r="AH371" s="157">
        <v>0</v>
      </c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</row>
    <row r="372" spans="1:60" outlineLevel="1" x14ac:dyDescent="0.2">
      <c r="A372" s="164"/>
      <c r="B372" s="165"/>
      <c r="C372" s="197" t="s">
        <v>1084</v>
      </c>
      <c r="D372" s="169"/>
      <c r="E372" s="170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 t="s">
        <v>263</v>
      </c>
      <c r="AH372" s="157">
        <v>0</v>
      </c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</row>
    <row r="373" spans="1:60" outlineLevel="1" x14ac:dyDescent="0.2">
      <c r="A373" s="164"/>
      <c r="B373" s="165"/>
      <c r="C373" s="197" t="s">
        <v>1085</v>
      </c>
      <c r="D373" s="169"/>
      <c r="E373" s="170">
        <v>2.5299999999999998</v>
      </c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 t="s">
        <v>263</v>
      </c>
      <c r="AH373" s="157">
        <v>0</v>
      </c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</row>
    <row r="374" spans="1:60" ht="22.5" outlineLevel="1" x14ac:dyDescent="0.2">
      <c r="A374" s="178">
        <v>84</v>
      </c>
      <c r="B374" s="179" t="s">
        <v>1086</v>
      </c>
      <c r="C374" s="196" t="s">
        <v>1087</v>
      </c>
      <c r="D374" s="180" t="s">
        <v>255</v>
      </c>
      <c r="E374" s="181">
        <v>2.5299999999999998</v>
      </c>
      <c r="F374" s="182"/>
      <c r="G374" s="183">
        <f>ROUND(E374*F374,2)</f>
        <v>0</v>
      </c>
      <c r="H374" s="182"/>
      <c r="I374" s="183">
        <f>ROUND(E374*H374,2)</f>
        <v>0</v>
      </c>
      <c r="J374" s="182"/>
      <c r="K374" s="183">
        <f>ROUND(E374*J374,2)</f>
        <v>0</v>
      </c>
      <c r="L374" s="183">
        <v>21</v>
      </c>
      <c r="M374" s="183">
        <f>G374*(1+L374/100)</f>
        <v>0</v>
      </c>
      <c r="N374" s="183">
        <v>0</v>
      </c>
      <c r="O374" s="183">
        <f>ROUND(E374*N374,2)</f>
        <v>0</v>
      </c>
      <c r="P374" s="183">
        <v>0</v>
      </c>
      <c r="Q374" s="183">
        <f>ROUND(E374*P374,2)</f>
        <v>0</v>
      </c>
      <c r="R374" s="183"/>
      <c r="S374" s="183" t="s">
        <v>669</v>
      </c>
      <c r="T374" s="184" t="s">
        <v>670</v>
      </c>
      <c r="U374" s="167">
        <v>0</v>
      </c>
      <c r="V374" s="167">
        <f>ROUND(E374*U374,2)</f>
        <v>0</v>
      </c>
      <c r="W374" s="16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 t="s">
        <v>259</v>
      </c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</row>
    <row r="375" spans="1:60" outlineLevel="1" x14ac:dyDescent="0.2">
      <c r="A375" s="164"/>
      <c r="B375" s="165"/>
      <c r="C375" s="259" t="s">
        <v>1076</v>
      </c>
      <c r="D375" s="260"/>
      <c r="E375" s="260"/>
      <c r="F375" s="260"/>
      <c r="G375" s="260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 t="s">
        <v>413</v>
      </c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</row>
    <row r="376" spans="1:60" outlineLevel="1" x14ac:dyDescent="0.2">
      <c r="A376" s="164"/>
      <c r="B376" s="165"/>
      <c r="C376" s="269" t="s">
        <v>1077</v>
      </c>
      <c r="D376" s="270"/>
      <c r="E376" s="270"/>
      <c r="F376" s="270"/>
      <c r="G376" s="270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 t="s">
        <v>413</v>
      </c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</row>
    <row r="377" spans="1:60" outlineLevel="1" x14ac:dyDescent="0.2">
      <c r="A377" s="178">
        <v>85</v>
      </c>
      <c r="B377" s="179" t="s">
        <v>1088</v>
      </c>
      <c r="C377" s="196" t="s">
        <v>1089</v>
      </c>
      <c r="D377" s="180" t="s">
        <v>294</v>
      </c>
      <c r="E377" s="181">
        <v>0.11131000000000001</v>
      </c>
      <c r="F377" s="182"/>
      <c r="G377" s="183">
        <f>ROUND(E377*F377,2)</f>
        <v>0</v>
      </c>
      <c r="H377" s="182"/>
      <c r="I377" s="183">
        <f>ROUND(E377*H377,2)</f>
        <v>0</v>
      </c>
      <c r="J377" s="182"/>
      <c r="K377" s="183">
        <f>ROUND(E377*J377,2)</f>
        <v>0</v>
      </c>
      <c r="L377" s="183">
        <v>21</v>
      </c>
      <c r="M377" s="183">
        <f>G377*(1+L377/100)</f>
        <v>0</v>
      </c>
      <c r="N377" s="183">
        <v>1.0414300000000001</v>
      </c>
      <c r="O377" s="183">
        <f>ROUND(E377*N377,2)</f>
        <v>0.12</v>
      </c>
      <c r="P377" s="183">
        <v>0</v>
      </c>
      <c r="Q377" s="183">
        <f>ROUND(E377*P377,2)</f>
        <v>0</v>
      </c>
      <c r="R377" s="183"/>
      <c r="S377" s="183" t="s">
        <v>669</v>
      </c>
      <c r="T377" s="184" t="s">
        <v>670</v>
      </c>
      <c r="U377" s="167">
        <v>0</v>
      </c>
      <c r="V377" s="167">
        <f>ROUND(E377*U377,2)</f>
        <v>0</v>
      </c>
      <c r="W377" s="16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 t="s">
        <v>259</v>
      </c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</row>
    <row r="378" spans="1:60" outlineLevel="1" x14ac:dyDescent="0.2">
      <c r="A378" s="164"/>
      <c r="B378" s="165"/>
      <c r="C378" s="259" t="s">
        <v>1076</v>
      </c>
      <c r="D378" s="260"/>
      <c r="E378" s="260"/>
      <c r="F378" s="260"/>
      <c r="G378" s="260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 t="s">
        <v>413</v>
      </c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</row>
    <row r="379" spans="1:60" outlineLevel="1" x14ac:dyDescent="0.2">
      <c r="A379" s="164"/>
      <c r="B379" s="165"/>
      <c r="C379" s="269" t="s">
        <v>1077</v>
      </c>
      <c r="D379" s="270"/>
      <c r="E379" s="270"/>
      <c r="F379" s="270"/>
      <c r="G379" s="270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 t="s">
        <v>413</v>
      </c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</row>
    <row r="380" spans="1:60" outlineLevel="1" x14ac:dyDescent="0.2">
      <c r="A380" s="164"/>
      <c r="B380" s="165"/>
      <c r="C380" s="197" t="s">
        <v>1090</v>
      </c>
      <c r="D380" s="169"/>
      <c r="E380" s="170">
        <v>7.911E-2</v>
      </c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 t="s">
        <v>263</v>
      </c>
      <c r="AH380" s="157">
        <v>0</v>
      </c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</row>
    <row r="381" spans="1:60" outlineLevel="1" x14ac:dyDescent="0.2">
      <c r="A381" s="164"/>
      <c r="B381" s="165"/>
      <c r="C381" s="197" t="s">
        <v>1091</v>
      </c>
      <c r="D381" s="169"/>
      <c r="E381" s="170">
        <v>3.2199999999999999E-2</v>
      </c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 t="s">
        <v>263</v>
      </c>
      <c r="AH381" s="157">
        <v>0</v>
      </c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</row>
    <row r="382" spans="1:60" outlineLevel="1" x14ac:dyDescent="0.2">
      <c r="A382" s="178">
        <v>86</v>
      </c>
      <c r="B382" s="179" t="s">
        <v>1092</v>
      </c>
      <c r="C382" s="196" t="s">
        <v>1093</v>
      </c>
      <c r="D382" s="180" t="s">
        <v>298</v>
      </c>
      <c r="E382" s="181">
        <v>26.1</v>
      </c>
      <c r="F382" s="182"/>
      <c r="G382" s="183">
        <f>ROUND(E382*F382,2)</f>
        <v>0</v>
      </c>
      <c r="H382" s="182"/>
      <c r="I382" s="183">
        <f>ROUND(E382*H382,2)</f>
        <v>0</v>
      </c>
      <c r="J382" s="182"/>
      <c r="K382" s="183">
        <f>ROUND(E382*J382,2)</f>
        <v>0</v>
      </c>
      <c r="L382" s="183">
        <v>21</v>
      </c>
      <c r="M382" s="183">
        <f>G382*(1+L382/100)</f>
        <v>0</v>
      </c>
      <c r="N382" s="183">
        <v>6.0000000000000002E-5</v>
      </c>
      <c r="O382" s="183">
        <f>ROUND(E382*N382,2)</f>
        <v>0</v>
      </c>
      <c r="P382" s="183">
        <v>0</v>
      </c>
      <c r="Q382" s="183">
        <f>ROUND(E382*P382,2)</f>
        <v>0</v>
      </c>
      <c r="R382" s="183"/>
      <c r="S382" s="183" t="s">
        <v>669</v>
      </c>
      <c r="T382" s="184" t="s">
        <v>670</v>
      </c>
      <c r="U382" s="167">
        <v>0</v>
      </c>
      <c r="V382" s="167">
        <f>ROUND(E382*U382,2)</f>
        <v>0</v>
      </c>
      <c r="W382" s="16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 t="s">
        <v>259</v>
      </c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</row>
    <row r="383" spans="1:60" outlineLevel="1" x14ac:dyDescent="0.2">
      <c r="A383" s="164"/>
      <c r="B383" s="165"/>
      <c r="C383" s="197" t="s">
        <v>1094</v>
      </c>
      <c r="D383" s="169"/>
      <c r="E383" s="170">
        <v>18.399999999999999</v>
      </c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 t="s">
        <v>263</v>
      </c>
      <c r="AH383" s="157">
        <v>0</v>
      </c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</row>
    <row r="384" spans="1:60" outlineLevel="1" x14ac:dyDescent="0.2">
      <c r="A384" s="164"/>
      <c r="B384" s="165"/>
      <c r="C384" s="197" t="s">
        <v>1095</v>
      </c>
      <c r="D384" s="169"/>
      <c r="E384" s="170">
        <v>7.7</v>
      </c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 t="s">
        <v>263</v>
      </c>
      <c r="AH384" s="157">
        <v>0</v>
      </c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</row>
    <row r="385" spans="1:60" outlineLevel="1" x14ac:dyDescent="0.2">
      <c r="A385" s="178">
        <v>87</v>
      </c>
      <c r="B385" s="179" t="s">
        <v>1096</v>
      </c>
      <c r="C385" s="196" t="s">
        <v>1097</v>
      </c>
      <c r="D385" s="180" t="s">
        <v>298</v>
      </c>
      <c r="E385" s="181">
        <v>26.1</v>
      </c>
      <c r="F385" s="182"/>
      <c r="G385" s="183">
        <f>ROUND(E385*F385,2)</f>
        <v>0</v>
      </c>
      <c r="H385" s="182"/>
      <c r="I385" s="183">
        <f>ROUND(E385*H385,2)</f>
        <v>0</v>
      </c>
      <c r="J385" s="182"/>
      <c r="K385" s="183">
        <f>ROUND(E385*J385,2)</f>
        <v>0</v>
      </c>
      <c r="L385" s="183">
        <v>21</v>
      </c>
      <c r="M385" s="183">
        <f>G385*(1+L385/100)</f>
        <v>0</v>
      </c>
      <c r="N385" s="183">
        <v>8.0000000000000007E-5</v>
      </c>
      <c r="O385" s="183">
        <f>ROUND(E385*N385,2)</f>
        <v>0</v>
      </c>
      <c r="P385" s="183">
        <v>0</v>
      </c>
      <c r="Q385" s="183">
        <f>ROUND(E385*P385,2)</f>
        <v>0</v>
      </c>
      <c r="R385" s="183"/>
      <c r="S385" s="183" t="s">
        <v>669</v>
      </c>
      <c r="T385" s="184" t="s">
        <v>670</v>
      </c>
      <c r="U385" s="167">
        <v>0</v>
      </c>
      <c r="V385" s="167">
        <f>ROUND(E385*U385,2)</f>
        <v>0</v>
      </c>
      <c r="W385" s="16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 t="s">
        <v>259</v>
      </c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</row>
    <row r="386" spans="1:60" outlineLevel="1" x14ac:dyDescent="0.2">
      <c r="A386" s="164"/>
      <c r="B386" s="165"/>
      <c r="C386" s="197" t="s">
        <v>1094</v>
      </c>
      <c r="D386" s="169"/>
      <c r="E386" s="170">
        <v>18.399999999999999</v>
      </c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 t="s">
        <v>263</v>
      </c>
      <c r="AH386" s="157">
        <v>0</v>
      </c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</row>
    <row r="387" spans="1:60" outlineLevel="1" x14ac:dyDescent="0.2">
      <c r="A387" s="164"/>
      <c r="B387" s="165"/>
      <c r="C387" s="197" t="s">
        <v>1095</v>
      </c>
      <c r="D387" s="169"/>
      <c r="E387" s="170">
        <v>7.7</v>
      </c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 t="s">
        <v>263</v>
      </c>
      <c r="AH387" s="157">
        <v>0</v>
      </c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</row>
    <row r="388" spans="1:60" ht="22.5" outlineLevel="1" x14ac:dyDescent="0.2">
      <c r="A388" s="178">
        <v>88</v>
      </c>
      <c r="B388" s="179" t="s">
        <v>1098</v>
      </c>
      <c r="C388" s="196" t="s">
        <v>1099</v>
      </c>
      <c r="D388" s="180" t="s">
        <v>255</v>
      </c>
      <c r="E388" s="181">
        <v>3.9868999999999999</v>
      </c>
      <c r="F388" s="182"/>
      <c r="G388" s="183">
        <f>ROUND(E388*F388,2)</f>
        <v>0</v>
      </c>
      <c r="H388" s="182"/>
      <c r="I388" s="183">
        <f>ROUND(E388*H388,2)</f>
        <v>0</v>
      </c>
      <c r="J388" s="182"/>
      <c r="K388" s="183">
        <f>ROUND(E388*J388,2)</f>
        <v>0</v>
      </c>
      <c r="L388" s="183">
        <v>21</v>
      </c>
      <c r="M388" s="183">
        <f>G388*(1+L388/100)</f>
        <v>0</v>
      </c>
      <c r="N388" s="183">
        <v>1.837</v>
      </c>
      <c r="O388" s="183">
        <f>ROUND(E388*N388,2)</f>
        <v>7.32</v>
      </c>
      <c r="P388" s="183">
        <v>0</v>
      </c>
      <c r="Q388" s="183">
        <f>ROUND(E388*P388,2)</f>
        <v>0</v>
      </c>
      <c r="R388" s="183"/>
      <c r="S388" s="183" t="s">
        <v>669</v>
      </c>
      <c r="T388" s="184" t="s">
        <v>670</v>
      </c>
      <c r="U388" s="167">
        <v>0</v>
      </c>
      <c r="V388" s="167">
        <f>ROUND(E388*U388,2)</f>
        <v>0</v>
      </c>
      <c r="W388" s="16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 t="s">
        <v>259</v>
      </c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</row>
    <row r="389" spans="1:60" outlineLevel="1" x14ac:dyDescent="0.2">
      <c r="A389" s="164"/>
      <c r="B389" s="165"/>
      <c r="C389" s="259" t="s">
        <v>1100</v>
      </c>
      <c r="D389" s="260"/>
      <c r="E389" s="260"/>
      <c r="F389" s="260"/>
      <c r="G389" s="260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 t="s">
        <v>413</v>
      </c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</row>
    <row r="390" spans="1:60" outlineLevel="1" x14ac:dyDescent="0.2">
      <c r="A390" s="164"/>
      <c r="B390" s="165"/>
      <c r="C390" s="269" t="s">
        <v>1101</v>
      </c>
      <c r="D390" s="270"/>
      <c r="E390" s="270"/>
      <c r="F390" s="270"/>
      <c r="G390" s="270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 t="s">
        <v>413</v>
      </c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</row>
    <row r="391" spans="1:60" outlineLevel="1" x14ac:dyDescent="0.2">
      <c r="A391" s="164"/>
      <c r="B391" s="165"/>
      <c r="C391" s="197" t="s">
        <v>1102</v>
      </c>
      <c r="D391" s="169"/>
      <c r="E391" s="170">
        <v>2.0949</v>
      </c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 t="s">
        <v>263</v>
      </c>
      <c r="AH391" s="157">
        <v>0</v>
      </c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</row>
    <row r="392" spans="1:60" outlineLevel="1" x14ac:dyDescent="0.2">
      <c r="A392" s="164"/>
      <c r="B392" s="165"/>
      <c r="C392" s="197" t="s">
        <v>1103</v>
      </c>
      <c r="D392" s="169"/>
      <c r="E392" s="170">
        <v>1.1499999999999999</v>
      </c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 t="s">
        <v>263</v>
      </c>
      <c r="AH392" s="157">
        <v>0</v>
      </c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</row>
    <row r="393" spans="1:60" outlineLevel="1" x14ac:dyDescent="0.2">
      <c r="A393" s="164"/>
      <c r="B393" s="165"/>
      <c r="C393" s="197" t="s">
        <v>1104</v>
      </c>
      <c r="D393" s="169"/>
      <c r="E393" s="170">
        <v>0.74199999999999999</v>
      </c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 t="s">
        <v>263</v>
      </c>
      <c r="AH393" s="157">
        <v>0</v>
      </c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</row>
    <row r="394" spans="1:60" ht="22.5" outlineLevel="1" x14ac:dyDescent="0.2">
      <c r="A394" s="178">
        <v>89</v>
      </c>
      <c r="B394" s="179" t="s">
        <v>1105</v>
      </c>
      <c r="C394" s="196" t="s">
        <v>1106</v>
      </c>
      <c r="D394" s="180" t="s">
        <v>255</v>
      </c>
      <c r="E394" s="181">
        <v>10.70478</v>
      </c>
      <c r="F394" s="182"/>
      <c r="G394" s="183">
        <f>ROUND(E394*F394,2)</f>
        <v>0</v>
      </c>
      <c r="H394" s="182"/>
      <c r="I394" s="183">
        <f>ROUND(E394*H394,2)</f>
        <v>0</v>
      </c>
      <c r="J394" s="182"/>
      <c r="K394" s="183">
        <f>ROUND(E394*J394,2)</f>
        <v>0</v>
      </c>
      <c r="L394" s="183">
        <v>21</v>
      </c>
      <c r="M394" s="183">
        <f>G394*(1+L394/100)</f>
        <v>0</v>
      </c>
      <c r="N394" s="183">
        <v>1.837</v>
      </c>
      <c r="O394" s="183">
        <f>ROUND(E394*N394,2)</f>
        <v>19.66</v>
      </c>
      <c r="P394" s="183">
        <v>0</v>
      </c>
      <c r="Q394" s="183">
        <f>ROUND(E394*P394,2)</f>
        <v>0</v>
      </c>
      <c r="R394" s="183"/>
      <c r="S394" s="183" t="s">
        <v>669</v>
      </c>
      <c r="T394" s="184" t="s">
        <v>670</v>
      </c>
      <c r="U394" s="167">
        <v>0</v>
      </c>
      <c r="V394" s="167">
        <f>ROUND(E394*U394,2)</f>
        <v>0</v>
      </c>
      <c r="W394" s="16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 t="s">
        <v>259</v>
      </c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</row>
    <row r="395" spans="1:60" outlineLevel="1" x14ac:dyDescent="0.2">
      <c r="A395" s="164"/>
      <c r="B395" s="165"/>
      <c r="C395" s="259" t="s">
        <v>1797</v>
      </c>
      <c r="D395" s="260"/>
      <c r="E395" s="260"/>
      <c r="F395" s="260"/>
      <c r="G395" s="260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 t="s">
        <v>413</v>
      </c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</row>
    <row r="396" spans="1:60" outlineLevel="1" x14ac:dyDescent="0.2">
      <c r="A396" s="164"/>
      <c r="B396" s="165"/>
      <c r="C396" s="269" t="s">
        <v>1107</v>
      </c>
      <c r="D396" s="270"/>
      <c r="E396" s="270"/>
      <c r="F396" s="270"/>
      <c r="G396" s="270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 t="s">
        <v>413</v>
      </c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</row>
    <row r="397" spans="1:60" outlineLevel="1" x14ac:dyDescent="0.2">
      <c r="A397" s="164"/>
      <c r="B397" s="165"/>
      <c r="C397" s="269" t="s">
        <v>1007</v>
      </c>
      <c r="D397" s="270"/>
      <c r="E397" s="270"/>
      <c r="F397" s="270"/>
      <c r="G397" s="270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 t="s">
        <v>413</v>
      </c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</row>
    <row r="398" spans="1:60" outlineLevel="1" x14ac:dyDescent="0.2">
      <c r="A398" s="164"/>
      <c r="B398" s="165"/>
      <c r="C398" s="269" t="s">
        <v>1108</v>
      </c>
      <c r="D398" s="270"/>
      <c r="E398" s="270"/>
      <c r="F398" s="270"/>
      <c r="G398" s="270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 t="s">
        <v>413</v>
      </c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</row>
    <row r="399" spans="1:60" outlineLevel="1" x14ac:dyDescent="0.2">
      <c r="A399" s="164"/>
      <c r="B399" s="165"/>
      <c r="C399" s="269" t="s">
        <v>1109</v>
      </c>
      <c r="D399" s="270"/>
      <c r="E399" s="270"/>
      <c r="F399" s="270"/>
      <c r="G399" s="270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 t="s">
        <v>413</v>
      </c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</row>
    <row r="400" spans="1:60" outlineLevel="1" x14ac:dyDescent="0.2">
      <c r="A400" s="164"/>
      <c r="B400" s="165"/>
      <c r="C400" s="197" t="s">
        <v>1110</v>
      </c>
      <c r="D400" s="169"/>
      <c r="E400" s="170">
        <v>1.798</v>
      </c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 t="s">
        <v>263</v>
      </c>
      <c r="AH400" s="157">
        <v>0</v>
      </c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</row>
    <row r="401" spans="1:60" outlineLevel="1" x14ac:dyDescent="0.2">
      <c r="A401" s="164"/>
      <c r="B401" s="165"/>
      <c r="C401" s="197" t="s">
        <v>1111</v>
      </c>
      <c r="D401" s="169"/>
      <c r="E401" s="170">
        <v>1.89</v>
      </c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 t="s">
        <v>263</v>
      </c>
      <c r="AH401" s="157">
        <v>0</v>
      </c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</row>
    <row r="402" spans="1:60" outlineLevel="1" x14ac:dyDescent="0.2">
      <c r="A402" s="164"/>
      <c r="B402" s="165"/>
      <c r="C402" s="197" t="s">
        <v>1112</v>
      </c>
      <c r="D402" s="169"/>
      <c r="E402" s="170">
        <v>2.8397000000000001</v>
      </c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 t="s">
        <v>263</v>
      </c>
      <c r="AH402" s="157">
        <v>0</v>
      </c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</row>
    <row r="403" spans="1:60" outlineLevel="1" x14ac:dyDescent="0.2">
      <c r="A403" s="164"/>
      <c r="B403" s="165"/>
      <c r="C403" s="197" t="s">
        <v>1113</v>
      </c>
      <c r="D403" s="169"/>
      <c r="E403" s="170">
        <v>0.44058999999999998</v>
      </c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 t="s">
        <v>263</v>
      </c>
      <c r="AH403" s="157">
        <v>0</v>
      </c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</row>
    <row r="404" spans="1:60" outlineLevel="1" x14ac:dyDescent="0.2">
      <c r="A404" s="164"/>
      <c r="B404" s="165"/>
      <c r="C404" s="197" t="s">
        <v>1114</v>
      </c>
      <c r="D404" s="169"/>
      <c r="E404" s="170">
        <v>3.7364999999999999</v>
      </c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 t="s">
        <v>263</v>
      </c>
      <c r="AH404" s="157">
        <v>0</v>
      </c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</row>
    <row r="405" spans="1:60" ht="22.5" outlineLevel="1" x14ac:dyDescent="0.2">
      <c r="A405" s="178">
        <v>90</v>
      </c>
      <c r="B405" s="179" t="s">
        <v>1115</v>
      </c>
      <c r="C405" s="196" t="s">
        <v>1116</v>
      </c>
      <c r="D405" s="180" t="s">
        <v>246</v>
      </c>
      <c r="E405" s="181">
        <v>12</v>
      </c>
      <c r="F405" s="182"/>
      <c r="G405" s="183">
        <f>ROUND(E405*F405,2)</f>
        <v>0</v>
      </c>
      <c r="H405" s="182"/>
      <c r="I405" s="183">
        <f>ROUND(E405*H405,2)</f>
        <v>0</v>
      </c>
      <c r="J405" s="182"/>
      <c r="K405" s="183">
        <f>ROUND(E405*J405,2)</f>
        <v>0</v>
      </c>
      <c r="L405" s="183">
        <v>21</v>
      </c>
      <c r="M405" s="183">
        <f>G405*(1+L405/100)</f>
        <v>0</v>
      </c>
      <c r="N405" s="183">
        <v>0</v>
      </c>
      <c r="O405" s="183">
        <f>ROUND(E405*N405,2)</f>
        <v>0</v>
      </c>
      <c r="P405" s="183">
        <v>0</v>
      </c>
      <c r="Q405" s="183">
        <f>ROUND(E405*P405,2)</f>
        <v>0</v>
      </c>
      <c r="R405" s="183"/>
      <c r="S405" s="183" t="s">
        <v>669</v>
      </c>
      <c r="T405" s="184" t="s">
        <v>670</v>
      </c>
      <c r="U405" s="167">
        <v>0</v>
      </c>
      <c r="V405" s="167">
        <f>ROUND(E405*U405,2)</f>
        <v>0</v>
      </c>
      <c r="W405" s="16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 t="s">
        <v>259</v>
      </c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</row>
    <row r="406" spans="1:60" outlineLevel="1" x14ac:dyDescent="0.2">
      <c r="A406" s="164"/>
      <c r="B406" s="165"/>
      <c r="C406" s="259" t="s">
        <v>1117</v>
      </c>
      <c r="D406" s="260"/>
      <c r="E406" s="260"/>
      <c r="F406" s="260"/>
      <c r="G406" s="260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 t="s">
        <v>413</v>
      </c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</row>
    <row r="407" spans="1:60" outlineLevel="1" x14ac:dyDescent="0.2">
      <c r="A407" s="164"/>
      <c r="B407" s="165"/>
      <c r="C407" s="197" t="s">
        <v>1118</v>
      </c>
      <c r="D407" s="169"/>
      <c r="E407" s="170">
        <v>12</v>
      </c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 t="s">
        <v>263</v>
      </c>
      <c r="AH407" s="157">
        <v>0</v>
      </c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</row>
    <row r="408" spans="1:60" outlineLevel="1" x14ac:dyDescent="0.2">
      <c r="A408" s="178">
        <v>91</v>
      </c>
      <c r="B408" s="179" t="s">
        <v>1119</v>
      </c>
      <c r="C408" s="196" t="s">
        <v>1120</v>
      </c>
      <c r="D408" s="180" t="s">
        <v>246</v>
      </c>
      <c r="E408" s="181">
        <v>12</v>
      </c>
      <c r="F408" s="182"/>
      <c r="G408" s="183">
        <f>ROUND(E408*F408,2)</f>
        <v>0</v>
      </c>
      <c r="H408" s="182"/>
      <c r="I408" s="183">
        <f>ROUND(E408*H408,2)</f>
        <v>0</v>
      </c>
      <c r="J408" s="182"/>
      <c r="K408" s="183">
        <f>ROUND(E408*J408,2)</f>
        <v>0</v>
      </c>
      <c r="L408" s="183">
        <v>21</v>
      </c>
      <c r="M408" s="183">
        <f>G408*(1+L408/100)</f>
        <v>0</v>
      </c>
      <c r="N408" s="183">
        <v>3.5E-4</v>
      </c>
      <c r="O408" s="183">
        <f>ROUND(E408*N408,2)</f>
        <v>0</v>
      </c>
      <c r="P408" s="183">
        <v>0</v>
      </c>
      <c r="Q408" s="183">
        <f>ROUND(E408*P408,2)</f>
        <v>0</v>
      </c>
      <c r="R408" s="183"/>
      <c r="S408" s="183" t="s">
        <v>669</v>
      </c>
      <c r="T408" s="184" t="s">
        <v>670</v>
      </c>
      <c r="U408" s="167">
        <v>0</v>
      </c>
      <c r="V408" s="167">
        <f>ROUND(E408*U408,2)</f>
        <v>0</v>
      </c>
      <c r="W408" s="16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 t="s">
        <v>352</v>
      </c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</row>
    <row r="409" spans="1:60" outlineLevel="1" x14ac:dyDescent="0.2">
      <c r="A409" s="164"/>
      <c r="B409" s="165"/>
      <c r="C409" s="259" t="s">
        <v>1121</v>
      </c>
      <c r="D409" s="260"/>
      <c r="E409" s="260"/>
      <c r="F409" s="260"/>
      <c r="G409" s="260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 t="s">
        <v>413</v>
      </c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</row>
    <row r="410" spans="1:60" x14ac:dyDescent="0.2">
      <c r="A410" s="172" t="s">
        <v>242</v>
      </c>
      <c r="B410" s="173" t="s">
        <v>117</v>
      </c>
      <c r="C410" s="194" t="s">
        <v>118</v>
      </c>
      <c r="D410" s="174"/>
      <c r="E410" s="175"/>
      <c r="F410" s="176"/>
      <c r="G410" s="176">
        <f>SUMIF(AG411:AG414,"&lt;&gt;NOR",G411:G414)</f>
        <v>0</v>
      </c>
      <c r="H410" s="176"/>
      <c r="I410" s="176">
        <f>SUM(I411:I414)</f>
        <v>0</v>
      </c>
      <c r="J410" s="176"/>
      <c r="K410" s="176">
        <f>SUM(K411:K414)</f>
        <v>0</v>
      </c>
      <c r="L410" s="176"/>
      <c r="M410" s="176">
        <f>SUM(M411:M414)</f>
        <v>0</v>
      </c>
      <c r="N410" s="176"/>
      <c r="O410" s="176">
        <f>SUM(O411:O414)</f>
        <v>0.52</v>
      </c>
      <c r="P410" s="176"/>
      <c r="Q410" s="176">
        <f>SUM(Q411:Q414)</f>
        <v>0</v>
      </c>
      <c r="R410" s="176"/>
      <c r="S410" s="176"/>
      <c r="T410" s="177"/>
      <c r="U410" s="171"/>
      <c r="V410" s="171">
        <f>SUM(V411:V414)</f>
        <v>0</v>
      </c>
      <c r="W410" s="171"/>
      <c r="AG410" t="s">
        <v>243</v>
      </c>
    </row>
    <row r="411" spans="1:60" ht="22.5" outlineLevel="1" x14ac:dyDescent="0.2">
      <c r="A411" s="178">
        <v>92</v>
      </c>
      <c r="B411" s="179" t="s">
        <v>1122</v>
      </c>
      <c r="C411" s="196" t="s">
        <v>1123</v>
      </c>
      <c r="D411" s="180" t="s">
        <v>246</v>
      </c>
      <c r="E411" s="181">
        <v>7</v>
      </c>
      <c r="F411" s="182"/>
      <c r="G411" s="183">
        <f>ROUND(E411*F411,2)</f>
        <v>0</v>
      </c>
      <c r="H411" s="182"/>
      <c r="I411" s="183">
        <f>ROUND(E411*H411,2)</f>
        <v>0</v>
      </c>
      <c r="J411" s="182"/>
      <c r="K411" s="183">
        <f>ROUND(E411*J411,2)</f>
        <v>0</v>
      </c>
      <c r="L411" s="183">
        <v>21</v>
      </c>
      <c r="M411" s="183">
        <f>G411*(1+L411/100)</f>
        <v>0</v>
      </c>
      <c r="N411" s="183">
        <v>3.9059999999999997E-2</v>
      </c>
      <c r="O411" s="183">
        <f>ROUND(E411*N411,2)</f>
        <v>0.27</v>
      </c>
      <c r="P411" s="183">
        <v>0</v>
      </c>
      <c r="Q411" s="183">
        <f>ROUND(E411*P411,2)</f>
        <v>0</v>
      </c>
      <c r="R411" s="183"/>
      <c r="S411" s="183" t="s">
        <v>669</v>
      </c>
      <c r="T411" s="184" t="s">
        <v>670</v>
      </c>
      <c r="U411" s="167">
        <v>0</v>
      </c>
      <c r="V411" s="167">
        <f>ROUND(E411*U411,2)</f>
        <v>0</v>
      </c>
      <c r="W411" s="16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 t="s">
        <v>259</v>
      </c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</row>
    <row r="412" spans="1:60" outlineLevel="1" x14ac:dyDescent="0.2">
      <c r="A412" s="164"/>
      <c r="B412" s="165"/>
      <c r="C412" s="259" t="s">
        <v>1124</v>
      </c>
      <c r="D412" s="260"/>
      <c r="E412" s="260"/>
      <c r="F412" s="260"/>
      <c r="G412" s="260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 t="s">
        <v>413</v>
      </c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</row>
    <row r="413" spans="1:60" ht="22.5" outlineLevel="1" x14ac:dyDescent="0.2">
      <c r="A413" s="185">
        <v>93</v>
      </c>
      <c r="B413" s="186" t="s">
        <v>1125</v>
      </c>
      <c r="C413" s="195" t="s">
        <v>1126</v>
      </c>
      <c r="D413" s="187" t="s">
        <v>246</v>
      </c>
      <c r="E413" s="188">
        <v>7</v>
      </c>
      <c r="F413" s="189"/>
      <c r="G413" s="190">
        <f>ROUND(E413*F413,2)</f>
        <v>0</v>
      </c>
      <c r="H413" s="189"/>
      <c r="I413" s="190">
        <f>ROUND(E413*H413,2)</f>
        <v>0</v>
      </c>
      <c r="J413" s="189"/>
      <c r="K413" s="190">
        <f>ROUND(E413*J413,2)</f>
        <v>0</v>
      </c>
      <c r="L413" s="190">
        <v>21</v>
      </c>
      <c r="M413" s="190">
        <f>G413*(1+L413/100)</f>
        <v>0</v>
      </c>
      <c r="N413" s="190">
        <v>6.1999999999999998E-3</v>
      </c>
      <c r="O413" s="190">
        <f>ROUND(E413*N413,2)</f>
        <v>0.04</v>
      </c>
      <c r="P413" s="190">
        <v>0</v>
      </c>
      <c r="Q413" s="190">
        <f>ROUND(E413*P413,2)</f>
        <v>0</v>
      </c>
      <c r="R413" s="190"/>
      <c r="S413" s="190" t="s">
        <v>669</v>
      </c>
      <c r="T413" s="191" t="s">
        <v>670</v>
      </c>
      <c r="U413" s="167">
        <v>0</v>
      </c>
      <c r="V413" s="167">
        <f>ROUND(E413*U413,2)</f>
        <v>0</v>
      </c>
      <c r="W413" s="16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 t="s">
        <v>259</v>
      </c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</row>
    <row r="414" spans="1:60" ht="22.5" outlineLevel="1" x14ac:dyDescent="0.2">
      <c r="A414" s="185">
        <v>94</v>
      </c>
      <c r="B414" s="186" t="s">
        <v>1127</v>
      </c>
      <c r="C414" s="195" t="s">
        <v>1128</v>
      </c>
      <c r="D414" s="187" t="s">
        <v>246</v>
      </c>
      <c r="E414" s="188">
        <v>7</v>
      </c>
      <c r="F414" s="189"/>
      <c r="G414" s="190">
        <f>ROUND(E414*F414,2)</f>
        <v>0</v>
      </c>
      <c r="H414" s="189"/>
      <c r="I414" s="190">
        <f>ROUND(E414*H414,2)</f>
        <v>0</v>
      </c>
      <c r="J414" s="189"/>
      <c r="K414" s="190">
        <f>ROUND(E414*J414,2)</f>
        <v>0</v>
      </c>
      <c r="L414" s="190">
        <v>21</v>
      </c>
      <c r="M414" s="190">
        <f>G414*(1+L414/100)</f>
        <v>0</v>
      </c>
      <c r="N414" s="190">
        <v>2.929E-2</v>
      </c>
      <c r="O414" s="190">
        <f>ROUND(E414*N414,2)</f>
        <v>0.21</v>
      </c>
      <c r="P414" s="190">
        <v>0</v>
      </c>
      <c r="Q414" s="190">
        <f>ROUND(E414*P414,2)</f>
        <v>0</v>
      </c>
      <c r="R414" s="190"/>
      <c r="S414" s="190" t="s">
        <v>669</v>
      </c>
      <c r="T414" s="191" t="s">
        <v>670</v>
      </c>
      <c r="U414" s="167">
        <v>0</v>
      </c>
      <c r="V414" s="167">
        <f>ROUND(E414*U414,2)</f>
        <v>0</v>
      </c>
      <c r="W414" s="16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 t="s">
        <v>259</v>
      </c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</row>
    <row r="415" spans="1:60" x14ac:dyDescent="0.2">
      <c r="A415" s="172" t="s">
        <v>242</v>
      </c>
      <c r="B415" s="173" t="s">
        <v>121</v>
      </c>
      <c r="C415" s="194" t="s">
        <v>122</v>
      </c>
      <c r="D415" s="174"/>
      <c r="E415" s="175"/>
      <c r="F415" s="176"/>
      <c r="G415" s="176">
        <f>SUMIF(AG416:AG605,"&lt;&gt;NOR",G416:G605)</f>
        <v>0</v>
      </c>
      <c r="H415" s="176"/>
      <c r="I415" s="176">
        <f>SUM(I416:I605)</f>
        <v>0</v>
      </c>
      <c r="J415" s="176"/>
      <c r="K415" s="176">
        <f>SUM(K416:K605)</f>
        <v>0</v>
      </c>
      <c r="L415" s="176"/>
      <c r="M415" s="176">
        <f>SUM(M416:M605)</f>
        <v>0</v>
      </c>
      <c r="N415" s="176"/>
      <c r="O415" s="176">
        <f>SUM(O416:O605)</f>
        <v>16.619999999999997</v>
      </c>
      <c r="P415" s="176"/>
      <c r="Q415" s="176">
        <f>SUM(Q416:Q605)</f>
        <v>148.57999999999998</v>
      </c>
      <c r="R415" s="176"/>
      <c r="S415" s="176"/>
      <c r="T415" s="177"/>
      <c r="U415" s="171"/>
      <c r="V415" s="171">
        <f>SUM(V416:V605)</f>
        <v>0</v>
      </c>
      <c r="W415" s="171"/>
      <c r="AG415" t="s">
        <v>243</v>
      </c>
    </row>
    <row r="416" spans="1:60" outlineLevel="1" x14ac:dyDescent="0.2">
      <c r="A416" s="178">
        <v>95</v>
      </c>
      <c r="B416" s="179" t="s">
        <v>1129</v>
      </c>
      <c r="C416" s="196" t="s">
        <v>1130</v>
      </c>
      <c r="D416" s="180" t="s">
        <v>444</v>
      </c>
      <c r="E416" s="181">
        <v>4</v>
      </c>
      <c r="F416" s="182"/>
      <c r="G416" s="183">
        <f>ROUND(E416*F416,2)</f>
        <v>0</v>
      </c>
      <c r="H416" s="182"/>
      <c r="I416" s="183">
        <f>ROUND(E416*H416,2)</f>
        <v>0</v>
      </c>
      <c r="J416" s="182"/>
      <c r="K416" s="183">
        <f>ROUND(E416*J416,2)</f>
        <v>0</v>
      </c>
      <c r="L416" s="183">
        <v>21</v>
      </c>
      <c r="M416" s="183">
        <f>G416*(1+L416/100)</f>
        <v>0</v>
      </c>
      <c r="N416" s="183">
        <v>0</v>
      </c>
      <c r="O416" s="183">
        <f>ROUND(E416*N416,2)</f>
        <v>0</v>
      </c>
      <c r="P416" s="183">
        <v>0</v>
      </c>
      <c r="Q416" s="183">
        <f>ROUND(E416*P416,2)</f>
        <v>0</v>
      </c>
      <c r="R416" s="183"/>
      <c r="S416" s="183" t="s">
        <v>669</v>
      </c>
      <c r="T416" s="184" t="s">
        <v>670</v>
      </c>
      <c r="U416" s="167">
        <v>0</v>
      </c>
      <c r="V416" s="167">
        <f>ROUND(E416*U416,2)</f>
        <v>0</v>
      </c>
      <c r="W416" s="16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 t="s">
        <v>259</v>
      </c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</row>
    <row r="417" spans="1:60" outlineLevel="1" x14ac:dyDescent="0.2">
      <c r="A417" s="164"/>
      <c r="B417" s="165"/>
      <c r="C417" s="259" t="s">
        <v>1131</v>
      </c>
      <c r="D417" s="260"/>
      <c r="E417" s="260"/>
      <c r="F417" s="260"/>
      <c r="G417" s="260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 t="s">
        <v>413</v>
      </c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</row>
    <row r="418" spans="1:60" outlineLevel="1" x14ac:dyDescent="0.2">
      <c r="A418" s="164"/>
      <c r="B418" s="165"/>
      <c r="C418" s="269" t="s">
        <v>1132</v>
      </c>
      <c r="D418" s="270"/>
      <c r="E418" s="270"/>
      <c r="F418" s="270"/>
      <c r="G418" s="270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 t="s">
        <v>413</v>
      </c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</row>
    <row r="419" spans="1:60" outlineLevel="1" x14ac:dyDescent="0.2">
      <c r="A419" s="178">
        <v>96</v>
      </c>
      <c r="B419" s="179" t="s">
        <v>1133</v>
      </c>
      <c r="C419" s="196" t="s">
        <v>1134</v>
      </c>
      <c r="D419" s="180" t="s">
        <v>444</v>
      </c>
      <c r="E419" s="181">
        <v>4</v>
      </c>
      <c r="F419" s="182"/>
      <c r="G419" s="183">
        <f>ROUND(E419*F419,2)</f>
        <v>0</v>
      </c>
      <c r="H419" s="182"/>
      <c r="I419" s="183">
        <f>ROUND(E419*H419,2)</f>
        <v>0</v>
      </c>
      <c r="J419" s="182"/>
      <c r="K419" s="183">
        <f>ROUND(E419*J419,2)</f>
        <v>0</v>
      </c>
      <c r="L419" s="183">
        <v>21</v>
      </c>
      <c r="M419" s="183">
        <f>G419*(1+L419/100)</f>
        <v>0</v>
      </c>
      <c r="N419" s="183">
        <v>0</v>
      </c>
      <c r="O419" s="183">
        <f>ROUND(E419*N419,2)</f>
        <v>0</v>
      </c>
      <c r="P419" s="183">
        <v>0</v>
      </c>
      <c r="Q419" s="183">
        <f>ROUND(E419*P419,2)</f>
        <v>0</v>
      </c>
      <c r="R419" s="183"/>
      <c r="S419" s="183" t="s">
        <v>669</v>
      </c>
      <c r="T419" s="184" t="s">
        <v>670</v>
      </c>
      <c r="U419" s="167">
        <v>0</v>
      </c>
      <c r="V419" s="167">
        <f>ROUND(E419*U419,2)</f>
        <v>0</v>
      </c>
      <c r="W419" s="16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 t="s">
        <v>259</v>
      </c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</row>
    <row r="420" spans="1:60" outlineLevel="1" x14ac:dyDescent="0.2">
      <c r="A420" s="164"/>
      <c r="B420" s="165"/>
      <c r="C420" s="259" t="s">
        <v>1135</v>
      </c>
      <c r="D420" s="260"/>
      <c r="E420" s="260"/>
      <c r="F420" s="260"/>
      <c r="G420" s="260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 t="s">
        <v>413</v>
      </c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</row>
    <row r="421" spans="1:60" outlineLevel="1" x14ac:dyDescent="0.2">
      <c r="A421" s="164"/>
      <c r="B421" s="165"/>
      <c r="C421" s="269" t="s">
        <v>1136</v>
      </c>
      <c r="D421" s="270"/>
      <c r="E421" s="270"/>
      <c r="F421" s="270"/>
      <c r="G421" s="270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 t="s">
        <v>413</v>
      </c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</row>
    <row r="422" spans="1:60" outlineLevel="1" x14ac:dyDescent="0.2">
      <c r="A422" s="164"/>
      <c r="B422" s="165"/>
      <c r="C422" s="269" t="s">
        <v>1137</v>
      </c>
      <c r="D422" s="270"/>
      <c r="E422" s="270"/>
      <c r="F422" s="270"/>
      <c r="G422" s="270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 t="s">
        <v>413</v>
      </c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</row>
    <row r="423" spans="1:60" outlineLevel="1" x14ac:dyDescent="0.2">
      <c r="A423" s="178">
        <v>97</v>
      </c>
      <c r="B423" s="179" t="s">
        <v>1138</v>
      </c>
      <c r="C423" s="196" t="s">
        <v>1139</v>
      </c>
      <c r="D423" s="180" t="s">
        <v>444</v>
      </c>
      <c r="E423" s="181">
        <v>3</v>
      </c>
      <c r="F423" s="182"/>
      <c r="G423" s="183">
        <f>ROUND(E423*F423,2)</f>
        <v>0</v>
      </c>
      <c r="H423" s="182"/>
      <c r="I423" s="183">
        <f>ROUND(E423*H423,2)</f>
        <v>0</v>
      </c>
      <c r="J423" s="182"/>
      <c r="K423" s="183">
        <f>ROUND(E423*J423,2)</f>
        <v>0</v>
      </c>
      <c r="L423" s="183">
        <v>21</v>
      </c>
      <c r="M423" s="183">
        <f>G423*(1+L423/100)</f>
        <v>0</v>
      </c>
      <c r="N423" s="183">
        <v>0</v>
      </c>
      <c r="O423" s="183">
        <f>ROUND(E423*N423,2)</f>
        <v>0</v>
      </c>
      <c r="P423" s="183">
        <v>0</v>
      </c>
      <c r="Q423" s="183">
        <f>ROUND(E423*P423,2)</f>
        <v>0</v>
      </c>
      <c r="R423" s="183"/>
      <c r="S423" s="183" t="s">
        <v>669</v>
      </c>
      <c r="T423" s="184" t="s">
        <v>670</v>
      </c>
      <c r="U423" s="167">
        <v>0</v>
      </c>
      <c r="V423" s="167">
        <f>ROUND(E423*U423,2)</f>
        <v>0</v>
      </c>
      <c r="W423" s="16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 t="s">
        <v>259</v>
      </c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</row>
    <row r="424" spans="1:60" outlineLevel="1" x14ac:dyDescent="0.2">
      <c r="A424" s="164"/>
      <c r="B424" s="165"/>
      <c r="C424" s="259" t="s">
        <v>1140</v>
      </c>
      <c r="D424" s="260"/>
      <c r="E424" s="260"/>
      <c r="F424" s="260"/>
      <c r="G424" s="260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 t="s">
        <v>413</v>
      </c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</row>
    <row r="425" spans="1:60" outlineLevel="1" x14ac:dyDescent="0.2">
      <c r="A425" s="164"/>
      <c r="B425" s="165"/>
      <c r="C425" s="269" t="s">
        <v>1141</v>
      </c>
      <c r="D425" s="270"/>
      <c r="E425" s="270"/>
      <c r="F425" s="270"/>
      <c r="G425" s="270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 t="s">
        <v>413</v>
      </c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</row>
    <row r="426" spans="1:60" outlineLevel="1" x14ac:dyDescent="0.2">
      <c r="A426" s="178">
        <v>98</v>
      </c>
      <c r="B426" s="179" t="s">
        <v>1142</v>
      </c>
      <c r="C426" s="196" t="s">
        <v>1143</v>
      </c>
      <c r="D426" s="180" t="s">
        <v>444</v>
      </c>
      <c r="E426" s="181">
        <v>3</v>
      </c>
      <c r="F426" s="182"/>
      <c r="G426" s="183">
        <f>ROUND(E426*F426,2)</f>
        <v>0</v>
      </c>
      <c r="H426" s="182"/>
      <c r="I426" s="183">
        <f>ROUND(E426*H426,2)</f>
        <v>0</v>
      </c>
      <c r="J426" s="182"/>
      <c r="K426" s="183">
        <f>ROUND(E426*J426,2)</f>
        <v>0</v>
      </c>
      <c r="L426" s="183">
        <v>21</v>
      </c>
      <c r="M426" s="183">
        <f>G426*(1+L426/100)</f>
        <v>0</v>
      </c>
      <c r="N426" s="183">
        <v>0</v>
      </c>
      <c r="O426" s="183">
        <f>ROUND(E426*N426,2)</f>
        <v>0</v>
      </c>
      <c r="P426" s="183">
        <v>0</v>
      </c>
      <c r="Q426" s="183">
        <f>ROUND(E426*P426,2)</f>
        <v>0</v>
      </c>
      <c r="R426" s="183"/>
      <c r="S426" s="183" t="s">
        <v>669</v>
      </c>
      <c r="T426" s="184" t="s">
        <v>670</v>
      </c>
      <c r="U426" s="167">
        <v>0</v>
      </c>
      <c r="V426" s="167">
        <f>ROUND(E426*U426,2)</f>
        <v>0</v>
      </c>
      <c r="W426" s="16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 t="s">
        <v>259</v>
      </c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</row>
    <row r="427" spans="1:60" outlineLevel="1" x14ac:dyDescent="0.2">
      <c r="A427" s="164"/>
      <c r="B427" s="165"/>
      <c r="C427" s="259" t="s">
        <v>1144</v>
      </c>
      <c r="D427" s="260"/>
      <c r="E427" s="260"/>
      <c r="F427" s="260"/>
      <c r="G427" s="260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 t="s">
        <v>413</v>
      </c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</row>
    <row r="428" spans="1:60" outlineLevel="1" x14ac:dyDescent="0.2">
      <c r="A428" s="164"/>
      <c r="B428" s="165"/>
      <c r="C428" s="269" t="s">
        <v>1145</v>
      </c>
      <c r="D428" s="270"/>
      <c r="E428" s="270"/>
      <c r="F428" s="270"/>
      <c r="G428" s="270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 t="s">
        <v>413</v>
      </c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</row>
    <row r="429" spans="1:60" outlineLevel="1" x14ac:dyDescent="0.2">
      <c r="A429" s="178">
        <v>99</v>
      </c>
      <c r="B429" s="179" t="s">
        <v>1146</v>
      </c>
      <c r="C429" s="196" t="s">
        <v>1147</v>
      </c>
      <c r="D429" s="180" t="s">
        <v>444</v>
      </c>
      <c r="E429" s="181">
        <v>3</v>
      </c>
      <c r="F429" s="182"/>
      <c r="G429" s="183">
        <f>ROUND(E429*F429,2)</f>
        <v>0</v>
      </c>
      <c r="H429" s="182"/>
      <c r="I429" s="183">
        <f>ROUND(E429*H429,2)</f>
        <v>0</v>
      </c>
      <c r="J429" s="182"/>
      <c r="K429" s="183">
        <f>ROUND(E429*J429,2)</f>
        <v>0</v>
      </c>
      <c r="L429" s="183">
        <v>21</v>
      </c>
      <c r="M429" s="183">
        <f>G429*(1+L429/100)</f>
        <v>0</v>
      </c>
      <c r="N429" s="183">
        <v>0</v>
      </c>
      <c r="O429" s="183">
        <f>ROUND(E429*N429,2)</f>
        <v>0</v>
      </c>
      <c r="P429" s="183">
        <v>0</v>
      </c>
      <c r="Q429" s="183">
        <f>ROUND(E429*P429,2)</f>
        <v>0</v>
      </c>
      <c r="R429" s="183"/>
      <c r="S429" s="183" t="s">
        <v>669</v>
      </c>
      <c r="T429" s="184" t="s">
        <v>670</v>
      </c>
      <c r="U429" s="167">
        <v>0</v>
      </c>
      <c r="V429" s="167">
        <f>ROUND(E429*U429,2)</f>
        <v>0</v>
      </c>
      <c r="W429" s="16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 t="s">
        <v>259</v>
      </c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</row>
    <row r="430" spans="1:60" outlineLevel="1" x14ac:dyDescent="0.2">
      <c r="A430" s="164"/>
      <c r="B430" s="165"/>
      <c r="C430" s="259" t="s">
        <v>1148</v>
      </c>
      <c r="D430" s="260"/>
      <c r="E430" s="260"/>
      <c r="F430" s="260"/>
      <c r="G430" s="260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 t="s">
        <v>413</v>
      </c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</row>
    <row r="431" spans="1:60" outlineLevel="1" x14ac:dyDescent="0.2">
      <c r="A431" s="164"/>
      <c r="B431" s="165"/>
      <c r="C431" s="269" t="s">
        <v>1149</v>
      </c>
      <c r="D431" s="270"/>
      <c r="E431" s="270"/>
      <c r="F431" s="270"/>
      <c r="G431" s="270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 t="s">
        <v>413</v>
      </c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</row>
    <row r="432" spans="1:60" outlineLevel="1" x14ac:dyDescent="0.2">
      <c r="A432" s="178">
        <v>100</v>
      </c>
      <c r="B432" s="179" t="s">
        <v>1150</v>
      </c>
      <c r="C432" s="196" t="s">
        <v>1151</v>
      </c>
      <c r="D432" s="180" t="s">
        <v>444</v>
      </c>
      <c r="E432" s="181">
        <v>4</v>
      </c>
      <c r="F432" s="182"/>
      <c r="G432" s="183">
        <f>ROUND(E432*F432,2)</f>
        <v>0</v>
      </c>
      <c r="H432" s="182"/>
      <c r="I432" s="183">
        <f>ROUND(E432*H432,2)</f>
        <v>0</v>
      </c>
      <c r="J432" s="182"/>
      <c r="K432" s="183">
        <f>ROUND(E432*J432,2)</f>
        <v>0</v>
      </c>
      <c r="L432" s="183">
        <v>21</v>
      </c>
      <c r="M432" s="183">
        <f>G432*(1+L432/100)</f>
        <v>0</v>
      </c>
      <c r="N432" s="183">
        <v>0</v>
      </c>
      <c r="O432" s="183">
        <f>ROUND(E432*N432,2)</f>
        <v>0</v>
      </c>
      <c r="P432" s="183">
        <v>0</v>
      </c>
      <c r="Q432" s="183">
        <f>ROUND(E432*P432,2)</f>
        <v>0</v>
      </c>
      <c r="R432" s="183"/>
      <c r="S432" s="183" t="s">
        <v>669</v>
      </c>
      <c r="T432" s="184" t="s">
        <v>670</v>
      </c>
      <c r="U432" s="167">
        <v>0</v>
      </c>
      <c r="V432" s="167">
        <f>ROUND(E432*U432,2)</f>
        <v>0</v>
      </c>
      <c r="W432" s="16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 t="s">
        <v>259</v>
      </c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</row>
    <row r="433" spans="1:60" outlineLevel="1" x14ac:dyDescent="0.2">
      <c r="A433" s="164"/>
      <c r="B433" s="165"/>
      <c r="C433" s="259" t="s">
        <v>1152</v>
      </c>
      <c r="D433" s="260"/>
      <c r="E433" s="260"/>
      <c r="F433" s="260"/>
      <c r="G433" s="260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 t="s">
        <v>413</v>
      </c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</row>
    <row r="434" spans="1:60" outlineLevel="1" x14ac:dyDescent="0.2">
      <c r="A434" s="164"/>
      <c r="B434" s="165"/>
      <c r="C434" s="269" t="s">
        <v>1153</v>
      </c>
      <c r="D434" s="270"/>
      <c r="E434" s="270"/>
      <c r="F434" s="270"/>
      <c r="G434" s="270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 t="s">
        <v>413</v>
      </c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</row>
    <row r="435" spans="1:60" outlineLevel="1" x14ac:dyDescent="0.2">
      <c r="A435" s="178">
        <v>101</v>
      </c>
      <c r="B435" s="179" t="s">
        <v>1154</v>
      </c>
      <c r="C435" s="196" t="s">
        <v>1155</v>
      </c>
      <c r="D435" s="180" t="s">
        <v>444</v>
      </c>
      <c r="E435" s="181">
        <v>4</v>
      </c>
      <c r="F435" s="182"/>
      <c r="G435" s="183">
        <f>ROUND(E435*F435,2)</f>
        <v>0</v>
      </c>
      <c r="H435" s="182"/>
      <c r="I435" s="183">
        <f>ROUND(E435*H435,2)</f>
        <v>0</v>
      </c>
      <c r="J435" s="182"/>
      <c r="K435" s="183">
        <f>ROUND(E435*J435,2)</f>
        <v>0</v>
      </c>
      <c r="L435" s="183">
        <v>21</v>
      </c>
      <c r="M435" s="183">
        <f>G435*(1+L435/100)</f>
        <v>0</v>
      </c>
      <c r="N435" s="183">
        <v>0</v>
      </c>
      <c r="O435" s="183">
        <f>ROUND(E435*N435,2)</f>
        <v>0</v>
      </c>
      <c r="P435" s="183">
        <v>0</v>
      </c>
      <c r="Q435" s="183">
        <f>ROUND(E435*P435,2)</f>
        <v>0</v>
      </c>
      <c r="R435" s="183"/>
      <c r="S435" s="183" t="s">
        <v>669</v>
      </c>
      <c r="T435" s="184" t="s">
        <v>670</v>
      </c>
      <c r="U435" s="167">
        <v>0</v>
      </c>
      <c r="V435" s="167">
        <f>ROUND(E435*U435,2)</f>
        <v>0</v>
      </c>
      <c r="W435" s="16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 t="s">
        <v>259</v>
      </c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</row>
    <row r="436" spans="1:60" outlineLevel="1" x14ac:dyDescent="0.2">
      <c r="A436" s="164"/>
      <c r="B436" s="165"/>
      <c r="C436" s="259" t="s">
        <v>1156</v>
      </c>
      <c r="D436" s="260"/>
      <c r="E436" s="260"/>
      <c r="F436" s="260"/>
      <c r="G436" s="260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 t="s">
        <v>413</v>
      </c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</row>
    <row r="437" spans="1:60" outlineLevel="1" x14ac:dyDescent="0.2">
      <c r="A437" s="164"/>
      <c r="B437" s="165"/>
      <c r="C437" s="269" t="s">
        <v>1157</v>
      </c>
      <c r="D437" s="270"/>
      <c r="E437" s="270"/>
      <c r="F437" s="270"/>
      <c r="G437" s="270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 t="s">
        <v>413</v>
      </c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</row>
    <row r="438" spans="1:60" outlineLevel="1" x14ac:dyDescent="0.2">
      <c r="A438" s="178">
        <v>102</v>
      </c>
      <c r="B438" s="179" t="s">
        <v>1158</v>
      </c>
      <c r="C438" s="196" t="s">
        <v>1159</v>
      </c>
      <c r="D438" s="180" t="s">
        <v>444</v>
      </c>
      <c r="E438" s="181">
        <v>1</v>
      </c>
      <c r="F438" s="182"/>
      <c r="G438" s="183">
        <f>ROUND(E438*F438,2)</f>
        <v>0</v>
      </c>
      <c r="H438" s="182"/>
      <c r="I438" s="183">
        <f>ROUND(E438*H438,2)</f>
        <v>0</v>
      </c>
      <c r="J438" s="182"/>
      <c r="K438" s="183">
        <f>ROUND(E438*J438,2)</f>
        <v>0</v>
      </c>
      <c r="L438" s="183">
        <v>21</v>
      </c>
      <c r="M438" s="183">
        <f>G438*(1+L438/100)</f>
        <v>0</v>
      </c>
      <c r="N438" s="183">
        <v>0</v>
      </c>
      <c r="O438" s="183">
        <f>ROUND(E438*N438,2)</f>
        <v>0</v>
      </c>
      <c r="P438" s="183">
        <v>0</v>
      </c>
      <c r="Q438" s="183">
        <f>ROUND(E438*P438,2)</f>
        <v>0</v>
      </c>
      <c r="R438" s="183"/>
      <c r="S438" s="183" t="s">
        <v>669</v>
      </c>
      <c r="T438" s="184" t="s">
        <v>670</v>
      </c>
      <c r="U438" s="167">
        <v>0</v>
      </c>
      <c r="V438" s="167">
        <f>ROUND(E438*U438,2)</f>
        <v>0</v>
      </c>
      <c r="W438" s="16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 t="s">
        <v>259</v>
      </c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</row>
    <row r="439" spans="1:60" outlineLevel="1" x14ac:dyDescent="0.2">
      <c r="A439" s="164"/>
      <c r="B439" s="165"/>
      <c r="C439" s="259" t="s">
        <v>1160</v>
      </c>
      <c r="D439" s="260"/>
      <c r="E439" s="260"/>
      <c r="F439" s="260"/>
      <c r="G439" s="260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 t="s">
        <v>413</v>
      </c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</row>
    <row r="440" spans="1:60" outlineLevel="1" x14ac:dyDescent="0.2">
      <c r="A440" s="164"/>
      <c r="B440" s="165"/>
      <c r="C440" s="269" t="s">
        <v>1161</v>
      </c>
      <c r="D440" s="270"/>
      <c r="E440" s="270"/>
      <c r="F440" s="270"/>
      <c r="G440" s="270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 t="s">
        <v>413</v>
      </c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</row>
    <row r="441" spans="1:60" outlineLevel="1" x14ac:dyDescent="0.2">
      <c r="A441" s="164"/>
      <c r="B441" s="165"/>
      <c r="C441" s="269" t="s">
        <v>1162</v>
      </c>
      <c r="D441" s="270"/>
      <c r="E441" s="270"/>
      <c r="F441" s="270"/>
      <c r="G441" s="270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 t="s">
        <v>413</v>
      </c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</row>
    <row r="442" spans="1:60" outlineLevel="1" x14ac:dyDescent="0.2">
      <c r="A442" s="178">
        <v>103</v>
      </c>
      <c r="B442" s="179" t="s">
        <v>1163</v>
      </c>
      <c r="C442" s="196" t="s">
        <v>1164</v>
      </c>
      <c r="D442" s="180" t="s">
        <v>1165</v>
      </c>
      <c r="E442" s="181">
        <v>1</v>
      </c>
      <c r="F442" s="182"/>
      <c r="G442" s="183">
        <f>ROUND(E442*F442,2)</f>
        <v>0</v>
      </c>
      <c r="H442" s="182"/>
      <c r="I442" s="183">
        <f>ROUND(E442*H442,2)</f>
        <v>0</v>
      </c>
      <c r="J442" s="182"/>
      <c r="K442" s="183">
        <f>ROUND(E442*J442,2)</f>
        <v>0</v>
      </c>
      <c r="L442" s="183">
        <v>21</v>
      </c>
      <c r="M442" s="183">
        <f>G442*(1+L442/100)</f>
        <v>0</v>
      </c>
      <c r="N442" s="183">
        <v>0</v>
      </c>
      <c r="O442" s="183">
        <f>ROUND(E442*N442,2)</f>
        <v>0</v>
      </c>
      <c r="P442" s="183">
        <v>0</v>
      </c>
      <c r="Q442" s="183">
        <f>ROUND(E442*P442,2)</f>
        <v>0</v>
      </c>
      <c r="R442" s="183"/>
      <c r="S442" s="183" t="s">
        <v>669</v>
      </c>
      <c r="T442" s="184" t="s">
        <v>670</v>
      </c>
      <c r="U442" s="167">
        <v>0</v>
      </c>
      <c r="V442" s="167">
        <f>ROUND(E442*U442,2)</f>
        <v>0</v>
      </c>
      <c r="W442" s="16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 t="s">
        <v>259</v>
      </c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</row>
    <row r="443" spans="1:60" outlineLevel="1" x14ac:dyDescent="0.2">
      <c r="A443" s="164"/>
      <c r="B443" s="165"/>
      <c r="C443" s="259" t="s">
        <v>1166</v>
      </c>
      <c r="D443" s="260"/>
      <c r="E443" s="260"/>
      <c r="F443" s="260"/>
      <c r="G443" s="260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 t="s">
        <v>413</v>
      </c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</row>
    <row r="444" spans="1:60" outlineLevel="1" x14ac:dyDescent="0.2">
      <c r="A444" s="178">
        <v>104</v>
      </c>
      <c r="B444" s="179" t="s">
        <v>1167</v>
      </c>
      <c r="C444" s="196" t="s">
        <v>1168</v>
      </c>
      <c r="D444" s="180" t="s">
        <v>444</v>
      </c>
      <c r="E444" s="181">
        <v>3</v>
      </c>
      <c r="F444" s="182"/>
      <c r="G444" s="183">
        <f>ROUND(E444*F444,2)</f>
        <v>0</v>
      </c>
      <c r="H444" s="182"/>
      <c r="I444" s="183">
        <f>ROUND(E444*H444,2)</f>
        <v>0</v>
      </c>
      <c r="J444" s="182"/>
      <c r="K444" s="183">
        <f>ROUND(E444*J444,2)</f>
        <v>0</v>
      </c>
      <c r="L444" s="183">
        <v>21</v>
      </c>
      <c r="M444" s="183">
        <f>G444*(1+L444/100)</f>
        <v>0</v>
      </c>
      <c r="N444" s="183">
        <v>0</v>
      </c>
      <c r="O444" s="183">
        <f>ROUND(E444*N444,2)</f>
        <v>0</v>
      </c>
      <c r="P444" s="183">
        <v>0</v>
      </c>
      <c r="Q444" s="183">
        <f>ROUND(E444*P444,2)</f>
        <v>0</v>
      </c>
      <c r="R444" s="183"/>
      <c r="S444" s="183" t="s">
        <v>669</v>
      </c>
      <c r="T444" s="184" t="s">
        <v>670</v>
      </c>
      <c r="U444" s="167">
        <v>0</v>
      </c>
      <c r="V444" s="167">
        <f>ROUND(E444*U444,2)</f>
        <v>0</v>
      </c>
      <c r="W444" s="16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 t="s">
        <v>259</v>
      </c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</row>
    <row r="445" spans="1:60" outlineLevel="1" x14ac:dyDescent="0.2">
      <c r="A445" s="164"/>
      <c r="B445" s="165"/>
      <c r="C445" s="259" t="s">
        <v>1169</v>
      </c>
      <c r="D445" s="260"/>
      <c r="E445" s="260"/>
      <c r="F445" s="260"/>
      <c r="G445" s="260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 t="s">
        <v>413</v>
      </c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</row>
    <row r="446" spans="1:60" outlineLevel="1" x14ac:dyDescent="0.2">
      <c r="A446" s="164"/>
      <c r="B446" s="165"/>
      <c r="C446" s="269" t="s">
        <v>1170</v>
      </c>
      <c r="D446" s="270"/>
      <c r="E446" s="270"/>
      <c r="F446" s="270"/>
      <c r="G446" s="270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 t="s">
        <v>413</v>
      </c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</row>
    <row r="447" spans="1:60" outlineLevel="1" x14ac:dyDescent="0.2">
      <c r="A447" s="178">
        <v>105</v>
      </c>
      <c r="B447" s="179" t="s">
        <v>1171</v>
      </c>
      <c r="C447" s="196" t="s">
        <v>1172</v>
      </c>
      <c r="D447" s="180" t="s">
        <v>246</v>
      </c>
      <c r="E447" s="181">
        <v>18</v>
      </c>
      <c r="F447" s="182"/>
      <c r="G447" s="183">
        <f>ROUND(E447*F447,2)</f>
        <v>0</v>
      </c>
      <c r="H447" s="182"/>
      <c r="I447" s="183">
        <f>ROUND(E447*H447,2)</f>
        <v>0</v>
      </c>
      <c r="J447" s="182"/>
      <c r="K447" s="183">
        <f>ROUND(E447*J447,2)</f>
        <v>0</v>
      </c>
      <c r="L447" s="183">
        <v>21</v>
      </c>
      <c r="M447" s="183">
        <f>G447*(1+L447/100)</f>
        <v>0</v>
      </c>
      <c r="N447" s="183">
        <v>0</v>
      </c>
      <c r="O447" s="183">
        <f>ROUND(E447*N447,2)</f>
        <v>0</v>
      </c>
      <c r="P447" s="183">
        <v>0</v>
      </c>
      <c r="Q447" s="183">
        <f>ROUND(E447*P447,2)</f>
        <v>0</v>
      </c>
      <c r="R447" s="183"/>
      <c r="S447" s="183" t="s">
        <v>669</v>
      </c>
      <c r="T447" s="184" t="s">
        <v>670</v>
      </c>
      <c r="U447" s="167">
        <v>0</v>
      </c>
      <c r="V447" s="167">
        <f>ROUND(E447*U447,2)</f>
        <v>0</v>
      </c>
      <c r="W447" s="16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 t="s">
        <v>259</v>
      </c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</row>
    <row r="448" spans="1:60" outlineLevel="1" x14ac:dyDescent="0.2">
      <c r="A448" s="164"/>
      <c r="B448" s="165"/>
      <c r="C448" s="259" t="s">
        <v>1173</v>
      </c>
      <c r="D448" s="260"/>
      <c r="E448" s="260"/>
      <c r="F448" s="260"/>
      <c r="G448" s="260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 t="s">
        <v>413</v>
      </c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</row>
    <row r="449" spans="1:60" outlineLevel="1" x14ac:dyDescent="0.2">
      <c r="A449" s="178">
        <v>106</v>
      </c>
      <c r="B449" s="179" t="s">
        <v>1174</v>
      </c>
      <c r="C449" s="196" t="s">
        <v>1175</v>
      </c>
      <c r="D449" s="180" t="s">
        <v>444</v>
      </c>
      <c r="E449" s="181">
        <v>5</v>
      </c>
      <c r="F449" s="182"/>
      <c r="G449" s="183">
        <f>ROUND(E449*F449,2)</f>
        <v>0</v>
      </c>
      <c r="H449" s="182"/>
      <c r="I449" s="183">
        <f>ROUND(E449*H449,2)</f>
        <v>0</v>
      </c>
      <c r="J449" s="182"/>
      <c r="K449" s="183">
        <f>ROUND(E449*J449,2)</f>
        <v>0</v>
      </c>
      <c r="L449" s="183">
        <v>21</v>
      </c>
      <c r="M449" s="183">
        <f>G449*(1+L449/100)</f>
        <v>0</v>
      </c>
      <c r="N449" s="183">
        <v>0.8</v>
      </c>
      <c r="O449" s="183">
        <f>ROUND(E449*N449,2)</f>
        <v>4</v>
      </c>
      <c r="P449" s="183">
        <v>0</v>
      </c>
      <c r="Q449" s="183">
        <f>ROUND(E449*P449,2)</f>
        <v>0</v>
      </c>
      <c r="R449" s="183"/>
      <c r="S449" s="183" t="s">
        <v>669</v>
      </c>
      <c r="T449" s="184" t="s">
        <v>670</v>
      </c>
      <c r="U449" s="167">
        <v>0</v>
      </c>
      <c r="V449" s="167">
        <f>ROUND(E449*U449,2)</f>
        <v>0</v>
      </c>
      <c r="W449" s="16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 t="s">
        <v>352</v>
      </c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</row>
    <row r="450" spans="1:60" outlineLevel="1" x14ac:dyDescent="0.2">
      <c r="A450" s="164"/>
      <c r="B450" s="165"/>
      <c r="C450" s="259" t="s">
        <v>1176</v>
      </c>
      <c r="D450" s="260"/>
      <c r="E450" s="260"/>
      <c r="F450" s="260"/>
      <c r="G450" s="260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 t="s">
        <v>413</v>
      </c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</row>
    <row r="451" spans="1:60" outlineLevel="1" x14ac:dyDescent="0.2">
      <c r="A451" s="178">
        <v>107</v>
      </c>
      <c r="B451" s="179" t="s">
        <v>1177</v>
      </c>
      <c r="C451" s="196" t="s">
        <v>1178</v>
      </c>
      <c r="D451" s="180" t="s">
        <v>444</v>
      </c>
      <c r="E451" s="181">
        <v>10</v>
      </c>
      <c r="F451" s="182"/>
      <c r="G451" s="183">
        <f>ROUND(E451*F451,2)</f>
        <v>0</v>
      </c>
      <c r="H451" s="182"/>
      <c r="I451" s="183">
        <f>ROUND(E451*H451,2)</f>
        <v>0</v>
      </c>
      <c r="J451" s="182"/>
      <c r="K451" s="183">
        <f>ROUND(E451*J451,2)</f>
        <v>0</v>
      </c>
      <c r="L451" s="183">
        <v>21</v>
      </c>
      <c r="M451" s="183">
        <f>G451*(1+L451/100)</f>
        <v>0</v>
      </c>
      <c r="N451" s="183">
        <v>0.5</v>
      </c>
      <c r="O451" s="183">
        <f>ROUND(E451*N451,2)</f>
        <v>5</v>
      </c>
      <c r="P451" s="183">
        <v>0</v>
      </c>
      <c r="Q451" s="183">
        <f>ROUND(E451*P451,2)</f>
        <v>0</v>
      </c>
      <c r="R451" s="183"/>
      <c r="S451" s="183" t="s">
        <v>669</v>
      </c>
      <c r="T451" s="184" t="s">
        <v>670</v>
      </c>
      <c r="U451" s="167">
        <v>0</v>
      </c>
      <c r="V451" s="167">
        <f>ROUND(E451*U451,2)</f>
        <v>0</v>
      </c>
      <c r="W451" s="16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 t="s">
        <v>352</v>
      </c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</row>
    <row r="452" spans="1:60" outlineLevel="1" x14ac:dyDescent="0.2">
      <c r="A452" s="164"/>
      <c r="B452" s="165"/>
      <c r="C452" s="259" t="s">
        <v>1176</v>
      </c>
      <c r="D452" s="260"/>
      <c r="E452" s="260"/>
      <c r="F452" s="260"/>
      <c r="G452" s="260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 t="s">
        <v>413</v>
      </c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</row>
    <row r="453" spans="1:60" outlineLevel="1" x14ac:dyDescent="0.2">
      <c r="A453" s="185">
        <v>108</v>
      </c>
      <c r="B453" s="186" t="s">
        <v>1179</v>
      </c>
      <c r="C453" s="195" t="s">
        <v>1180</v>
      </c>
      <c r="D453" s="187" t="s">
        <v>444</v>
      </c>
      <c r="E453" s="188">
        <v>3</v>
      </c>
      <c r="F453" s="189"/>
      <c r="G453" s="190">
        <f>ROUND(E453*F453,2)</f>
        <v>0</v>
      </c>
      <c r="H453" s="189"/>
      <c r="I453" s="190">
        <f>ROUND(E453*H453,2)</f>
        <v>0</v>
      </c>
      <c r="J453" s="189"/>
      <c r="K453" s="190">
        <f>ROUND(E453*J453,2)</f>
        <v>0</v>
      </c>
      <c r="L453" s="190">
        <v>21</v>
      </c>
      <c r="M453" s="190">
        <f>G453*(1+L453/100)</f>
        <v>0</v>
      </c>
      <c r="N453" s="190">
        <v>0</v>
      </c>
      <c r="O453" s="190">
        <f>ROUND(E453*N453,2)</f>
        <v>0</v>
      </c>
      <c r="P453" s="190">
        <v>0</v>
      </c>
      <c r="Q453" s="190">
        <f>ROUND(E453*P453,2)</f>
        <v>0</v>
      </c>
      <c r="R453" s="190"/>
      <c r="S453" s="190" t="s">
        <v>669</v>
      </c>
      <c r="T453" s="191" t="s">
        <v>670</v>
      </c>
      <c r="U453" s="167">
        <v>0</v>
      </c>
      <c r="V453" s="167">
        <f>ROUND(E453*U453,2)</f>
        <v>0</v>
      </c>
      <c r="W453" s="16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 t="s">
        <v>352</v>
      </c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</row>
    <row r="454" spans="1:60" outlineLevel="1" x14ac:dyDescent="0.2">
      <c r="A454" s="178">
        <v>109</v>
      </c>
      <c r="B454" s="179" t="s">
        <v>1181</v>
      </c>
      <c r="C454" s="196" t="s">
        <v>1182</v>
      </c>
      <c r="D454" s="180" t="s">
        <v>246</v>
      </c>
      <c r="E454" s="181">
        <v>1</v>
      </c>
      <c r="F454" s="182"/>
      <c r="G454" s="183">
        <f>ROUND(E454*F454,2)</f>
        <v>0</v>
      </c>
      <c r="H454" s="182"/>
      <c r="I454" s="183">
        <f>ROUND(E454*H454,2)</f>
        <v>0</v>
      </c>
      <c r="J454" s="182"/>
      <c r="K454" s="183">
        <f>ROUND(E454*J454,2)</f>
        <v>0</v>
      </c>
      <c r="L454" s="183">
        <v>21</v>
      </c>
      <c r="M454" s="183">
        <f>G454*(1+L454/100)</f>
        <v>0</v>
      </c>
      <c r="N454" s="183">
        <v>0</v>
      </c>
      <c r="O454" s="183">
        <f>ROUND(E454*N454,2)</f>
        <v>0</v>
      </c>
      <c r="P454" s="183">
        <v>0</v>
      </c>
      <c r="Q454" s="183">
        <f>ROUND(E454*P454,2)</f>
        <v>0</v>
      </c>
      <c r="R454" s="183"/>
      <c r="S454" s="183" t="s">
        <v>669</v>
      </c>
      <c r="T454" s="184" t="s">
        <v>670</v>
      </c>
      <c r="U454" s="167">
        <v>0</v>
      </c>
      <c r="V454" s="167">
        <f>ROUND(E454*U454,2)</f>
        <v>0</v>
      </c>
      <c r="W454" s="16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 t="s">
        <v>259</v>
      </c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</row>
    <row r="455" spans="1:60" outlineLevel="1" x14ac:dyDescent="0.2">
      <c r="A455" s="164"/>
      <c r="B455" s="165"/>
      <c r="C455" s="259" t="s">
        <v>1183</v>
      </c>
      <c r="D455" s="260"/>
      <c r="E455" s="260"/>
      <c r="F455" s="260"/>
      <c r="G455" s="260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 t="s">
        <v>413</v>
      </c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</row>
    <row r="456" spans="1:60" outlineLevel="1" x14ac:dyDescent="0.2">
      <c r="A456" s="185">
        <v>110</v>
      </c>
      <c r="B456" s="186" t="s">
        <v>1184</v>
      </c>
      <c r="C456" s="195" t="s">
        <v>1185</v>
      </c>
      <c r="D456" s="187" t="s">
        <v>444</v>
      </c>
      <c r="E456" s="188">
        <v>1</v>
      </c>
      <c r="F456" s="189"/>
      <c r="G456" s="190">
        <f>ROUND(E456*F456,2)</f>
        <v>0</v>
      </c>
      <c r="H456" s="189"/>
      <c r="I456" s="190">
        <f>ROUND(E456*H456,2)</f>
        <v>0</v>
      </c>
      <c r="J456" s="189"/>
      <c r="K456" s="190">
        <f>ROUND(E456*J456,2)</f>
        <v>0</v>
      </c>
      <c r="L456" s="190">
        <v>21</v>
      </c>
      <c r="M456" s="190">
        <f>G456*(1+L456/100)</f>
        <v>0</v>
      </c>
      <c r="N456" s="190">
        <v>0</v>
      </c>
      <c r="O456" s="190">
        <f>ROUND(E456*N456,2)</f>
        <v>0</v>
      </c>
      <c r="P456" s="190">
        <v>0</v>
      </c>
      <c r="Q456" s="190">
        <f>ROUND(E456*P456,2)</f>
        <v>0</v>
      </c>
      <c r="R456" s="190"/>
      <c r="S456" s="190" t="s">
        <v>669</v>
      </c>
      <c r="T456" s="191" t="s">
        <v>670</v>
      </c>
      <c r="U456" s="167">
        <v>0</v>
      </c>
      <c r="V456" s="167">
        <f>ROUND(E456*U456,2)</f>
        <v>0</v>
      </c>
      <c r="W456" s="16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 t="s">
        <v>352</v>
      </c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</row>
    <row r="457" spans="1:60" outlineLevel="1" x14ac:dyDescent="0.2">
      <c r="A457" s="185">
        <v>111</v>
      </c>
      <c r="B457" s="186" t="s">
        <v>1186</v>
      </c>
      <c r="C457" s="195" t="s">
        <v>1187</v>
      </c>
      <c r="D457" s="187" t="s">
        <v>246</v>
      </c>
      <c r="E457" s="188">
        <v>4</v>
      </c>
      <c r="F457" s="189"/>
      <c r="G457" s="190">
        <f>ROUND(E457*F457,2)</f>
        <v>0</v>
      </c>
      <c r="H457" s="189"/>
      <c r="I457" s="190">
        <f>ROUND(E457*H457,2)</f>
        <v>0</v>
      </c>
      <c r="J457" s="189"/>
      <c r="K457" s="190">
        <f>ROUND(E457*J457,2)</f>
        <v>0</v>
      </c>
      <c r="L457" s="190">
        <v>21</v>
      </c>
      <c r="M457" s="190">
        <f>G457*(1+L457/100)</f>
        <v>0</v>
      </c>
      <c r="N457" s="190">
        <v>7.2870000000000004E-2</v>
      </c>
      <c r="O457" s="190">
        <f>ROUND(E457*N457,2)</f>
        <v>0.28999999999999998</v>
      </c>
      <c r="P457" s="190">
        <v>0</v>
      </c>
      <c r="Q457" s="190">
        <f>ROUND(E457*P457,2)</f>
        <v>0</v>
      </c>
      <c r="R457" s="190"/>
      <c r="S457" s="190" t="s">
        <v>669</v>
      </c>
      <c r="T457" s="191" t="s">
        <v>670</v>
      </c>
      <c r="U457" s="167">
        <v>0</v>
      </c>
      <c r="V457" s="167">
        <f>ROUND(E457*U457,2)</f>
        <v>0</v>
      </c>
      <c r="W457" s="16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 t="s">
        <v>259</v>
      </c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</row>
    <row r="458" spans="1:60" outlineLevel="1" x14ac:dyDescent="0.2">
      <c r="A458" s="178">
        <v>112</v>
      </c>
      <c r="B458" s="179" t="s">
        <v>1188</v>
      </c>
      <c r="C458" s="196" t="s">
        <v>1189</v>
      </c>
      <c r="D458" s="180" t="s">
        <v>246</v>
      </c>
      <c r="E458" s="181">
        <v>4</v>
      </c>
      <c r="F458" s="182"/>
      <c r="G458" s="183">
        <f>ROUND(E458*F458,2)</f>
        <v>0</v>
      </c>
      <c r="H458" s="182"/>
      <c r="I458" s="183">
        <f>ROUND(E458*H458,2)</f>
        <v>0</v>
      </c>
      <c r="J458" s="182"/>
      <c r="K458" s="183">
        <f>ROUND(E458*J458,2)</f>
        <v>0</v>
      </c>
      <c r="L458" s="183">
        <v>21</v>
      </c>
      <c r="M458" s="183">
        <f>G458*(1+L458/100)</f>
        <v>0</v>
      </c>
      <c r="N458" s="183">
        <v>0.01</v>
      </c>
      <c r="O458" s="183">
        <f>ROUND(E458*N458,2)</f>
        <v>0.04</v>
      </c>
      <c r="P458" s="183">
        <v>0</v>
      </c>
      <c r="Q458" s="183">
        <f>ROUND(E458*P458,2)</f>
        <v>0</v>
      </c>
      <c r="R458" s="183"/>
      <c r="S458" s="183" t="s">
        <v>669</v>
      </c>
      <c r="T458" s="184" t="s">
        <v>670</v>
      </c>
      <c r="U458" s="167">
        <v>0</v>
      </c>
      <c r="V458" s="167">
        <f>ROUND(E458*U458,2)</f>
        <v>0</v>
      </c>
      <c r="W458" s="16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 t="s">
        <v>352</v>
      </c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</row>
    <row r="459" spans="1:60" outlineLevel="1" x14ac:dyDescent="0.2">
      <c r="A459" s="164"/>
      <c r="B459" s="165"/>
      <c r="C459" s="259" t="s">
        <v>1190</v>
      </c>
      <c r="D459" s="260"/>
      <c r="E459" s="260"/>
      <c r="F459" s="260"/>
      <c r="G459" s="260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 t="s">
        <v>413</v>
      </c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</row>
    <row r="460" spans="1:60" outlineLevel="1" x14ac:dyDescent="0.2">
      <c r="A460" s="185">
        <v>113</v>
      </c>
      <c r="B460" s="186" t="s">
        <v>1191</v>
      </c>
      <c r="C460" s="195" t="s">
        <v>1192</v>
      </c>
      <c r="D460" s="187" t="s">
        <v>246</v>
      </c>
      <c r="E460" s="188">
        <v>10</v>
      </c>
      <c r="F460" s="189"/>
      <c r="G460" s="190">
        <f>ROUND(E460*F460,2)</f>
        <v>0</v>
      </c>
      <c r="H460" s="189"/>
      <c r="I460" s="190">
        <f>ROUND(E460*H460,2)</f>
        <v>0</v>
      </c>
      <c r="J460" s="189"/>
      <c r="K460" s="190">
        <f>ROUND(E460*J460,2)</f>
        <v>0</v>
      </c>
      <c r="L460" s="190">
        <v>21</v>
      </c>
      <c r="M460" s="190">
        <f>G460*(1+L460/100)</f>
        <v>0</v>
      </c>
      <c r="N460" s="190">
        <v>1.16E-3</v>
      </c>
      <c r="O460" s="190">
        <f>ROUND(E460*N460,2)</f>
        <v>0.01</v>
      </c>
      <c r="P460" s="190">
        <v>0</v>
      </c>
      <c r="Q460" s="190">
        <f>ROUND(E460*P460,2)</f>
        <v>0</v>
      </c>
      <c r="R460" s="190"/>
      <c r="S460" s="190" t="s">
        <v>669</v>
      </c>
      <c r="T460" s="191" t="s">
        <v>670</v>
      </c>
      <c r="U460" s="167">
        <v>0</v>
      </c>
      <c r="V460" s="167">
        <f>ROUND(E460*U460,2)</f>
        <v>0</v>
      </c>
      <c r="W460" s="16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 t="s">
        <v>259</v>
      </c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</row>
    <row r="461" spans="1:60" outlineLevel="1" x14ac:dyDescent="0.2">
      <c r="A461" s="185">
        <v>114</v>
      </c>
      <c r="B461" s="186" t="s">
        <v>1193</v>
      </c>
      <c r="C461" s="195" t="s">
        <v>1194</v>
      </c>
      <c r="D461" s="187" t="s">
        <v>246</v>
      </c>
      <c r="E461" s="188">
        <v>10</v>
      </c>
      <c r="F461" s="189"/>
      <c r="G461" s="190">
        <f>ROUND(E461*F461,2)</f>
        <v>0</v>
      </c>
      <c r="H461" s="189"/>
      <c r="I461" s="190">
        <f>ROUND(E461*H461,2)</f>
        <v>0</v>
      </c>
      <c r="J461" s="189"/>
      <c r="K461" s="190">
        <f>ROUND(E461*J461,2)</f>
        <v>0</v>
      </c>
      <c r="L461" s="190">
        <v>21</v>
      </c>
      <c r="M461" s="190">
        <f>G461*(1+L461/100)</f>
        <v>0</v>
      </c>
      <c r="N461" s="190">
        <v>7.0000000000000007E-2</v>
      </c>
      <c r="O461" s="190">
        <f>ROUND(E461*N461,2)</f>
        <v>0.7</v>
      </c>
      <c r="P461" s="190">
        <v>0</v>
      </c>
      <c r="Q461" s="190">
        <f>ROUND(E461*P461,2)</f>
        <v>0</v>
      </c>
      <c r="R461" s="190"/>
      <c r="S461" s="190" t="s">
        <v>669</v>
      </c>
      <c r="T461" s="191" t="s">
        <v>670</v>
      </c>
      <c r="U461" s="167">
        <v>0</v>
      </c>
      <c r="V461" s="167">
        <f>ROUND(E461*U461,2)</f>
        <v>0</v>
      </c>
      <c r="W461" s="16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 t="s">
        <v>352</v>
      </c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</row>
    <row r="462" spans="1:60" ht="22.5" outlineLevel="1" x14ac:dyDescent="0.2">
      <c r="A462" s="178">
        <v>115</v>
      </c>
      <c r="B462" s="179" t="s">
        <v>1195</v>
      </c>
      <c r="C462" s="196" t="s">
        <v>1196</v>
      </c>
      <c r="D462" s="180" t="s">
        <v>283</v>
      </c>
      <c r="E462" s="181">
        <v>783.88</v>
      </c>
      <c r="F462" s="182"/>
      <c r="G462" s="183">
        <f>ROUND(E462*F462,2)</f>
        <v>0</v>
      </c>
      <c r="H462" s="182"/>
      <c r="I462" s="183">
        <f>ROUND(E462*H462,2)</f>
        <v>0</v>
      </c>
      <c r="J462" s="182"/>
      <c r="K462" s="183">
        <f>ROUND(E462*J462,2)</f>
        <v>0</v>
      </c>
      <c r="L462" s="183">
        <v>21</v>
      </c>
      <c r="M462" s="183">
        <f>G462*(1+L462/100)</f>
        <v>0</v>
      </c>
      <c r="N462" s="183">
        <v>0</v>
      </c>
      <c r="O462" s="183">
        <f>ROUND(E462*N462,2)</f>
        <v>0</v>
      </c>
      <c r="P462" s="183">
        <v>0</v>
      </c>
      <c r="Q462" s="183">
        <f>ROUND(E462*P462,2)</f>
        <v>0</v>
      </c>
      <c r="R462" s="183"/>
      <c r="S462" s="183" t="s">
        <v>669</v>
      </c>
      <c r="T462" s="184" t="s">
        <v>670</v>
      </c>
      <c r="U462" s="167">
        <v>0</v>
      </c>
      <c r="V462" s="167">
        <f>ROUND(E462*U462,2)</f>
        <v>0</v>
      </c>
      <c r="W462" s="16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 t="s">
        <v>259</v>
      </c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</row>
    <row r="463" spans="1:60" outlineLevel="1" x14ac:dyDescent="0.2">
      <c r="A463" s="164"/>
      <c r="B463" s="165"/>
      <c r="C463" s="259" t="s">
        <v>1197</v>
      </c>
      <c r="D463" s="260"/>
      <c r="E463" s="260"/>
      <c r="F463" s="260"/>
      <c r="G463" s="260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 t="s">
        <v>413</v>
      </c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</row>
    <row r="464" spans="1:60" outlineLevel="1" x14ac:dyDescent="0.2">
      <c r="A464" s="164"/>
      <c r="B464" s="165"/>
      <c r="C464" s="269" t="s">
        <v>1198</v>
      </c>
      <c r="D464" s="270"/>
      <c r="E464" s="270"/>
      <c r="F464" s="270"/>
      <c r="G464" s="270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 t="s">
        <v>413</v>
      </c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</row>
    <row r="465" spans="1:60" outlineLevel="1" x14ac:dyDescent="0.2">
      <c r="A465" s="164"/>
      <c r="B465" s="165"/>
      <c r="C465" s="197" t="s">
        <v>1199</v>
      </c>
      <c r="D465" s="169"/>
      <c r="E465" s="170">
        <v>272.41500000000002</v>
      </c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 t="s">
        <v>263</v>
      </c>
      <c r="AH465" s="157">
        <v>0</v>
      </c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</row>
    <row r="466" spans="1:60" outlineLevel="1" x14ac:dyDescent="0.2">
      <c r="A466" s="164"/>
      <c r="B466" s="165"/>
      <c r="C466" s="197" t="s">
        <v>1046</v>
      </c>
      <c r="D466" s="169"/>
      <c r="E466" s="170">
        <v>511.46499999999997</v>
      </c>
      <c r="F466" s="167"/>
      <c r="G466" s="167"/>
      <c r="H466" s="167"/>
      <c r="I466" s="167"/>
      <c r="J466" s="167"/>
      <c r="K466" s="167"/>
      <c r="L466" s="167"/>
      <c r="M466" s="167"/>
      <c r="N466" s="167"/>
      <c r="O466" s="167"/>
      <c r="P466" s="167"/>
      <c r="Q466" s="167"/>
      <c r="R466" s="167"/>
      <c r="S466" s="167"/>
      <c r="T466" s="167"/>
      <c r="U466" s="167"/>
      <c r="V466" s="167"/>
      <c r="W466" s="16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 t="s">
        <v>263</v>
      </c>
      <c r="AH466" s="157">
        <v>0</v>
      </c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</row>
    <row r="467" spans="1:60" ht="33.75" outlineLevel="1" x14ac:dyDescent="0.2">
      <c r="A467" s="178">
        <v>116</v>
      </c>
      <c r="B467" s="179" t="s">
        <v>1200</v>
      </c>
      <c r="C467" s="196" t="s">
        <v>1201</v>
      </c>
      <c r="D467" s="180" t="s">
        <v>283</v>
      </c>
      <c r="E467" s="181">
        <v>58791</v>
      </c>
      <c r="F467" s="182"/>
      <c r="G467" s="183">
        <f>ROUND(E467*F467,2)</f>
        <v>0</v>
      </c>
      <c r="H467" s="182"/>
      <c r="I467" s="183">
        <f>ROUND(E467*H467,2)</f>
        <v>0</v>
      </c>
      <c r="J467" s="182"/>
      <c r="K467" s="183">
        <f>ROUND(E467*J467,2)</f>
        <v>0</v>
      </c>
      <c r="L467" s="183">
        <v>21</v>
      </c>
      <c r="M467" s="183">
        <f>G467*(1+L467/100)</f>
        <v>0</v>
      </c>
      <c r="N467" s="183">
        <v>0</v>
      </c>
      <c r="O467" s="183">
        <f>ROUND(E467*N467,2)</f>
        <v>0</v>
      </c>
      <c r="P467" s="183">
        <v>0</v>
      </c>
      <c r="Q467" s="183">
        <f>ROUND(E467*P467,2)</f>
        <v>0</v>
      </c>
      <c r="R467" s="183"/>
      <c r="S467" s="183" t="s">
        <v>669</v>
      </c>
      <c r="T467" s="184" t="s">
        <v>670</v>
      </c>
      <c r="U467" s="167">
        <v>0</v>
      </c>
      <c r="V467" s="167">
        <f>ROUND(E467*U467,2)</f>
        <v>0</v>
      </c>
      <c r="W467" s="16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 t="s">
        <v>259</v>
      </c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</row>
    <row r="468" spans="1:60" outlineLevel="1" x14ac:dyDescent="0.2">
      <c r="A468" s="164"/>
      <c r="B468" s="165"/>
      <c r="C468" s="259" t="s">
        <v>1202</v>
      </c>
      <c r="D468" s="260"/>
      <c r="E468" s="260"/>
      <c r="F468" s="260"/>
      <c r="G468" s="260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 t="s">
        <v>413</v>
      </c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</row>
    <row r="469" spans="1:60" outlineLevel="1" x14ac:dyDescent="0.2">
      <c r="A469" s="164"/>
      <c r="B469" s="165"/>
      <c r="C469" s="197" t="s">
        <v>1203</v>
      </c>
      <c r="D469" s="169"/>
      <c r="E469" s="170">
        <v>58791</v>
      </c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 t="s">
        <v>263</v>
      </c>
      <c r="AH469" s="157">
        <v>0</v>
      </c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</row>
    <row r="470" spans="1:60" ht="22.5" outlineLevel="1" x14ac:dyDescent="0.2">
      <c r="A470" s="178">
        <v>117</v>
      </c>
      <c r="B470" s="179" t="s">
        <v>1204</v>
      </c>
      <c r="C470" s="196" t="s">
        <v>1205</v>
      </c>
      <c r="D470" s="180" t="s">
        <v>283</v>
      </c>
      <c r="E470" s="181">
        <v>783.88</v>
      </c>
      <c r="F470" s="182"/>
      <c r="G470" s="183">
        <f>ROUND(E470*F470,2)</f>
        <v>0</v>
      </c>
      <c r="H470" s="182"/>
      <c r="I470" s="183">
        <f>ROUND(E470*H470,2)</f>
        <v>0</v>
      </c>
      <c r="J470" s="182"/>
      <c r="K470" s="183">
        <f>ROUND(E470*J470,2)</f>
        <v>0</v>
      </c>
      <c r="L470" s="183">
        <v>21</v>
      </c>
      <c r="M470" s="183">
        <f>G470*(1+L470/100)</f>
        <v>0</v>
      </c>
      <c r="N470" s="183">
        <v>0</v>
      </c>
      <c r="O470" s="183">
        <f>ROUND(E470*N470,2)</f>
        <v>0</v>
      </c>
      <c r="P470" s="183">
        <v>0</v>
      </c>
      <c r="Q470" s="183">
        <f>ROUND(E470*P470,2)</f>
        <v>0</v>
      </c>
      <c r="R470" s="183"/>
      <c r="S470" s="183" t="s">
        <v>669</v>
      </c>
      <c r="T470" s="184" t="s">
        <v>670</v>
      </c>
      <c r="U470" s="167">
        <v>0</v>
      </c>
      <c r="V470" s="167">
        <f>ROUND(E470*U470,2)</f>
        <v>0</v>
      </c>
      <c r="W470" s="16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 t="s">
        <v>259</v>
      </c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</row>
    <row r="471" spans="1:60" outlineLevel="1" x14ac:dyDescent="0.2">
      <c r="A471" s="164"/>
      <c r="B471" s="165"/>
      <c r="C471" s="197" t="s">
        <v>1199</v>
      </c>
      <c r="D471" s="169"/>
      <c r="E471" s="170">
        <v>272.41500000000002</v>
      </c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 t="s">
        <v>263</v>
      </c>
      <c r="AH471" s="157">
        <v>0</v>
      </c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</row>
    <row r="472" spans="1:60" outlineLevel="1" x14ac:dyDescent="0.2">
      <c r="A472" s="164"/>
      <c r="B472" s="165"/>
      <c r="C472" s="197" t="s">
        <v>1046</v>
      </c>
      <c r="D472" s="169"/>
      <c r="E472" s="170">
        <v>511.46499999999997</v>
      </c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 t="s">
        <v>263</v>
      </c>
      <c r="AH472" s="157">
        <v>0</v>
      </c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</row>
    <row r="473" spans="1:60" ht="22.5" outlineLevel="1" x14ac:dyDescent="0.2">
      <c r="A473" s="178">
        <v>118</v>
      </c>
      <c r="B473" s="179" t="s">
        <v>1206</v>
      </c>
      <c r="C473" s="196" t="s">
        <v>1207</v>
      </c>
      <c r="D473" s="180" t="s">
        <v>283</v>
      </c>
      <c r="E473" s="181">
        <v>304.88499999999999</v>
      </c>
      <c r="F473" s="182"/>
      <c r="G473" s="183">
        <f>ROUND(E473*F473,2)</f>
        <v>0</v>
      </c>
      <c r="H473" s="182"/>
      <c r="I473" s="183">
        <f>ROUND(E473*H473,2)</f>
        <v>0</v>
      </c>
      <c r="J473" s="182"/>
      <c r="K473" s="183">
        <f>ROUND(E473*J473,2)</f>
        <v>0</v>
      </c>
      <c r="L473" s="183">
        <v>21</v>
      </c>
      <c r="M473" s="183">
        <f>G473*(1+L473/100)</f>
        <v>0</v>
      </c>
      <c r="N473" s="183">
        <v>1.2999999999999999E-4</v>
      </c>
      <c r="O473" s="183">
        <f>ROUND(E473*N473,2)</f>
        <v>0.04</v>
      </c>
      <c r="P473" s="183">
        <v>0</v>
      </c>
      <c r="Q473" s="183">
        <f>ROUND(E473*P473,2)</f>
        <v>0</v>
      </c>
      <c r="R473" s="183"/>
      <c r="S473" s="183" t="s">
        <v>669</v>
      </c>
      <c r="T473" s="184" t="s">
        <v>670</v>
      </c>
      <c r="U473" s="167">
        <v>0</v>
      </c>
      <c r="V473" s="167">
        <f>ROUND(E473*U473,2)</f>
        <v>0</v>
      </c>
      <c r="W473" s="16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 t="s">
        <v>259</v>
      </c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</row>
    <row r="474" spans="1:60" outlineLevel="1" x14ac:dyDescent="0.2">
      <c r="A474" s="164"/>
      <c r="B474" s="165"/>
      <c r="C474" s="259" t="s">
        <v>1208</v>
      </c>
      <c r="D474" s="260"/>
      <c r="E474" s="260"/>
      <c r="F474" s="260"/>
      <c r="G474" s="260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 t="s">
        <v>413</v>
      </c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</row>
    <row r="475" spans="1:60" outlineLevel="1" x14ac:dyDescent="0.2">
      <c r="A475" s="164"/>
      <c r="B475" s="165"/>
      <c r="C475" s="269" t="s">
        <v>1209</v>
      </c>
      <c r="D475" s="270"/>
      <c r="E475" s="270"/>
      <c r="F475" s="270"/>
      <c r="G475" s="270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 t="s">
        <v>413</v>
      </c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</row>
    <row r="476" spans="1:60" outlineLevel="1" x14ac:dyDescent="0.2">
      <c r="A476" s="164"/>
      <c r="B476" s="165"/>
      <c r="C476" s="269" t="s">
        <v>1210</v>
      </c>
      <c r="D476" s="270"/>
      <c r="E476" s="270"/>
      <c r="F476" s="270"/>
      <c r="G476" s="270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 t="s">
        <v>413</v>
      </c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</row>
    <row r="477" spans="1:60" outlineLevel="1" x14ac:dyDescent="0.2">
      <c r="A477" s="164"/>
      <c r="B477" s="165"/>
      <c r="C477" s="269" t="s">
        <v>1211</v>
      </c>
      <c r="D477" s="270"/>
      <c r="E477" s="270"/>
      <c r="F477" s="270"/>
      <c r="G477" s="270"/>
      <c r="H477" s="167"/>
      <c r="I477" s="167"/>
      <c r="J477" s="167"/>
      <c r="K477" s="167"/>
      <c r="L477" s="167"/>
      <c r="M477" s="167"/>
      <c r="N477" s="167"/>
      <c r="O477" s="167"/>
      <c r="P477" s="167"/>
      <c r="Q477" s="167"/>
      <c r="R477" s="167"/>
      <c r="S477" s="167"/>
      <c r="T477" s="167"/>
      <c r="U477" s="167"/>
      <c r="V477" s="167"/>
      <c r="W477" s="16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 t="s">
        <v>413</v>
      </c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</row>
    <row r="478" spans="1:60" outlineLevel="1" x14ac:dyDescent="0.2">
      <c r="A478" s="164"/>
      <c r="B478" s="165"/>
      <c r="C478" s="269" t="s">
        <v>1045</v>
      </c>
      <c r="D478" s="270"/>
      <c r="E478" s="270"/>
      <c r="F478" s="270"/>
      <c r="G478" s="270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 t="s">
        <v>413</v>
      </c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</row>
    <row r="479" spans="1:60" outlineLevel="1" x14ac:dyDescent="0.2">
      <c r="A479" s="164"/>
      <c r="B479" s="165"/>
      <c r="C479" s="197" t="s">
        <v>1212</v>
      </c>
      <c r="D479" s="169"/>
      <c r="E479" s="170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 t="s">
        <v>263</v>
      </c>
      <c r="AH479" s="157">
        <v>0</v>
      </c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</row>
    <row r="480" spans="1:60" outlineLevel="1" x14ac:dyDescent="0.2">
      <c r="A480" s="164"/>
      <c r="B480" s="165"/>
      <c r="C480" s="197" t="s">
        <v>1213</v>
      </c>
      <c r="D480" s="169"/>
      <c r="E480" s="170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 t="s">
        <v>263</v>
      </c>
      <c r="AH480" s="157">
        <v>0</v>
      </c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</row>
    <row r="481" spans="1:60" outlineLevel="1" x14ac:dyDescent="0.2">
      <c r="A481" s="164"/>
      <c r="B481" s="165"/>
      <c r="C481" s="197" t="s">
        <v>1214</v>
      </c>
      <c r="D481" s="169"/>
      <c r="E481" s="170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 t="s">
        <v>263</v>
      </c>
      <c r="AH481" s="157">
        <v>0</v>
      </c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</row>
    <row r="482" spans="1:60" outlineLevel="1" x14ac:dyDescent="0.2">
      <c r="A482" s="164"/>
      <c r="B482" s="165"/>
      <c r="C482" s="197" t="s">
        <v>1215</v>
      </c>
      <c r="D482" s="169"/>
      <c r="E482" s="170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 t="s">
        <v>263</v>
      </c>
      <c r="AH482" s="157">
        <v>0</v>
      </c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</row>
    <row r="483" spans="1:60" outlineLevel="1" x14ac:dyDescent="0.2">
      <c r="A483" s="164"/>
      <c r="B483" s="165"/>
      <c r="C483" s="197" t="s">
        <v>1216</v>
      </c>
      <c r="D483" s="169"/>
      <c r="E483" s="170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 t="s">
        <v>263</v>
      </c>
      <c r="AH483" s="157">
        <v>0</v>
      </c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</row>
    <row r="484" spans="1:60" outlineLevel="1" x14ac:dyDescent="0.2">
      <c r="A484" s="164"/>
      <c r="B484" s="165"/>
      <c r="C484" s="197" t="s">
        <v>1217</v>
      </c>
      <c r="D484" s="169"/>
      <c r="E484" s="170">
        <v>304.88</v>
      </c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 t="s">
        <v>263</v>
      </c>
      <c r="AH484" s="157">
        <v>0</v>
      </c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</row>
    <row r="485" spans="1:60" ht="22.5" outlineLevel="1" x14ac:dyDescent="0.2">
      <c r="A485" s="178">
        <v>119</v>
      </c>
      <c r="B485" s="179" t="s">
        <v>1218</v>
      </c>
      <c r="C485" s="196" t="s">
        <v>1219</v>
      </c>
      <c r="D485" s="180" t="s">
        <v>246</v>
      </c>
      <c r="E485" s="181">
        <v>64</v>
      </c>
      <c r="F485" s="182"/>
      <c r="G485" s="183">
        <f>ROUND(E485*F485,2)</f>
        <v>0</v>
      </c>
      <c r="H485" s="182"/>
      <c r="I485" s="183">
        <f>ROUND(E485*H485,2)</f>
        <v>0</v>
      </c>
      <c r="J485" s="182"/>
      <c r="K485" s="183">
        <f>ROUND(E485*J485,2)</f>
        <v>0</v>
      </c>
      <c r="L485" s="183">
        <v>21</v>
      </c>
      <c r="M485" s="183">
        <f>G485*(1+L485/100)</f>
        <v>0</v>
      </c>
      <c r="N485" s="183">
        <v>0</v>
      </c>
      <c r="O485" s="183">
        <f>ROUND(E485*N485,2)</f>
        <v>0</v>
      </c>
      <c r="P485" s="183">
        <v>0</v>
      </c>
      <c r="Q485" s="183">
        <f>ROUND(E485*P485,2)</f>
        <v>0</v>
      </c>
      <c r="R485" s="183"/>
      <c r="S485" s="183" t="s">
        <v>669</v>
      </c>
      <c r="T485" s="184" t="s">
        <v>670</v>
      </c>
      <c r="U485" s="167">
        <v>0</v>
      </c>
      <c r="V485" s="167">
        <f>ROUND(E485*U485,2)</f>
        <v>0</v>
      </c>
      <c r="W485" s="16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 t="s">
        <v>259</v>
      </c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</row>
    <row r="486" spans="1:60" outlineLevel="1" x14ac:dyDescent="0.2">
      <c r="A486" s="164"/>
      <c r="B486" s="165"/>
      <c r="C486" s="259" t="s">
        <v>1220</v>
      </c>
      <c r="D486" s="260"/>
      <c r="E486" s="260"/>
      <c r="F486" s="260"/>
      <c r="G486" s="260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 t="s">
        <v>413</v>
      </c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</row>
    <row r="487" spans="1:60" outlineLevel="1" x14ac:dyDescent="0.2">
      <c r="A487" s="178">
        <v>120</v>
      </c>
      <c r="B487" s="179" t="s">
        <v>1221</v>
      </c>
      <c r="C487" s="196" t="s">
        <v>1222</v>
      </c>
      <c r="D487" s="180" t="s">
        <v>1165</v>
      </c>
      <c r="E487" s="181">
        <v>1</v>
      </c>
      <c r="F487" s="182"/>
      <c r="G487" s="183">
        <f>ROUND(E487*F487,2)</f>
        <v>0</v>
      </c>
      <c r="H487" s="182"/>
      <c r="I487" s="183">
        <f>ROUND(E487*H487,2)</f>
        <v>0</v>
      </c>
      <c r="J487" s="182"/>
      <c r="K487" s="183">
        <f>ROUND(E487*J487,2)</f>
        <v>0</v>
      </c>
      <c r="L487" s="183">
        <v>21</v>
      </c>
      <c r="M487" s="183">
        <f>G487*(1+L487/100)</f>
        <v>0</v>
      </c>
      <c r="N487" s="183">
        <v>0</v>
      </c>
      <c r="O487" s="183">
        <f>ROUND(E487*N487,2)</f>
        <v>0</v>
      </c>
      <c r="P487" s="183">
        <v>0</v>
      </c>
      <c r="Q487" s="183">
        <f>ROUND(E487*P487,2)</f>
        <v>0</v>
      </c>
      <c r="R487" s="183"/>
      <c r="S487" s="183" t="s">
        <v>669</v>
      </c>
      <c r="T487" s="184" t="s">
        <v>670</v>
      </c>
      <c r="U487" s="167">
        <v>0</v>
      </c>
      <c r="V487" s="167">
        <f>ROUND(E487*U487,2)</f>
        <v>0</v>
      </c>
      <c r="W487" s="16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 t="s">
        <v>352</v>
      </c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</row>
    <row r="488" spans="1:60" outlineLevel="1" x14ac:dyDescent="0.2">
      <c r="A488" s="164"/>
      <c r="B488" s="165"/>
      <c r="C488" s="259" t="s">
        <v>1223</v>
      </c>
      <c r="D488" s="260"/>
      <c r="E488" s="260"/>
      <c r="F488" s="260"/>
      <c r="G488" s="260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 t="s">
        <v>413</v>
      </c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</row>
    <row r="489" spans="1:60" outlineLevel="1" x14ac:dyDescent="0.2">
      <c r="A489" s="185">
        <v>121</v>
      </c>
      <c r="B489" s="186" t="s">
        <v>1224</v>
      </c>
      <c r="C489" s="195" t="s">
        <v>1225</v>
      </c>
      <c r="D489" s="187" t="s">
        <v>1226</v>
      </c>
      <c r="E489" s="188">
        <v>90</v>
      </c>
      <c r="F489" s="189"/>
      <c r="G489" s="190">
        <f>ROUND(E489*F489,2)</f>
        <v>0</v>
      </c>
      <c r="H489" s="189"/>
      <c r="I489" s="190">
        <f>ROUND(E489*H489,2)</f>
        <v>0</v>
      </c>
      <c r="J489" s="189"/>
      <c r="K489" s="190">
        <f>ROUND(E489*J489,2)</f>
        <v>0</v>
      </c>
      <c r="L489" s="190">
        <v>21</v>
      </c>
      <c r="M489" s="190">
        <f>G489*(1+L489/100)</f>
        <v>0</v>
      </c>
      <c r="N489" s="190">
        <v>0</v>
      </c>
      <c r="O489" s="190">
        <f>ROUND(E489*N489,2)</f>
        <v>0</v>
      </c>
      <c r="P489" s="190">
        <v>0</v>
      </c>
      <c r="Q489" s="190">
        <f>ROUND(E489*P489,2)</f>
        <v>0</v>
      </c>
      <c r="R489" s="190"/>
      <c r="S489" s="190" t="s">
        <v>247</v>
      </c>
      <c r="T489" s="191" t="s">
        <v>248</v>
      </c>
      <c r="U489" s="167">
        <v>0</v>
      </c>
      <c r="V489" s="167">
        <f>ROUND(E489*U489,2)</f>
        <v>0</v>
      </c>
      <c r="W489" s="16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 t="s">
        <v>249</v>
      </c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</row>
    <row r="490" spans="1:60" outlineLevel="1" x14ac:dyDescent="0.2">
      <c r="A490" s="178">
        <v>122</v>
      </c>
      <c r="B490" s="179" t="s">
        <v>1227</v>
      </c>
      <c r="C490" s="196" t="s">
        <v>1228</v>
      </c>
      <c r="D490" s="180" t="s">
        <v>255</v>
      </c>
      <c r="E490" s="181">
        <v>2.58175</v>
      </c>
      <c r="F490" s="182"/>
      <c r="G490" s="183">
        <f>ROUND(E490*F490,2)</f>
        <v>0</v>
      </c>
      <c r="H490" s="182"/>
      <c r="I490" s="183">
        <f>ROUND(E490*H490,2)</f>
        <v>0</v>
      </c>
      <c r="J490" s="182"/>
      <c r="K490" s="183">
        <f>ROUND(E490*J490,2)</f>
        <v>0</v>
      </c>
      <c r="L490" s="183">
        <v>21</v>
      </c>
      <c r="M490" s="183">
        <f>G490*(1+L490/100)</f>
        <v>0</v>
      </c>
      <c r="N490" s="183">
        <v>0</v>
      </c>
      <c r="O490" s="183">
        <f>ROUND(E490*N490,2)</f>
        <v>0</v>
      </c>
      <c r="P490" s="183">
        <v>2</v>
      </c>
      <c r="Q490" s="183">
        <f>ROUND(E490*P490,2)</f>
        <v>5.16</v>
      </c>
      <c r="R490" s="183"/>
      <c r="S490" s="183" t="s">
        <v>669</v>
      </c>
      <c r="T490" s="184" t="s">
        <v>670</v>
      </c>
      <c r="U490" s="167">
        <v>0</v>
      </c>
      <c r="V490" s="167">
        <f>ROUND(E490*U490,2)</f>
        <v>0</v>
      </c>
      <c r="W490" s="16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 t="s">
        <v>259</v>
      </c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</row>
    <row r="491" spans="1:60" outlineLevel="1" x14ac:dyDescent="0.2">
      <c r="A491" s="164"/>
      <c r="B491" s="165"/>
      <c r="C491" s="259" t="s">
        <v>1229</v>
      </c>
      <c r="D491" s="260"/>
      <c r="E491" s="260"/>
      <c r="F491" s="260"/>
      <c r="G491" s="260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 t="s">
        <v>413</v>
      </c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</row>
    <row r="492" spans="1:60" outlineLevel="1" x14ac:dyDescent="0.2">
      <c r="A492" s="164"/>
      <c r="B492" s="165"/>
      <c r="C492" s="197" t="s">
        <v>1230</v>
      </c>
      <c r="D492" s="169"/>
      <c r="E492" s="170">
        <v>2.58175</v>
      </c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 t="s">
        <v>263</v>
      </c>
      <c r="AH492" s="157">
        <v>0</v>
      </c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</row>
    <row r="493" spans="1:60" ht="22.5" outlineLevel="1" x14ac:dyDescent="0.2">
      <c r="A493" s="178">
        <v>123</v>
      </c>
      <c r="B493" s="179" t="s">
        <v>1231</v>
      </c>
      <c r="C493" s="196" t="s">
        <v>1232</v>
      </c>
      <c r="D493" s="180" t="s">
        <v>255</v>
      </c>
      <c r="E493" s="181">
        <v>6.6611200000000004</v>
      </c>
      <c r="F493" s="182"/>
      <c r="G493" s="183">
        <f>ROUND(E493*F493,2)</f>
        <v>0</v>
      </c>
      <c r="H493" s="182"/>
      <c r="I493" s="183">
        <f>ROUND(E493*H493,2)</f>
        <v>0</v>
      </c>
      <c r="J493" s="182"/>
      <c r="K493" s="183">
        <f>ROUND(E493*J493,2)</f>
        <v>0</v>
      </c>
      <c r="L493" s="183">
        <v>21</v>
      </c>
      <c r="M493" s="183">
        <f>G493*(1+L493/100)</f>
        <v>0</v>
      </c>
      <c r="N493" s="183">
        <v>0</v>
      </c>
      <c r="O493" s="183">
        <f>ROUND(E493*N493,2)</f>
        <v>0</v>
      </c>
      <c r="P493" s="183">
        <v>1.8</v>
      </c>
      <c r="Q493" s="183">
        <f>ROUND(E493*P493,2)</f>
        <v>11.99</v>
      </c>
      <c r="R493" s="183"/>
      <c r="S493" s="183" t="s">
        <v>669</v>
      </c>
      <c r="T493" s="184" t="s">
        <v>670</v>
      </c>
      <c r="U493" s="167">
        <v>0</v>
      </c>
      <c r="V493" s="167">
        <f>ROUND(E493*U493,2)</f>
        <v>0</v>
      </c>
      <c r="W493" s="16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 t="s">
        <v>259</v>
      </c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</row>
    <row r="494" spans="1:60" outlineLevel="1" x14ac:dyDescent="0.2">
      <c r="A494" s="164"/>
      <c r="B494" s="165"/>
      <c r="C494" s="259" t="s">
        <v>1233</v>
      </c>
      <c r="D494" s="260"/>
      <c r="E494" s="260"/>
      <c r="F494" s="260"/>
      <c r="G494" s="260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 t="s">
        <v>413</v>
      </c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</row>
    <row r="495" spans="1:60" outlineLevel="1" x14ac:dyDescent="0.2">
      <c r="A495" s="164"/>
      <c r="B495" s="165"/>
      <c r="C495" s="269" t="s">
        <v>1234</v>
      </c>
      <c r="D495" s="270"/>
      <c r="E495" s="270"/>
      <c r="F495" s="270"/>
      <c r="G495" s="270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 t="s">
        <v>413</v>
      </c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</row>
    <row r="496" spans="1:60" outlineLevel="1" x14ac:dyDescent="0.2">
      <c r="A496" s="164"/>
      <c r="B496" s="165"/>
      <c r="C496" s="269" t="s">
        <v>1235</v>
      </c>
      <c r="D496" s="270"/>
      <c r="E496" s="270"/>
      <c r="F496" s="270"/>
      <c r="G496" s="270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 t="s">
        <v>413</v>
      </c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</row>
    <row r="497" spans="1:60" outlineLevel="1" x14ac:dyDescent="0.2">
      <c r="A497" s="164"/>
      <c r="B497" s="165"/>
      <c r="C497" s="269" t="s">
        <v>1236</v>
      </c>
      <c r="D497" s="270"/>
      <c r="E497" s="270"/>
      <c r="F497" s="270"/>
      <c r="G497" s="270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 t="s">
        <v>413</v>
      </c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</row>
    <row r="498" spans="1:60" outlineLevel="1" x14ac:dyDescent="0.2">
      <c r="A498" s="164"/>
      <c r="B498" s="165"/>
      <c r="C498" s="197" t="s">
        <v>1237</v>
      </c>
      <c r="D498" s="169"/>
      <c r="E498" s="170">
        <v>2.0803799999999999</v>
      </c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 t="s">
        <v>263</v>
      </c>
      <c r="AH498" s="157">
        <v>0</v>
      </c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</row>
    <row r="499" spans="1:60" outlineLevel="1" x14ac:dyDescent="0.2">
      <c r="A499" s="164"/>
      <c r="B499" s="165"/>
      <c r="C499" s="197" t="s">
        <v>1238</v>
      </c>
      <c r="D499" s="169"/>
      <c r="E499" s="170">
        <v>1.3545</v>
      </c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 t="s">
        <v>263</v>
      </c>
      <c r="AH499" s="157">
        <v>0</v>
      </c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</row>
    <row r="500" spans="1:60" outlineLevel="1" x14ac:dyDescent="0.2">
      <c r="A500" s="164"/>
      <c r="B500" s="165"/>
      <c r="C500" s="197" t="s">
        <v>1239</v>
      </c>
      <c r="D500" s="169"/>
      <c r="E500" s="170">
        <v>0.67837999999999998</v>
      </c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 t="s">
        <v>263</v>
      </c>
      <c r="AH500" s="157">
        <v>0</v>
      </c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</row>
    <row r="501" spans="1:60" outlineLevel="1" x14ac:dyDescent="0.2">
      <c r="A501" s="164"/>
      <c r="B501" s="165"/>
      <c r="C501" s="197" t="s">
        <v>1240</v>
      </c>
      <c r="D501" s="169"/>
      <c r="E501" s="170">
        <v>2.5478700000000001</v>
      </c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 t="s">
        <v>263</v>
      </c>
      <c r="AH501" s="157">
        <v>0</v>
      </c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</row>
    <row r="502" spans="1:60" outlineLevel="1" x14ac:dyDescent="0.2">
      <c r="A502" s="178">
        <v>124</v>
      </c>
      <c r="B502" s="179" t="s">
        <v>1241</v>
      </c>
      <c r="C502" s="196" t="s">
        <v>1242</v>
      </c>
      <c r="D502" s="180" t="s">
        <v>255</v>
      </c>
      <c r="E502" s="181">
        <v>1.44</v>
      </c>
      <c r="F502" s="182"/>
      <c r="G502" s="183">
        <f>ROUND(E502*F502,2)</f>
        <v>0</v>
      </c>
      <c r="H502" s="182"/>
      <c r="I502" s="183">
        <f>ROUND(E502*H502,2)</f>
        <v>0</v>
      </c>
      <c r="J502" s="182"/>
      <c r="K502" s="183">
        <f>ROUND(E502*J502,2)</f>
        <v>0</v>
      </c>
      <c r="L502" s="183">
        <v>21</v>
      </c>
      <c r="M502" s="183">
        <f>G502*(1+L502/100)</f>
        <v>0</v>
      </c>
      <c r="N502" s="183">
        <v>0</v>
      </c>
      <c r="O502" s="183">
        <f>ROUND(E502*N502,2)</f>
        <v>0</v>
      </c>
      <c r="P502" s="183">
        <v>2.2000000000000002</v>
      </c>
      <c r="Q502" s="183">
        <f>ROUND(E502*P502,2)</f>
        <v>3.17</v>
      </c>
      <c r="R502" s="183"/>
      <c r="S502" s="183" t="s">
        <v>669</v>
      </c>
      <c r="T502" s="184" t="s">
        <v>670</v>
      </c>
      <c r="U502" s="167">
        <v>0</v>
      </c>
      <c r="V502" s="167">
        <f>ROUND(E502*U502,2)</f>
        <v>0</v>
      </c>
      <c r="W502" s="16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 t="s">
        <v>259</v>
      </c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</row>
    <row r="503" spans="1:60" outlineLevel="1" x14ac:dyDescent="0.2">
      <c r="A503" s="164"/>
      <c r="B503" s="165"/>
      <c r="C503" s="259" t="s">
        <v>1243</v>
      </c>
      <c r="D503" s="260"/>
      <c r="E503" s="260"/>
      <c r="F503" s="260"/>
      <c r="G503" s="260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 t="s">
        <v>413</v>
      </c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</row>
    <row r="504" spans="1:60" outlineLevel="1" x14ac:dyDescent="0.2">
      <c r="A504" s="164"/>
      <c r="B504" s="165"/>
      <c r="C504" s="197" t="s">
        <v>1244</v>
      </c>
      <c r="D504" s="169"/>
      <c r="E504" s="170">
        <v>1.44</v>
      </c>
      <c r="F504" s="167"/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 t="s">
        <v>263</v>
      </c>
      <c r="AH504" s="157">
        <v>0</v>
      </c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</row>
    <row r="505" spans="1:60" ht="22.5" outlineLevel="1" x14ac:dyDescent="0.2">
      <c r="A505" s="178">
        <v>125</v>
      </c>
      <c r="B505" s="179" t="s">
        <v>1245</v>
      </c>
      <c r="C505" s="196" t="s">
        <v>1246</v>
      </c>
      <c r="D505" s="180" t="s">
        <v>298</v>
      </c>
      <c r="E505" s="181">
        <v>10.5</v>
      </c>
      <c r="F505" s="182"/>
      <c r="G505" s="183">
        <f>ROUND(E505*F505,2)</f>
        <v>0</v>
      </c>
      <c r="H505" s="182"/>
      <c r="I505" s="183">
        <f>ROUND(E505*H505,2)</f>
        <v>0</v>
      </c>
      <c r="J505" s="182"/>
      <c r="K505" s="183">
        <f>ROUND(E505*J505,2)</f>
        <v>0</v>
      </c>
      <c r="L505" s="183">
        <v>21</v>
      </c>
      <c r="M505" s="183">
        <f>G505*(1+L505/100)</f>
        <v>0</v>
      </c>
      <c r="N505" s="183">
        <v>0</v>
      </c>
      <c r="O505" s="183">
        <f>ROUND(E505*N505,2)</f>
        <v>0</v>
      </c>
      <c r="P505" s="183">
        <v>0.37</v>
      </c>
      <c r="Q505" s="183">
        <f>ROUND(E505*P505,2)</f>
        <v>3.89</v>
      </c>
      <c r="R505" s="183"/>
      <c r="S505" s="183" t="s">
        <v>669</v>
      </c>
      <c r="T505" s="184" t="s">
        <v>670</v>
      </c>
      <c r="U505" s="167">
        <v>0</v>
      </c>
      <c r="V505" s="167">
        <f>ROUND(E505*U505,2)</f>
        <v>0</v>
      </c>
      <c r="W505" s="16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 t="s">
        <v>259</v>
      </c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</row>
    <row r="506" spans="1:60" outlineLevel="1" x14ac:dyDescent="0.2">
      <c r="A506" s="164"/>
      <c r="B506" s="165"/>
      <c r="C506" s="259" t="s">
        <v>1247</v>
      </c>
      <c r="D506" s="260"/>
      <c r="E506" s="260"/>
      <c r="F506" s="260"/>
      <c r="G506" s="260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 t="s">
        <v>413</v>
      </c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</row>
    <row r="507" spans="1:60" outlineLevel="1" x14ac:dyDescent="0.2">
      <c r="A507" s="164"/>
      <c r="B507" s="165"/>
      <c r="C507" s="197" t="s">
        <v>1248</v>
      </c>
      <c r="D507" s="169"/>
      <c r="E507" s="170">
        <v>10.5</v>
      </c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 t="s">
        <v>263</v>
      </c>
      <c r="AH507" s="157">
        <v>0</v>
      </c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</row>
    <row r="508" spans="1:60" outlineLevel="1" x14ac:dyDescent="0.2">
      <c r="A508" s="178">
        <v>126</v>
      </c>
      <c r="B508" s="179" t="s">
        <v>1249</v>
      </c>
      <c r="C508" s="196" t="s">
        <v>1250</v>
      </c>
      <c r="D508" s="180" t="s">
        <v>298</v>
      </c>
      <c r="E508" s="181">
        <v>12</v>
      </c>
      <c r="F508" s="182"/>
      <c r="G508" s="183">
        <f>ROUND(E508*F508,2)</f>
        <v>0</v>
      </c>
      <c r="H508" s="182"/>
      <c r="I508" s="183">
        <f>ROUND(E508*H508,2)</f>
        <v>0</v>
      </c>
      <c r="J508" s="182"/>
      <c r="K508" s="183">
        <f>ROUND(E508*J508,2)</f>
        <v>0</v>
      </c>
      <c r="L508" s="183">
        <v>21</v>
      </c>
      <c r="M508" s="183">
        <f>G508*(1+L508/100)</f>
        <v>0</v>
      </c>
      <c r="N508" s="183">
        <v>0</v>
      </c>
      <c r="O508" s="183">
        <f>ROUND(E508*N508,2)</f>
        <v>0</v>
      </c>
      <c r="P508" s="183">
        <v>7.0000000000000007E-2</v>
      </c>
      <c r="Q508" s="183">
        <f>ROUND(E508*P508,2)</f>
        <v>0.84</v>
      </c>
      <c r="R508" s="183"/>
      <c r="S508" s="183" t="s">
        <v>669</v>
      </c>
      <c r="T508" s="184" t="s">
        <v>670</v>
      </c>
      <c r="U508" s="167">
        <v>0</v>
      </c>
      <c r="V508" s="167">
        <f>ROUND(E508*U508,2)</f>
        <v>0</v>
      </c>
      <c r="W508" s="16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 t="s">
        <v>259</v>
      </c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</row>
    <row r="509" spans="1:60" outlineLevel="1" x14ac:dyDescent="0.2">
      <c r="A509" s="164"/>
      <c r="B509" s="165"/>
      <c r="C509" s="259" t="s">
        <v>1251</v>
      </c>
      <c r="D509" s="260"/>
      <c r="E509" s="260"/>
      <c r="F509" s="260"/>
      <c r="G509" s="260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 t="s">
        <v>413</v>
      </c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</row>
    <row r="510" spans="1:60" outlineLevel="1" x14ac:dyDescent="0.2">
      <c r="A510" s="164"/>
      <c r="B510" s="165"/>
      <c r="C510" s="197" t="s">
        <v>1252</v>
      </c>
      <c r="D510" s="169"/>
      <c r="E510" s="170">
        <v>12</v>
      </c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 t="s">
        <v>263</v>
      </c>
      <c r="AH510" s="157">
        <v>0</v>
      </c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</row>
    <row r="511" spans="1:60" ht="22.5" outlineLevel="1" x14ac:dyDescent="0.2">
      <c r="A511" s="178">
        <v>127</v>
      </c>
      <c r="B511" s="179" t="s">
        <v>1253</v>
      </c>
      <c r="C511" s="196" t="s">
        <v>1254</v>
      </c>
      <c r="D511" s="180" t="s">
        <v>255</v>
      </c>
      <c r="E511" s="181">
        <v>0.216</v>
      </c>
      <c r="F511" s="182"/>
      <c r="G511" s="183">
        <f>ROUND(E511*F511,2)</f>
        <v>0</v>
      </c>
      <c r="H511" s="182"/>
      <c r="I511" s="183">
        <f>ROUND(E511*H511,2)</f>
        <v>0</v>
      </c>
      <c r="J511" s="182"/>
      <c r="K511" s="183">
        <f>ROUND(E511*J511,2)</f>
        <v>0</v>
      </c>
      <c r="L511" s="183">
        <v>21</v>
      </c>
      <c r="M511" s="183">
        <f>G511*(1+L511/100)</f>
        <v>0</v>
      </c>
      <c r="N511" s="183">
        <v>0</v>
      </c>
      <c r="O511" s="183">
        <f>ROUND(E511*N511,2)</f>
        <v>0</v>
      </c>
      <c r="P511" s="183">
        <v>2.4</v>
      </c>
      <c r="Q511" s="183">
        <f>ROUND(E511*P511,2)</f>
        <v>0.52</v>
      </c>
      <c r="R511" s="183"/>
      <c r="S511" s="183" t="s">
        <v>669</v>
      </c>
      <c r="T511" s="184" t="s">
        <v>670</v>
      </c>
      <c r="U511" s="167">
        <v>0</v>
      </c>
      <c r="V511" s="167">
        <f>ROUND(E511*U511,2)</f>
        <v>0</v>
      </c>
      <c r="W511" s="16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 t="s">
        <v>259</v>
      </c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</row>
    <row r="512" spans="1:60" outlineLevel="1" x14ac:dyDescent="0.2">
      <c r="A512" s="164"/>
      <c r="B512" s="165"/>
      <c r="C512" s="259" t="s">
        <v>1255</v>
      </c>
      <c r="D512" s="260"/>
      <c r="E512" s="260"/>
      <c r="F512" s="260"/>
      <c r="G512" s="260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 t="s">
        <v>413</v>
      </c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</row>
    <row r="513" spans="1:60" outlineLevel="1" x14ac:dyDescent="0.2">
      <c r="A513" s="164"/>
      <c r="B513" s="165"/>
      <c r="C513" s="197" t="s">
        <v>1256</v>
      </c>
      <c r="D513" s="169"/>
      <c r="E513" s="170">
        <v>0.216</v>
      </c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 t="s">
        <v>263</v>
      </c>
      <c r="AH513" s="157">
        <v>0</v>
      </c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</row>
    <row r="514" spans="1:60" ht="22.5" outlineLevel="1" x14ac:dyDescent="0.2">
      <c r="A514" s="178">
        <v>128</v>
      </c>
      <c r="B514" s="179" t="s">
        <v>1257</v>
      </c>
      <c r="C514" s="196" t="s">
        <v>1258</v>
      </c>
      <c r="D514" s="180" t="s">
        <v>255</v>
      </c>
      <c r="E514" s="181">
        <v>0.20250000000000001</v>
      </c>
      <c r="F514" s="182"/>
      <c r="G514" s="183">
        <f>ROUND(E514*F514,2)</f>
        <v>0</v>
      </c>
      <c r="H514" s="182"/>
      <c r="I514" s="183">
        <f>ROUND(E514*H514,2)</f>
        <v>0</v>
      </c>
      <c r="J514" s="182"/>
      <c r="K514" s="183">
        <f>ROUND(E514*J514,2)</f>
        <v>0</v>
      </c>
      <c r="L514" s="183">
        <v>21</v>
      </c>
      <c r="M514" s="183">
        <f>G514*(1+L514/100)</f>
        <v>0</v>
      </c>
      <c r="N514" s="183">
        <v>0</v>
      </c>
      <c r="O514" s="183">
        <f>ROUND(E514*N514,2)</f>
        <v>0</v>
      </c>
      <c r="P514" s="183">
        <v>2.4</v>
      </c>
      <c r="Q514" s="183">
        <f>ROUND(E514*P514,2)</f>
        <v>0.49</v>
      </c>
      <c r="R514" s="183"/>
      <c r="S514" s="183" t="s">
        <v>669</v>
      </c>
      <c r="T514" s="184" t="s">
        <v>670</v>
      </c>
      <c r="U514" s="167">
        <v>0</v>
      </c>
      <c r="V514" s="167">
        <f>ROUND(E514*U514,2)</f>
        <v>0</v>
      </c>
      <c r="W514" s="16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 t="s">
        <v>259</v>
      </c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</row>
    <row r="515" spans="1:60" outlineLevel="1" x14ac:dyDescent="0.2">
      <c r="A515" s="164"/>
      <c r="B515" s="165"/>
      <c r="C515" s="259" t="s">
        <v>1259</v>
      </c>
      <c r="D515" s="260"/>
      <c r="E515" s="260"/>
      <c r="F515" s="260"/>
      <c r="G515" s="260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 t="s">
        <v>413</v>
      </c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</row>
    <row r="516" spans="1:60" outlineLevel="1" x14ac:dyDescent="0.2">
      <c r="A516" s="164"/>
      <c r="B516" s="165"/>
      <c r="C516" s="197" t="s">
        <v>1260</v>
      </c>
      <c r="D516" s="169"/>
      <c r="E516" s="170">
        <v>0.20250000000000001</v>
      </c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 t="s">
        <v>263</v>
      </c>
      <c r="AH516" s="157">
        <v>0</v>
      </c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</row>
    <row r="517" spans="1:60" outlineLevel="1" x14ac:dyDescent="0.2">
      <c r="A517" s="178">
        <v>129</v>
      </c>
      <c r="B517" s="179" t="s">
        <v>1261</v>
      </c>
      <c r="C517" s="196" t="s">
        <v>1262</v>
      </c>
      <c r="D517" s="180" t="s">
        <v>255</v>
      </c>
      <c r="E517" s="181">
        <v>11.01577</v>
      </c>
      <c r="F517" s="182"/>
      <c r="G517" s="183">
        <f>ROUND(E517*F517,2)</f>
        <v>0</v>
      </c>
      <c r="H517" s="182"/>
      <c r="I517" s="183">
        <f>ROUND(E517*H517,2)</f>
        <v>0</v>
      </c>
      <c r="J517" s="182"/>
      <c r="K517" s="183">
        <f>ROUND(E517*J517,2)</f>
        <v>0</v>
      </c>
      <c r="L517" s="183">
        <v>21</v>
      </c>
      <c r="M517" s="183">
        <f>G517*(1+L517/100)</f>
        <v>0</v>
      </c>
      <c r="N517" s="183">
        <v>0</v>
      </c>
      <c r="O517" s="183">
        <f>ROUND(E517*N517,2)</f>
        <v>0</v>
      </c>
      <c r="P517" s="183">
        <v>2.2000000000000002</v>
      </c>
      <c r="Q517" s="183">
        <f>ROUND(E517*P517,2)</f>
        <v>24.23</v>
      </c>
      <c r="R517" s="183"/>
      <c r="S517" s="183" t="s">
        <v>669</v>
      </c>
      <c r="T517" s="184" t="s">
        <v>670</v>
      </c>
      <c r="U517" s="167">
        <v>0</v>
      </c>
      <c r="V517" s="167">
        <f>ROUND(E517*U517,2)</f>
        <v>0</v>
      </c>
      <c r="W517" s="16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 t="s">
        <v>259</v>
      </c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</row>
    <row r="518" spans="1:60" outlineLevel="1" x14ac:dyDescent="0.2">
      <c r="A518" s="164"/>
      <c r="B518" s="165"/>
      <c r="C518" s="259" t="s">
        <v>1263</v>
      </c>
      <c r="D518" s="260"/>
      <c r="E518" s="260"/>
      <c r="F518" s="260"/>
      <c r="G518" s="260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 t="s">
        <v>413</v>
      </c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</row>
    <row r="519" spans="1:60" outlineLevel="1" x14ac:dyDescent="0.2">
      <c r="A519" s="164"/>
      <c r="B519" s="165"/>
      <c r="C519" s="197" t="s">
        <v>1264</v>
      </c>
      <c r="D519" s="169"/>
      <c r="E519" s="170">
        <v>2.6970000000000001</v>
      </c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 t="s">
        <v>263</v>
      </c>
      <c r="AH519" s="157">
        <v>0</v>
      </c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</row>
    <row r="520" spans="1:60" outlineLevel="1" x14ac:dyDescent="0.2">
      <c r="A520" s="164"/>
      <c r="B520" s="165"/>
      <c r="C520" s="197" t="s">
        <v>1265</v>
      </c>
      <c r="D520" s="169"/>
      <c r="E520" s="170">
        <v>1.09778</v>
      </c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 t="s">
        <v>263</v>
      </c>
      <c r="AH520" s="157">
        <v>0</v>
      </c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</row>
    <row r="521" spans="1:60" outlineLevel="1" x14ac:dyDescent="0.2">
      <c r="A521" s="164"/>
      <c r="B521" s="165"/>
      <c r="C521" s="197" t="s">
        <v>1266</v>
      </c>
      <c r="D521" s="169"/>
      <c r="E521" s="170">
        <v>7.2210000000000001</v>
      </c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 t="s">
        <v>263</v>
      </c>
      <c r="AH521" s="157">
        <v>0</v>
      </c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</row>
    <row r="522" spans="1:60" ht="22.5" outlineLevel="1" x14ac:dyDescent="0.2">
      <c r="A522" s="178">
        <v>130</v>
      </c>
      <c r="B522" s="179" t="s">
        <v>1267</v>
      </c>
      <c r="C522" s="196" t="s">
        <v>1268</v>
      </c>
      <c r="D522" s="180" t="s">
        <v>283</v>
      </c>
      <c r="E522" s="181">
        <v>13.49025</v>
      </c>
      <c r="F522" s="182"/>
      <c r="G522" s="183">
        <f>ROUND(E522*F522,2)</f>
        <v>0</v>
      </c>
      <c r="H522" s="182"/>
      <c r="I522" s="183">
        <f>ROUND(E522*H522,2)</f>
        <v>0</v>
      </c>
      <c r="J522" s="182"/>
      <c r="K522" s="183">
        <f>ROUND(E522*J522,2)</f>
        <v>0</v>
      </c>
      <c r="L522" s="183">
        <v>21</v>
      </c>
      <c r="M522" s="183">
        <f>G522*(1+L522/100)</f>
        <v>0</v>
      </c>
      <c r="N522" s="183">
        <v>0</v>
      </c>
      <c r="O522" s="183">
        <f>ROUND(E522*N522,2)</f>
        <v>0</v>
      </c>
      <c r="P522" s="183">
        <v>0.09</v>
      </c>
      <c r="Q522" s="183">
        <f>ROUND(E522*P522,2)</f>
        <v>1.21</v>
      </c>
      <c r="R522" s="183"/>
      <c r="S522" s="183" t="s">
        <v>669</v>
      </c>
      <c r="T522" s="184" t="s">
        <v>670</v>
      </c>
      <c r="U522" s="167">
        <v>0</v>
      </c>
      <c r="V522" s="167">
        <f>ROUND(E522*U522,2)</f>
        <v>0</v>
      </c>
      <c r="W522" s="16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 t="s">
        <v>259</v>
      </c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</row>
    <row r="523" spans="1:60" outlineLevel="1" x14ac:dyDescent="0.2">
      <c r="A523" s="164"/>
      <c r="B523" s="165"/>
      <c r="C523" s="259" t="s">
        <v>1269</v>
      </c>
      <c r="D523" s="260"/>
      <c r="E523" s="260"/>
      <c r="F523" s="260"/>
      <c r="G523" s="260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 t="s">
        <v>413</v>
      </c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</row>
    <row r="524" spans="1:60" outlineLevel="1" x14ac:dyDescent="0.2">
      <c r="A524" s="164"/>
      <c r="B524" s="165"/>
      <c r="C524" s="197" t="s">
        <v>1270</v>
      </c>
      <c r="D524" s="169"/>
      <c r="E524" s="170">
        <v>13.49025</v>
      </c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 t="s">
        <v>263</v>
      </c>
      <c r="AH524" s="157">
        <v>0</v>
      </c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</row>
    <row r="525" spans="1:60" ht="22.5" outlineLevel="1" x14ac:dyDescent="0.2">
      <c r="A525" s="178">
        <v>131</v>
      </c>
      <c r="B525" s="179" t="s">
        <v>1271</v>
      </c>
      <c r="C525" s="196" t="s">
        <v>1272</v>
      </c>
      <c r="D525" s="180" t="s">
        <v>255</v>
      </c>
      <c r="E525" s="181">
        <v>2.407</v>
      </c>
      <c r="F525" s="182"/>
      <c r="G525" s="183">
        <f>ROUND(E525*F525,2)</f>
        <v>0</v>
      </c>
      <c r="H525" s="182"/>
      <c r="I525" s="183">
        <f>ROUND(E525*H525,2)</f>
        <v>0</v>
      </c>
      <c r="J525" s="182"/>
      <c r="K525" s="183">
        <f>ROUND(E525*J525,2)</f>
        <v>0</v>
      </c>
      <c r="L525" s="183">
        <v>21</v>
      </c>
      <c r="M525" s="183">
        <f>G525*(1+L525/100)</f>
        <v>0</v>
      </c>
      <c r="N525" s="183">
        <v>0</v>
      </c>
      <c r="O525" s="183">
        <f>ROUND(E525*N525,2)</f>
        <v>0</v>
      </c>
      <c r="P525" s="183">
        <v>1.4</v>
      </c>
      <c r="Q525" s="183">
        <f>ROUND(E525*P525,2)</f>
        <v>3.37</v>
      </c>
      <c r="R525" s="183"/>
      <c r="S525" s="183" t="s">
        <v>669</v>
      </c>
      <c r="T525" s="184" t="s">
        <v>670</v>
      </c>
      <c r="U525" s="167">
        <v>0</v>
      </c>
      <c r="V525" s="167">
        <f>ROUND(E525*U525,2)</f>
        <v>0</v>
      </c>
      <c r="W525" s="16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 t="s">
        <v>259</v>
      </c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</row>
    <row r="526" spans="1:60" outlineLevel="1" x14ac:dyDescent="0.2">
      <c r="A526" s="164"/>
      <c r="B526" s="165"/>
      <c r="C526" s="259" t="s">
        <v>1273</v>
      </c>
      <c r="D526" s="260"/>
      <c r="E526" s="260"/>
      <c r="F526" s="260"/>
      <c r="G526" s="260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 t="s">
        <v>413</v>
      </c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</row>
    <row r="527" spans="1:60" outlineLevel="1" x14ac:dyDescent="0.2">
      <c r="A527" s="164"/>
      <c r="B527" s="165"/>
      <c r="C527" s="197" t="s">
        <v>1274</v>
      </c>
      <c r="D527" s="169"/>
      <c r="E527" s="170">
        <v>2.407</v>
      </c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 t="s">
        <v>263</v>
      </c>
      <c r="AH527" s="157">
        <v>0</v>
      </c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</row>
    <row r="528" spans="1:60" ht="22.5" outlineLevel="1" x14ac:dyDescent="0.2">
      <c r="A528" s="178">
        <v>132</v>
      </c>
      <c r="B528" s="179" t="s">
        <v>1275</v>
      </c>
      <c r="C528" s="196" t="s">
        <v>1276</v>
      </c>
      <c r="D528" s="180" t="s">
        <v>255</v>
      </c>
      <c r="E528" s="181">
        <v>5.3126800000000003</v>
      </c>
      <c r="F528" s="182"/>
      <c r="G528" s="183">
        <f>ROUND(E528*F528,2)</f>
        <v>0</v>
      </c>
      <c r="H528" s="182"/>
      <c r="I528" s="183">
        <f>ROUND(E528*H528,2)</f>
        <v>0</v>
      </c>
      <c r="J528" s="182"/>
      <c r="K528" s="183">
        <f>ROUND(E528*J528,2)</f>
        <v>0</v>
      </c>
      <c r="L528" s="183">
        <v>21</v>
      </c>
      <c r="M528" s="183">
        <f>G528*(1+L528/100)</f>
        <v>0</v>
      </c>
      <c r="N528" s="183">
        <v>0</v>
      </c>
      <c r="O528" s="183">
        <f>ROUND(E528*N528,2)</f>
        <v>0</v>
      </c>
      <c r="P528" s="183">
        <v>1.4</v>
      </c>
      <c r="Q528" s="183">
        <f>ROUND(E528*P528,2)</f>
        <v>7.44</v>
      </c>
      <c r="R528" s="183"/>
      <c r="S528" s="183" t="s">
        <v>669</v>
      </c>
      <c r="T528" s="184" t="s">
        <v>670</v>
      </c>
      <c r="U528" s="167">
        <v>0</v>
      </c>
      <c r="V528" s="167">
        <f>ROUND(E528*U528,2)</f>
        <v>0</v>
      </c>
      <c r="W528" s="16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 t="s">
        <v>259</v>
      </c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</row>
    <row r="529" spans="1:60" outlineLevel="1" x14ac:dyDescent="0.2">
      <c r="A529" s="164"/>
      <c r="B529" s="165"/>
      <c r="C529" s="259" t="s">
        <v>1277</v>
      </c>
      <c r="D529" s="260"/>
      <c r="E529" s="260"/>
      <c r="F529" s="260"/>
      <c r="G529" s="260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 t="s">
        <v>413</v>
      </c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</row>
    <row r="530" spans="1:60" outlineLevel="1" x14ac:dyDescent="0.2">
      <c r="A530" s="164"/>
      <c r="B530" s="165"/>
      <c r="C530" s="197" t="s">
        <v>1278</v>
      </c>
      <c r="D530" s="169"/>
      <c r="E530" s="170">
        <v>3.7757999999999998</v>
      </c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 t="s">
        <v>263</v>
      </c>
      <c r="AH530" s="157">
        <v>0</v>
      </c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</row>
    <row r="531" spans="1:60" outlineLevel="1" x14ac:dyDescent="0.2">
      <c r="A531" s="164"/>
      <c r="B531" s="165"/>
      <c r="C531" s="197" t="s">
        <v>1279</v>
      </c>
      <c r="D531" s="169"/>
      <c r="E531" s="170">
        <v>1.5368900000000001</v>
      </c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 t="s">
        <v>263</v>
      </c>
      <c r="AH531" s="157">
        <v>0</v>
      </c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</row>
    <row r="532" spans="1:60" outlineLevel="1" x14ac:dyDescent="0.2">
      <c r="A532" s="178">
        <v>133</v>
      </c>
      <c r="B532" s="179" t="s">
        <v>1280</v>
      </c>
      <c r="C532" s="196" t="s">
        <v>1281</v>
      </c>
      <c r="D532" s="180" t="s">
        <v>298</v>
      </c>
      <c r="E532" s="181">
        <v>20</v>
      </c>
      <c r="F532" s="182"/>
      <c r="G532" s="183">
        <f>ROUND(E532*F532,2)</f>
        <v>0</v>
      </c>
      <c r="H532" s="182"/>
      <c r="I532" s="183">
        <f>ROUND(E532*H532,2)</f>
        <v>0</v>
      </c>
      <c r="J532" s="182"/>
      <c r="K532" s="183">
        <f>ROUND(E532*J532,2)</f>
        <v>0</v>
      </c>
      <c r="L532" s="183">
        <v>21</v>
      </c>
      <c r="M532" s="183">
        <f>G532*(1+L532/100)</f>
        <v>0</v>
      </c>
      <c r="N532" s="183">
        <v>0</v>
      </c>
      <c r="O532" s="183">
        <f>ROUND(E532*N532,2)</f>
        <v>0</v>
      </c>
      <c r="P532" s="183">
        <v>0.108</v>
      </c>
      <c r="Q532" s="183">
        <f>ROUND(E532*P532,2)</f>
        <v>2.16</v>
      </c>
      <c r="R532" s="183"/>
      <c r="S532" s="183" t="s">
        <v>669</v>
      </c>
      <c r="T532" s="184" t="s">
        <v>670</v>
      </c>
      <c r="U532" s="167">
        <v>0</v>
      </c>
      <c r="V532" s="167">
        <f>ROUND(E532*U532,2)</f>
        <v>0</v>
      </c>
      <c r="W532" s="16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 t="s">
        <v>259</v>
      </c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</row>
    <row r="533" spans="1:60" outlineLevel="1" x14ac:dyDescent="0.2">
      <c r="A533" s="164"/>
      <c r="B533" s="165"/>
      <c r="C533" s="259" t="s">
        <v>1282</v>
      </c>
      <c r="D533" s="260"/>
      <c r="E533" s="260"/>
      <c r="F533" s="260"/>
      <c r="G533" s="260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 t="s">
        <v>413</v>
      </c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</row>
    <row r="534" spans="1:60" outlineLevel="1" x14ac:dyDescent="0.2">
      <c r="A534" s="185">
        <v>134</v>
      </c>
      <c r="B534" s="186" t="s">
        <v>1283</v>
      </c>
      <c r="C534" s="195" t="s">
        <v>1284</v>
      </c>
      <c r="D534" s="187" t="s">
        <v>246</v>
      </c>
      <c r="E534" s="188">
        <v>1</v>
      </c>
      <c r="F534" s="189"/>
      <c r="G534" s="190">
        <f>ROUND(E534*F534,2)</f>
        <v>0</v>
      </c>
      <c r="H534" s="189"/>
      <c r="I534" s="190">
        <f>ROUND(E534*H534,2)</f>
        <v>0</v>
      </c>
      <c r="J534" s="189"/>
      <c r="K534" s="190">
        <f>ROUND(E534*J534,2)</f>
        <v>0</v>
      </c>
      <c r="L534" s="190">
        <v>21</v>
      </c>
      <c r="M534" s="190">
        <f>G534*(1+L534/100)</f>
        <v>0</v>
      </c>
      <c r="N534" s="190">
        <v>0</v>
      </c>
      <c r="O534" s="190">
        <f>ROUND(E534*N534,2)</f>
        <v>0</v>
      </c>
      <c r="P534" s="190">
        <v>0.192</v>
      </c>
      <c r="Q534" s="190">
        <f>ROUND(E534*P534,2)</f>
        <v>0.19</v>
      </c>
      <c r="R534" s="190"/>
      <c r="S534" s="190" t="s">
        <v>669</v>
      </c>
      <c r="T534" s="191" t="s">
        <v>670</v>
      </c>
      <c r="U534" s="167">
        <v>0</v>
      </c>
      <c r="V534" s="167">
        <f>ROUND(E534*U534,2)</f>
        <v>0</v>
      </c>
      <c r="W534" s="16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 t="s">
        <v>259</v>
      </c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</row>
    <row r="535" spans="1:60" ht="22.5" outlineLevel="1" x14ac:dyDescent="0.2">
      <c r="A535" s="178">
        <v>135</v>
      </c>
      <c r="B535" s="179" t="s">
        <v>1285</v>
      </c>
      <c r="C535" s="196" t="s">
        <v>1286</v>
      </c>
      <c r="D535" s="180" t="s">
        <v>283</v>
      </c>
      <c r="E535" s="181">
        <v>4.2864000000000004</v>
      </c>
      <c r="F535" s="182"/>
      <c r="G535" s="183">
        <f>ROUND(E535*F535,2)</f>
        <v>0</v>
      </c>
      <c r="H535" s="182"/>
      <c r="I535" s="183">
        <f>ROUND(E535*H535,2)</f>
        <v>0</v>
      </c>
      <c r="J535" s="182"/>
      <c r="K535" s="183">
        <f>ROUND(E535*J535,2)</f>
        <v>0</v>
      </c>
      <c r="L535" s="183">
        <v>21</v>
      </c>
      <c r="M535" s="183">
        <f>G535*(1+L535/100)</f>
        <v>0</v>
      </c>
      <c r="N535" s="183">
        <v>0</v>
      </c>
      <c r="O535" s="183">
        <f>ROUND(E535*N535,2)</f>
        <v>0</v>
      </c>
      <c r="P535" s="183">
        <v>6.2E-2</v>
      </c>
      <c r="Q535" s="183">
        <f>ROUND(E535*P535,2)</f>
        <v>0.27</v>
      </c>
      <c r="R535" s="183"/>
      <c r="S535" s="183" t="s">
        <v>669</v>
      </c>
      <c r="T535" s="184" t="s">
        <v>670</v>
      </c>
      <c r="U535" s="167">
        <v>0</v>
      </c>
      <c r="V535" s="167">
        <f>ROUND(E535*U535,2)</f>
        <v>0</v>
      </c>
      <c r="W535" s="16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 t="s">
        <v>259</v>
      </c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</row>
    <row r="536" spans="1:60" outlineLevel="1" x14ac:dyDescent="0.2">
      <c r="A536" s="164"/>
      <c r="B536" s="165"/>
      <c r="C536" s="197" t="s">
        <v>1287</v>
      </c>
      <c r="D536" s="169"/>
      <c r="E536" s="170">
        <v>4.2864000000000004</v>
      </c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 t="s">
        <v>263</v>
      </c>
      <c r="AH536" s="157">
        <v>0</v>
      </c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</row>
    <row r="537" spans="1:60" ht="22.5" outlineLevel="1" x14ac:dyDescent="0.2">
      <c r="A537" s="178">
        <v>136</v>
      </c>
      <c r="B537" s="179" t="s">
        <v>1288</v>
      </c>
      <c r="C537" s="196" t="s">
        <v>1289</v>
      </c>
      <c r="D537" s="180" t="s">
        <v>283</v>
      </c>
      <c r="E537" s="181">
        <v>5.7152000000000003</v>
      </c>
      <c r="F537" s="182"/>
      <c r="G537" s="183">
        <f>ROUND(E537*F537,2)</f>
        <v>0</v>
      </c>
      <c r="H537" s="182"/>
      <c r="I537" s="183">
        <f>ROUND(E537*H537,2)</f>
        <v>0</v>
      </c>
      <c r="J537" s="182"/>
      <c r="K537" s="183">
        <f>ROUND(E537*J537,2)</f>
        <v>0</v>
      </c>
      <c r="L537" s="183">
        <v>21</v>
      </c>
      <c r="M537" s="183">
        <f>G537*(1+L537/100)</f>
        <v>0</v>
      </c>
      <c r="N537" s="183">
        <v>0</v>
      </c>
      <c r="O537" s="183">
        <f>ROUND(E537*N537,2)</f>
        <v>0</v>
      </c>
      <c r="P537" s="183">
        <v>5.3999999999999999E-2</v>
      </c>
      <c r="Q537" s="183">
        <f>ROUND(E537*P537,2)</f>
        <v>0.31</v>
      </c>
      <c r="R537" s="183"/>
      <c r="S537" s="183" t="s">
        <v>669</v>
      </c>
      <c r="T537" s="184" t="s">
        <v>670</v>
      </c>
      <c r="U537" s="167">
        <v>0</v>
      </c>
      <c r="V537" s="167">
        <f>ROUND(E537*U537,2)</f>
        <v>0</v>
      </c>
      <c r="W537" s="16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 t="s">
        <v>259</v>
      </c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</row>
    <row r="538" spans="1:60" outlineLevel="1" x14ac:dyDescent="0.2">
      <c r="A538" s="164"/>
      <c r="B538" s="165"/>
      <c r="C538" s="197" t="s">
        <v>1290</v>
      </c>
      <c r="D538" s="169"/>
      <c r="E538" s="170">
        <v>5.7152000000000003</v>
      </c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 t="s">
        <v>263</v>
      </c>
      <c r="AH538" s="157">
        <v>0</v>
      </c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</row>
    <row r="539" spans="1:60" ht="22.5" outlineLevel="1" x14ac:dyDescent="0.2">
      <c r="A539" s="178">
        <v>137</v>
      </c>
      <c r="B539" s="179" t="s">
        <v>1291</v>
      </c>
      <c r="C539" s="196" t="s">
        <v>1292</v>
      </c>
      <c r="D539" s="180" t="s">
        <v>283</v>
      </c>
      <c r="E539" s="181">
        <v>4.2864000000000004</v>
      </c>
      <c r="F539" s="182"/>
      <c r="G539" s="183">
        <f>ROUND(E539*F539,2)</f>
        <v>0</v>
      </c>
      <c r="H539" s="182"/>
      <c r="I539" s="183">
        <f>ROUND(E539*H539,2)</f>
        <v>0</v>
      </c>
      <c r="J539" s="182"/>
      <c r="K539" s="183">
        <f>ROUND(E539*J539,2)</f>
        <v>0</v>
      </c>
      <c r="L539" s="183">
        <v>21</v>
      </c>
      <c r="M539" s="183">
        <f>G539*(1+L539/100)</f>
        <v>0</v>
      </c>
      <c r="N539" s="183">
        <v>0</v>
      </c>
      <c r="O539" s="183">
        <f>ROUND(E539*N539,2)</f>
        <v>0</v>
      </c>
      <c r="P539" s="183">
        <v>4.7E-2</v>
      </c>
      <c r="Q539" s="183">
        <f>ROUND(E539*P539,2)</f>
        <v>0.2</v>
      </c>
      <c r="R539" s="183"/>
      <c r="S539" s="183" t="s">
        <v>669</v>
      </c>
      <c r="T539" s="184" t="s">
        <v>670</v>
      </c>
      <c r="U539" s="167">
        <v>0</v>
      </c>
      <c r="V539" s="167">
        <f>ROUND(E539*U539,2)</f>
        <v>0</v>
      </c>
      <c r="W539" s="16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 t="s">
        <v>259</v>
      </c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</row>
    <row r="540" spans="1:60" outlineLevel="1" x14ac:dyDescent="0.2">
      <c r="A540" s="164"/>
      <c r="B540" s="165"/>
      <c r="C540" s="197" t="s">
        <v>1293</v>
      </c>
      <c r="D540" s="169"/>
      <c r="E540" s="170">
        <v>4.2864000000000004</v>
      </c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 t="s">
        <v>263</v>
      </c>
      <c r="AH540" s="157">
        <v>0</v>
      </c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</row>
    <row r="541" spans="1:60" ht="22.5" outlineLevel="1" x14ac:dyDescent="0.2">
      <c r="A541" s="178">
        <v>138</v>
      </c>
      <c r="B541" s="179" t="s">
        <v>1294</v>
      </c>
      <c r="C541" s="196" t="s">
        <v>1295</v>
      </c>
      <c r="D541" s="180" t="s">
        <v>283</v>
      </c>
      <c r="E541" s="181">
        <v>6.5919999999999996</v>
      </c>
      <c r="F541" s="182"/>
      <c r="G541" s="183">
        <f>ROUND(E541*F541,2)</f>
        <v>0</v>
      </c>
      <c r="H541" s="182"/>
      <c r="I541" s="183">
        <f>ROUND(E541*H541,2)</f>
        <v>0</v>
      </c>
      <c r="J541" s="182"/>
      <c r="K541" s="183">
        <f>ROUND(E541*J541,2)</f>
        <v>0</v>
      </c>
      <c r="L541" s="183">
        <v>21</v>
      </c>
      <c r="M541" s="183">
        <f>G541*(1+L541/100)</f>
        <v>0</v>
      </c>
      <c r="N541" s="183">
        <v>0</v>
      </c>
      <c r="O541" s="183">
        <f>ROUND(E541*N541,2)</f>
        <v>0</v>
      </c>
      <c r="P541" s="183">
        <v>8.7999999999999995E-2</v>
      </c>
      <c r="Q541" s="183">
        <f>ROUND(E541*P541,2)</f>
        <v>0.57999999999999996</v>
      </c>
      <c r="R541" s="183"/>
      <c r="S541" s="183" t="s">
        <v>669</v>
      </c>
      <c r="T541" s="184" t="s">
        <v>670</v>
      </c>
      <c r="U541" s="167">
        <v>0</v>
      </c>
      <c r="V541" s="167">
        <f>ROUND(E541*U541,2)</f>
        <v>0</v>
      </c>
      <c r="W541" s="16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 t="s">
        <v>259</v>
      </c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</row>
    <row r="542" spans="1:60" outlineLevel="1" x14ac:dyDescent="0.2">
      <c r="A542" s="164"/>
      <c r="B542" s="165"/>
      <c r="C542" s="197" t="s">
        <v>1296</v>
      </c>
      <c r="D542" s="169"/>
      <c r="E542" s="170">
        <v>6.5919999999999996</v>
      </c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 t="s">
        <v>263</v>
      </c>
      <c r="AH542" s="157">
        <v>0</v>
      </c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</row>
    <row r="543" spans="1:60" ht="22.5" outlineLevel="1" x14ac:dyDescent="0.2">
      <c r="A543" s="178">
        <v>139</v>
      </c>
      <c r="B543" s="179" t="s">
        <v>1297</v>
      </c>
      <c r="C543" s="196" t="s">
        <v>1298</v>
      </c>
      <c r="D543" s="180" t="s">
        <v>283</v>
      </c>
      <c r="E543" s="181">
        <v>5.28</v>
      </c>
      <c r="F543" s="182"/>
      <c r="G543" s="183">
        <f>ROUND(E543*F543,2)</f>
        <v>0</v>
      </c>
      <c r="H543" s="182"/>
      <c r="I543" s="183">
        <f>ROUND(E543*H543,2)</f>
        <v>0</v>
      </c>
      <c r="J543" s="182"/>
      <c r="K543" s="183">
        <f>ROUND(E543*J543,2)</f>
        <v>0</v>
      </c>
      <c r="L543" s="183">
        <v>21</v>
      </c>
      <c r="M543" s="183">
        <f>G543*(1+L543/100)</f>
        <v>0</v>
      </c>
      <c r="N543" s="183">
        <v>0</v>
      </c>
      <c r="O543" s="183">
        <f>ROUND(E543*N543,2)</f>
        <v>0</v>
      </c>
      <c r="P543" s="183">
        <v>0.06</v>
      </c>
      <c r="Q543" s="183">
        <f>ROUND(E543*P543,2)</f>
        <v>0.32</v>
      </c>
      <c r="R543" s="183"/>
      <c r="S543" s="183" t="s">
        <v>669</v>
      </c>
      <c r="T543" s="184" t="s">
        <v>670</v>
      </c>
      <c r="U543" s="167">
        <v>0</v>
      </c>
      <c r="V543" s="167">
        <f>ROUND(E543*U543,2)</f>
        <v>0</v>
      </c>
      <c r="W543" s="16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 t="s">
        <v>259</v>
      </c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</row>
    <row r="544" spans="1:60" outlineLevel="1" x14ac:dyDescent="0.2">
      <c r="A544" s="164"/>
      <c r="B544" s="165"/>
      <c r="C544" s="197" t="s">
        <v>1299</v>
      </c>
      <c r="D544" s="169"/>
      <c r="E544" s="170">
        <v>5.28</v>
      </c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 t="s">
        <v>263</v>
      </c>
      <c r="AH544" s="157">
        <v>0</v>
      </c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</row>
    <row r="545" spans="1:60" ht="22.5" outlineLevel="1" x14ac:dyDescent="0.2">
      <c r="A545" s="178">
        <v>140</v>
      </c>
      <c r="B545" s="179" t="s">
        <v>1300</v>
      </c>
      <c r="C545" s="196" t="s">
        <v>1301</v>
      </c>
      <c r="D545" s="180" t="s">
        <v>298</v>
      </c>
      <c r="E545" s="181">
        <v>2.1</v>
      </c>
      <c r="F545" s="182"/>
      <c r="G545" s="183">
        <f>ROUND(E545*F545,2)</f>
        <v>0</v>
      </c>
      <c r="H545" s="182"/>
      <c r="I545" s="183">
        <f>ROUND(E545*H545,2)</f>
        <v>0</v>
      </c>
      <c r="J545" s="182"/>
      <c r="K545" s="183">
        <f>ROUND(E545*J545,2)</f>
        <v>0</v>
      </c>
      <c r="L545" s="183">
        <v>21</v>
      </c>
      <c r="M545" s="183">
        <f>G545*(1+L545/100)</f>
        <v>0</v>
      </c>
      <c r="N545" s="183">
        <v>0</v>
      </c>
      <c r="O545" s="183">
        <f>ROUND(E545*N545,2)</f>
        <v>0</v>
      </c>
      <c r="P545" s="183">
        <v>8.1000000000000003E-2</v>
      </c>
      <c r="Q545" s="183">
        <f>ROUND(E545*P545,2)</f>
        <v>0.17</v>
      </c>
      <c r="R545" s="183"/>
      <c r="S545" s="183" t="s">
        <v>669</v>
      </c>
      <c r="T545" s="184" t="s">
        <v>670</v>
      </c>
      <c r="U545" s="167">
        <v>0</v>
      </c>
      <c r="V545" s="167">
        <f>ROUND(E545*U545,2)</f>
        <v>0</v>
      </c>
      <c r="W545" s="16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 t="s">
        <v>259</v>
      </c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</row>
    <row r="546" spans="1:60" outlineLevel="1" x14ac:dyDescent="0.2">
      <c r="A546" s="164"/>
      <c r="B546" s="165"/>
      <c r="C546" s="259" t="s">
        <v>1302</v>
      </c>
      <c r="D546" s="260"/>
      <c r="E546" s="260"/>
      <c r="F546" s="260"/>
      <c r="G546" s="260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 t="s">
        <v>413</v>
      </c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</row>
    <row r="547" spans="1:60" ht="22.5" outlineLevel="1" x14ac:dyDescent="0.2">
      <c r="A547" s="178">
        <v>141</v>
      </c>
      <c r="B547" s="179" t="s">
        <v>1303</v>
      </c>
      <c r="C547" s="196" t="s">
        <v>1304</v>
      </c>
      <c r="D547" s="180" t="s">
        <v>283</v>
      </c>
      <c r="E547" s="181">
        <v>55.24</v>
      </c>
      <c r="F547" s="182"/>
      <c r="G547" s="183">
        <f>ROUND(E547*F547,2)</f>
        <v>0</v>
      </c>
      <c r="H547" s="182"/>
      <c r="I547" s="183">
        <f>ROUND(E547*H547,2)</f>
        <v>0</v>
      </c>
      <c r="J547" s="182"/>
      <c r="K547" s="183">
        <f>ROUND(E547*J547,2)</f>
        <v>0</v>
      </c>
      <c r="L547" s="183">
        <v>21</v>
      </c>
      <c r="M547" s="183">
        <f>G547*(1+L547/100)</f>
        <v>0</v>
      </c>
      <c r="N547" s="183">
        <v>0</v>
      </c>
      <c r="O547" s="183">
        <f>ROUND(E547*N547,2)</f>
        <v>0</v>
      </c>
      <c r="P547" s="183">
        <v>0.02</v>
      </c>
      <c r="Q547" s="183">
        <f>ROUND(E547*P547,2)</f>
        <v>1.1000000000000001</v>
      </c>
      <c r="R547" s="183"/>
      <c r="S547" s="183" t="s">
        <v>669</v>
      </c>
      <c r="T547" s="184" t="s">
        <v>670</v>
      </c>
      <c r="U547" s="167">
        <v>0</v>
      </c>
      <c r="V547" s="167">
        <f>ROUND(E547*U547,2)</f>
        <v>0</v>
      </c>
      <c r="W547" s="16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 t="s">
        <v>259</v>
      </c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</row>
    <row r="548" spans="1:60" outlineLevel="1" x14ac:dyDescent="0.2">
      <c r="A548" s="164"/>
      <c r="B548" s="165"/>
      <c r="C548" s="197" t="s">
        <v>986</v>
      </c>
      <c r="D548" s="169"/>
      <c r="E548" s="170">
        <v>12.24</v>
      </c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 t="s">
        <v>263</v>
      </c>
      <c r="AH548" s="157">
        <v>0</v>
      </c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</row>
    <row r="549" spans="1:60" outlineLevel="1" x14ac:dyDescent="0.2">
      <c r="A549" s="164"/>
      <c r="B549" s="165"/>
      <c r="C549" s="197" t="s">
        <v>987</v>
      </c>
      <c r="D549" s="169"/>
      <c r="E549" s="170">
        <v>18.329999999999998</v>
      </c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 t="s">
        <v>263</v>
      </c>
      <c r="AH549" s="157">
        <v>0</v>
      </c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</row>
    <row r="550" spans="1:60" outlineLevel="1" x14ac:dyDescent="0.2">
      <c r="A550" s="164"/>
      <c r="B550" s="165"/>
      <c r="C550" s="197" t="s">
        <v>988</v>
      </c>
      <c r="D550" s="169"/>
      <c r="E550" s="170">
        <v>24.67</v>
      </c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 t="s">
        <v>263</v>
      </c>
      <c r="AH550" s="157">
        <v>0</v>
      </c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</row>
    <row r="551" spans="1:60" ht="22.5" outlineLevel="1" x14ac:dyDescent="0.2">
      <c r="A551" s="178">
        <v>142</v>
      </c>
      <c r="B551" s="179" t="s">
        <v>1305</v>
      </c>
      <c r="C551" s="196" t="s">
        <v>1306</v>
      </c>
      <c r="D551" s="180" t="s">
        <v>283</v>
      </c>
      <c r="E551" s="181">
        <v>132.83992000000001</v>
      </c>
      <c r="F551" s="182"/>
      <c r="G551" s="183">
        <f>ROUND(E551*F551,2)</f>
        <v>0</v>
      </c>
      <c r="H551" s="182"/>
      <c r="I551" s="183">
        <f>ROUND(E551*H551,2)</f>
        <v>0</v>
      </c>
      <c r="J551" s="182"/>
      <c r="K551" s="183">
        <f>ROUND(E551*J551,2)</f>
        <v>0</v>
      </c>
      <c r="L551" s="183">
        <v>21</v>
      </c>
      <c r="M551" s="183">
        <f>G551*(1+L551/100)</f>
        <v>0</v>
      </c>
      <c r="N551" s="183">
        <v>0</v>
      </c>
      <c r="O551" s="183">
        <f>ROUND(E551*N551,2)</f>
        <v>0</v>
      </c>
      <c r="P551" s="183">
        <v>0.02</v>
      </c>
      <c r="Q551" s="183">
        <f>ROUND(E551*P551,2)</f>
        <v>2.66</v>
      </c>
      <c r="R551" s="183"/>
      <c r="S551" s="183" t="s">
        <v>669</v>
      </c>
      <c r="T551" s="184" t="s">
        <v>670</v>
      </c>
      <c r="U551" s="167">
        <v>0</v>
      </c>
      <c r="V551" s="167">
        <f>ROUND(E551*U551,2)</f>
        <v>0</v>
      </c>
      <c r="W551" s="16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 t="s">
        <v>259</v>
      </c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</row>
    <row r="552" spans="1:60" outlineLevel="1" x14ac:dyDescent="0.2">
      <c r="A552" s="164"/>
      <c r="B552" s="165"/>
      <c r="C552" s="197" t="s">
        <v>1307</v>
      </c>
      <c r="D552" s="169"/>
      <c r="E552" s="170">
        <v>28</v>
      </c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 t="s">
        <v>263</v>
      </c>
      <c r="AH552" s="157">
        <v>0</v>
      </c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</row>
    <row r="553" spans="1:60" outlineLevel="1" x14ac:dyDescent="0.2">
      <c r="A553" s="164"/>
      <c r="B553" s="165"/>
      <c r="C553" s="197" t="s">
        <v>1308</v>
      </c>
      <c r="D553" s="169"/>
      <c r="E553" s="170">
        <v>21.744</v>
      </c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 t="s">
        <v>263</v>
      </c>
      <c r="AH553" s="157">
        <v>0</v>
      </c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</row>
    <row r="554" spans="1:60" outlineLevel="1" x14ac:dyDescent="0.2">
      <c r="A554" s="164"/>
      <c r="B554" s="165"/>
      <c r="C554" s="197" t="s">
        <v>1309</v>
      </c>
      <c r="D554" s="169"/>
      <c r="E554" s="170">
        <v>26.01792</v>
      </c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 t="s">
        <v>263</v>
      </c>
      <c r="AH554" s="157">
        <v>0</v>
      </c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</row>
    <row r="555" spans="1:60" outlineLevel="1" x14ac:dyDescent="0.2">
      <c r="A555" s="164"/>
      <c r="B555" s="165"/>
      <c r="C555" s="197" t="s">
        <v>1310</v>
      </c>
      <c r="D555" s="169"/>
      <c r="E555" s="170">
        <v>57.078000000000003</v>
      </c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 t="s">
        <v>263</v>
      </c>
      <c r="AH555" s="157">
        <v>0</v>
      </c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</row>
    <row r="556" spans="1:60" ht="22.5" outlineLevel="1" x14ac:dyDescent="0.2">
      <c r="A556" s="178">
        <v>143</v>
      </c>
      <c r="B556" s="179" t="s">
        <v>1311</v>
      </c>
      <c r="C556" s="196" t="s">
        <v>1312</v>
      </c>
      <c r="D556" s="180" t="s">
        <v>283</v>
      </c>
      <c r="E556" s="181">
        <v>85.284400000000005</v>
      </c>
      <c r="F556" s="182"/>
      <c r="G556" s="183">
        <f>ROUND(E556*F556,2)</f>
        <v>0</v>
      </c>
      <c r="H556" s="182"/>
      <c r="I556" s="183">
        <f>ROUND(E556*H556,2)</f>
        <v>0</v>
      </c>
      <c r="J556" s="182"/>
      <c r="K556" s="183">
        <f>ROUND(E556*J556,2)</f>
        <v>0</v>
      </c>
      <c r="L556" s="183">
        <v>21</v>
      </c>
      <c r="M556" s="183">
        <f>G556*(1+L556/100)</f>
        <v>0</v>
      </c>
      <c r="N556" s="183">
        <v>0</v>
      </c>
      <c r="O556" s="183">
        <f>ROUND(E556*N556,2)</f>
        <v>0</v>
      </c>
      <c r="P556" s="183">
        <v>4.5999999999999999E-2</v>
      </c>
      <c r="Q556" s="183">
        <f>ROUND(E556*P556,2)</f>
        <v>3.92</v>
      </c>
      <c r="R556" s="183"/>
      <c r="S556" s="183" t="s">
        <v>669</v>
      </c>
      <c r="T556" s="184" t="s">
        <v>670</v>
      </c>
      <c r="U556" s="167">
        <v>0</v>
      </c>
      <c r="V556" s="167">
        <f>ROUND(E556*U556,2)</f>
        <v>0</v>
      </c>
      <c r="W556" s="16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 t="s">
        <v>259</v>
      </c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</row>
    <row r="557" spans="1:60" outlineLevel="1" x14ac:dyDescent="0.2">
      <c r="A557" s="164"/>
      <c r="B557" s="165"/>
      <c r="C557" s="259" t="s">
        <v>1313</v>
      </c>
      <c r="D557" s="260"/>
      <c r="E557" s="260"/>
      <c r="F557" s="260"/>
      <c r="G557" s="260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 t="s">
        <v>413</v>
      </c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</row>
    <row r="558" spans="1:60" outlineLevel="1" x14ac:dyDescent="0.2">
      <c r="A558" s="164"/>
      <c r="B558" s="165"/>
      <c r="C558" s="269" t="s">
        <v>1314</v>
      </c>
      <c r="D558" s="270"/>
      <c r="E558" s="270"/>
      <c r="F558" s="270"/>
      <c r="G558" s="270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 t="s">
        <v>413</v>
      </c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</row>
    <row r="559" spans="1:60" outlineLevel="1" x14ac:dyDescent="0.2">
      <c r="A559" s="164"/>
      <c r="B559" s="165"/>
      <c r="C559" s="197" t="s">
        <v>999</v>
      </c>
      <c r="D559" s="169"/>
      <c r="E559" s="170">
        <v>21</v>
      </c>
      <c r="F559" s="167"/>
      <c r="G559" s="167"/>
      <c r="H559" s="167"/>
      <c r="I559" s="167"/>
      <c r="J559" s="167"/>
      <c r="K559" s="167"/>
      <c r="L559" s="167"/>
      <c r="M559" s="167"/>
      <c r="N559" s="167"/>
      <c r="O559" s="167"/>
      <c r="P559" s="167"/>
      <c r="Q559" s="167"/>
      <c r="R559" s="167"/>
      <c r="S559" s="167"/>
      <c r="T559" s="167"/>
      <c r="U559" s="167"/>
      <c r="V559" s="167"/>
      <c r="W559" s="16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 t="s">
        <v>263</v>
      </c>
      <c r="AH559" s="157">
        <v>0</v>
      </c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</row>
    <row r="560" spans="1:60" outlineLevel="1" x14ac:dyDescent="0.2">
      <c r="A560" s="164"/>
      <c r="B560" s="165"/>
      <c r="C560" s="197" t="s">
        <v>1315</v>
      </c>
      <c r="D560" s="169"/>
      <c r="E560" s="170">
        <v>18.12</v>
      </c>
      <c r="F560" s="167"/>
      <c r="G560" s="167"/>
      <c r="H560" s="167"/>
      <c r="I560" s="167"/>
      <c r="J560" s="167"/>
      <c r="K560" s="167"/>
      <c r="L560" s="167"/>
      <c r="M560" s="167"/>
      <c r="N560" s="167"/>
      <c r="O560" s="167"/>
      <c r="P560" s="167"/>
      <c r="Q560" s="167"/>
      <c r="R560" s="167"/>
      <c r="S560" s="167"/>
      <c r="T560" s="167"/>
      <c r="U560" s="167"/>
      <c r="V560" s="167"/>
      <c r="W560" s="16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 t="s">
        <v>263</v>
      </c>
      <c r="AH560" s="157">
        <v>0</v>
      </c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</row>
    <row r="561" spans="1:60" outlineLevel="1" x14ac:dyDescent="0.2">
      <c r="A561" s="164"/>
      <c r="B561" s="165"/>
      <c r="C561" s="197" t="s">
        <v>1316</v>
      </c>
      <c r="D561" s="169"/>
      <c r="E561" s="170">
        <v>14.4544</v>
      </c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 t="s">
        <v>263</v>
      </c>
      <c r="AH561" s="157">
        <v>0</v>
      </c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</row>
    <row r="562" spans="1:60" outlineLevel="1" x14ac:dyDescent="0.2">
      <c r="A562" s="164"/>
      <c r="B562" s="165"/>
      <c r="C562" s="197" t="s">
        <v>1317</v>
      </c>
      <c r="D562" s="169"/>
      <c r="E562" s="170">
        <v>31.71</v>
      </c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 t="s">
        <v>263</v>
      </c>
      <c r="AH562" s="157">
        <v>0</v>
      </c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</row>
    <row r="563" spans="1:60" ht="22.5" outlineLevel="1" x14ac:dyDescent="0.2">
      <c r="A563" s="178">
        <v>144</v>
      </c>
      <c r="B563" s="179" t="s">
        <v>1318</v>
      </c>
      <c r="C563" s="196" t="s">
        <v>1319</v>
      </c>
      <c r="D563" s="180" t="s">
        <v>283</v>
      </c>
      <c r="E563" s="181">
        <v>418.90884999999997</v>
      </c>
      <c r="F563" s="182"/>
      <c r="G563" s="183">
        <f>ROUND(E563*F563,2)</f>
        <v>0</v>
      </c>
      <c r="H563" s="182"/>
      <c r="I563" s="183">
        <f>ROUND(E563*H563,2)</f>
        <v>0</v>
      </c>
      <c r="J563" s="182"/>
      <c r="K563" s="183">
        <f>ROUND(E563*J563,2)</f>
        <v>0</v>
      </c>
      <c r="L563" s="183">
        <v>21</v>
      </c>
      <c r="M563" s="183">
        <f>G563*(1+L563/100)</f>
        <v>0</v>
      </c>
      <c r="N563" s="183">
        <v>0</v>
      </c>
      <c r="O563" s="183">
        <f>ROUND(E563*N563,2)</f>
        <v>0</v>
      </c>
      <c r="P563" s="183">
        <v>0.05</v>
      </c>
      <c r="Q563" s="183">
        <f>ROUND(E563*P563,2)</f>
        <v>20.95</v>
      </c>
      <c r="R563" s="183"/>
      <c r="S563" s="183" t="s">
        <v>669</v>
      </c>
      <c r="T563" s="184" t="s">
        <v>670</v>
      </c>
      <c r="U563" s="167">
        <v>0</v>
      </c>
      <c r="V563" s="167">
        <f>ROUND(E563*U563,2)</f>
        <v>0</v>
      </c>
      <c r="W563" s="16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 t="s">
        <v>259</v>
      </c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</row>
    <row r="564" spans="1:60" outlineLevel="1" x14ac:dyDescent="0.2">
      <c r="A564" s="164"/>
      <c r="B564" s="165"/>
      <c r="C564" s="197" t="s">
        <v>1053</v>
      </c>
      <c r="D564" s="169"/>
      <c r="E564" s="170">
        <v>45.396000000000001</v>
      </c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 t="s">
        <v>263</v>
      </c>
      <c r="AH564" s="157">
        <v>0</v>
      </c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</row>
    <row r="565" spans="1:60" outlineLevel="1" x14ac:dyDescent="0.2">
      <c r="A565" s="164"/>
      <c r="B565" s="165"/>
      <c r="C565" s="197" t="s">
        <v>1054</v>
      </c>
      <c r="D565" s="169"/>
      <c r="E565" s="170">
        <v>138.24725000000001</v>
      </c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 t="s">
        <v>263</v>
      </c>
      <c r="AH565" s="157">
        <v>0</v>
      </c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</row>
    <row r="566" spans="1:60" outlineLevel="1" x14ac:dyDescent="0.2">
      <c r="A566" s="164"/>
      <c r="B566" s="165"/>
      <c r="C566" s="197" t="s">
        <v>1320</v>
      </c>
      <c r="D566" s="169"/>
      <c r="E566" s="170">
        <v>50.116999999999997</v>
      </c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 t="s">
        <v>263</v>
      </c>
      <c r="AH566" s="157">
        <v>0</v>
      </c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</row>
    <row r="567" spans="1:60" outlineLevel="1" x14ac:dyDescent="0.2">
      <c r="A567" s="164"/>
      <c r="B567" s="165"/>
      <c r="C567" s="197" t="s">
        <v>1056</v>
      </c>
      <c r="D567" s="169"/>
      <c r="E567" s="170">
        <v>-17.197399999999998</v>
      </c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 t="s">
        <v>263</v>
      </c>
      <c r="AH567" s="157">
        <v>0</v>
      </c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</row>
    <row r="568" spans="1:60" outlineLevel="1" x14ac:dyDescent="0.2">
      <c r="A568" s="164"/>
      <c r="B568" s="165"/>
      <c r="C568" s="197" t="s">
        <v>1057</v>
      </c>
      <c r="D568" s="169"/>
      <c r="E568" s="170">
        <v>10.927</v>
      </c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 t="s">
        <v>263</v>
      </c>
      <c r="AH568" s="157">
        <v>0</v>
      </c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</row>
    <row r="569" spans="1:60" outlineLevel="1" x14ac:dyDescent="0.2">
      <c r="A569" s="164"/>
      <c r="B569" s="165"/>
      <c r="C569" s="197" t="s">
        <v>1058</v>
      </c>
      <c r="D569" s="169"/>
      <c r="E569" s="170">
        <v>1.7</v>
      </c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 t="s">
        <v>263</v>
      </c>
      <c r="AH569" s="157">
        <v>0</v>
      </c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</row>
    <row r="570" spans="1:60" ht="22.5" outlineLevel="1" x14ac:dyDescent="0.2">
      <c r="A570" s="164"/>
      <c r="B570" s="165"/>
      <c r="C570" s="197" t="s">
        <v>1321</v>
      </c>
      <c r="D570" s="169"/>
      <c r="E570" s="170">
        <v>189.71899999999999</v>
      </c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 t="s">
        <v>263</v>
      </c>
      <c r="AH570" s="157">
        <v>0</v>
      </c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</row>
    <row r="571" spans="1:60" outlineLevel="1" x14ac:dyDescent="0.2">
      <c r="A571" s="185">
        <v>145</v>
      </c>
      <c r="B571" s="186" t="s">
        <v>1322</v>
      </c>
      <c r="C571" s="195" t="s">
        <v>1323</v>
      </c>
      <c r="D571" s="187" t="s">
        <v>444</v>
      </c>
      <c r="E571" s="188">
        <v>2</v>
      </c>
      <c r="F571" s="189"/>
      <c r="G571" s="190">
        <f>ROUND(E571*F571,2)</f>
        <v>0</v>
      </c>
      <c r="H571" s="189"/>
      <c r="I571" s="190">
        <f>ROUND(E571*H571,2)</f>
        <v>0</v>
      </c>
      <c r="J571" s="189"/>
      <c r="K571" s="190">
        <f>ROUND(E571*J571,2)</f>
        <v>0</v>
      </c>
      <c r="L571" s="190">
        <v>21</v>
      </c>
      <c r="M571" s="190">
        <f>G571*(1+L571/100)</f>
        <v>0</v>
      </c>
      <c r="N571" s="190">
        <v>0</v>
      </c>
      <c r="O571" s="190">
        <f>ROUND(E571*N571,2)</f>
        <v>0</v>
      </c>
      <c r="P571" s="190">
        <v>0</v>
      </c>
      <c r="Q571" s="190">
        <f>ROUND(E571*P571,2)</f>
        <v>0</v>
      </c>
      <c r="R571" s="190"/>
      <c r="S571" s="190" t="s">
        <v>669</v>
      </c>
      <c r="T571" s="191" t="s">
        <v>670</v>
      </c>
      <c r="U571" s="167">
        <v>0</v>
      </c>
      <c r="V571" s="167">
        <f>ROUND(E571*U571,2)</f>
        <v>0</v>
      </c>
      <c r="W571" s="16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 t="s">
        <v>259</v>
      </c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</row>
    <row r="572" spans="1:60" outlineLevel="1" x14ac:dyDescent="0.2">
      <c r="A572" s="178">
        <v>146</v>
      </c>
      <c r="B572" s="179" t="s">
        <v>1324</v>
      </c>
      <c r="C572" s="196" t="s">
        <v>1325</v>
      </c>
      <c r="D572" s="180" t="s">
        <v>255</v>
      </c>
      <c r="E572" s="181">
        <v>1.65</v>
      </c>
      <c r="F572" s="182"/>
      <c r="G572" s="183">
        <f>ROUND(E572*F572,2)</f>
        <v>0</v>
      </c>
      <c r="H572" s="182"/>
      <c r="I572" s="183">
        <f>ROUND(E572*H572,2)</f>
        <v>0</v>
      </c>
      <c r="J572" s="182"/>
      <c r="K572" s="183">
        <f>ROUND(E572*J572,2)</f>
        <v>0</v>
      </c>
      <c r="L572" s="183">
        <v>21</v>
      </c>
      <c r="M572" s="183">
        <f>G572*(1+L572/100)</f>
        <v>0</v>
      </c>
      <c r="N572" s="183">
        <v>0</v>
      </c>
      <c r="O572" s="183">
        <f>ROUND(E572*N572,2)</f>
        <v>0</v>
      </c>
      <c r="P572" s="183">
        <v>2.5</v>
      </c>
      <c r="Q572" s="183">
        <f>ROUND(E572*P572,2)</f>
        <v>4.13</v>
      </c>
      <c r="R572" s="183"/>
      <c r="S572" s="183" t="s">
        <v>669</v>
      </c>
      <c r="T572" s="184" t="s">
        <v>670</v>
      </c>
      <c r="U572" s="167">
        <v>0</v>
      </c>
      <c r="V572" s="167">
        <f>ROUND(E572*U572,2)</f>
        <v>0</v>
      </c>
      <c r="W572" s="16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 t="s">
        <v>259</v>
      </c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</row>
    <row r="573" spans="1:60" outlineLevel="1" x14ac:dyDescent="0.2">
      <c r="A573" s="164"/>
      <c r="B573" s="165"/>
      <c r="C573" s="259" t="s">
        <v>1326</v>
      </c>
      <c r="D573" s="260"/>
      <c r="E573" s="260"/>
      <c r="F573" s="260"/>
      <c r="G573" s="260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 t="s">
        <v>413</v>
      </c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</row>
    <row r="574" spans="1:60" outlineLevel="1" x14ac:dyDescent="0.2">
      <c r="A574" s="164"/>
      <c r="B574" s="165"/>
      <c r="C574" s="197" t="s">
        <v>1327</v>
      </c>
      <c r="D574" s="169"/>
      <c r="E574" s="170">
        <v>1.65</v>
      </c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 t="s">
        <v>263</v>
      </c>
      <c r="AH574" s="157">
        <v>0</v>
      </c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</row>
    <row r="575" spans="1:60" outlineLevel="1" x14ac:dyDescent="0.2">
      <c r="A575" s="178">
        <v>147</v>
      </c>
      <c r="B575" s="179" t="s">
        <v>1328</v>
      </c>
      <c r="C575" s="196" t="s">
        <v>1329</v>
      </c>
      <c r="D575" s="180" t="s">
        <v>255</v>
      </c>
      <c r="E575" s="181">
        <v>2.83</v>
      </c>
      <c r="F575" s="182"/>
      <c r="G575" s="183">
        <f>ROUND(E575*F575,2)</f>
        <v>0</v>
      </c>
      <c r="H575" s="182"/>
      <c r="I575" s="183">
        <f>ROUND(E575*H575,2)</f>
        <v>0</v>
      </c>
      <c r="J575" s="182"/>
      <c r="K575" s="183">
        <f>ROUND(E575*J575,2)</f>
        <v>0</v>
      </c>
      <c r="L575" s="183">
        <v>21</v>
      </c>
      <c r="M575" s="183">
        <f>G575*(1+L575/100)</f>
        <v>0</v>
      </c>
      <c r="N575" s="183">
        <v>0</v>
      </c>
      <c r="O575" s="183">
        <f>ROUND(E575*N575,2)</f>
        <v>0</v>
      </c>
      <c r="P575" s="183">
        <v>1.95</v>
      </c>
      <c r="Q575" s="183">
        <f>ROUND(E575*P575,2)</f>
        <v>5.52</v>
      </c>
      <c r="R575" s="183"/>
      <c r="S575" s="183" t="s">
        <v>669</v>
      </c>
      <c r="T575" s="184" t="s">
        <v>670</v>
      </c>
      <c r="U575" s="167">
        <v>0</v>
      </c>
      <c r="V575" s="167">
        <f>ROUND(E575*U575,2)</f>
        <v>0</v>
      </c>
      <c r="W575" s="16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 t="s">
        <v>259</v>
      </c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</row>
    <row r="576" spans="1:60" outlineLevel="1" x14ac:dyDescent="0.2">
      <c r="A576" s="164"/>
      <c r="B576" s="165"/>
      <c r="C576" s="259" t="s">
        <v>1330</v>
      </c>
      <c r="D576" s="260"/>
      <c r="E576" s="260"/>
      <c r="F576" s="260"/>
      <c r="G576" s="260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 t="s">
        <v>413</v>
      </c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</row>
    <row r="577" spans="1:60" outlineLevel="1" x14ac:dyDescent="0.2">
      <c r="A577" s="164"/>
      <c r="B577" s="165"/>
      <c r="C577" s="269" t="s">
        <v>1331</v>
      </c>
      <c r="D577" s="270"/>
      <c r="E577" s="270"/>
      <c r="F577" s="270"/>
      <c r="G577" s="270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 t="s">
        <v>413</v>
      </c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</row>
    <row r="578" spans="1:60" outlineLevel="1" x14ac:dyDescent="0.2">
      <c r="A578" s="164"/>
      <c r="B578" s="165"/>
      <c r="C578" s="197" t="s">
        <v>1332</v>
      </c>
      <c r="D578" s="169"/>
      <c r="E578" s="170">
        <v>2.83</v>
      </c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 t="s">
        <v>263</v>
      </c>
      <c r="AH578" s="157">
        <v>0</v>
      </c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</row>
    <row r="579" spans="1:60" outlineLevel="1" x14ac:dyDescent="0.2">
      <c r="A579" s="178">
        <v>148</v>
      </c>
      <c r="B579" s="179" t="s">
        <v>1333</v>
      </c>
      <c r="C579" s="196" t="s">
        <v>1334</v>
      </c>
      <c r="D579" s="180" t="s">
        <v>255</v>
      </c>
      <c r="E579" s="181">
        <v>9</v>
      </c>
      <c r="F579" s="182"/>
      <c r="G579" s="183">
        <f>ROUND(E579*F579,2)</f>
        <v>0</v>
      </c>
      <c r="H579" s="182"/>
      <c r="I579" s="183">
        <f>ROUND(E579*H579,2)</f>
        <v>0</v>
      </c>
      <c r="J579" s="182"/>
      <c r="K579" s="183">
        <f>ROUND(E579*J579,2)</f>
        <v>0</v>
      </c>
      <c r="L579" s="183">
        <v>21</v>
      </c>
      <c r="M579" s="183">
        <f>G579*(1+L579/100)</f>
        <v>0</v>
      </c>
      <c r="N579" s="183">
        <v>0</v>
      </c>
      <c r="O579" s="183">
        <f>ROUND(E579*N579,2)</f>
        <v>0</v>
      </c>
      <c r="P579" s="183">
        <v>1.95</v>
      </c>
      <c r="Q579" s="183">
        <f>ROUND(E579*P579,2)</f>
        <v>17.55</v>
      </c>
      <c r="R579" s="183"/>
      <c r="S579" s="183" t="s">
        <v>669</v>
      </c>
      <c r="T579" s="184" t="s">
        <v>670</v>
      </c>
      <c r="U579" s="167">
        <v>0</v>
      </c>
      <c r="V579" s="167">
        <f>ROUND(E579*U579,2)</f>
        <v>0</v>
      </c>
      <c r="W579" s="16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 t="s">
        <v>259</v>
      </c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</row>
    <row r="580" spans="1:60" outlineLevel="1" x14ac:dyDescent="0.2">
      <c r="A580" s="164"/>
      <c r="B580" s="165"/>
      <c r="C580" s="259" t="s">
        <v>1335</v>
      </c>
      <c r="D580" s="260"/>
      <c r="E580" s="260"/>
      <c r="F580" s="260"/>
      <c r="G580" s="260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 t="s">
        <v>413</v>
      </c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</row>
    <row r="581" spans="1:60" outlineLevel="1" x14ac:dyDescent="0.2">
      <c r="A581" s="164"/>
      <c r="B581" s="165"/>
      <c r="C581" s="269" t="s">
        <v>1336</v>
      </c>
      <c r="D581" s="270"/>
      <c r="E581" s="270"/>
      <c r="F581" s="270"/>
      <c r="G581" s="270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 t="s">
        <v>413</v>
      </c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</row>
    <row r="582" spans="1:60" outlineLevel="1" x14ac:dyDescent="0.2">
      <c r="A582" s="164"/>
      <c r="B582" s="165"/>
      <c r="C582" s="197" t="s">
        <v>1337</v>
      </c>
      <c r="D582" s="169"/>
      <c r="E582" s="170">
        <v>9</v>
      </c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 t="s">
        <v>263</v>
      </c>
      <c r="AH582" s="157">
        <v>0</v>
      </c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</row>
    <row r="583" spans="1:60" outlineLevel="1" x14ac:dyDescent="0.2">
      <c r="A583" s="178">
        <v>149</v>
      </c>
      <c r="B583" s="179" t="s">
        <v>1338</v>
      </c>
      <c r="C583" s="196" t="s">
        <v>1339</v>
      </c>
      <c r="D583" s="180" t="s">
        <v>255</v>
      </c>
      <c r="E583" s="181">
        <v>11.33</v>
      </c>
      <c r="F583" s="182"/>
      <c r="G583" s="183">
        <f>ROUND(E583*F583,2)</f>
        <v>0</v>
      </c>
      <c r="H583" s="182"/>
      <c r="I583" s="183">
        <f>ROUND(E583*H583,2)</f>
        <v>0</v>
      </c>
      <c r="J583" s="182"/>
      <c r="K583" s="183">
        <f>ROUND(E583*J583,2)</f>
        <v>0</v>
      </c>
      <c r="L583" s="183">
        <v>21</v>
      </c>
      <c r="M583" s="183">
        <f>G583*(1+L583/100)</f>
        <v>0</v>
      </c>
      <c r="N583" s="183">
        <v>0</v>
      </c>
      <c r="O583" s="183">
        <f>ROUND(E583*N583,2)</f>
        <v>0</v>
      </c>
      <c r="P583" s="183">
        <v>0</v>
      </c>
      <c r="Q583" s="183">
        <f>ROUND(E583*P583,2)</f>
        <v>0</v>
      </c>
      <c r="R583" s="183"/>
      <c r="S583" s="183" t="s">
        <v>669</v>
      </c>
      <c r="T583" s="184" t="s">
        <v>670</v>
      </c>
      <c r="U583" s="167">
        <v>0</v>
      </c>
      <c r="V583" s="167">
        <f>ROUND(E583*U583,2)</f>
        <v>0</v>
      </c>
      <c r="W583" s="16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 t="s">
        <v>259</v>
      </c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</row>
    <row r="584" spans="1:60" outlineLevel="1" x14ac:dyDescent="0.2">
      <c r="A584" s="164"/>
      <c r="B584" s="165"/>
      <c r="C584" s="259" t="s">
        <v>1340</v>
      </c>
      <c r="D584" s="260"/>
      <c r="E584" s="260"/>
      <c r="F584" s="260"/>
      <c r="G584" s="260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 t="s">
        <v>413</v>
      </c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</row>
    <row r="585" spans="1:60" outlineLevel="1" x14ac:dyDescent="0.2">
      <c r="A585" s="164"/>
      <c r="B585" s="165"/>
      <c r="C585" s="197" t="s">
        <v>1341</v>
      </c>
      <c r="D585" s="169"/>
      <c r="E585" s="170">
        <v>11.33</v>
      </c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 t="s">
        <v>263</v>
      </c>
      <c r="AH585" s="157">
        <v>0</v>
      </c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</row>
    <row r="586" spans="1:60" outlineLevel="1" x14ac:dyDescent="0.2">
      <c r="A586" s="178">
        <v>150</v>
      </c>
      <c r="B586" s="179" t="s">
        <v>1342</v>
      </c>
      <c r="C586" s="196" t="s">
        <v>1343</v>
      </c>
      <c r="D586" s="180" t="s">
        <v>255</v>
      </c>
      <c r="E586" s="181">
        <v>1.65</v>
      </c>
      <c r="F586" s="182"/>
      <c r="G586" s="183">
        <f>ROUND(E586*F586,2)</f>
        <v>0</v>
      </c>
      <c r="H586" s="182"/>
      <c r="I586" s="183">
        <f>ROUND(E586*H586,2)</f>
        <v>0</v>
      </c>
      <c r="J586" s="182"/>
      <c r="K586" s="183">
        <f>ROUND(E586*J586,2)</f>
        <v>0</v>
      </c>
      <c r="L586" s="183">
        <v>21</v>
      </c>
      <c r="M586" s="183">
        <f>G586*(1+L586/100)</f>
        <v>0</v>
      </c>
      <c r="N586" s="183">
        <v>0</v>
      </c>
      <c r="O586" s="183">
        <f>ROUND(E586*N586,2)</f>
        <v>0</v>
      </c>
      <c r="P586" s="183">
        <v>0</v>
      </c>
      <c r="Q586" s="183">
        <f>ROUND(E586*P586,2)</f>
        <v>0</v>
      </c>
      <c r="R586" s="183"/>
      <c r="S586" s="183" t="s">
        <v>669</v>
      </c>
      <c r="T586" s="184" t="s">
        <v>670</v>
      </c>
      <c r="U586" s="167">
        <v>0</v>
      </c>
      <c r="V586" s="167">
        <f>ROUND(E586*U586,2)</f>
        <v>0</v>
      </c>
      <c r="W586" s="16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 t="s">
        <v>259</v>
      </c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</row>
    <row r="587" spans="1:60" outlineLevel="1" x14ac:dyDescent="0.2">
      <c r="A587" s="164"/>
      <c r="B587" s="165"/>
      <c r="C587" s="259" t="s">
        <v>1344</v>
      </c>
      <c r="D587" s="260"/>
      <c r="E587" s="260"/>
      <c r="F587" s="260"/>
      <c r="G587" s="260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 t="s">
        <v>413</v>
      </c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</row>
    <row r="588" spans="1:60" outlineLevel="1" x14ac:dyDescent="0.2">
      <c r="A588" s="164"/>
      <c r="B588" s="165"/>
      <c r="C588" s="197" t="s">
        <v>1327</v>
      </c>
      <c r="D588" s="169"/>
      <c r="E588" s="170">
        <v>1.65</v>
      </c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 t="s">
        <v>263</v>
      </c>
      <c r="AH588" s="157">
        <v>0</v>
      </c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</row>
    <row r="589" spans="1:60" outlineLevel="1" x14ac:dyDescent="0.2">
      <c r="A589" s="178">
        <v>151</v>
      </c>
      <c r="B589" s="179" t="s">
        <v>1345</v>
      </c>
      <c r="C589" s="196" t="s">
        <v>1346</v>
      </c>
      <c r="D589" s="180" t="s">
        <v>255</v>
      </c>
      <c r="E589" s="181">
        <v>2.33</v>
      </c>
      <c r="F589" s="182"/>
      <c r="G589" s="183">
        <f>ROUND(E589*F589,2)</f>
        <v>0</v>
      </c>
      <c r="H589" s="182"/>
      <c r="I589" s="183">
        <f>ROUND(E589*H589,2)</f>
        <v>0</v>
      </c>
      <c r="J589" s="182"/>
      <c r="K589" s="183">
        <f>ROUND(E589*J589,2)</f>
        <v>0</v>
      </c>
      <c r="L589" s="183">
        <v>21</v>
      </c>
      <c r="M589" s="183">
        <f>G589*(1+L589/100)</f>
        <v>0</v>
      </c>
      <c r="N589" s="183">
        <v>0.50375000000000003</v>
      </c>
      <c r="O589" s="183">
        <f>ROUND(E589*N589,2)</f>
        <v>1.17</v>
      </c>
      <c r="P589" s="183">
        <v>1.95</v>
      </c>
      <c r="Q589" s="183">
        <f>ROUND(E589*P589,2)</f>
        <v>4.54</v>
      </c>
      <c r="R589" s="183"/>
      <c r="S589" s="183" t="s">
        <v>669</v>
      </c>
      <c r="T589" s="184" t="s">
        <v>670</v>
      </c>
      <c r="U589" s="167">
        <v>0</v>
      </c>
      <c r="V589" s="167">
        <f>ROUND(E589*U589,2)</f>
        <v>0</v>
      </c>
      <c r="W589" s="16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 t="s">
        <v>259</v>
      </c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</row>
    <row r="590" spans="1:60" outlineLevel="1" x14ac:dyDescent="0.2">
      <c r="A590" s="164"/>
      <c r="B590" s="165"/>
      <c r="C590" s="259" t="s">
        <v>1347</v>
      </c>
      <c r="D590" s="260"/>
      <c r="E590" s="260"/>
      <c r="F590" s="260"/>
      <c r="G590" s="260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 t="s">
        <v>413</v>
      </c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</row>
    <row r="591" spans="1:60" outlineLevel="1" x14ac:dyDescent="0.2">
      <c r="A591" s="164"/>
      <c r="B591" s="165"/>
      <c r="C591" s="269" t="s">
        <v>1348</v>
      </c>
      <c r="D591" s="270"/>
      <c r="E591" s="270"/>
      <c r="F591" s="270"/>
      <c r="G591" s="270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 t="s">
        <v>413</v>
      </c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</row>
    <row r="592" spans="1:60" outlineLevel="1" x14ac:dyDescent="0.2">
      <c r="A592" s="164"/>
      <c r="B592" s="165"/>
      <c r="C592" s="197" t="s">
        <v>1349</v>
      </c>
      <c r="D592" s="169"/>
      <c r="E592" s="170">
        <v>2.33</v>
      </c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 t="s">
        <v>263</v>
      </c>
      <c r="AH592" s="157">
        <v>0</v>
      </c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</row>
    <row r="593" spans="1:60" outlineLevel="1" x14ac:dyDescent="0.2">
      <c r="A593" s="178">
        <v>152</v>
      </c>
      <c r="B593" s="179" t="s">
        <v>1350</v>
      </c>
      <c r="C593" s="196" t="s">
        <v>1351</v>
      </c>
      <c r="D593" s="180" t="s">
        <v>255</v>
      </c>
      <c r="E593" s="181">
        <v>9</v>
      </c>
      <c r="F593" s="182"/>
      <c r="G593" s="183">
        <f>ROUND(E593*F593,2)</f>
        <v>0</v>
      </c>
      <c r="H593" s="182"/>
      <c r="I593" s="183">
        <f>ROUND(E593*H593,2)</f>
        <v>0</v>
      </c>
      <c r="J593" s="182"/>
      <c r="K593" s="183">
        <f>ROUND(E593*J593,2)</f>
        <v>0</v>
      </c>
      <c r="L593" s="183">
        <v>21</v>
      </c>
      <c r="M593" s="183">
        <f>G593*(1+L593/100)</f>
        <v>0</v>
      </c>
      <c r="N593" s="183">
        <v>0.50375000000000003</v>
      </c>
      <c r="O593" s="183">
        <f>ROUND(E593*N593,2)</f>
        <v>4.53</v>
      </c>
      <c r="P593" s="183">
        <v>1.95</v>
      </c>
      <c r="Q593" s="183">
        <f>ROUND(E593*P593,2)</f>
        <v>17.55</v>
      </c>
      <c r="R593" s="183"/>
      <c r="S593" s="183" t="s">
        <v>669</v>
      </c>
      <c r="T593" s="184" t="s">
        <v>670</v>
      </c>
      <c r="U593" s="167">
        <v>0</v>
      </c>
      <c r="V593" s="167">
        <f>ROUND(E593*U593,2)</f>
        <v>0</v>
      </c>
      <c r="W593" s="16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 t="s">
        <v>259</v>
      </c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</row>
    <row r="594" spans="1:60" outlineLevel="1" x14ac:dyDescent="0.2">
      <c r="A594" s="164"/>
      <c r="B594" s="165"/>
      <c r="C594" s="259" t="s">
        <v>1347</v>
      </c>
      <c r="D594" s="260"/>
      <c r="E594" s="260"/>
      <c r="F594" s="260"/>
      <c r="G594" s="260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 t="s">
        <v>413</v>
      </c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</row>
    <row r="595" spans="1:60" outlineLevel="1" x14ac:dyDescent="0.2">
      <c r="A595" s="164"/>
      <c r="B595" s="165"/>
      <c r="C595" s="269" t="s">
        <v>1348</v>
      </c>
      <c r="D595" s="270"/>
      <c r="E595" s="270"/>
      <c r="F595" s="270"/>
      <c r="G595" s="270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 t="s">
        <v>413</v>
      </c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</row>
    <row r="596" spans="1:60" outlineLevel="1" x14ac:dyDescent="0.2">
      <c r="A596" s="164"/>
      <c r="B596" s="165"/>
      <c r="C596" s="197" t="s">
        <v>1337</v>
      </c>
      <c r="D596" s="169"/>
      <c r="E596" s="170">
        <v>9</v>
      </c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 t="s">
        <v>263</v>
      </c>
      <c r="AH596" s="157">
        <v>0</v>
      </c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</row>
    <row r="597" spans="1:60" outlineLevel="1" x14ac:dyDescent="0.2">
      <c r="A597" s="178">
        <v>153</v>
      </c>
      <c r="B597" s="179" t="s">
        <v>1352</v>
      </c>
      <c r="C597" s="196" t="s">
        <v>1353</v>
      </c>
      <c r="D597" s="180" t="s">
        <v>255</v>
      </c>
      <c r="E597" s="181">
        <v>1.65</v>
      </c>
      <c r="F597" s="182"/>
      <c r="G597" s="183">
        <f>ROUND(E597*F597,2)</f>
        <v>0</v>
      </c>
      <c r="H597" s="182"/>
      <c r="I597" s="183">
        <f>ROUND(E597*H597,2)</f>
        <v>0</v>
      </c>
      <c r="J597" s="182"/>
      <c r="K597" s="183">
        <f>ROUND(E597*J597,2)</f>
        <v>0</v>
      </c>
      <c r="L597" s="183">
        <v>21</v>
      </c>
      <c r="M597" s="183">
        <f>G597*(1+L597/100)</f>
        <v>0</v>
      </c>
      <c r="N597" s="183">
        <v>0.50375000000000003</v>
      </c>
      <c r="O597" s="183">
        <f>ROUND(E597*N597,2)</f>
        <v>0.83</v>
      </c>
      <c r="P597" s="183">
        <v>2.5</v>
      </c>
      <c r="Q597" s="183">
        <f>ROUND(E597*P597,2)</f>
        <v>4.13</v>
      </c>
      <c r="R597" s="183"/>
      <c r="S597" s="183" t="s">
        <v>669</v>
      </c>
      <c r="T597" s="184" t="s">
        <v>670</v>
      </c>
      <c r="U597" s="167">
        <v>0</v>
      </c>
      <c r="V597" s="167">
        <f>ROUND(E597*U597,2)</f>
        <v>0</v>
      </c>
      <c r="W597" s="16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 t="s">
        <v>259</v>
      </c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</row>
    <row r="598" spans="1:60" outlineLevel="1" x14ac:dyDescent="0.2">
      <c r="A598" s="164"/>
      <c r="B598" s="165"/>
      <c r="C598" s="259" t="s">
        <v>1354</v>
      </c>
      <c r="D598" s="260"/>
      <c r="E598" s="260"/>
      <c r="F598" s="260"/>
      <c r="G598" s="260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 t="s">
        <v>413</v>
      </c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</row>
    <row r="599" spans="1:60" outlineLevel="1" x14ac:dyDescent="0.2">
      <c r="A599" s="164"/>
      <c r="B599" s="165"/>
      <c r="C599" s="197" t="s">
        <v>1327</v>
      </c>
      <c r="D599" s="169"/>
      <c r="E599" s="170">
        <v>1.65</v>
      </c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 t="s">
        <v>263</v>
      </c>
      <c r="AH599" s="157">
        <v>0</v>
      </c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</row>
    <row r="600" spans="1:60" ht="22.5" outlineLevel="1" x14ac:dyDescent="0.2">
      <c r="A600" s="178">
        <v>154</v>
      </c>
      <c r="B600" s="179" t="s">
        <v>1355</v>
      </c>
      <c r="C600" s="196" t="s">
        <v>1356</v>
      </c>
      <c r="D600" s="180" t="s">
        <v>298</v>
      </c>
      <c r="E600" s="181">
        <v>6</v>
      </c>
      <c r="F600" s="182"/>
      <c r="G600" s="183">
        <f>ROUND(E600*F600,2)</f>
        <v>0</v>
      </c>
      <c r="H600" s="182"/>
      <c r="I600" s="183">
        <f>ROUND(E600*H600,2)</f>
        <v>0</v>
      </c>
      <c r="J600" s="182"/>
      <c r="K600" s="183">
        <f>ROUND(E600*J600,2)</f>
        <v>0</v>
      </c>
      <c r="L600" s="183">
        <v>21</v>
      </c>
      <c r="M600" s="183">
        <f>G600*(1+L600/100)</f>
        <v>0</v>
      </c>
      <c r="N600" s="183">
        <v>5.1999999999999995E-4</v>
      </c>
      <c r="O600" s="183">
        <f>ROUND(E600*N600,2)</f>
        <v>0</v>
      </c>
      <c r="P600" s="183">
        <v>0</v>
      </c>
      <c r="Q600" s="183">
        <f>ROUND(E600*P600,2)</f>
        <v>0</v>
      </c>
      <c r="R600" s="183"/>
      <c r="S600" s="183" t="s">
        <v>669</v>
      </c>
      <c r="T600" s="184" t="s">
        <v>670</v>
      </c>
      <c r="U600" s="167">
        <v>0</v>
      </c>
      <c r="V600" s="167">
        <f>ROUND(E600*U600,2)</f>
        <v>0</v>
      </c>
      <c r="W600" s="16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 t="s">
        <v>259</v>
      </c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</row>
    <row r="601" spans="1:60" outlineLevel="1" x14ac:dyDescent="0.2">
      <c r="A601" s="164"/>
      <c r="B601" s="165"/>
      <c r="C601" s="259" t="s">
        <v>1357</v>
      </c>
      <c r="D601" s="260"/>
      <c r="E601" s="260"/>
      <c r="F601" s="260"/>
      <c r="G601" s="260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 t="s">
        <v>413</v>
      </c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</row>
    <row r="602" spans="1:60" outlineLevel="1" x14ac:dyDescent="0.2">
      <c r="A602" s="164"/>
      <c r="B602" s="165"/>
      <c r="C602" s="197" t="s">
        <v>1358</v>
      </c>
      <c r="D602" s="169"/>
      <c r="E602" s="170">
        <v>6</v>
      </c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 t="s">
        <v>263</v>
      </c>
      <c r="AH602" s="157">
        <v>0</v>
      </c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</row>
    <row r="603" spans="1:60" ht="22.5" outlineLevel="1" x14ac:dyDescent="0.2">
      <c r="A603" s="178">
        <v>155</v>
      </c>
      <c r="B603" s="179" t="s">
        <v>1359</v>
      </c>
      <c r="C603" s="196" t="s">
        <v>1360</v>
      </c>
      <c r="D603" s="180" t="s">
        <v>298</v>
      </c>
      <c r="E603" s="181">
        <v>18</v>
      </c>
      <c r="F603" s="182"/>
      <c r="G603" s="183">
        <f>ROUND(E603*F603,2)</f>
        <v>0</v>
      </c>
      <c r="H603" s="182"/>
      <c r="I603" s="183">
        <f>ROUND(E603*H603,2)</f>
        <v>0</v>
      </c>
      <c r="J603" s="182"/>
      <c r="K603" s="183">
        <f>ROUND(E603*J603,2)</f>
        <v>0</v>
      </c>
      <c r="L603" s="183">
        <v>21</v>
      </c>
      <c r="M603" s="183">
        <f>G603*(1+L603/100)</f>
        <v>0</v>
      </c>
      <c r="N603" s="183">
        <v>7.7999999999999999E-4</v>
      </c>
      <c r="O603" s="183">
        <f>ROUND(E603*N603,2)</f>
        <v>0.01</v>
      </c>
      <c r="P603" s="183">
        <v>1E-3</v>
      </c>
      <c r="Q603" s="183">
        <f>ROUND(E603*P603,2)</f>
        <v>0.02</v>
      </c>
      <c r="R603" s="183"/>
      <c r="S603" s="183" t="s">
        <v>669</v>
      </c>
      <c r="T603" s="184" t="s">
        <v>670</v>
      </c>
      <c r="U603" s="167">
        <v>0</v>
      </c>
      <c r="V603" s="167">
        <f>ROUND(E603*U603,2)</f>
        <v>0</v>
      </c>
      <c r="W603" s="16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 t="s">
        <v>259</v>
      </c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</row>
    <row r="604" spans="1:60" outlineLevel="1" x14ac:dyDescent="0.2">
      <c r="A604" s="164"/>
      <c r="B604" s="165"/>
      <c r="C604" s="259" t="s">
        <v>1361</v>
      </c>
      <c r="D604" s="260"/>
      <c r="E604" s="260"/>
      <c r="F604" s="260"/>
      <c r="G604" s="260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 t="s">
        <v>413</v>
      </c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</row>
    <row r="605" spans="1:60" outlineLevel="1" x14ac:dyDescent="0.2">
      <c r="A605" s="164"/>
      <c r="B605" s="165"/>
      <c r="C605" s="197" t="s">
        <v>1362</v>
      </c>
      <c r="D605" s="169"/>
      <c r="E605" s="170">
        <v>18</v>
      </c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 t="s">
        <v>263</v>
      </c>
      <c r="AH605" s="157">
        <v>0</v>
      </c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</row>
    <row r="606" spans="1:60" x14ac:dyDescent="0.2">
      <c r="A606" s="172" t="s">
        <v>242</v>
      </c>
      <c r="B606" s="173" t="s">
        <v>131</v>
      </c>
      <c r="C606" s="194" t="s">
        <v>132</v>
      </c>
      <c r="D606" s="174"/>
      <c r="E606" s="175"/>
      <c r="F606" s="176"/>
      <c r="G606" s="176">
        <f>SUMIF(AG607:AG608,"&lt;&gt;NOR",G607:G608)</f>
        <v>0</v>
      </c>
      <c r="H606" s="176"/>
      <c r="I606" s="176">
        <f>SUM(I607:I608)</f>
        <v>0</v>
      </c>
      <c r="J606" s="176"/>
      <c r="K606" s="176">
        <f>SUM(K607:K608)</f>
        <v>0</v>
      </c>
      <c r="L606" s="176"/>
      <c r="M606" s="176">
        <f>SUM(M607:M608)</f>
        <v>0</v>
      </c>
      <c r="N606" s="176"/>
      <c r="O606" s="176">
        <f>SUM(O607:O608)</f>
        <v>0.21</v>
      </c>
      <c r="P606" s="176"/>
      <c r="Q606" s="176">
        <f>SUM(Q607:Q608)</f>
        <v>0</v>
      </c>
      <c r="R606" s="176"/>
      <c r="S606" s="176"/>
      <c r="T606" s="177"/>
      <c r="U606" s="171"/>
      <c r="V606" s="171">
        <f>SUM(V607:V608)</f>
        <v>0</v>
      </c>
      <c r="W606" s="171"/>
      <c r="AG606" t="s">
        <v>243</v>
      </c>
    </row>
    <row r="607" spans="1:60" outlineLevel="1" x14ac:dyDescent="0.2">
      <c r="A607" s="178">
        <v>156</v>
      </c>
      <c r="B607" s="179" t="s">
        <v>1363</v>
      </c>
      <c r="C607" s="196" t="s">
        <v>1364</v>
      </c>
      <c r="D607" s="180" t="s">
        <v>294</v>
      </c>
      <c r="E607" s="181">
        <v>403.10406999999998</v>
      </c>
      <c r="F607" s="182"/>
      <c r="G607" s="183">
        <f>ROUND(E607*F607,2)</f>
        <v>0</v>
      </c>
      <c r="H607" s="182"/>
      <c r="I607" s="183">
        <f>ROUND(E607*H607,2)</f>
        <v>0</v>
      </c>
      <c r="J607" s="182"/>
      <c r="K607" s="183">
        <f>ROUND(E607*J607,2)</f>
        <v>0</v>
      </c>
      <c r="L607" s="183">
        <v>21</v>
      </c>
      <c r="M607" s="183">
        <f>G607*(1+L607/100)</f>
        <v>0</v>
      </c>
      <c r="N607" s="183">
        <v>5.1999999999999995E-4</v>
      </c>
      <c r="O607" s="183">
        <f>ROUND(E607*N607,2)</f>
        <v>0.21</v>
      </c>
      <c r="P607" s="183">
        <v>0</v>
      </c>
      <c r="Q607" s="183">
        <f>ROUND(E607*P607,2)</f>
        <v>0</v>
      </c>
      <c r="R607" s="183"/>
      <c r="S607" s="183" t="s">
        <v>247</v>
      </c>
      <c r="T607" s="184" t="s">
        <v>248</v>
      </c>
      <c r="U607" s="167">
        <v>0</v>
      </c>
      <c r="V607" s="167">
        <f>ROUND(E607*U607,2)</f>
        <v>0</v>
      </c>
      <c r="W607" s="16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 t="s">
        <v>259</v>
      </c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</row>
    <row r="608" spans="1:60" outlineLevel="1" x14ac:dyDescent="0.2">
      <c r="A608" s="164"/>
      <c r="B608" s="165"/>
      <c r="C608" s="259" t="s">
        <v>1357</v>
      </c>
      <c r="D608" s="260"/>
      <c r="E608" s="260"/>
      <c r="F608" s="260"/>
      <c r="G608" s="260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 t="s">
        <v>413</v>
      </c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</row>
    <row r="609" spans="1:60" x14ac:dyDescent="0.2">
      <c r="A609" s="172" t="s">
        <v>242</v>
      </c>
      <c r="B609" s="173" t="s">
        <v>133</v>
      </c>
      <c r="C609" s="194" t="s">
        <v>134</v>
      </c>
      <c r="D609" s="174"/>
      <c r="E609" s="175"/>
      <c r="F609" s="176"/>
      <c r="G609" s="176">
        <f>SUMIF(AG610:AG614,"&lt;&gt;NOR",G610:G614)</f>
        <v>0</v>
      </c>
      <c r="H609" s="176"/>
      <c r="I609" s="176">
        <f>SUM(I610:I614)</f>
        <v>0</v>
      </c>
      <c r="J609" s="176"/>
      <c r="K609" s="176">
        <f>SUM(K610:K614)</f>
        <v>0</v>
      </c>
      <c r="L609" s="176"/>
      <c r="M609" s="176">
        <f>SUM(M610:M614)</f>
        <v>0</v>
      </c>
      <c r="N609" s="176"/>
      <c r="O609" s="176">
        <f>SUM(O610:O614)</f>
        <v>0</v>
      </c>
      <c r="P609" s="176"/>
      <c r="Q609" s="176">
        <f>SUM(Q610:Q614)</f>
        <v>0</v>
      </c>
      <c r="R609" s="176"/>
      <c r="S609" s="176"/>
      <c r="T609" s="177"/>
      <c r="U609" s="171"/>
      <c r="V609" s="171">
        <f>SUM(V610:V614)</f>
        <v>0</v>
      </c>
      <c r="W609" s="171"/>
      <c r="AG609" t="s">
        <v>243</v>
      </c>
    </row>
    <row r="610" spans="1:60" ht="22.5" outlineLevel="1" x14ac:dyDescent="0.2">
      <c r="A610" s="185">
        <v>157</v>
      </c>
      <c r="B610" s="186" t="s">
        <v>1365</v>
      </c>
      <c r="C610" s="195" t="s">
        <v>1366</v>
      </c>
      <c r="D610" s="187" t="s">
        <v>294</v>
      </c>
      <c r="E610" s="188">
        <v>208.68</v>
      </c>
      <c r="F610" s="189"/>
      <c r="G610" s="190">
        <f>ROUND(E610*F610,2)</f>
        <v>0</v>
      </c>
      <c r="H610" s="189"/>
      <c r="I610" s="190">
        <f>ROUND(E610*H610,2)</f>
        <v>0</v>
      </c>
      <c r="J610" s="189"/>
      <c r="K610" s="190">
        <f>ROUND(E610*J610,2)</f>
        <v>0</v>
      </c>
      <c r="L610" s="190">
        <v>21</v>
      </c>
      <c r="M610" s="190">
        <f>G610*(1+L610/100)</f>
        <v>0</v>
      </c>
      <c r="N610" s="190">
        <v>0</v>
      </c>
      <c r="O610" s="190">
        <f>ROUND(E610*N610,2)</f>
        <v>0</v>
      </c>
      <c r="P610" s="190">
        <v>0</v>
      </c>
      <c r="Q610" s="190">
        <f>ROUND(E610*P610,2)</f>
        <v>0</v>
      </c>
      <c r="R610" s="190"/>
      <c r="S610" s="190" t="s">
        <v>669</v>
      </c>
      <c r="T610" s="191" t="s">
        <v>670</v>
      </c>
      <c r="U610" s="167">
        <v>0</v>
      </c>
      <c r="V610" s="167">
        <f>ROUND(E610*U610,2)</f>
        <v>0</v>
      </c>
      <c r="W610" s="16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 t="s">
        <v>259</v>
      </c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</row>
    <row r="611" spans="1:60" ht="22.5" outlineLevel="1" x14ac:dyDescent="0.2">
      <c r="A611" s="178">
        <v>158</v>
      </c>
      <c r="B611" s="179" t="s">
        <v>1367</v>
      </c>
      <c r="C611" s="196" t="s">
        <v>1368</v>
      </c>
      <c r="D611" s="180" t="s">
        <v>294</v>
      </c>
      <c r="E611" s="181">
        <v>1878.12</v>
      </c>
      <c r="F611" s="182"/>
      <c r="G611" s="183">
        <f>ROUND(E611*F611,2)</f>
        <v>0</v>
      </c>
      <c r="H611" s="182"/>
      <c r="I611" s="183">
        <f>ROUND(E611*H611,2)</f>
        <v>0</v>
      </c>
      <c r="J611" s="182"/>
      <c r="K611" s="183">
        <f>ROUND(E611*J611,2)</f>
        <v>0</v>
      </c>
      <c r="L611" s="183">
        <v>21</v>
      </c>
      <c r="M611" s="183">
        <f>G611*(1+L611/100)</f>
        <v>0</v>
      </c>
      <c r="N611" s="183">
        <v>0</v>
      </c>
      <c r="O611" s="183">
        <f>ROUND(E611*N611,2)</f>
        <v>0</v>
      </c>
      <c r="P611" s="183">
        <v>0</v>
      </c>
      <c r="Q611" s="183">
        <f>ROUND(E611*P611,2)</f>
        <v>0</v>
      </c>
      <c r="R611" s="183"/>
      <c r="S611" s="183" t="s">
        <v>669</v>
      </c>
      <c r="T611" s="184" t="s">
        <v>670</v>
      </c>
      <c r="U611" s="167">
        <v>0</v>
      </c>
      <c r="V611" s="167">
        <f>ROUND(E611*U611,2)</f>
        <v>0</v>
      </c>
      <c r="W611" s="16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 t="s">
        <v>259</v>
      </c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</row>
    <row r="612" spans="1:60" outlineLevel="1" x14ac:dyDescent="0.2">
      <c r="A612" s="164"/>
      <c r="B612" s="165"/>
      <c r="C612" s="259" t="s">
        <v>1369</v>
      </c>
      <c r="D612" s="260"/>
      <c r="E612" s="260"/>
      <c r="F612" s="260"/>
      <c r="G612" s="260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 t="s">
        <v>413</v>
      </c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</row>
    <row r="613" spans="1:60" outlineLevel="1" x14ac:dyDescent="0.2">
      <c r="A613" s="164"/>
      <c r="B613" s="165"/>
      <c r="C613" s="197" t="s">
        <v>1370</v>
      </c>
      <c r="D613" s="169"/>
      <c r="E613" s="170">
        <v>1878.12</v>
      </c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 t="s">
        <v>263</v>
      </c>
      <c r="AH613" s="157">
        <v>0</v>
      </c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</row>
    <row r="614" spans="1:60" ht="22.5" outlineLevel="1" x14ac:dyDescent="0.2">
      <c r="A614" s="185">
        <v>159</v>
      </c>
      <c r="B614" s="186" t="s">
        <v>1371</v>
      </c>
      <c r="C614" s="195" t="s">
        <v>1372</v>
      </c>
      <c r="D614" s="187" t="s">
        <v>294</v>
      </c>
      <c r="E614" s="188">
        <v>208.68</v>
      </c>
      <c r="F614" s="189"/>
      <c r="G614" s="190">
        <f>ROUND(E614*F614,2)</f>
        <v>0</v>
      </c>
      <c r="H614" s="189"/>
      <c r="I614" s="190">
        <f>ROUND(E614*H614,2)</f>
        <v>0</v>
      </c>
      <c r="J614" s="189"/>
      <c r="K614" s="190">
        <f>ROUND(E614*J614,2)</f>
        <v>0</v>
      </c>
      <c r="L614" s="190">
        <v>21</v>
      </c>
      <c r="M614" s="190">
        <f>G614*(1+L614/100)</f>
        <v>0</v>
      </c>
      <c r="N614" s="190">
        <v>0</v>
      </c>
      <c r="O614" s="190">
        <f>ROUND(E614*N614,2)</f>
        <v>0</v>
      </c>
      <c r="P614" s="190">
        <v>0</v>
      </c>
      <c r="Q614" s="190">
        <f>ROUND(E614*P614,2)</f>
        <v>0</v>
      </c>
      <c r="R614" s="190"/>
      <c r="S614" s="190" t="s">
        <v>669</v>
      </c>
      <c r="T614" s="191" t="s">
        <v>670</v>
      </c>
      <c r="U614" s="167">
        <v>0</v>
      </c>
      <c r="V614" s="167">
        <f>ROUND(E614*U614,2)</f>
        <v>0</v>
      </c>
      <c r="W614" s="16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 t="s">
        <v>249</v>
      </c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</row>
    <row r="615" spans="1:60" x14ac:dyDescent="0.2">
      <c r="A615" s="172" t="s">
        <v>242</v>
      </c>
      <c r="B615" s="173" t="s">
        <v>135</v>
      </c>
      <c r="C615" s="194" t="s">
        <v>136</v>
      </c>
      <c r="D615" s="174"/>
      <c r="E615" s="175"/>
      <c r="F615" s="176"/>
      <c r="G615" s="176">
        <f>SUMIF(AG616:AG636,"&lt;&gt;NOR",G616:G636)</f>
        <v>0</v>
      </c>
      <c r="H615" s="176"/>
      <c r="I615" s="176">
        <f>SUM(I616:I636)</f>
        <v>0</v>
      </c>
      <c r="J615" s="176"/>
      <c r="K615" s="176">
        <f>SUM(K616:K636)</f>
        <v>0</v>
      </c>
      <c r="L615" s="176"/>
      <c r="M615" s="176">
        <f>SUM(M616:M636)</f>
        <v>0</v>
      </c>
      <c r="N615" s="176"/>
      <c r="O615" s="176">
        <f>SUM(O616:O636)</f>
        <v>0.38</v>
      </c>
      <c r="P615" s="176"/>
      <c r="Q615" s="176">
        <f>SUM(Q616:Q636)</f>
        <v>0</v>
      </c>
      <c r="R615" s="176"/>
      <c r="S615" s="176"/>
      <c r="T615" s="177"/>
      <c r="U615" s="171"/>
      <c r="V615" s="171">
        <f>SUM(V616:V636)</f>
        <v>0</v>
      </c>
      <c r="W615" s="171"/>
      <c r="AG615" t="s">
        <v>243</v>
      </c>
    </row>
    <row r="616" spans="1:60" ht="22.5" outlineLevel="1" x14ac:dyDescent="0.2">
      <c r="A616" s="178">
        <v>160</v>
      </c>
      <c r="B616" s="179" t="s">
        <v>1373</v>
      </c>
      <c r="C616" s="196" t="s">
        <v>1374</v>
      </c>
      <c r="D616" s="180" t="s">
        <v>283</v>
      </c>
      <c r="E616" s="181">
        <v>25.298500000000001</v>
      </c>
      <c r="F616" s="182"/>
      <c r="G616" s="183">
        <f>ROUND(E616*F616,2)</f>
        <v>0</v>
      </c>
      <c r="H616" s="182"/>
      <c r="I616" s="183">
        <f>ROUND(E616*H616,2)</f>
        <v>0</v>
      </c>
      <c r="J616" s="182"/>
      <c r="K616" s="183">
        <f>ROUND(E616*J616,2)</f>
        <v>0</v>
      </c>
      <c r="L616" s="183">
        <v>21</v>
      </c>
      <c r="M616" s="183">
        <f>G616*(1+L616/100)</f>
        <v>0</v>
      </c>
      <c r="N616" s="183">
        <v>0</v>
      </c>
      <c r="O616" s="183">
        <f>ROUND(E616*N616,2)</f>
        <v>0</v>
      </c>
      <c r="P616" s="183">
        <v>0</v>
      </c>
      <c r="Q616" s="183">
        <f>ROUND(E616*P616,2)</f>
        <v>0</v>
      </c>
      <c r="R616" s="183"/>
      <c r="S616" s="183" t="s">
        <v>669</v>
      </c>
      <c r="T616" s="184" t="s">
        <v>670</v>
      </c>
      <c r="U616" s="167">
        <v>0</v>
      </c>
      <c r="V616" s="167">
        <f>ROUND(E616*U616,2)</f>
        <v>0</v>
      </c>
      <c r="W616" s="16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 t="s">
        <v>394</v>
      </c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</row>
    <row r="617" spans="1:60" outlineLevel="1" x14ac:dyDescent="0.2">
      <c r="A617" s="164"/>
      <c r="B617" s="165"/>
      <c r="C617" s="197" t="s">
        <v>785</v>
      </c>
      <c r="D617" s="169"/>
      <c r="E617" s="170">
        <v>17.98</v>
      </c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 t="s">
        <v>263</v>
      </c>
      <c r="AH617" s="157">
        <v>0</v>
      </c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</row>
    <row r="618" spans="1:60" outlineLevel="1" x14ac:dyDescent="0.2">
      <c r="A618" s="164"/>
      <c r="B618" s="165"/>
      <c r="C618" s="197" t="s">
        <v>786</v>
      </c>
      <c r="D618" s="169"/>
      <c r="E618" s="170">
        <v>7.3185000000000002</v>
      </c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 t="s">
        <v>263</v>
      </c>
      <c r="AH618" s="157">
        <v>0</v>
      </c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</row>
    <row r="619" spans="1:60" outlineLevel="1" x14ac:dyDescent="0.2">
      <c r="A619" s="178">
        <v>161</v>
      </c>
      <c r="B619" s="179" t="s">
        <v>1375</v>
      </c>
      <c r="C619" s="196" t="s">
        <v>1376</v>
      </c>
      <c r="D619" s="180" t="s">
        <v>343</v>
      </c>
      <c r="E619" s="181">
        <v>7.5900000000000004E-3</v>
      </c>
      <c r="F619" s="182"/>
      <c r="G619" s="183">
        <f>ROUND(E619*F619,2)</f>
        <v>0</v>
      </c>
      <c r="H619" s="182"/>
      <c r="I619" s="183">
        <f>ROUND(E619*H619,2)</f>
        <v>0</v>
      </c>
      <c r="J619" s="182"/>
      <c r="K619" s="183">
        <f>ROUND(E619*J619,2)</f>
        <v>0</v>
      </c>
      <c r="L619" s="183">
        <v>21</v>
      </c>
      <c r="M619" s="183">
        <f>G619*(1+L619/100)</f>
        <v>0</v>
      </c>
      <c r="N619" s="183">
        <v>1E-3</v>
      </c>
      <c r="O619" s="183">
        <f>ROUND(E619*N619,2)</f>
        <v>0</v>
      </c>
      <c r="P619" s="183">
        <v>0</v>
      </c>
      <c r="Q619" s="183">
        <f>ROUND(E619*P619,2)</f>
        <v>0</v>
      </c>
      <c r="R619" s="183"/>
      <c r="S619" s="183" t="s">
        <v>669</v>
      </c>
      <c r="T619" s="184" t="s">
        <v>670</v>
      </c>
      <c r="U619" s="167">
        <v>0</v>
      </c>
      <c r="V619" s="167">
        <f>ROUND(E619*U619,2)</f>
        <v>0</v>
      </c>
      <c r="W619" s="16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 t="s">
        <v>352</v>
      </c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</row>
    <row r="620" spans="1:60" outlineLevel="1" x14ac:dyDescent="0.2">
      <c r="A620" s="164"/>
      <c r="B620" s="165"/>
      <c r="C620" s="197" t="s">
        <v>1377</v>
      </c>
      <c r="D620" s="169"/>
      <c r="E620" s="170">
        <v>7.5900000000000004E-3</v>
      </c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 t="s">
        <v>263</v>
      </c>
      <c r="AH620" s="157">
        <v>0</v>
      </c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</row>
    <row r="621" spans="1:60" ht="33.75" outlineLevel="1" x14ac:dyDescent="0.2">
      <c r="A621" s="178">
        <v>162</v>
      </c>
      <c r="B621" s="179" t="s">
        <v>1378</v>
      </c>
      <c r="C621" s="196" t="s">
        <v>1379</v>
      </c>
      <c r="D621" s="180" t="s">
        <v>283</v>
      </c>
      <c r="E621" s="181">
        <v>92.287499999999994</v>
      </c>
      <c r="F621" s="182"/>
      <c r="G621" s="183">
        <f>ROUND(E621*F621,2)</f>
        <v>0</v>
      </c>
      <c r="H621" s="182"/>
      <c r="I621" s="183">
        <f>ROUND(E621*H621,2)</f>
        <v>0</v>
      </c>
      <c r="J621" s="182"/>
      <c r="K621" s="183">
        <f>ROUND(E621*J621,2)</f>
        <v>0</v>
      </c>
      <c r="L621" s="183">
        <v>21</v>
      </c>
      <c r="M621" s="183">
        <f>G621*(1+L621/100)</f>
        <v>0</v>
      </c>
      <c r="N621" s="183">
        <v>7.7999999999999999E-4</v>
      </c>
      <c r="O621" s="183">
        <f>ROUND(E621*N621,2)</f>
        <v>7.0000000000000007E-2</v>
      </c>
      <c r="P621" s="183">
        <v>0</v>
      </c>
      <c r="Q621" s="183">
        <f>ROUND(E621*P621,2)</f>
        <v>0</v>
      </c>
      <c r="R621" s="183"/>
      <c r="S621" s="183" t="s">
        <v>669</v>
      </c>
      <c r="T621" s="184" t="s">
        <v>670</v>
      </c>
      <c r="U621" s="167">
        <v>0</v>
      </c>
      <c r="V621" s="167">
        <f>ROUND(E621*U621,2)</f>
        <v>0</v>
      </c>
      <c r="W621" s="16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 t="s">
        <v>394</v>
      </c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</row>
    <row r="622" spans="1:60" outlineLevel="1" x14ac:dyDescent="0.2">
      <c r="A622" s="164"/>
      <c r="B622" s="165"/>
      <c r="C622" s="259" t="s">
        <v>1380</v>
      </c>
      <c r="D622" s="260"/>
      <c r="E622" s="260"/>
      <c r="F622" s="260"/>
      <c r="G622" s="260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 t="s">
        <v>413</v>
      </c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</row>
    <row r="623" spans="1:60" outlineLevel="1" x14ac:dyDescent="0.2">
      <c r="A623" s="164"/>
      <c r="B623" s="165"/>
      <c r="C623" s="269" t="s">
        <v>1381</v>
      </c>
      <c r="D623" s="270"/>
      <c r="E623" s="270"/>
      <c r="F623" s="270"/>
      <c r="G623" s="270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 t="s">
        <v>413</v>
      </c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</row>
    <row r="624" spans="1:60" outlineLevel="1" x14ac:dyDescent="0.2">
      <c r="A624" s="164"/>
      <c r="B624" s="165"/>
      <c r="C624" s="269" t="s">
        <v>1382</v>
      </c>
      <c r="D624" s="270"/>
      <c r="E624" s="270"/>
      <c r="F624" s="270"/>
      <c r="G624" s="270"/>
      <c r="H624" s="167"/>
      <c r="I624" s="167"/>
      <c r="J624" s="167"/>
      <c r="K624" s="167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 t="s">
        <v>413</v>
      </c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</row>
    <row r="625" spans="1:60" outlineLevel="1" x14ac:dyDescent="0.2">
      <c r="A625" s="164"/>
      <c r="B625" s="165"/>
      <c r="C625" s="269" t="s">
        <v>1383</v>
      </c>
      <c r="D625" s="270"/>
      <c r="E625" s="270"/>
      <c r="F625" s="270"/>
      <c r="G625" s="270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 t="s">
        <v>413</v>
      </c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</row>
    <row r="626" spans="1:60" outlineLevel="1" x14ac:dyDescent="0.2">
      <c r="A626" s="164"/>
      <c r="B626" s="165"/>
      <c r="C626" s="269" t="s">
        <v>1384</v>
      </c>
      <c r="D626" s="270"/>
      <c r="E626" s="270"/>
      <c r="F626" s="270"/>
      <c r="G626" s="270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 t="s">
        <v>413</v>
      </c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</row>
    <row r="627" spans="1:60" outlineLevel="1" x14ac:dyDescent="0.2">
      <c r="A627" s="164"/>
      <c r="B627" s="165"/>
      <c r="C627" s="197" t="s">
        <v>1385</v>
      </c>
      <c r="D627" s="169"/>
      <c r="E627" s="170">
        <v>41.4</v>
      </c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 t="s">
        <v>263</v>
      </c>
      <c r="AH627" s="157">
        <v>0</v>
      </c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</row>
    <row r="628" spans="1:60" outlineLevel="1" x14ac:dyDescent="0.2">
      <c r="A628" s="164"/>
      <c r="B628" s="165"/>
      <c r="C628" s="197" t="s">
        <v>1386</v>
      </c>
      <c r="D628" s="169"/>
      <c r="E628" s="170">
        <v>17.137499999999999</v>
      </c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 t="s">
        <v>263</v>
      </c>
      <c r="AH628" s="157">
        <v>0</v>
      </c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</row>
    <row r="629" spans="1:60" outlineLevel="1" x14ac:dyDescent="0.2">
      <c r="A629" s="164"/>
      <c r="B629" s="165"/>
      <c r="C629" s="197" t="s">
        <v>1387</v>
      </c>
      <c r="D629" s="169"/>
      <c r="E629" s="170">
        <v>33.75</v>
      </c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 t="s">
        <v>263</v>
      </c>
      <c r="AH629" s="157">
        <v>0</v>
      </c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</row>
    <row r="630" spans="1:60" outlineLevel="1" x14ac:dyDescent="0.2">
      <c r="A630" s="178">
        <v>163</v>
      </c>
      <c r="B630" s="179" t="s">
        <v>1388</v>
      </c>
      <c r="C630" s="196" t="s">
        <v>1389</v>
      </c>
      <c r="D630" s="180" t="s">
        <v>283</v>
      </c>
      <c r="E630" s="181">
        <v>55.656700000000001</v>
      </c>
      <c r="F630" s="182"/>
      <c r="G630" s="183">
        <f>ROUND(E630*F630,2)</f>
        <v>0</v>
      </c>
      <c r="H630" s="182"/>
      <c r="I630" s="183">
        <f>ROUND(E630*H630,2)</f>
        <v>0</v>
      </c>
      <c r="J630" s="182"/>
      <c r="K630" s="183">
        <f>ROUND(E630*J630,2)</f>
        <v>0</v>
      </c>
      <c r="L630" s="183">
        <v>21</v>
      </c>
      <c r="M630" s="183">
        <f>G630*(1+L630/100)</f>
        <v>0</v>
      </c>
      <c r="N630" s="183">
        <v>4.0000000000000002E-4</v>
      </c>
      <c r="O630" s="183">
        <f>ROUND(E630*N630,2)</f>
        <v>0.02</v>
      </c>
      <c r="P630" s="183">
        <v>0</v>
      </c>
      <c r="Q630" s="183">
        <f>ROUND(E630*P630,2)</f>
        <v>0</v>
      </c>
      <c r="R630" s="183"/>
      <c r="S630" s="183" t="s">
        <v>669</v>
      </c>
      <c r="T630" s="184" t="s">
        <v>670</v>
      </c>
      <c r="U630" s="167">
        <v>0</v>
      </c>
      <c r="V630" s="167">
        <f>ROUND(E630*U630,2)</f>
        <v>0</v>
      </c>
      <c r="W630" s="16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 t="s">
        <v>394</v>
      </c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</row>
    <row r="631" spans="1:60" outlineLevel="1" x14ac:dyDescent="0.2">
      <c r="A631" s="164"/>
      <c r="B631" s="165"/>
      <c r="C631" s="259" t="s">
        <v>1390</v>
      </c>
      <c r="D631" s="260"/>
      <c r="E631" s="260"/>
      <c r="F631" s="260"/>
      <c r="G631" s="260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 t="s">
        <v>413</v>
      </c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</row>
    <row r="632" spans="1:60" outlineLevel="1" x14ac:dyDescent="0.2">
      <c r="A632" s="164"/>
      <c r="B632" s="165"/>
      <c r="C632" s="197" t="s">
        <v>1391</v>
      </c>
      <c r="D632" s="169"/>
      <c r="E632" s="170">
        <v>39.555999999999997</v>
      </c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 t="s">
        <v>263</v>
      </c>
      <c r="AH632" s="157">
        <v>0</v>
      </c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</row>
    <row r="633" spans="1:60" outlineLevel="1" x14ac:dyDescent="0.2">
      <c r="A633" s="164"/>
      <c r="B633" s="165"/>
      <c r="C633" s="197" t="s">
        <v>1392</v>
      </c>
      <c r="D633" s="169"/>
      <c r="E633" s="170">
        <v>16.1007</v>
      </c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 t="s">
        <v>263</v>
      </c>
      <c r="AH633" s="157">
        <v>0</v>
      </c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</row>
    <row r="634" spans="1:60" outlineLevel="1" x14ac:dyDescent="0.2">
      <c r="A634" s="178">
        <v>164</v>
      </c>
      <c r="B634" s="179" t="s">
        <v>1393</v>
      </c>
      <c r="C634" s="196" t="s">
        <v>1394</v>
      </c>
      <c r="D634" s="180" t="s">
        <v>283</v>
      </c>
      <c r="E634" s="181">
        <v>64.005549999999999</v>
      </c>
      <c r="F634" s="182"/>
      <c r="G634" s="183">
        <f>ROUND(E634*F634,2)</f>
        <v>0</v>
      </c>
      <c r="H634" s="182"/>
      <c r="I634" s="183">
        <f>ROUND(E634*H634,2)</f>
        <v>0</v>
      </c>
      <c r="J634" s="182"/>
      <c r="K634" s="183">
        <f>ROUND(E634*J634,2)</f>
        <v>0</v>
      </c>
      <c r="L634" s="183">
        <v>21</v>
      </c>
      <c r="M634" s="183">
        <f>G634*(1+L634/100)</f>
        <v>0</v>
      </c>
      <c r="N634" s="183">
        <v>4.4999999999999997E-3</v>
      </c>
      <c r="O634" s="183">
        <f>ROUND(E634*N634,2)</f>
        <v>0.28999999999999998</v>
      </c>
      <c r="P634" s="183">
        <v>0</v>
      </c>
      <c r="Q634" s="183">
        <f>ROUND(E634*P634,2)</f>
        <v>0</v>
      </c>
      <c r="R634" s="183"/>
      <c r="S634" s="183" t="s">
        <v>669</v>
      </c>
      <c r="T634" s="184" t="s">
        <v>670</v>
      </c>
      <c r="U634" s="167">
        <v>0</v>
      </c>
      <c r="V634" s="167">
        <f>ROUND(E634*U634,2)</f>
        <v>0</v>
      </c>
      <c r="W634" s="16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 t="s">
        <v>352</v>
      </c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</row>
    <row r="635" spans="1:60" outlineLevel="1" x14ac:dyDescent="0.2">
      <c r="A635" s="164"/>
      <c r="B635" s="165"/>
      <c r="C635" s="197" t="s">
        <v>1395</v>
      </c>
      <c r="D635" s="169"/>
      <c r="E635" s="170">
        <v>64.005549999999999</v>
      </c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 t="s">
        <v>263</v>
      </c>
      <c r="AH635" s="157">
        <v>0</v>
      </c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</row>
    <row r="636" spans="1:60" ht="33.75" outlineLevel="1" x14ac:dyDescent="0.2">
      <c r="A636" s="185">
        <v>165</v>
      </c>
      <c r="B636" s="186" t="s">
        <v>1396</v>
      </c>
      <c r="C636" s="195" t="s">
        <v>1397</v>
      </c>
      <c r="D636" s="187" t="s">
        <v>294</v>
      </c>
      <c r="E636" s="188">
        <v>0.38200000000000001</v>
      </c>
      <c r="F636" s="189"/>
      <c r="G636" s="190">
        <f>ROUND(E636*F636,2)</f>
        <v>0</v>
      </c>
      <c r="H636" s="189"/>
      <c r="I636" s="190">
        <f>ROUND(E636*H636,2)</f>
        <v>0</v>
      </c>
      <c r="J636" s="189"/>
      <c r="K636" s="190">
        <f>ROUND(E636*J636,2)</f>
        <v>0</v>
      </c>
      <c r="L636" s="190">
        <v>21</v>
      </c>
      <c r="M636" s="190">
        <f>G636*(1+L636/100)</f>
        <v>0</v>
      </c>
      <c r="N636" s="190">
        <v>0</v>
      </c>
      <c r="O636" s="190">
        <f>ROUND(E636*N636,2)</f>
        <v>0</v>
      </c>
      <c r="P636" s="190">
        <v>0</v>
      </c>
      <c r="Q636" s="190">
        <f>ROUND(E636*P636,2)</f>
        <v>0</v>
      </c>
      <c r="R636" s="190"/>
      <c r="S636" s="190" t="s">
        <v>669</v>
      </c>
      <c r="T636" s="191" t="s">
        <v>670</v>
      </c>
      <c r="U636" s="167">
        <v>0</v>
      </c>
      <c r="V636" s="167">
        <f>ROUND(E636*U636,2)</f>
        <v>0</v>
      </c>
      <c r="W636" s="16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 t="s">
        <v>394</v>
      </c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</row>
    <row r="637" spans="1:60" x14ac:dyDescent="0.2">
      <c r="A637" s="172" t="s">
        <v>242</v>
      </c>
      <c r="B637" s="173" t="s">
        <v>137</v>
      </c>
      <c r="C637" s="194" t="s">
        <v>138</v>
      </c>
      <c r="D637" s="174"/>
      <c r="E637" s="175"/>
      <c r="F637" s="176"/>
      <c r="G637" s="176">
        <f>SUMIF(AG638:AG650,"&lt;&gt;NOR",G638:G650)</f>
        <v>0</v>
      </c>
      <c r="H637" s="176"/>
      <c r="I637" s="176">
        <f>SUM(I638:I650)</f>
        <v>0</v>
      </c>
      <c r="J637" s="176"/>
      <c r="K637" s="176">
        <f>SUM(K638:K650)</f>
        <v>0</v>
      </c>
      <c r="L637" s="176"/>
      <c r="M637" s="176">
        <f>SUM(M638:M650)</f>
        <v>0</v>
      </c>
      <c r="N637" s="176"/>
      <c r="O637" s="176">
        <f>SUM(O638:O650)</f>
        <v>0.06</v>
      </c>
      <c r="P637" s="176"/>
      <c r="Q637" s="176">
        <f>SUM(Q638:Q650)</f>
        <v>0</v>
      </c>
      <c r="R637" s="176"/>
      <c r="S637" s="176"/>
      <c r="T637" s="177"/>
      <c r="U637" s="171"/>
      <c r="V637" s="171">
        <f>SUM(V638:V650)</f>
        <v>0</v>
      </c>
      <c r="W637" s="171"/>
      <c r="AG637" t="s">
        <v>243</v>
      </c>
    </row>
    <row r="638" spans="1:60" ht="22.5" outlineLevel="1" x14ac:dyDescent="0.2">
      <c r="A638" s="178">
        <v>166</v>
      </c>
      <c r="B638" s="179" t="s">
        <v>1398</v>
      </c>
      <c r="C638" s="196" t="s">
        <v>1399</v>
      </c>
      <c r="D638" s="180" t="s">
        <v>283</v>
      </c>
      <c r="E638" s="181">
        <v>25.298500000000001</v>
      </c>
      <c r="F638" s="182"/>
      <c r="G638" s="183">
        <f>ROUND(E638*F638,2)</f>
        <v>0</v>
      </c>
      <c r="H638" s="182"/>
      <c r="I638" s="183">
        <f>ROUND(E638*H638,2)</f>
        <v>0</v>
      </c>
      <c r="J638" s="182"/>
      <c r="K638" s="183">
        <f>ROUND(E638*J638,2)</f>
        <v>0</v>
      </c>
      <c r="L638" s="183">
        <v>21</v>
      </c>
      <c r="M638" s="183">
        <f>G638*(1+L638/100)</f>
        <v>0</v>
      </c>
      <c r="N638" s="183">
        <v>0</v>
      </c>
      <c r="O638" s="183">
        <f>ROUND(E638*N638,2)</f>
        <v>0</v>
      </c>
      <c r="P638" s="183">
        <v>0</v>
      </c>
      <c r="Q638" s="183">
        <f>ROUND(E638*P638,2)</f>
        <v>0</v>
      </c>
      <c r="R638" s="183"/>
      <c r="S638" s="183" t="s">
        <v>669</v>
      </c>
      <c r="T638" s="184" t="s">
        <v>670</v>
      </c>
      <c r="U638" s="167">
        <v>0</v>
      </c>
      <c r="V638" s="167">
        <f>ROUND(E638*U638,2)</f>
        <v>0</v>
      </c>
      <c r="W638" s="16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 t="s">
        <v>394</v>
      </c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</row>
    <row r="639" spans="1:60" outlineLevel="1" x14ac:dyDescent="0.2">
      <c r="A639" s="164"/>
      <c r="B639" s="165"/>
      <c r="C639" s="197" t="s">
        <v>785</v>
      </c>
      <c r="D639" s="169"/>
      <c r="E639" s="170">
        <v>17.98</v>
      </c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 t="s">
        <v>263</v>
      </c>
      <c r="AH639" s="157">
        <v>0</v>
      </c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</row>
    <row r="640" spans="1:60" outlineLevel="1" x14ac:dyDescent="0.2">
      <c r="A640" s="164"/>
      <c r="B640" s="165"/>
      <c r="C640" s="197" t="s">
        <v>786</v>
      </c>
      <c r="D640" s="169"/>
      <c r="E640" s="170">
        <v>7.3185000000000002</v>
      </c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 t="s">
        <v>263</v>
      </c>
      <c r="AH640" s="157">
        <v>0</v>
      </c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</row>
    <row r="641" spans="1:60" ht="22.5" outlineLevel="1" x14ac:dyDescent="0.2">
      <c r="A641" s="178">
        <v>167</v>
      </c>
      <c r="B641" s="179" t="s">
        <v>1400</v>
      </c>
      <c r="C641" s="196" t="s">
        <v>1401</v>
      </c>
      <c r="D641" s="180" t="s">
        <v>283</v>
      </c>
      <c r="E641" s="181">
        <v>25.80498</v>
      </c>
      <c r="F641" s="182"/>
      <c r="G641" s="183">
        <f>ROUND(E641*F641,2)</f>
        <v>0</v>
      </c>
      <c r="H641" s="182"/>
      <c r="I641" s="183">
        <f>ROUND(E641*H641,2)</f>
        <v>0</v>
      </c>
      <c r="J641" s="182"/>
      <c r="K641" s="183">
        <f>ROUND(E641*J641,2)</f>
        <v>0</v>
      </c>
      <c r="L641" s="183">
        <v>21</v>
      </c>
      <c r="M641" s="183">
        <f>G641*(1+L641/100)</f>
        <v>0</v>
      </c>
      <c r="N641" s="183">
        <v>2.5000000000000001E-3</v>
      </c>
      <c r="O641" s="183">
        <f>ROUND(E641*N641,2)</f>
        <v>0.06</v>
      </c>
      <c r="P641" s="183">
        <v>0</v>
      </c>
      <c r="Q641" s="183">
        <f>ROUND(E641*P641,2)</f>
        <v>0</v>
      </c>
      <c r="R641" s="183"/>
      <c r="S641" s="183" t="s">
        <v>669</v>
      </c>
      <c r="T641" s="184" t="s">
        <v>670</v>
      </c>
      <c r="U641" s="167">
        <v>0</v>
      </c>
      <c r="V641" s="167">
        <f>ROUND(E641*U641,2)</f>
        <v>0</v>
      </c>
      <c r="W641" s="16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 t="s">
        <v>352</v>
      </c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</row>
    <row r="642" spans="1:60" outlineLevel="1" x14ac:dyDescent="0.2">
      <c r="A642" s="164"/>
      <c r="B642" s="165"/>
      <c r="C642" s="259" t="s">
        <v>1402</v>
      </c>
      <c r="D642" s="260"/>
      <c r="E642" s="260"/>
      <c r="F642" s="260"/>
      <c r="G642" s="260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 t="s">
        <v>413</v>
      </c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</row>
    <row r="643" spans="1:60" outlineLevel="1" x14ac:dyDescent="0.2">
      <c r="A643" s="164"/>
      <c r="B643" s="165"/>
      <c r="C643" s="197" t="s">
        <v>1403</v>
      </c>
      <c r="D643" s="169"/>
      <c r="E643" s="170">
        <v>25.80498</v>
      </c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 t="s">
        <v>263</v>
      </c>
      <c r="AH643" s="157">
        <v>0</v>
      </c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</row>
    <row r="644" spans="1:60" ht="22.5" outlineLevel="1" x14ac:dyDescent="0.2">
      <c r="A644" s="178">
        <v>168</v>
      </c>
      <c r="B644" s="179" t="s">
        <v>1404</v>
      </c>
      <c r="C644" s="196" t="s">
        <v>1405</v>
      </c>
      <c r="D644" s="180" t="s">
        <v>283</v>
      </c>
      <c r="E644" s="181">
        <v>1.28</v>
      </c>
      <c r="F644" s="182"/>
      <c r="G644" s="183">
        <f>ROUND(E644*F644,2)</f>
        <v>0</v>
      </c>
      <c r="H644" s="182"/>
      <c r="I644" s="183">
        <f>ROUND(E644*H644,2)</f>
        <v>0</v>
      </c>
      <c r="J644" s="182"/>
      <c r="K644" s="183">
        <f>ROUND(E644*J644,2)</f>
        <v>0</v>
      </c>
      <c r="L644" s="183">
        <v>21</v>
      </c>
      <c r="M644" s="183">
        <f>G644*(1+L644/100)</f>
        <v>0</v>
      </c>
      <c r="N644" s="183">
        <v>0</v>
      </c>
      <c r="O644" s="183">
        <f>ROUND(E644*N644,2)</f>
        <v>0</v>
      </c>
      <c r="P644" s="183">
        <v>0</v>
      </c>
      <c r="Q644" s="183">
        <f>ROUND(E644*P644,2)</f>
        <v>0</v>
      </c>
      <c r="R644" s="183"/>
      <c r="S644" s="183" t="s">
        <v>669</v>
      </c>
      <c r="T644" s="184" t="s">
        <v>670</v>
      </c>
      <c r="U644" s="167">
        <v>0</v>
      </c>
      <c r="V644" s="167">
        <f>ROUND(E644*U644,2)</f>
        <v>0</v>
      </c>
      <c r="W644" s="16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 t="s">
        <v>394</v>
      </c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</row>
    <row r="645" spans="1:60" outlineLevel="1" x14ac:dyDescent="0.2">
      <c r="A645" s="164"/>
      <c r="B645" s="165"/>
      <c r="C645" s="259" t="s">
        <v>1406</v>
      </c>
      <c r="D645" s="260"/>
      <c r="E645" s="260"/>
      <c r="F645" s="260"/>
      <c r="G645" s="260"/>
      <c r="H645" s="167"/>
      <c r="I645" s="167"/>
      <c r="J645" s="167"/>
      <c r="K645" s="167"/>
      <c r="L645" s="167"/>
      <c r="M645" s="167"/>
      <c r="N645" s="167"/>
      <c r="O645" s="167"/>
      <c r="P645" s="167"/>
      <c r="Q645" s="167"/>
      <c r="R645" s="167"/>
      <c r="S645" s="167"/>
      <c r="T645" s="167"/>
      <c r="U645" s="167"/>
      <c r="V645" s="167"/>
      <c r="W645" s="16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 t="s">
        <v>413</v>
      </c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</row>
    <row r="646" spans="1:60" outlineLevel="1" x14ac:dyDescent="0.2">
      <c r="A646" s="164"/>
      <c r="B646" s="165"/>
      <c r="C646" s="197" t="s">
        <v>1407</v>
      </c>
      <c r="D646" s="169"/>
      <c r="E646" s="170">
        <v>1.28</v>
      </c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 t="s">
        <v>263</v>
      </c>
      <c r="AH646" s="157">
        <v>0</v>
      </c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</row>
    <row r="647" spans="1:60" outlineLevel="1" x14ac:dyDescent="0.2">
      <c r="A647" s="178">
        <v>169</v>
      </c>
      <c r="B647" s="179" t="s">
        <v>1408</v>
      </c>
      <c r="C647" s="196" t="s">
        <v>1409</v>
      </c>
      <c r="D647" s="180" t="s">
        <v>283</v>
      </c>
      <c r="E647" s="181">
        <v>1.3056000000000001</v>
      </c>
      <c r="F647" s="182"/>
      <c r="G647" s="183">
        <f>ROUND(E647*F647,2)</f>
        <v>0</v>
      </c>
      <c r="H647" s="182"/>
      <c r="I647" s="183">
        <f>ROUND(E647*H647,2)</f>
        <v>0</v>
      </c>
      <c r="J647" s="182"/>
      <c r="K647" s="183">
        <f>ROUND(E647*J647,2)</f>
        <v>0</v>
      </c>
      <c r="L647" s="183">
        <v>21</v>
      </c>
      <c r="M647" s="183">
        <f>G647*(1+L647/100)</f>
        <v>0</v>
      </c>
      <c r="N647" s="183">
        <v>1.3600000000000001E-3</v>
      </c>
      <c r="O647" s="183">
        <f>ROUND(E647*N647,2)</f>
        <v>0</v>
      </c>
      <c r="P647" s="183">
        <v>0</v>
      </c>
      <c r="Q647" s="183">
        <f>ROUND(E647*P647,2)</f>
        <v>0</v>
      </c>
      <c r="R647" s="183"/>
      <c r="S647" s="183" t="s">
        <v>669</v>
      </c>
      <c r="T647" s="184" t="s">
        <v>670</v>
      </c>
      <c r="U647" s="167">
        <v>0</v>
      </c>
      <c r="V647" s="167">
        <f>ROUND(E647*U647,2)</f>
        <v>0</v>
      </c>
      <c r="W647" s="16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 t="s">
        <v>352</v>
      </c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</row>
    <row r="648" spans="1:60" outlineLevel="1" x14ac:dyDescent="0.2">
      <c r="A648" s="164"/>
      <c r="B648" s="165"/>
      <c r="C648" s="259" t="s">
        <v>1410</v>
      </c>
      <c r="D648" s="260"/>
      <c r="E648" s="260"/>
      <c r="F648" s="260"/>
      <c r="G648" s="260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 t="s">
        <v>413</v>
      </c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</row>
    <row r="649" spans="1:60" outlineLevel="1" x14ac:dyDescent="0.2">
      <c r="A649" s="164"/>
      <c r="B649" s="165"/>
      <c r="C649" s="197" t="s">
        <v>1411</v>
      </c>
      <c r="D649" s="169"/>
      <c r="E649" s="170">
        <v>1.3056000000000001</v>
      </c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 t="s">
        <v>263</v>
      </c>
      <c r="AH649" s="157">
        <v>0</v>
      </c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</row>
    <row r="650" spans="1:60" ht="22.5" outlineLevel="1" x14ac:dyDescent="0.2">
      <c r="A650" s="185">
        <v>170</v>
      </c>
      <c r="B650" s="186" t="s">
        <v>1412</v>
      </c>
      <c r="C650" s="195" t="s">
        <v>1413</v>
      </c>
      <c r="D650" s="187" t="s">
        <v>294</v>
      </c>
      <c r="E650" s="188">
        <v>6.6000000000000003E-2</v>
      </c>
      <c r="F650" s="189"/>
      <c r="G650" s="190">
        <f>ROUND(E650*F650,2)</f>
        <v>0</v>
      </c>
      <c r="H650" s="189"/>
      <c r="I650" s="190">
        <f>ROUND(E650*H650,2)</f>
        <v>0</v>
      </c>
      <c r="J650" s="189"/>
      <c r="K650" s="190">
        <f>ROUND(E650*J650,2)</f>
        <v>0</v>
      </c>
      <c r="L650" s="190">
        <v>21</v>
      </c>
      <c r="M650" s="190">
        <f>G650*(1+L650/100)</f>
        <v>0</v>
      </c>
      <c r="N650" s="190">
        <v>0</v>
      </c>
      <c r="O650" s="190">
        <f>ROUND(E650*N650,2)</f>
        <v>0</v>
      </c>
      <c r="P650" s="190">
        <v>0</v>
      </c>
      <c r="Q650" s="190">
        <f>ROUND(E650*P650,2)</f>
        <v>0</v>
      </c>
      <c r="R650" s="190"/>
      <c r="S650" s="190" t="s">
        <v>669</v>
      </c>
      <c r="T650" s="191" t="s">
        <v>670</v>
      </c>
      <c r="U650" s="167">
        <v>0</v>
      </c>
      <c r="V650" s="167">
        <f>ROUND(E650*U650,2)</f>
        <v>0</v>
      </c>
      <c r="W650" s="16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 t="s">
        <v>394</v>
      </c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</row>
    <row r="651" spans="1:60" x14ac:dyDescent="0.2">
      <c r="A651" s="172" t="s">
        <v>242</v>
      </c>
      <c r="B651" s="173" t="s">
        <v>139</v>
      </c>
      <c r="C651" s="194" t="s">
        <v>141</v>
      </c>
      <c r="D651" s="174"/>
      <c r="E651" s="175"/>
      <c r="F651" s="176"/>
      <c r="G651" s="176">
        <f>SUMIF(AG652:AG652,"&lt;&gt;NOR",G652:G652)</f>
        <v>0</v>
      </c>
      <c r="H651" s="176"/>
      <c r="I651" s="176">
        <f>SUM(I652:I652)</f>
        <v>0</v>
      </c>
      <c r="J651" s="176"/>
      <c r="K651" s="176">
        <f>SUM(K652:K652)</f>
        <v>0</v>
      </c>
      <c r="L651" s="176"/>
      <c r="M651" s="176">
        <f>SUM(M652:M652)</f>
        <v>0</v>
      </c>
      <c r="N651" s="176"/>
      <c r="O651" s="176">
        <f>SUM(O652:O652)</f>
        <v>0</v>
      </c>
      <c r="P651" s="176"/>
      <c r="Q651" s="176">
        <f>SUM(Q652:Q652)</f>
        <v>0</v>
      </c>
      <c r="R651" s="176"/>
      <c r="S651" s="176"/>
      <c r="T651" s="177"/>
      <c r="U651" s="171"/>
      <c r="V651" s="171">
        <f>SUM(V652:V652)</f>
        <v>0</v>
      </c>
      <c r="W651" s="171"/>
      <c r="AG651" t="s">
        <v>243</v>
      </c>
    </row>
    <row r="652" spans="1:60" outlineLevel="1" x14ac:dyDescent="0.2">
      <c r="A652" s="185">
        <v>171</v>
      </c>
      <c r="B652" s="186" t="s">
        <v>1414</v>
      </c>
      <c r="C652" s="195" t="s">
        <v>1415</v>
      </c>
      <c r="D652" s="187" t="s">
        <v>1416</v>
      </c>
      <c r="E652" s="188">
        <v>60</v>
      </c>
      <c r="F652" s="189"/>
      <c r="G652" s="190">
        <f>ROUND(E652*F652,2)</f>
        <v>0</v>
      </c>
      <c r="H652" s="189"/>
      <c r="I652" s="190">
        <f>ROUND(E652*H652,2)</f>
        <v>0</v>
      </c>
      <c r="J652" s="189"/>
      <c r="K652" s="190">
        <f>ROUND(E652*J652,2)</f>
        <v>0</v>
      </c>
      <c r="L652" s="190">
        <v>21</v>
      </c>
      <c r="M652" s="190">
        <f>G652*(1+L652/100)</f>
        <v>0</v>
      </c>
      <c r="N652" s="190">
        <v>0</v>
      </c>
      <c r="O652" s="190">
        <f>ROUND(E652*N652,2)</f>
        <v>0</v>
      </c>
      <c r="P652" s="190">
        <v>0</v>
      </c>
      <c r="Q652" s="190">
        <f>ROUND(E652*P652,2)</f>
        <v>0</v>
      </c>
      <c r="R652" s="190"/>
      <c r="S652" s="190" t="s">
        <v>669</v>
      </c>
      <c r="T652" s="191" t="s">
        <v>670</v>
      </c>
      <c r="U652" s="167">
        <v>0</v>
      </c>
      <c r="V652" s="167">
        <f>ROUND(E652*U652,2)</f>
        <v>0</v>
      </c>
      <c r="W652" s="16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 t="s">
        <v>394</v>
      </c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</row>
    <row r="653" spans="1:60" x14ac:dyDescent="0.2">
      <c r="A653" s="172" t="s">
        <v>242</v>
      </c>
      <c r="B653" s="173" t="s">
        <v>155</v>
      </c>
      <c r="C653" s="194" t="s">
        <v>156</v>
      </c>
      <c r="D653" s="174"/>
      <c r="E653" s="175"/>
      <c r="F653" s="176"/>
      <c r="G653" s="176">
        <f>SUMIF(AG654:AG655,"&lt;&gt;NOR",G654:G655)</f>
        <v>0</v>
      </c>
      <c r="H653" s="176"/>
      <c r="I653" s="176">
        <f>SUM(I654:I655)</f>
        <v>0</v>
      </c>
      <c r="J653" s="176"/>
      <c r="K653" s="176">
        <f>SUM(K654:K655)</f>
        <v>0</v>
      </c>
      <c r="L653" s="176"/>
      <c r="M653" s="176">
        <f>SUM(M654:M655)</f>
        <v>0</v>
      </c>
      <c r="N653" s="176"/>
      <c r="O653" s="176">
        <f>SUM(O654:O655)</f>
        <v>0</v>
      </c>
      <c r="P653" s="176"/>
      <c r="Q653" s="176">
        <f>SUM(Q654:Q655)</f>
        <v>0</v>
      </c>
      <c r="R653" s="176"/>
      <c r="S653" s="176"/>
      <c r="T653" s="177"/>
      <c r="U653" s="171"/>
      <c r="V653" s="171">
        <f>SUM(V654:V655)</f>
        <v>0</v>
      </c>
      <c r="W653" s="171"/>
      <c r="AG653" t="s">
        <v>243</v>
      </c>
    </row>
    <row r="654" spans="1:60" outlineLevel="1" x14ac:dyDescent="0.2">
      <c r="A654" s="178">
        <v>172</v>
      </c>
      <c r="B654" s="179" t="s">
        <v>1417</v>
      </c>
      <c r="C654" s="196" t="s">
        <v>1418</v>
      </c>
      <c r="D654" s="180" t="s">
        <v>1416</v>
      </c>
      <c r="E654" s="181">
        <v>55</v>
      </c>
      <c r="F654" s="182"/>
      <c r="G654" s="183">
        <f>ROUND(E654*F654,2)</f>
        <v>0</v>
      </c>
      <c r="H654" s="182"/>
      <c r="I654" s="183">
        <f>ROUND(E654*H654,2)</f>
        <v>0</v>
      </c>
      <c r="J654" s="182"/>
      <c r="K654" s="183">
        <f>ROUND(E654*J654,2)</f>
        <v>0</v>
      </c>
      <c r="L654" s="183">
        <v>21</v>
      </c>
      <c r="M654" s="183">
        <f>G654*(1+L654/100)</f>
        <v>0</v>
      </c>
      <c r="N654" s="183">
        <v>0</v>
      </c>
      <c r="O654" s="183">
        <f>ROUND(E654*N654,2)</f>
        <v>0</v>
      </c>
      <c r="P654" s="183">
        <v>0</v>
      </c>
      <c r="Q654" s="183">
        <f>ROUND(E654*P654,2)</f>
        <v>0</v>
      </c>
      <c r="R654" s="183"/>
      <c r="S654" s="183" t="s">
        <v>669</v>
      </c>
      <c r="T654" s="184" t="s">
        <v>670</v>
      </c>
      <c r="U654" s="167">
        <v>0</v>
      </c>
      <c r="V654" s="167">
        <f>ROUND(E654*U654,2)</f>
        <v>0</v>
      </c>
      <c r="W654" s="16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 t="s">
        <v>394</v>
      </c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</row>
    <row r="655" spans="1:60" outlineLevel="1" x14ac:dyDescent="0.2">
      <c r="A655" s="164"/>
      <c r="B655" s="165"/>
      <c r="C655" s="259" t="s">
        <v>1419</v>
      </c>
      <c r="D655" s="260"/>
      <c r="E655" s="260"/>
      <c r="F655" s="260"/>
      <c r="G655" s="260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 t="s">
        <v>413</v>
      </c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</row>
    <row r="656" spans="1:60" x14ac:dyDescent="0.2">
      <c r="A656" s="172" t="s">
        <v>242</v>
      </c>
      <c r="B656" s="173" t="s">
        <v>169</v>
      </c>
      <c r="C656" s="194" t="s">
        <v>170</v>
      </c>
      <c r="D656" s="174"/>
      <c r="E656" s="175"/>
      <c r="F656" s="176"/>
      <c r="G656" s="176">
        <f>SUMIF(AG657:AG695,"&lt;&gt;NOR",G657:G695)</f>
        <v>0</v>
      </c>
      <c r="H656" s="176"/>
      <c r="I656" s="176">
        <f>SUM(I657:I695)</f>
        <v>0</v>
      </c>
      <c r="J656" s="176"/>
      <c r="K656" s="176">
        <f>SUM(K657:K695)</f>
        <v>0</v>
      </c>
      <c r="L656" s="176"/>
      <c r="M656" s="176">
        <f>SUM(M657:M695)</f>
        <v>0</v>
      </c>
      <c r="N656" s="176"/>
      <c r="O656" s="176">
        <f>SUM(O657:O695)</f>
        <v>4.3099999999999996</v>
      </c>
      <c r="P656" s="176"/>
      <c r="Q656" s="176">
        <f>SUM(Q657:Q695)</f>
        <v>5.07</v>
      </c>
      <c r="R656" s="176"/>
      <c r="S656" s="176"/>
      <c r="T656" s="177"/>
      <c r="U656" s="171"/>
      <c r="V656" s="171">
        <f>SUM(V657:V695)</f>
        <v>0</v>
      </c>
      <c r="W656" s="171"/>
      <c r="AG656" t="s">
        <v>243</v>
      </c>
    </row>
    <row r="657" spans="1:60" outlineLevel="1" x14ac:dyDescent="0.2">
      <c r="A657" s="178">
        <v>173</v>
      </c>
      <c r="B657" s="179" t="s">
        <v>1420</v>
      </c>
      <c r="C657" s="196" t="s">
        <v>1421</v>
      </c>
      <c r="D657" s="180" t="s">
        <v>444</v>
      </c>
      <c r="E657" s="181">
        <v>3</v>
      </c>
      <c r="F657" s="182"/>
      <c r="G657" s="183">
        <f>ROUND(E657*F657,2)</f>
        <v>0</v>
      </c>
      <c r="H657" s="182"/>
      <c r="I657" s="183">
        <f>ROUND(E657*H657,2)</f>
        <v>0</v>
      </c>
      <c r="J657" s="182"/>
      <c r="K657" s="183">
        <f>ROUND(E657*J657,2)</f>
        <v>0</v>
      </c>
      <c r="L657" s="183">
        <v>21</v>
      </c>
      <c r="M657" s="183">
        <f>G657*(1+L657/100)</f>
        <v>0</v>
      </c>
      <c r="N657" s="183">
        <v>0</v>
      </c>
      <c r="O657" s="183">
        <f>ROUND(E657*N657,2)</f>
        <v>0</v>
      </c>
      <c r="P657" s="183">
        <v>0</v>
      </c>
      <c r="Q657" s="183">
        <f>ROUND(E657*P657,2)</f>
        <v>0</v>
      </c>
      <c r="R657" s="183"/>
      <c r="S657" s="183" t="s">
        <v>669</v>
      </c>
      <c r="T657" s="184" t="s">
        <v>670</v>
      </c>
      <c r="U657" s="167">
        <v>0</v>
      </c>
      <c r="V657" s="167">
        <f>ROUND(E657*U657,2)</f>
        <v>0</v>
      </c>
      <c r="W657" s="16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 t="s">
        <v>394</v>
      </c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</row>
    <row r="658" spans="1:60" outlineLevel="1" x14ac:dyDescent="0.2">
      <c r="A658" s="164"/>
      <c r="B658" s="165"/>
      <c r="C658" s="259" t="s">
        <v>1422</v>
      </c>
      <c r="D658" s="260"/>
      <c r="E658" s="260"/>
      <c r="F658" s="260"/>
      <c r="G658" s="260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 t="s">
        <v>413</v>
      </c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</row>
    <row r="659" spans="1:60" ht="22.5" outlineLevel="1" x14ac:dyDescent="0.2">
      <c r="A659" s="178">
        <v>174</v>
      </c>
      <c r="B659" s="179" t="s">
        <v>1423</v>
      </c>
      <c r="C659" s="196" t="s">
        <v>1424</v>
      </c>
      <c r="D659" s="180" t="s">
        <v>298</v>
      </c>
      <c r="E659" s="181">
        <v>19.2</v>
      </c>
      <c r="F659" s="182"/>
      <c r="G659" s="183">
        <f>ROUND(E659*F659,2)</f>
        <v>0</v>
      </c>
      <c r="H659" s="182"/>
      <c r="I659" s="183">
        <f>ROUND(E659*H659,2)</f>
        <v>0</v>
      </c>
      <c r="J659" s="182"/>
      <c r="K659" s="183">
        <f>ROUND(E659*J659,2)</f>
        <v>0</v>
      </c>
      <c r="L659" s="183">
        <v>21</v>
      </c>
      <c r="M659" s="183">
        <f>G659*(1+L659/100)</f>
        <v>0</v>
      </c>
      <c r="N659" s="183">
        <v>0</v>
      </c>
      <c r="O659" s="183">
        <f>ROUND(E659*N659,2)</f>
        <v>0</v>
      </c>
      <c r="P659" s="183">
        <v>8.0000000000000002E-3</v>
      </c>
      <c r="Q659" s="183">
        <f>ROUND(E659*P659,2)</f>
        <v>0.15</v>
      </c>
      <c r="R659" s="183"/>
      <c r="S659" s="183" t="s">
        <v>669</v>
      </c>
      <c r="T659" s="184" t="s">
        <v>670</v>
      </c>
      <c r="U659" s="167">
        <v>0</v>
      </c>
      <c r="V659" s="167">
        <f>ROUND(E659*U659,2)</f>
        <v>0</v>
      </c>
      <c r="W659" s="16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 t="s">
        <v>394</v>
      </c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</row>
    <row r="660" spans="1:60" outlineLevel="1" x14ac:dyDescent="0.2">
      <c r="A660" s="164"/>
      <c r="B660" s="165"/>
      <c r="C660" s="259" t="s">
        <v>1425</v>
      </c>
      <c r="D660" s="260"/>
      <c r="E660" s="260"/>
      <c r="F660" s="260"/>
      <c r="G660" s="260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 t="s">
        <v>413</v>
      </c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</row>
    <row r="661" spans="1:60" outlineLevel="1" x14ac:dyDescent="0.2">
      <c r="A661" s="164"/>
      <c r="B661" s="165"/>
      <c r="C661" s="197" t="s">
        <v>1426</v>
      </c>
      <c r="D661" s="169"/>
      <c r="E661" s="170">
        <v>19.2</v>
      </c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 t="s">
        <v>263</v>
      </c>
      <c r="AH661" s="157">
        <v>0</v>
      </c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</row>
    <row r="662" spans="1:60" ht="22.5" outlineLevel="1" x14ac:dyDescent="0.2">
      <c r="A662" s="178">
        <v>175</v>
      </c>
      <c r="B662" s="179" t="s">
        <v>1427</v>
      </c>
      <c r="C662" s="196" t="s">
        <v>1428</v>
      </c>
      <c r="D662" s="180" t="s">
        <v>298</v>
      </c>
      <c r="E662" s="181">
        <v>295</v>
      </c>
      <c r="F662" s="182"/>
      <c r="G662" s="183">
        <f>ROUND(E662*F662,2)</f>
        <v>0</v>
      </c>
      <c r="H662" s="182"/>
      <c r="I662" s="183">
        <f>ROUND(E662*H662,2)</f>
        <v>0</v>
      </c>
      <c r="J662" s="182"/>
      <c r="K662" s="183">
        <f>ROUND(E662*J662,2)</f>
        <v>0</v>
      </c>
      <c r="L662" s="183">
        <v>21</v>
      </c>
      <c r="M662" s="183">
        <f>G662*(1+L662/100)</f>
        <v>0</v>
      </c>
      <c r="N662" s="183">
        <v>0</v>
      </c>
      <c r="O662" s="183">
        <f>ROUND(E662*N662,2)</f>
        <v>0</v>
      </c>
      <c r="P662" s="183">
        <v>1.4E-2</v>
      </c>
      <c r="Q662" s="183">
        <f>ROUND(E662*P662,2)</f>
        <v>4.13</v>
      </c>
      <c r="R662" s="183"/>
      <c r="S662" s="183" t="s">
        <v>669</v>
      </c>
      <c r="T662" s="184" t="s">
        <v>670</v>
      </c>
      <c r="U662" s="167">
        <v>0</v>
      </c>
      <c r="V662" s="167">
        <f>ROUND(E662*U662,2)</f>
        <v>0</v>
      </c>
      <c r="W662" s="16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 t="s">
        <v>394</v>
      </c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</row>
    <row r="663" spans="1:60" outlineLevel="1" x14ac:dyDescent="0.2">
      <c r="A663" s="164"/>
      <c r="B663" s="165"/>
      <c r="C663" s="259" t="s">
        <v>1425</v>
      </c>
      <c r="D663" s="260"/>
      <c r="E663" s="260"/>
      <c r="F663" s="260"/>
      <c r="G663" s="260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 t="s">
        <v>413</v>
      </c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</row>
    <row r="664" spans="1:60" outlineLevel="1" x14ac:dyDescent="0.2">
      <c r="A664" s="164"/>
      <c r="B664" s="165"/>
      <c r="C664" s="197" t="s">
        <v>1429</v>
      </c>
      <c r="D664" s="169"/>
      <c r="E664" s="170">
        <v>295</v>
      </c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 t="s">
        <v>263</v>
      </c>
      <c r="AH664" s="157">
        <v>0</v>
      </c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</row>
    <row r="665" spans="1:60" ht="33.75" outlineLevel="1" x14ac:dyDescent="0.2">
      <c r="A665" s="178">
        <v>176</v>
      </c>
      <c r="B665" s="179" t="s">
        <v>1430</v>
      </c>
      <c r="C665" s="196" t="s">
        <v>1431</v>
      </c>
      <c r="D665" s="180" t="s">
        <v>298</v>
      </c>
      <c r="E665" s="181">
        <v>19.2</v>
      </c>
      <c r="F665" s="182"/>
      <c r="G665" s="183">
        <f>ROUND(E665*F665,2)</f>
        <v>0</v>
      </c>
      <c r="H665" s="182"/>
      <c r="I665" s="183">
        <f>ROUND(E665*H665,2)</f>
        <v>0</v>
      </c>
      <c r="J665" s="182"/>
      <c r="K665" s="183">
        <f>ROUND(E665*J665,2)</f>
        <v>0</v>
      </c>
      <c r="L665" s="183">
        <v>21</v>
      </c>
      <c r="M665" s="183">
        <f>G665*(1+L665/100)</f>
        <v>0</v>
      </c>
      <c r="N665" s="183">
        <v>0</v>
      </c>
      <c r="O665" s="183">
        <f>ROUND(E665*N665,2)</f>
        <v>0</v>
      </c>
      <c r="P665" s="183">
        <v>0</v>
      </c>
      <c r="Q665" s="183">
        <f>ROUND(E665*P665,2)</f>
        <v>0</v>
      </c>
      <c r="R665" s="183"/>
      <c r="S665" s="183" t="s">
        <v>669</v>
      </c>
      <c r="T665" s="184" t="s">
        <v>670</v>
      </c>
      <c r="U665" s="167">
        <v>0</v>
      </c>
      <c r="V665" s="167">
        <f>ROUND(E665*U665,2)</f>
        <v>0</v>
      </c>
      <c r="W665" s="16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 t="s">
        <v>394</v>
      </c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</row>
    <row r="666" spans="1:60" outlineLevel="1" x14ac:dyDescent="0.2">
      <c r="A666" s="164"/>
      <c r="B666" s="165"/>
      <c r="C666" s="259" t="s">
        <v>1432</v>
      </c>
      <c r="D666" s="260"/>
      <c r="E666" s="260"/>
      <c r="F666" s="260"/>
      <c r="G666" s="260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 t="s">
        <v>413</v>
      </c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</row>
    <row r="667" spans="1:60" outlineLevel="1" x14ac:dyDescent="0.2">
      <c r="A667" s="164"/>
      <c r="B667" s="165"/>
      <c r="C667" s="197" t="s">
        <v>1426</v>
      </c>
      <c r="D667" s="169"/>
      <c r="E667" s="170">
        <v>19.2</v>
      </c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 t="s">
        <v>263</v>
      </c>
      <c r="AH667" s="157">
        <v>0</v>
      </c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</row>
    <row r="668" spans="1:60" ht="33.75" outlineLevel="1" x14ac:dyDescent="0.2">
      <c r="A668" s="178">
        <v>177</v>
      </c>
      <c r="B668" s="179" t="s">
        <v>1433</v>
      </c>
      <c r="C668" s="196" t="s">
        <v>1434</v>
      </c>
      <c r="D668" s="180" t="s">
        <v>298</v>
      </c>
      <c r="E668" s="181">
        <v>295</v>
      </c>
      <c r="F668" s="182"/>
      <c r="G668" s="183">
        <f>ROUND(E668*F668,2)</f>
        <v>0</v>
      </c>
      <c r="H668" s="182"/>
      <c r="I668" s="183">
        <f>ROUND(E668*H668,2)</f>
        <v>0</v>
      </c>
      <c r="J668" s="182"/>
      <c r="K668" s="183">
        <f>ROUND(E668*J668,2)</f>
        <v>0</v>
      </c>
      <c r="L668" s="183">
        <v>21</v>
      </c>
      <c r="M668" s="183">
        <f>G668*(1+L668/100)</f>
        <v>0</v>
      </c>
      <c r="N668" s="183">
        <v>0</v>
      </c>
      <c r="O668" s="183">
        <f>ROUND(E668*N668,2)</f>
        <v>0</v>
      </c>
      <c r="P668" s="183">
        <v>0</v>
      </c>
      <c r="Q668" s="183">
        <f>ROUND(E668*P668,2)</f>
        <v>0</v>
      </c>
      <c r="R668" s="183"/>
      <c r="S668" s="183" t="s">
        <v>669</v>
      </c>
      <c r="T668" s="184" t="s">
        <v>670</v>
      </c>
      <c r="U668" s="167">
        <v>0</v>
      </c>
      <c r="V668" s="167">
        <f>ROUND(E668*U668,2)</f>
        <v>0</v>
      </c>
      <c r="W668" s="16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 t="s">
        <v>394</v>
      </c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</row>
    <row r="669" spans="1:60" outlineLevel="1" x14ac:dyDescent="0.2">
      <c r="A669" s="164"/>
      <c r="B669" s="165"/>
      <c r="C669" s="197" t="s">
        <v>1429</v>
      </c>
      <c r="D669" s="169"/>
      <c r="E669" s="170">
        <v>295</v>
      </c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 t="s">
        <v>263</v>
      </c>
      <c r="AH669" s="157">
        <v>0</v>
      </c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</row>
    <row r="670" spans="1:60" outlineLevel="1" x14ac:dyDescent="0.2">
      <c r="A670" s="178">
        <v>178</v>
      </c>
      <c r="B670" s="179" t="s">
        <v>1435</v>
      </c>
      <c r="C670" s="196" t="s">
        <v>1436</v>
      </c>
      <c r="D670" s="180" t="s">
        <v>255</v>
      </c>
      <c r="E670" s="181">
        <v>5.91</v>
      </c>
      <c r="F670" s="182"/>
      <c r="G670" s="183">
        <f>ROUND(E670*F670,2)</f>
        <v>0</v>
      </c>
      <c r="H670" s="182"/>
      <c r="I670" s="183">
        <f>ROUND(E670*H670,2)</f>
        <v>0</v>
      </c>
      <c r="J670" s="182"/>
      <c r="K670" s="183">
        <f>ROUND(E670*J670,2)</f>
        <v>0</v>
      </c>
      <c r="L670" s="183">
        <v>21</v>
      </c>
      <c r="M670" s="183">
        <f>G670*(1+L670/100)</f>
        <v>0</v>
      </c>
      <c r="N670" s="183">
        <v>0.55000000000000004</v>
      </c>
      <c r="O670" s="183">
        <f>ROUND(E670*N670,2)</f>
        <v>3.25</v>
      </c>
      <c r="P670" s="183">
        <v>0</v>
      </c>
      <c r="Q670" s="183">
        <f>ROUND(E670*P670,2)</f>
        <v>0</v>
      </c>
      <c r="R670" s="183"/>
      <c r="S670" s="183" t="s">
        <v>669</v>
      </c>
      <c r="T670" s="184" t="s">
        <v>670</v>
      </c>
      <c r="U670" s="167">
        <v>0</v>
      </c>
      <c r="V670" s="167">
        <f>ROUND(E670*U670,2)</f>
        <v>0</v>
      </c>
      <c r="W670" s="16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 t="s">
        <v>352</v>
      </c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</row>
    <row r="671" spans="1:60" outlineLevel="1" x14ac:dyDescent="0.2">
      <c r="A671" s="164"/>
      <c r="B671" s="165"/>
      <c r="C671" s="197" t="s">
        <v>1437</v>
      </c>
      <c r="D671" s="169"/>
      <c r="E671" s="170">
        <v>0.24</v>
      </c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 t="s">
        <v>263</v>
      </c>
      <c r="AH671" s="157">
        <v>0</v>
      </c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</row>
    <row r="672" spans="1:60" outlineLevel="1" x14ac:dyDescent="0.2">
      <c r="A672" s="164"/>
      <c r="B672" s="165"/>
      <c r="C672" s="197" t="s">
        <v>1438</v>
      </c>
      <c r="D672" s="169"/>
      <c r="E672" s="170">
        <v>5.67</v>
      </c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 t="s">
        <v>263</v>
      </c>
      <c r="AH672" s="157">
        <v>0</v>
      </c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</row>
    <row r="673" spans="1:60" ht="22.5" outlineLevel="1" x14ac:dyDescent="0.2">
      <c r="A673" s="178">
        <v>179</v>
      </c>
      <c r="B673" s="179" t="s">
        <v>1439</v>
      </c>
      <c r="C673" s="196" t="s">
        <v>1440</v>
      </c>
      <c r="D673" s="180" t="s">
        <v>283</v>
      </c>
      <c r="E673" s="181">
        <v>3.9</v>
      </c>
      <c r="F673" s="182"/>
      <c r="G673" s="183">
        <f>ROUND(E673*F673,2)</f>
        <v>0</v>
      </c>
      <c r="H673" s="182"/>
      <c r="I673" s="183">
        <f>ROUND(E673*H673,2)</f>
        <v>0</v>
      </c>
      <c r="J673" s="182"/>
      <c r="K673" s="183">
        <f>ROUND(E673*J673,2)</f>
        <v>0</v>
      </c>
      <c r="L673" s="183">
        <v>21</v>
      </c>
      <c r="M673" s="183">
        <f>G673*(1+L673/100)</f>
        <v>0</v>
      </c>
      <c r="N673" s="183">
        <v>0</v>
      </c>
      <c r="O673" s="183">
        <f>ROUND(E673*N673,2)</f>
        <v>0</v>
      </c>
      <c r="P673" s="183">
        <v>0</v>
      </c>
      <c r="Q673" s="183">
        <f>ROUND(E673*P673,2)</f>
        <v>0</v>
      </c>
      <c r="R673" s="183"/>
      <c r="S673" s="183" t="s">
        <v>669</v>
      </c>
      <c r="T673" s="184" t="s">
        <v>670</v>
      </c>
      <c r="U673" s="167">
        <v>0</v>
      </c>
      <c r="V673" s="167">
        <f>ROUND(E673*U673,2)</f>
        <v>0</v>
      </c>
      <c r="W673" s="16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 t="s">
        <v>394</v>
      </c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</row>
    <row r="674" spans="1:60" outlineLevel="1" x14ac:dyDescent="0.2">
      <c r="A674" s="164"/>
      <c r="B674" s="165"/>
      <c r="C674" s="259" t="s">
        <v>1441</v>
      </c>
      <c r="D674" s="260"/>
      <c r="E674" s="260"/>
      <c r="F674" s="260"/>
      <c r="G674" s="260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 t="s">
        <v>413</v>
      </c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</row>
    <row r="675" spans="1:60" outlineLevel="1" x14ac:dyDescent="0.2">
      <c r="A675" s="164"/>
      <c r="B675" s="165"/>
      <c r="C675" s="197" t="s">
        <v>1442</v>
      </c>
      <c r="D675" s="169"/>
      <c r="E675" s="170">
        <v>3.9</v>
      </c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 t="s">
        <v>263</v>
      </c>
      <c r="AH675" s="157">
        <v>0</v>
      </c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</row>
    <row r="676" spans="1:60" outlineLevel="1" x14ac:dyDescent="0.2">
      <c r="A676" s="178">
        <v>180</v>
      </c>
      <c r="B676" s="179" t="s">
        <v>1443</v>
      </c>
      <c r="C676" s="196" t="s">
        <v>1444</v>
      </c>
      <c r="D676" s="180" t="s">
        <v>255</v>
      </c>
      <c r="E676" s="181">
        <v>0.11700000000000001</v>
      </c>
      <c r="F676" s="182"/>
      <c r="G676" s="183">
        <f>ROUND(E676*F676,2)</f>
        <v>0</v>
      </c>
      <c r="H676" s="182"/>
      <c r="I676" s="183">
        <f>ROUND(E676*H676,2)</f>
        <v>0</v>
      </c>
      <c r="J676" s="182"/>
      <c r="K676" s="183">
        <f>ROUND(E676*J676,2)</f>
        <v>0</v>
      </c>
      <c r="L676" s="183">
        <v>21</v>
      </c>
      <c r="M676" s="183">
        <f>G676*(1+L676/100)</f>
        <v>0</v>
      </c>
      <c r="N676" s="183">
        <v>0.55000000000000004</v>
      </c>
      <c r="O676" s="183">
        <f>ROUND(E676*N676,2)</f>
        <v>0.06</v>
      </c>
      <c r="P676" s="183">
        <v>0</v>
      </c>
      <c r="Q676" s="183">
        <f>ROUND(E676*P676,2)</f>
        <v>0</v>
      </c>
      <c r="R676" s="183"/>
      <c r="S676" s="183" t="s">
        <v>669</v>
      </c>
      <c r="T676" s="184" t="s">
        <v>670</v>
      </c>
      <c r="U676" s="167">
        <v>0</v>
      </c>
      <c r="V676" s="167">
        <f>ROUND(E676*U676,2)</f>
        <v>0</v>
      </c>
      <c r="W676" s="16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 t="s">
        <v>352</v>
      </c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</row>
    <row r="677" spans="1:60" outlineLevel="1" x14ac:dyDescent="0.2">
      <c r="A677" s="164"/>
      <c r="B677" s="165"/>
      <c r="C677" s="197" t="s">
        <v>1445</v>
      </c>
      <c r="D677" s="169"/>
      <c r="E677" s="170">
        <v>0.11700000000000001</v>
      </c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 t="s">
        <v>263</v>
      </c>
      <c r="AH677" s="157">
        <v>0</v>
      </c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</row>
    <row r="678" spans="1:60" ht="22.5" outlineLevel="1" x14ac:dyDescent="0.2">
      <c r="A678" s="178">
        <v>181</v>
      </c>
      <c r="B678" s="179" t="s">
        <v>1446</v>
      </c>
      <c r="C678" s="196" t="s">
        <v>1447</v>
      </c>
      <c r="D678" s="180" t="s">
        <v>283</v>
      </c>
      <c r="E678" s="181">
        <v>112.76</v>
      </c>
      <c r="F678" s="182"/>
      <c r="G678" s="183">
        <f>ROUND(E678*F678,2)</f>
        <v>0</v>
      </c>
      <c r="H678" s="182"/>
      <c r="I678" s="183">
        <f>ROUND(E678*H678,2)</f>
        <v>0</v>
      </c>
      <c r="J678" s="182"/>
      <c r="K678" s="183">
        <f>ROUND(E678*J678,2)</f>
        <v>0</v>
      </c>
      <c r="L678" s="183">
        <v>21</v>
      </c>
      <c r="M678" s="183">
        <f>G678*(1+L678/100)</f>
        <v>0</v>
      </c>
      <c r="N678" s="183">
        <v>0</v>
      </c>
      <c r="O678" s="183">
        <f>ROUND(E678*N678,2)</f>
        <v>0</v>
      </c>
      <c r="P678" s="183">
        <v>0</v>
      </c>
      <c r="Q678" s="183">
        <f>ROUND(E678*P678,2)</f>
        <v>0</v>
      </c>
      <c r="R678" s="183"/>
      <c r="S678" s="183" t="s">
        <v>669</v>
      </c>
      <c r="T678" s="184" t="s">
        <v>670</v>
      </c>
      <c r="U678" s="167">
        <v>0</v>
      </c>
      <c r="V678" s="167">
        <f>ROUND(E678*U678,2)</f>
        <v>0</v>
      </c>
      <c r="W678" s="16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 t="s">
        <v>394</v>
      </c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</row>
    <row r="679" spans="1:60" outlineLevel="1" x14ac:dyDescent="0.2">
      <c r="A679" s="164"/>
      <c r="B679" s="165"/>
      <c r="C679" s="197" t="s">
        <v>1448</v>
      </c>
      <c r="D679" s="169"/>
      <c r="E679" s="170">
        <v>3.9</v>
      </c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 t="s">
        <v>263</v>
      </c>
      <c r="AH679" s="157">
        <v>0</v>
      </c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</row>
    <row r="680" spans="1:60" outlineLevel="1" x14ac:dyDescent="0.2">
      <c r="A680" s="164"/>
      <c r="B680" s="165"/>
      <c r="C680" s="197" t="s">
        <v>1449</v>
      </c>
      <c r="D680" s="169"/>
      <c r="E680" s="170">
        <v>46.4</v>
      </c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 t="s">
        <v>263</v>
      </c>
      <c r="AH680" s="157">
        <v>0</v>
      </c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</row>
    <row r="681" spans="1:60" outlineLevel="1" x14ac:dyDescent="0.2">
      <c r="A681" s="164"/>
      <c r="B681" s="165"/>
      <c r="C681" s="197" t="s">
        <v>1065</v>
      </c>
      <c r="D681" s="169"/>
      <c r="E681" s="170">
        <v>62.46</v>
      </c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 t="s">
        <v>263</v>
      </c>
      <c r="AH681" s="157">
        <v>0</v>
      </c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</row>
    <row r="682" spans="1:60" outlineLevel="1" x14ac:dyDescent="0.2">
      <c r="A682" s="178">
        <v>182</v>
      </c>
      <c r="B682" s="179" t="s">
        <v>1450</v>
      </c>
      <c r="C682" s="196" t="s">
        <v>1451</v>
      </c>
      <c r="D682" s="180" t="s">
        <v>255</v>
      </c>
      <c r="E682" s="181">
        <v>1.5100499999999999</v>
      </c>
      <c r="F682" s="182"/>
      <c r="G682" s="183">
        <f>ROUND(E682*F682,2)</f>
        <v>0</v>
      </c>
      <c r="H682" s="182"/>
      <c r="I682" s="183">
        <f>ROUND(E682*H682,2)</f>
        <v>0</v>
      </c>
      <c r="J682" s="182"/>
      <c r="K682" s="183">
        <f>ROUND(E682*J682,2)</f>
        <v>0</v>
      </c>
      <c r="L682" s="183">
        <v>21</v>
      </c>
      <c r="M682" s="183">
        <f>G682*(1+L682/100)</f>
        <v>0</v>
      </c>
      <c r="N682" s="183">
        <v>0.55000000000000004</v>
      </c>
      <c r="O682" s="183">
        <f>ROUND(E682*N682,2)</f>
        <v>0.83</v>
      </c>
      <c r="P682" s="183">
        <v>0</v>
      </c>
      <c r="Q682" s="183">
        <f>ROUND(E682*P682,2)</f>
        <v>0</v>
      </c>
      <c r="R682" s="183"/>
      <c r="S682" s="183" t="s">
        <v>669</v>
      </c>
      <c r="T682" s="184" t="s">
        <v>670</v>
      </c>
      <c r="U682" s="167">
        <v>0</v>
      </c>
      <c r="V682" s="167">
        <f>ROUND(E682*U682,2)</f>
        <v>0</v>
      </c>
      <c r="W682" s="16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 t="s">
        <v>352</v>
      </c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</row>
    <row r="683" spans="1:60" outlineLevel="1" x14ac:dyDescent="0.2">
      <c r="A683" s="164"/>
      <c r="B683" s="165"/>
      <c r="C683" s="259" t="s">
        <v>1452</v>
      </c>
      <c r="D683" s="260"/>
      <c r="E683" s="260"/>
      <c r="F683" s="260"/>
      <c r="G683" s="260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 t="s">
        <v>413</v>
      </c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</row>
    <row r="684" spans="1:60" outlineLevel="1" x14ac:dyDescent="0.2">
      <c r="A684" s="164"/>
      <c r="B684" s="165"/>
      <c r="C684" s="197" t="s">
        <v>1453</v>
      </c>
      <c r="D684" s="169"/>
      <c r="E684" s="170">
        <v>1.5100499999999999</v>
      </c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 t="s">
        <v>263</v>
      </c>
      <c r="AH684" s="157">
        <v>0</v>
      </c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</row>
    <row r="685" spans="1:60" ht="22.5" outlineLevel="1" x14ac:dyDescent="0.2">
      <c r="A685" s="178">
        <v>183</v>
      </c>
      <c r="B685" s="179" t="s">
        <v>1454</v>
      </c>
      <c r="C685" s="196" t="s">
        <v>1455</v>
      </c>
      <c r="D685" s="180" t="s">
        <v>283</v>
      </c>
      <c r="E685" s="181">
        <v>112.76</v>
      </c>
      <c r="F685" s="182"/>
      <c r="G685" s="183">
        <f>ROUND(E685*F685,2)</f>
        <v>0</v>
      </c>
      <c r="H685" s="182"/>
      <c r="I685" s="183">
        <f>ROUND(E685*H685,2)</f>
        <v>0</v>
      </c>
      <c r="J685" s="182"/>
      <c r="K685" s="183">
        <f>ROUND(E685*J685,2)</f>
        <v>0</v>
      </c>
      <c r="L685" s="183">
        <v>21</v>
      </c>
      <c r="M685" s="183">
        <f>G685*(1+L685/100)</f>
        <v>0</v>
      </c>
      <c r="N685" s="183">
        <v>0</v>
      </c>
      <c r="O685" s="183">
        <f>ROUND(E685*N685,2)</f>
        <v>0</v>
      </c>
      <c r="P685" s="183">
        <v>7.0000000000000001E-3</v>
      </c>
      <c r="Q685" s="183">
        <f>ROUND(E685*P685,2)</f>
        <v>0.79</v>
      </c>
      <c r="R685" s="183"/>
      <c r="S685" s="183" t="s">
        <v>669</v>
      </c>
      <c r="T685" s="184" t="s">
        <v>670</v>
      </c>
      <c r="U685" s="167">
        <v>0</v>
      </c>
      <c r="V685" s="167">
        <f>ROUND(E685*U685,2)</f>
        <v>0</v>
      </c>
      <c r="W685" s="16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 t="s">
        <v>394</v>
      </c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</row>
    <row r="686" spans="1:60" outlineLevel="1" x14ac:dyDescent="0.2">
      <c r="A686" s="164"/>
      <c r="B686" s="165"/>
      <c r="C686" s="259" t="s">
        <v>1456</v>
      </c>
      <c r="D686" s="260"/>
      <c r="E686" s="260"/>
      <c r="F686" s="260"/>
      <c r="G686" s="260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 t="s">
        <v>413</v>
      </c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</row>
    <row r="687" spans="1:60" outlineLevel="1" x14ac:dyDescent="0.2">
      <c r="A687" s="164"/>
      <c r="B687" s="165"/>
      <c r="C687" s="197" t="s">
        <v>1448</v>
      </c>
      <c r="D687" s="169"/>
      <c r="E687" s="170">
        <v>3.9</v>
      </c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 t="s">
        <v>263</v>
      </c>
      <c r="AH687" s="157">
        <v>0</v>
      </c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</row>
    <row r="688" spans="1:60" outlineLevel="1" x14ac:dyDescent="0.2">
      <c r="A688" s="164"/>
      <c r="B688" s="165"/>
      <c r="C688" s="197" t="s">
        <v>1449</v>
      </c>
      <c r="D688" s="169"/>
      <c r="E688" s="170">
        <v>46.4</v>
      </c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 t="s">
        <v>263</v>
      </c>
      <c r="AH688" s="157">
        <v>0</v>
      </c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</row>
    <row r="689" spans="1:60" outlineLevel="1" x14ac:dyDescent="0.2">
      <c r="A689" s="164"/>
      <c r="B689" s="165"/>
      <c r="C689" s="197" t="s">
        <v>1065</v>
      </c>
      <c r="D689" s="169"/>
      <c r="E689" s="170">
        <v>62.46</v>
      </c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 t="s">
        <v>263</v>
      </c>
      <c r="AH689" s="157">
        <v>0</v>
      </c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</row>
    <row r="690" spans="1:60" ht="22.5" outlineLevel="1" x14ac:dyDescent="0.2">
      <c r="A690" s="178">
        <v>184</v>
      </c>
      <c r="B690" s="179" t="s">
        <v>1457</v>
      </c>
      <c r="C690" s="196" t="s">
        <v>1458</v>
      </c>
      <c r="D690" s="180" t="s">
        <v>255</v>
      </c>
      <c r="E690" s="181">
        <v>7.16</v>
      </c>
      <c r="F690" s="182"/>
      <c r="G690" s="183">
        <f>ROUND(E690*F690,2)</f>
        <v>0</v>
      </c>
      <c r="H690" s="182"/>
      <c r="I690" s="183">
        <f>ROUND(E690*H690,2)</f>
        <v>0</v>
      </c>
      <c r="J690" s="182"/>
      <c r="K690" s="183">
        <f>ROUND(E690*J690,2)</f>
        <v>0</v>
      </c>
      <c r="L690" s="183">
        <v>21</v>
      </c>
      <c r="M690" s="183">
        <f>G690*(1+L690/100)</f>
        <v>0</v>
      </c>
      <c r="N690" s="183">
        <v>2.3369999999999998E-2</v>
      </c>
      <c r="O690" s="183">
        <f>ROUND(E690*N690,2)</f>
        <v>0.17</v>
      </c>
      <c r="P690" s="183">
        <v>0</v>
      </c>
      <c r="Q690" s="183">
        <f>ROUND(E690*P690,2)</f>
        <v>0</v>
      </c>
      <c r="R690" s="183"/>
      <c r="S690" s="183" t="s">
        <v>669</v>
      </c>
      <c r="T690" s="184" t="s">
        <v>670</v>
      </c>
      <c r="U690" s="167">
        <v>0</v>
      </c>
      <c r="V690" s="167">
        <f>ROUND(E690*U690,2)</f>
        <v>0</v>
      </c>
      <c r="W690" s="16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 t="s">
        <v>394</v>
      </c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</row>
    <row r="691" spans="1:60" outlineLevel="1" x14ac:dyDescent="0.2">
      <c r="A691" s="164"/>
      <c r="B691" s="165"/>
      <c r="C691" s="197" t="s">
        <v>1459</v>
      </c>
      <c r="D691" s="169"/>
      <c r="E691" s="170">
        <v>7.16</v>
      </c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 t="s">
        <v>263</v>
      </c>
      <c r="AH691" s="157">
        <v>0</v>
      </c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</row>
    <row r="692" spans="1:60" outlineLevel="1" x14ac:dyDescent="0.2">
      <c r="A692" s="178">
        <v>185</v>
      </c>
      <c r="B692" s="179" t="s">
        <v>1460</v>
      </c>
      <c r="C692" s="196" t="s">
        <v>1461</v>
      </c>
      <c r="D692" s="180" t="s">
        <v>444</v>
      </c>
      <c r="E692" s="181">
        <v>1</v>
      </c>
      <c r="F692" s="182"/>
      <c r="G692" s="183">
        <f>ROUND(E692*F692,2)</f>
        <v>0</v>
      </c>
      <c r="H692" s="182"/>
      <c r="I692" s="183">
        <f>ROUND(E692*H692,2)</f>
        <v>0</v>
      </c>
      <c r="J692" s="182"/>
      <c r="K692" s="183">
        <f>ROUND(E692*J692,2)</f>
        <v>0</v>
      </c>
      <c r="L692" s="183">
        <v>21</v>
      </c>
      <c r="M692" s="183">
        <f>G692*(1+L692/100)</f>
        <v>0</v>
      </c>
      <c r="N692" s="183">
        <v>0</v>
      </c>
      <c r="O692" s="183">
        <f>ROUND(E692*N692,2)</f>
        <v>0</v>
      </c>
      <c r="P692" s="183">
        <v>0</v>
      </c>
      <c r="Q692" s="183">
        <f>ROUND(E692*P692,2)</f>
        <v>0</v>
      </c>
      <c r="R692" s="183"/>
      <c r="S692" s="183" t="s">
        <v>669</v>
      </c>
      <c r="T692" s="184" t="s">
        <v>670</v>
      </c>
      <c r="U692" s="167">
        <v>0</v>
      </c>
      <c r="V692" s="167">
        <f>ROUND(E692*U692,2)</f>
        <v>0</v>
      </c>
      <c r="W692" s="16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 t="s">
        <v>394</v>
      </c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</row>
    <row r="693" spans="1:60" ht="22.5" outlineLevel="1" x14ac:dyDescent="0.2">
      <c r="A693" s="164"/>
      <c r="B693" s="165"/>
      <c r="C693" s="259" t="s">
        <v>1462</v>
      </c>
      <c r="D693" s="260"/>
      <c r="E693" s="260"/>
      <c r="F693" s="260"/>
      <c r="G693" s="260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 t="s">
        <v>413</v>
      </c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92" t="str">
        <f>C693</f>
        <v>podium dle podrobného popisu ve výpisu truhlářských prvků,rošt s hranolků70/70, podlaha z terasových prken - materiál modřín, příčné a podelné ztužení z vodovzdorné překližky,dřevěné púrvky včetně povrchpvé úpravy</v>
      </c>
      <c r="BB693" s="157"/>
      <c r="BC693" s="157"/>
      <c r="BD693" s="157"/>
      <c r="BE693" s="157"/>
      <c r="BF693" s="157"/>
      <c r="BG693" s="157"/>
      <c r="BH693" s="157"/>
    </row>
    <row r="694" spans="1:60" outlineLevel="1" x14ac:dyDescent="0.2">
      <c r="A694" s="164"/>
      <c r="B694" s="165"/>
      <c r="C694" s="269" t="s">
        <v>1463</v>
      </c>
      <c r="D694" s="270"/>
      <c r="E694" s="270"/>
      <c r="F694" s="270"/>
      <c r="G694" s="270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 t="s">
        <v>413</v>
      </c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</row>
    <row r="695" spans="1:60" ht="22.5" outlineLevel="1" x14ac:dyDescent="0.2">
      <c r="A695" s="185">
        <v>186</v>
      </c>
      <c r="B695" s="186" t="s">
        <v>1464</v>
      </c>
      <c r="C695" s="195" t="s">
        <v>1465</v>
      </c>
      <c r="D695" s="187" t="s">
        <v>294</v>
      </c>
      <c r="E695" s="188">
        <v>4.3129999999999997</v>
      </c>
      <c r="F695" s="189"/>
      <c r="G695" s="190">
        <f>ROUND(E695*F695,2)</f>
        <v>0</v>
      </c>
      <c r="H695" s="189"/>
      <c r="I695" s="190">
        <f>ROUND(E695*H695,2)</f>
        <v>0</v>
      </c>
      <c r="J695" s="189"/>
      <c r="K695" s="190">
        <f>ROUND(E695*J695,2)</f>
        <v>0</v>
      </c>
      <c r="L695" s="190">
        <v>21</v>
      </c>
      <c r="M695" s="190">
        <f>G695*(1+L695/100)</f>
        <v>0</v>
      </c>
      <c r="N695" s="190">
        <v>0</v>
      </c>
      <c r="O695" s="190">
        <f>ROUND(E695*N695,2)</f>
        <v>0</v>
      </c>
      <c r="P695" s="190">
        <v>0</v>
      </c>
      <c r="Q695" s="190">
        <f>ROUND(E695*P695,2)</f>
        <v>0</v>
      </c>
      <c r="R695" s="190"/>
      <c r="S695" s="190" t="s">
        <v>669</v>
      </c>
      <c r="T695" s="191" t="s">
        <v>670</v>
      </c>
      <c r="U695" s="167">
        <v>0</v>
      </c>
      <c r="V695" s="167">
        <f>ROUND(E695*U695,2)</f>
        <v>0</v>
      </c>
      <c r="W695" s="16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 t="s">
        <v>394</v>
      </c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</row>
    <row r="696" spans="1:60" x14ac:dyDescent="0.2">
      <c r="A696" s="172" t="s">
        <v>242</v>
      </c>
      <c r="B696" s="173" t="s">
        <v>171</v>
      </c>
      <c r="C696" s="194" t="s">
        <v>172</v>
      </c>
      <c r="D696" s="174"/>
      <c r="E696" s="175"/>
      <c r="F696" s="176"/>
      <c r="G696" s="176">
        <f>SUMIF(AG697:AG709,"&lt;&gt;NOR",G697:G709)</f>
        <v>0</v>
      </c>
      <c r="H696" s="176"/>
      <c r="I696" s="176">
        <f>SUM(I697:I709)</f>
        <v>0</v>
      </c>
      <c r="J696" s="176"/>
      <c r="K696" s="176">
        <f>SUM(K697:K709)</f>
        <v>0</v>
      </c>
      <c r="L696" s="176"/>
      <c r="M696" s="176">
        <f>SUM(M697:M709)</f>
        <v>0</v>
      </c>
      <c r="N696" s="176"/>
      <c r="O696" s="176">
        <f>SUM(O697:O709)</f>
        <v>0.92</v>
      </c>
      <c r="P696" s="176"/>
      <c r="Q696" s="176">
        <f>SUM(Q697:Q709)</f>
        <v>0</v>
      </c>
      <c r="R696" s="176"/>
      <c r="S696" s="176"/>
      <c r="T696" s="177"/>
      <c r="U696" s="171"/>
      <c r="V696" s="171">
        <f>SUM(V697:V709)</f>
        <v>0</v>
      </c>
      <c r="W696" s="171"/>
      <c r="AG696" t="s">
        <v>243</v>
      </c>
    </row>
    <row r="697" spans="1:60" ht="33.75" outlineLevel="1" x14ac:dyDescent="0.2">
      <c r="A697" s="178">
        <v>187</v>
      </c>
      <c r="B697" s="179" t="s">
        <v>1466</v>
      </c>
      <c r="C697" s="196" t="s">
        <v>1467</v>
      </c>
      <c r="D697" s="180" t="s">
        <v>283</v>
      </c>
      <c r="E697" s="181">
        <v>18.868600000000001</v>
      </c>
      <c r="F697" s="182"/>
      <c r="G697" s="183">
        <f>ROUND(E697*F697,2)</f>
        <v>0</v>
      </c>
      <c r="H697" s="182"/>
      <c r="I697" s="183">
        <f>ROUND(E697*H697,2)</f>
        <v>0</v>
      </c>
      <c r="J697" s="182"/>
      <c r="K697" s="183">
        <f>ROUND(E697*J697,2)</f>
        <v>0</v>
      </c>
      <c r="L697" s="183">
        <v>21</v>
      </c>
      <c r="M697" s="183">
        <f>G697*(1+L697/100)</f>
        <v>0</v>
      </c>
      <c r="N697" s="183">
        <v>2.6870000000000002E-2</v>
      </c>
      <c r="O697" s="183">
        <f>ROUND(E697*N697,2)</f>
        <v>0.51</v>
      </c>
      <c r="P697" s="183">
        <v>0</v>
      </c>
      <c r="Q697" s="183">
        <f>ROUND(E697*P697,2)</f>
        <v>0</v>
      </c>
      <c r="R697" s="183"/>
      <c r="S697" s="183" t="s">
        <v>669</v>
      </c>
      <c r="T697" s="184" t="s">
        <v>670</v>
      </c>
      <c r="U697" s="167">
        <v>0</v>
      </c>
      <c r="V697" s="167">
        <f>ROUND(E697*U697,2)</f>
        <v>0</v>
      </c>
      <c r="W697" s="16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 t="s">
        <v>394</v>
      </c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</row>
    <row r="698" spans="1:60" outlineLevel="1" x14ac:dyDescent="0.2">
      <c r="A698" s="164"/>
      <c r="B698" s="165"/>
      <c r="C698" s="259" t="s">
        <v>1468</v>
      </c>
      <c r="D698" s="260"/>
      <c r="E698" s="260"/>
      <c r="F698" s="260"/>
      <c r="G698" s="260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 t="s">
        <v>413</v>
      </c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</row>
    <row r="699" spans="1:60" outlineLevel="1" x14ac:dyDescent="0.2">
      <c r="A699" s="164"/>
      <c r="B699" s="165"/>
      <c r="C699" s="269" t="s">
        <v>1469</v>
      </c>
      <c r="D699" s="270"/>
      <c r="E699" s="270"/>
      <c r="F699" s="270"/>
      <c r="G699" s="270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 t="s">
        <v>413</v>
      </c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</row>
    <row r="700" spans="1:60" outlineLevel="1" x14ac:dyDescent="0.2">
      <c r="A700" s="164"/>
      <c r="B700" s="165"/>
      <c r="C700" s="269" t="s">
        <v>1470</v>
      </c>
      <c r="D700" s="270"/>
      <c r="E700" s="270"/>
      <c r="F700" s="270"/>
      <c r="G700" s="270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 t="s">
        <v>413</v>
      </c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</row>
    <row r="701" spans="1:60" outlineLevel="1" x14ac:dyDescent="0.2">
      <c r="A701" s="164"/>
      <c r="B701" s="165"/>
      <c r="C701" s="197" t="s">
        <v>1471</v>
      </c>
      <c r="D701" s="169"/>
      <c r="E701" s="170">
        <v>10.294600000000001</v>
      </c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 t="s">
        <v>263</v>
      </c>
      <c r="AH701" s="157">
        <v>0</v>
      </c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</row>
    <row r="702" spans="1:60" outlineLevel="1" x14ac:dyDescent="0.2">
      <c r="A702" s="164"/>
      <c r="B702" s="165"/>
      <c r="C702" s="197" t="s">
        <v>1472</v>
      </c>
      <c r="D702" s="169"/>
      <c r="E702" s="170">
        <v>8.5739999999999998</v>
      </c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 t="s">
        <v>263</v>
      </c>
      <c r="AH702" s="157">
        <v>0</v>
      </c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</row>
    <row r="703" spans="1:60" ht="22.5" outlineLevel="1" x14ac:dyDescent="0.2">
      <c r="A703" s="178">
        <v>188</v>
      </c>
      <c r="B703" s="179" t="s">
        <v>1473</v>
      </c>
      <c r="C703" s="196" t="s">
        <v>1474</v>
      </c>
      <c r="D703" s="180" t="s">
        <v>283</v>
      </c>
      <c r="E703" s="181">
        <v>7.68</v>
      </c>
      <c r="F703" s="182"/>
      <c r="G703" s="183">
        <f>ROUND(E703*F703,2)</f>
        <v>0</v>
      </c>
      <c r="H703" s="182"/>
      <c r="I703" s="183">
        <f>ROUND(E703*H703,2)</f>
        <v>0</v>
      </c>
      <c r="J703" s="182"/>
      <c r="K703" s="183">
        <f>ROUND(E703*J703,2)</f>
        <v>0</v>
      </c>
      <c r="L703" s="183">
        <v>21</v>
      </c>
      <c r="M703" s="183">
        <f>G703*(1+L703/100)</f>
        <v>0</v>
      </c>
      <c r="N703" s="183">
        <v>1.223E-2</v>
      </c>
      <c r="O703" s="183">
        <f>ROUND(E703*N703,2)</f>
        <v>0.09</v>
      </c>
      <c r="P703" s="183">
        <v>0</v>
      </c>
      <c r="Q703" s="183">
        <f>ROUND(E703*P703,2)</f>
        <v>0</v>
      </c>
      <c r="R703" s="183"/>
      <c r="S703" s="183" t="s">
        <v>669</v>
      </c>
      <c r="T703" s="184" t="s">
        <v>670</v>
      </c>
      <c r="U703" s="167">
        <v>0</v>
      </c>
      <c r="V703" s="167">
        <f>ROUND(E703*U703,2)</f>
        <v>0</v>
      </c>
      <c r="W703" s="16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 t="s">
        <v>394</v>
      </c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</row>
    <row r="704" spans="1:60" outlineLevel="1" x14ac:dyDescent="0.2">
      <c r="A704" s="164"/>
      <c r="B704" s="165"/>
      <c r="C704" s="197" t="s">
        <v>1475</v>
      </c>
      <c r="D704" s="169"/>
      <c r="E704" s="170">
        <v>7.68</v>
      </c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 t="s">
        <v>263</v>
      </c>
      <c r="AH704" s="157">
        <v>0</v>
      </c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</row>
    <row r="705" spans="1:60" ht="33.75" outlineLevel="1" x14ac:dyDescent="0.2">
      <c r="A705" s="178">
        <v>189</v>
      </c>
      <c r="B705" s="179" t="s">
        <v>1476</v>
      </c>
      <c r="C705" s="196" t="s">
        <v>1477</v>
      </c>
      <c r="D705" s="180" t="s">
        <v>283</v>
      </c>
      <c r="E705" s="181">
        <v>9.7125000000000004</v>
      </c>
      <c r="F705" s="182"/>
      <c r="G705" s="183">
        <f>ROUND(E705*F705,2)</f>
        <v>0</v>
      </c>
      <c r="H705" s="182"/>
      <c r="I705" s="183">
        <f>ROUND(E705*H705,2)</f>
        <v>0</v>
      </c>
      <c r="J705" s="182"/>
      <c r="K705" s="183">
        <f>ROUND(E705*J705,2)</f>
        <v>0</v>
      </c>
      <c r="L705" s="183">
        <v>21</v>
      </c>
      <c r="M705" s="183">
        <f>G705*(1+L705/100)</f>
        <v>0</v>
      </c>
      <c r="N705" s="183">
        <v>1.5800000000000002E-2</v>
      </c>
      <c r="O705" s="183">
        <f>ROUND(E705*N705,2)</f>
        <v>0.15</v>
      </c>
      <c r="P705" s="183">
        <v>0</v>
      </c>
      <c r="Q705" s="183">
        <f>ROUND(E705*P705,2)</f>
        <v>0</v>
      </c>
      <c r="R705" s="183"/>
      <c r="S705" s="183" t="s">
        <v>669</v>
      </c>
      <c r="T705" s="184" t="s">
        <v>670</v>
      </c>
      <c r="U705" s="167">
        <v>0</v>
      </c>
      <c r="V705" s="167">
        <f>ROUND(E705*U705,2)</f>
        <v>0</v>
      </c>
      <c r="W705" s="16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 t="s">
        <v>394</v>
      </c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</row>
    <row r="706" spans="1:60" outlineLevel="1" x14ac:dyDescent="0.2">
      <c r="A706" s="164"/>
      <c r="B706" s="165"/>
      <c r="C706" s="197" t="s">
        <v>1478</v>
      </c>
      <c r="D706" s="169"/>
      <c r="E706" s="170">
        <v>9.7125000000000004</v>
      </c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 t="s">
        <v>263</v>
      </c>
      <c r="AH706" s="157">
        <v>0</v>
      </c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</row>
    <row r="707" spans="1:60" ht="33.75" outlineLevel="1" x14ac:dyDescent="0.2">
      <c r="A707" s="185">
        <v>190</v>
      </c>
      <c r="B707" s="186" t="s">
        <v>1479</v>
      </c>
      <c r="C707" s="195" t="s">
        <v>1480</v>
      </c>
      <c r="D707" s="187" t="s">
        <v>246</v>
      </c>
      <c r="E707" s="188">
        <v>4</v>
      </c>
      <c r="F707" s="189"/>
      <c r="G707" s="190">
        <f>ROUND(E707*F707,2)</f>
        <v>0</v>
      </c>
      <c r="H707" s="189"/>
      <c r="I707" s="190">
        <f>ROUND(E707*H707,2)</f>
        <v>0</v>
      </c>
      <c r="J707" s="189"/>
      <c r="K707" s="190">
        <f>ROUND(E707*J707,2)</f>
        <v>0</v>
      </c>
      <c r="L707" s="190">
        <v>21</v>
      </c>
      <c r="M707" s="190">
        <f>G707*(1+L707/100)</f>
        <v>0</v>
      </c>
      <c r="N707" s="190">
        <v>0</v>
      </c>
      <c r="O707" s="190">
        <f>ROUND(E707*N707,2)</f>
        <v>0</v>
      </c>
      <c r="P707" s="190">
        <v>0</v>
      </c>
      <c r="Q707" s="190">
        <f>ROUND(E707*P707,2)</f>
        <v>0</v>
      </c>
      <c r="R707" s="190"/>
      <c r="S707" s="190" t="s">
        <v>669</v>
      </c>
      <c r="T707" s="191" t="s">
        <v>670</v>
      </c>
      <c r="U707" s="167">
        <v>0</v>
      </c>
      <c r="V707" s="167">
        <f>ROUND(E707*U707,2)</f>
        <v>0</v>
      </c>
      <c r="W707" s="16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 t="s">
        <v>394</v>
      </c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</row>
    <row r="708" spans="1:60" outlineLevel="1" x14ac:dyDescent="0.2">
      <c r="A708" s="185">
        <v>191</v>
      </c>
      <c r="B708" s="186" t="s">
        <v>1481</v>
      </c>
      <c r="C708" s="195" t="s">
        <v>1482</v>
      </c>
      <c r="D708" s="187" t="s">
        <v>246</v>
      </c>
      <c r="E708" s="188">
        <v>4</v>
      </c>
      <c r="F708" s="189"/>
      <c r="G708" s="190">
        <f>ROUND(E708*F708,2)</f>
        <v>0</v>
      </c>
      <c r="H708" s="189"/>
      <c r="I708" s="190">
        <f>ROUND(E708*H708,2)</f>
        <v>0</v>
      </c>
      <c r="J708" s="189"/>
      <c r="K708" s="190">
        <f>ROUND(E708*J708,2)</f>
        <v>0</v>
      </c>
      <c r="L708" s="190">
        <v>21</v>
      </c>
      <c r="M708" s="190">
        <f>G708*(1+L708/100)</f>
        <v>0</v>
      </c>
      <c r="N708" s="190">
        <v>4.2500000000000003E-2</v>
      </c>
      <c r="O708" s="190">
        <f>ROUND(E708*N708,2)</f>
        <v>0.17</v>
      </c>
      <c r="P708" s="190">
        <v>0</v>
      </c>
      <c r="Q708" s="190">
        <f>ROUND(E708*P708,2)</f>
        <v>0</v>
      </c>
      <c r="R708" s="190"/>
      <c r="S708" s="190" t="s">
        <v>669</v>
      </c>
      <c r="T708" s="191" t="s">
        <v>670</v>
      </c>
      <c r="U708" s="167">
        <v>0</v>
      </c>
      <c r="V708" s="167">
        <f>ROUND(E708*U708,2)</f>
        <v>0</v>
      </c>
      <c r="W708" s="16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 t="s">
        <v>352</v>
      </c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</row>
    <row r="709" spans="1:60" ht="22.5" outlineLevel="1" x14ac:dyDescent="0.2">
      <c r="A709" s="185">
        <v>192</v>
      </c>
      <c r="B709" s="186" t="s">
        <v>1483</v>
      </c>
      <c r="C709" s="195" t="s">
        <v>1484</v>
      </c>
      <c r="D709" s="187" t="s">
        <v>294</v>
      </c>
      <c r="E709" s="188">
        <v>0.92400000000000004</v>
      </c>
      <c r="F709" s="189"/>
      <c r="G709" s="190">
        <f>ROUND(E709*F709,2)</f>
        <v>0</v>
      </c>
      <c r="H709" s="189"/>
      <c r="I709" s="190">
        <f>ROUND(E709*H709,2)</f>
        <v>0</v>
      </c>
      <c r="J709" s="189"/>
      <c r="K709" s="190">
        <f>ROUND(E709*J709,2)</f>
        <v>0</v>
      </c>
      <c r="L709" s="190">
        <v>21</v>
      </c>
      <c r="M709" s="190">
        <f>G709*(1+L709/100)</f>
        <v>0</v>
      </c>
      <c r="N709" s="190">
        <v>0</v>
      </c>
      <c r="O709" s="190">
        <f>ROUND(E709*N709,2)</f>
        <v>0</v>
      </c>
      <c r="P709" s="190">
        <v>0</v>
      </c>
      <c r="Q709" s="190">
        <f>ROUND(E709*P709,2)</f>
        <v>0</v>
      </c>
      <c r="R709" s="190"/>
      <c r="S709" s="190" t="s">
        <v>669</v>
      </c>
      <c r="T709" s="191" t="s">
        <v>670</v>
      </c>
      <c r="U709" s="167">
        <v>0</v>
      </c>
      <c r="V709" s="167">
        <f>ROUND(E709*U709,2)</f>
        <v>0</v>
      </c>
      <c r="W709" s="16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 t="s">
        <v>394</v>
      </c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</row>
    <row r="710" spans="1:60" x14ac:dyDescent="0.2">
      <c r="A710" s="172" t="s">
        <v>242</v>
      </c>
      <c r="B710" s="173" t="s">
        <v>173</v>
      </c>
      <c r="C710" s="194" t="s">
        <v>174</v>
      </c>
      <c r="D710" s="174"/>
      <c r="E710" s="175"/>
      <c r="F710" s="176"/>
      <c r="G710" s="176">
        <f>SUMIF(AG711:AG732,"&lt;&gt;NOR",G711:G732)</f>
        <v>0</v>
      </c>
      <c r="H710" s="176"/>
      <c r="I710" s="176">
        <f>SUM(I711:I732)</f>
        <v>0</v>
      </c>
      <c r="J710" s="176"/>
      <c r="K710" s="176">
        <f>SUM(K711:K732)</f>
        <v>0</v>
      </c>
      <c r="L710" s="176"/>
      <c r="M710" s="176">
        <f>SUM(M711:M732)</f>
        <v>0</v>
      </c>
      <c r="N710" s="176"/>
      <c r="O710" s="176">
        <f>SUM(O711:O732)</f>
        <v>0.31</v>
      </c>
      <c r="P710" s="176"/>
      <c r="Q710" s="176">
        <f>SUM(Q711:Q732)</f>
        <v>0.03</v>
      </c>
      <c r="R710" s="176"/>
      <c r="S710" s="176"/>
      <c r="T710" s="177"/>
      <c r="U710" s="171"/>
      <c r="V710" s="171">
        <f>SUM(V711:V732)</f>
        <v>0</v>
      </c>
      <c r="W710" s="171"/>
      <c r="AG710" t="s">
        <v>243</v>
      </c>
    </row>
    <row r="711" spans="1:60" outlineLevel="1" x14ac:dyDescent="0.2">
      <c r="A711" s="178">
        <v>193</v>
      </c>
      <c r="B711" s="179" t="s">
        <v>1485</v>
      </c>
      <c r="C711" s="196" t="s">
        <v>1486</v>
      </c>
      <c r="D711" s="180" t="s">
        <v>298</v>
      </c>
      <c r="E711" s="181">
        <v>1.9</v>
      </c>
      <c r="F711" s="182"/>
      <c r="G711" s="183">
        <f>ROUND(E711*F711,2)</f>
        <v>0</v>
      </c>
      <c r="H711" s="182"/>
      <c r="I711" s="183">
        <f>ROUND(E711*H711,2)</f>
        <v>0</v>
      </c>
      <c r="J711" s="182"/>
      <c r="K711" s="183">
        <f>ROUND(E711*J711,2)</f>
        <v>0</v>
      </c>
      <c r="L711" s="183">
        <v>21</v>
      </c>
      <c r="M711" s="183">
        <f>G711*(1+L711/100)</f>
        <v>0</v>
      </c>
      <c r="N711" s="183">
        <v>0</v>
      </c>
      <c r="O711" s="183">
        <f>ROUND(E711*N711,2)</f>
        <v>0</v>
      </c>
      <c r="P711" s="183">
        <v>1.6999999999999999E-3</v>
      </c>
      <c r="Q711" s="183">
        <f>ROUND(E711*P711,2)</f>
        <v>0</v>
      </c>
      <c r="R711" s="183"/>
      <c r="S711" s="183" t="s">
        <v>669</v>
      </c>
      <c r="T711" s="184" t="s">
        <v>670</v>
      </c>
      <c r="U711" s="167">
        <v>0</v>
      </c>
      <c r="V711" s="167">
        <f>ROUND(E711*U711,2)</f>
        <v>0</v>
      </c>
      <c r="W711" s="16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 t="s">
        <v>394</v>
      </c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</row>
    <row r="712" spans="1:60" outlineLevel="1" x14ac:dyDescent="0.2">
      <c r="A712" s="164"/>
      <c r="B712" s="165"/>
      <c r="C712" s="197" t="s">
        <v>1487</v>
      </c>
      <c r="D712" s="169"/>
      <c r="E712" s="170">
        <v>1.9</v>
      </c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 t="s">
        <v>263</v>
      </c>
      <c r="AH712" s="157">
        <v>0</v>
      </c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</row>
    <row r="713" spans="1:60" outlineLevel="1" x14ac:dyDescent="0.2">
      <c r="A713" s="178">
        <v>194</v>
      </c>
      <c r="B713" s="179" t="s">
        <v>1488</v>
      </c>
      <c r="C713" s="196" t="s">
        <v>1489</v>
      </c>
      <c r="D713" s="180" t="s">
        <v>298</v>
      </c>
      <c r="E713" s="181">
        <v>6</v>
      </c>
      <c r="F713" s="182"/>
      <c r="G713" s="183">
        <f>ROUND(E713*F713,2)</f>
        <v>0</v>
      </c>
      <c r="H713" s="182"/>
      <c r="I713" s="183">
        <f>ROUND(E713*H713,2)</f>
        <v>0</v>
      </c>
      <c r="J713" s="182"/>
      <c r="K713" s="183">
        <f>ROUND(E713*J713,2)</f>
        <v>0</v>
      </c>
      <c r="L713" s="183">
        <v>21</v>
      </c>
      <c r="M713" s="183">
        <f>G713*(1+L713/100)</f>
        <v>0</v>
      </c>
      <c r="N713" s="183">
        <v>0</v>
      </c>
      <c r="O713" s="183">
        <f>ROUND(E713*N713,2)</f>
        <v>0</v>
      </c>
      <c r="P713" s="183">
        <v>1.75E-3</v>
      </c>
      <c r="Q713" s="183">
        <f>ROUND(E713*P713,2)</f>
        <v>0.01</v>
      </c>
      <c r="R713" s="183"/>
      <c r="S713" s="183" t="s">
        <v>669</v>
      </c>
      <c r="T713" s="184" t="s">
        <v>670</v>
      </c>
      <c r="U713" s="167">
        <v>0</v>
      </c>
      <c r="V713" s="167">
        <f>ROUND(E713*U713,2)</f>
        <v>0</v>
      </c>
      <c r="W713" s="16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 t="s">
        <v>394</v>
      </c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</row>
    <row r="714" spans="1:60" outlineLevel="1" x14ac:dyDescent="0.2">
      <c r="A714" s="164"/>
      <c r="B714" s="165"/>
      <c r="C714" s="197" t="s">
        <v>1490</v>
      </c>
      <c r="D714" s="169"/>
      <c r="E714" s="170">
        <v>6</v>
      </c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 t="s">
        <v>263</v>
      </c>
      <c r="AH714" s="157">
        <v>0</v>
      </c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</row>
    <row r="715" spans="1:60" outlineLevel="1" x14ac:dyDescent="0.2">
      <c r="A715" s="178">
        <v>195</v>
      </c>
      <c r="B715" s="179" t="s">
        <v>1491</v>
      </c>
      <c r="C715" s="196" t="s">
        <v>1492</v>
      </c>
      <c r="D715" s="180" t="s">
        <v>298</v>
      </c>
      <c r="E715" s="181">
        <v>18.36</v>
      </c>
      <c r="F715" s="182"/>
      <c r="G715" s="183">
        <f>ROUND(E715*F715,2)</f>
        <v>0</v>
      </c>
      <c r="H715" s="182"/>
      <c r="I715" s="183">
        <f>ROUND(E715*H715,2)</f>
        <v>0</v>
      </c>
      <c r="J715" s="182"/>
      <c r="K715" s="183">
        <f>ROUND(E715*J715,2)</f>
        <v>0</v>
      </c>
      <c r="L715" s="183">
        <v>21</v>
      </c>
      <c r="M715" s="183">
        <f>G715*(1+L715/100)</f>
        <v>0</v>
      </c>
      <c r="N715" s="183">
        <v>0</v>
      </c>
      <c r="O715" s="183">
        <f>ROUND(E715*N715,2)</f>
        <v>0</v>
      </c>
      <c r="P715" s="183">
        <v>2.5999999999999998E-4</v>
      </c>
      <c r="Q715" s="183">
        <f>ROUND(E715*P715,2)</f>
        <v>0</v>
      </c>
      <c r="R715" s="183"/>
      <c r="S715" s="183" t="s">
        <v>669</v>
      </c>
      <c r="T715" s="184" t="s">
        <v>670</v>
      </c>
      <c r="U715" s="167">
        <v>0</v>
      </c>
      <c r="V715" s="167">
        <f>ROUND(E715*U715,2)</f>
        <v>0</v>
      </c>
      <c r="W715" s="16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 t="s">
        <v>394</v>
      </c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</row>
    <row r="716" spans="1:60" outlineLevel="1" x14ac:dyDescent="0.2">
      <c r="A716" s="164"/>
      <c r="B716" s="165"/>
      <c r="C716" s="197" t="s">
        <v>1493</v>
      </c>
      <c r="D716" s="169"/>
      <c r="E716" s="170">
        <v>18.36</v>
      </c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 t="s">
        <v>263</v>
      </c>
      <c r="AH716" s="157">
        <v>0</v>
      </c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</row>
    <row r="717" spans="1:60" outlineLevel="1" x14ac:dyDescent="0.2">
      <c r="A717" s="178">
        <v>196</v>
      </c>
      <c r="B717" s="179" t="s">
        <v>1494</v>
      </c>
      <c r="C717" s="196" t="s">
        <v>1495</v>
      </c>
      <c r="D717" s="180" t="s">
        <v>298</v>
      </c>
      <c r="E717" s="181">
        <v>5.4</v>
      </c>
      <c r="F717" s="182"/>
      <c r="G717" s="183">
        <f>ROUND(E717*F717,2)</f>
        <v>0</v>
      </c>
      <c r="H717" s="182"/>
      <c r="I717" s="183">
        <f>ROUND(E717*H717,2)</f>
        <v>0</v>
      </c>
      <c r="J717" s="182"/>
      <c r="K717" s="183">
        <f>ROUND(E717*J717,2)</f>
        <v>0</v>
      </c>
      <c r="L717" s="183">
        <v>21</v>
      </c>
      <c r="M717" s="183">
        <f>G717*(1+L717/100)</f>
        <v>0</v>
      </c>
      <c r="N717" s="183">
        <v>0</v>
      </c>
      <c r="O717" s="183">
        <f>ROUND(E717*N717,2)</f>
        <v>0</v>
      </c>
      <c r="P717" s="183">
        <v>3.9399999999999999E-3</v>
      </c>
      <c r="Q717" s="183">
        <f>ROUND(E717*P717,2)</f>
        <v>0.02</v>
      </c>
      <c r="R717" s="183"/>
      <c r="S717" s="183" t="s">
        <v>669</v>
      </c>
      <c r="T717" s="184" t="s">
        <v>670</v>
      </c>
      <c r="U717" s="167">
        <v>0</v>
      </c>
      <c r="V717" s="167">
        <f>ROUND(E717*U717,2)</f>
        <v>0</v>
      </c>
      <c r="W717" s="16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 t="s">
        <v>394</v>
      </c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</row>
    <row r="718" spans="1:60" outlineLevel="1" x14ac:dyDescent="0.2">
      <c r="A718" s="164"/>
      <c r="B718" s="165"/>
      <c r="C718" s="197" t="s">
        <v>1496</v>
      </c>
      <c r="D718" s="169"/>
      <c r="E718" s="170">
        <v>5.4</v>
      </c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 t="s">
        <v>263</v>
      </c>
      <c r="AH718" s="157">
        <v>0</v>
      </c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</row>
    <row r="719" spans="1:60" ht="22.5" outlineLevel="1" x14ac:dyDescent="0.2">
      <c r="A719" s="178">
        <v>197</v>
      </c>
      <c r="B719" s="179" t="s">
        <v>1497</v>
      </c>
      <c r="C719" s="196" t="s">
        <v>1498</v>
      </c>
      <c r="D719" s="180" t="s">
        <v>298</v>
      </c>
      <c r="E719" s="181">
        <v>31.04</v>
      </c>
      <c r="F719" s="182"/>
      <c r="G719" s="183">
        <f>ROUND(E719*F719,2)</f>
        <v>0</v>
      </c>
      <c r="H719" s="182"/>
      <c r="I719" s="183">
        <f>ROUND(E719*H719,2)</f>
        <v>0</v>
      </c>
      <c r="J719" s="182"/>
      <c r="K719" s="183">
        <f>ROUND(E719*J719,2)</f>
        <v>0</v>
      </c>
      <c r="L719" s="183">
        <v>21</v>
      </c>
      <c r="M719" s="183">
        <f>G719*(1+L719/100)</f>
        <v>0</v>
      </c>
      <c r="N719" s="183">
        <v>1.49E-3</v>
      </c>
      <c r="O719" s="183">
        <f>ROUND(E719*N719,2)</f>
        <v>0.05</v>
      </c>
      <c r="P719" s="183">
        <v>0</v>
      </c>
      <c r="Q719" s="183">
        <f>ROUND(E719*P719,2)</f>
        <v>0</v>
      </c>
      <c r="R719" s="183"/>
      <c r="S719" s="183" t="s">
        <v>669</v>
      </c>
      <c r="T719" s="184" t="s">
        <v>670</v>
      </c>
      <c r="U719" s="167">
        <v>0</v>
      </c>
      <c r="V719" s="167">
        <f>ROUND(E719*U719,2)</f>
        <v>0</v>
      </c>
      <c r="W719" s="16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 t="s">
        <v>394</v>
      </c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</row>
    <row r="720" spans="1:60" outlineLevel="1" x14ac:dyDescent="0.2">
      <c r="A720" s="164"/>
      <c r="B720" s="165"/>
      <c r="C720" s="259" t="s">
        <v>1499</v>
      </c>
      <c r="D720" s="260"/>
      <c r="E720" s="260"/>
      <c r="F720" s="260"/>
      <c r="G720" s="260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 t="s">
        <v>413</v>
      </c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</row>
    <row r="721" spans="1:60" ht="22.5" outlineLevel="1" x14ac:dyDescent="0.2">
      <c r="A721" s="178">
        <v>198</v>
      </c>
      <c r="B721" s="179" t="s">
        <v>1500</v>
      </c>
      <c r="C721" s="196" t="s">
        <v>1501</v>
      </c>
      <c r="D721" s="180" t="s">
        <v>298</v>
      </c>
      <c r="E721" s="181">
        <v>8.4600000000000009</v>
      </c>
      <c r="F721" s="182"/>
      <c r="G721" s="183">
        <f>ROUND(E721*F721,2)</f>
        <v>0</v>
      </c>
      <c r="H721" s="182"/>
      <c r="I721" s="183">
        <f>ROUND(E721*H721,2)</f>
        <v>0</v>
      </c>
      <c r="J721" s="182"/>
      <c r="K721" s="183">
        <f>ROUND(E721*J721,2)</f>
        <v>0</v>
      </c>
      <c r="L721" s="183">
        <v>21</v>
      </c>
      <c r="M721" s="183">
        <f>G721*(1+L721/100)</f>
        <v>0</v>
      </c>
      <c r="N721" s="183">
        <v>1.1900000000000001E-3</v>
      </c>
      <c r="O721" s="183">
        <f>ROUND(E721*N721,2)</f>
        <v>0.01</v>
      </c>
      <c r="P721" s="183">
        <v>0</v>
      </c>
      <c r="Q721" s="183">
        <f>ROUND(E721*P721,2)</f>
        <v>0</v>
      </c>
      <c r="R721" s="183"/>
      <c r="S721" s="183" t="s">
        <v>669</v>
      </c>
      <c r="T721" s="184" t="s">
        <v>670</v>
      </c>
      <c r="U721" s="167">
        <v>0</v>
      </c>
      <c r="V721" s="167">
        <f>ROUND(E721*U721,2)</f>
        <v>0</v>
      </c>
      <c r="W721" s="16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 t="s">
        <v>394</v>
      </c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</row>
    <row r="722" spans="1:60" outlineLevel="1" x14ac:dyDescent="0.2">
      <c r="A722" s="164"/>
      <c r="B722" s="165"/>
      <c r="C722" s="197" t="s">
        <v>1502</v>
      </c>
      <c r="D722" s="169"/>
      <c r="E722" s="170">
        <v>8.4600000000000009</v>
      </c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 t="s">
        <v>263</v>
      </c>
      <c r="AH722" s="157">
        <v>0</v>
      </c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</row>
    <row r="723" spans="1:60" ht="22.5" outlineLevel="1" x14ac:dyDescent="0.2">
      <c r="A723" s="178">
        <v>199</v>
      </c>
      <c r="B723" s="179" t="s">
        <v>1503</v>
      </c>
      <c r="C723" s="196" t="s">
        <v>1504</v>
      </c>
      <c r="D723" s="180" t="s">
        <v>298</v>
      </c>
      <c r="E723" s="181">
        <v>62.58</v>
      </c>
      <c r="F723" s="182"/>
      <c r="G723" s="183">
        <f>ROUND(E723*F723,2)</f>
        <v>0</v>
      </c>
      <c r="H723" s="182"/>
      <c r="I723" s="183">
        <f>ROUND(E723*H723,2)</f>
        <v>0</v>
      </c>
      <c r="J723" s="182"/>
      <c r="K723" s="183">
        <f>ROUND(E723*J723,2)</f>
        <v>0</v>
      </c>
      <c r="L723" s="183">
        <v>21</v>
      </c>
      <c r="M723" s="183">
        <f>G723*(1+L723/100)</f>
        <v>0</v>
      </c>
      <c r="N723" s="183">
        <v>1.9E-3</v>
      </c>
      <c r="O723" s="183">
        <f>ROUND(E723*N723,2)</f>
        <v>0.12</v>
      </c>
      <c r="P723" s="183">
        <v>0</v>
      </c>
      <c r="Q723" s="183">
        <f>ROUND(E723*P723,2)</f>
        <v>0</v>
      </c>
      <c r="R723" s="183"/>
      <c r="S723" s="183" t="s">
        <v>669</v>
      </c>
      <c r="T723" s="184" t="s">
        <v>670</v>
      </c>
      <c r="U723" s="167">
        <v>0</v>
      </c>
      <c r="V723" s="167">
        <f>ROUND(E723*U723,2)</f>
        <v>0</v>
      </c>
      <c r="W723" s="16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 t="s">
        <v>394</v>
      </c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</row>
    <row r="724" spans="1:60" outlineLevel="1" x14ac:dyDescent="0.2">
      <c r="A724" s="164"/>
      <c r="B724" s="165"/>
      <c r="C724" s="259" t="s">
        <v>1505</v>
      </c>
      <c r="D724" s="260"/>
      <c r="E724" s="260"/>
      <c r="F724" s="260"/>
      <c r="G724" s="260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 t="s">
        <v>413</v>
      </c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</row>
    <row r="725" spans="1:60" outlineLevel="1" x14ac:dyDescent="0.2">
      <c r="A725" s="164"/>
      <c r="B725" s="165"/>
      <c r="C725" s="197" t="s">
        <v>1506</v>
      </c>
      <c r="D725" s="169"/>
      <c r="E725" s="170">
        <v>62.58</v>
      </c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 t="s">
        <v>263</v>
      </c>
      <c r="AH725" s="157">
        <v>0</v>
      </c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</row>
    <row r="726" spans="1:60" outlineLevel="1" x14ac:dyDescent="0.2">
      <c r="A726" s="178">
        <v>200</v>
      </c>
      <c r="B726" s="179" t="s">
        <v>1507</v>
      </c>
      <c r="C726" s="196" t="s">
        <v>1508</v>
      </c>
      <c r="D726" s="180" t="s">
        <v>298</v>
      </c>
      <c r="E726" s="181">
        <v>31.04</v>
      </c>
      <c r="F726" s="182"/>
      <c r="G726" s="183">
        <f>ROUND(E726*F726,2)</f>
        <v>0</v>
      </c>
      <c r="H726" s="182"/>
      <c r="I726" s="183">
        <f>ROUND(E726*H726,2)</f>
        <v>0</v>
      </c>
      <c r="J726" s="182"/>
      <c r="K726" s="183">
        <f>ROUND(E726*J726,2)</f>
        <v>0</v>
      </c>
      <c r="L726" s="183">
        <v>21</v>
      </c>
      <c r="M726" s="183">
        <f>G726*(1+L726/100)</f>
        <v>0</v>
      </c>
      <c r="N726" s="183">
        <v>2.5899999999999999E-3</v>
      </c>
      <c r="O726" s="183">
        <f>ROUND(E726*N726,2)</f>
        <v>0.08</v>
      </c>
      <c r="P726" s="183">
        <v>0</v>
      </c>
      <c r="Q726" s="183">
        <f>ROUND(E726*P726,2)</f>
        <v>0</v>
      </c>
      <c r="R726" s="183"/>
      <c r="S726" s="183" t="s">
        <v>669</v>
      </c>
      <c r="T726" s="184" t="s">
        <v>670</v>
      </c>
      <c r="U726" s="167">
        <v>0</v>
      </c>
      <c r="V726" s="167">
        <f>ROUND(E726*U726,2)</f>
        <v>0</v>
      </c>
      <c r="W726" s="16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 t="s">
        <v>394</v>
      </c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</row>
    <row r="727" spans="1:60" outlineLevel="1" x14ac:dyDescent="0.2">
      <c r="A727" s="164"/>
      <c r="B727" s="165"/>
      <c r="C727" s="259" t="s">
        <v>1509</v>
      </c>
      <c r="D727" s="260"/>
      <c r="E727" s="260"/>
      <c r="F727" s="260"/>
      <c r="G727" s="260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 t="s">
        <v>413</v>
      </c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</row>
    <row r="728" spans="1:60" outlineLevel="1" x14ac:dyDescent="0.2">
      <c r="A728" s="164"/>
      <c r="B728" s="165"/>
      <c r="C728" s="197" t="s">
        <v>1510</v>
      </c>
      <c r="D728" s="169"/>
      <c r="E728" s="170">
        <v>31.04</v>
      </c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 t="s">
        <v>263</v>
      </c>
      <c r="AH728" s="157">
        <v>0</v>
      </c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</row>
    <row r="729" spans="1:60" outlineLevel="1" x14ac:dyDescent="0.2">
      <c r="A729" s="178">
        <v>201</v>
      </c>
      <c r="B729" s="179" t="s">
        <v>1511</v>
      </c>
      <c r="C729" s="196" t="s">
        <v>1512</v>
      </c>
      <c r="D729" s="180" t="s">
        <v>298</v>
      </c>
      <c r="E729" s="181">
        <v>17</v>
      </c>
      <c r="F729" s="182"/>
      <c r="G729" s="183">
        <f>ROUND(E729*F729,2)</f>
        <v>0</v>
      </c>
      <c r="H729" s="182"/>
      <c r="I729" s="183">
        <f>ROUND(E729*H729,2)</f>
        <v>0</v>
      </c>
      <c r="J729" s="182"/>
      <c r="K729" s="183">
        <f>ROUND(E729*J729,2)</f>
        <v>0</v>
      </c>
      <c r="L729" s="183">
        <v>21</v>
      </c>
      <c r="M729" s="183">
        <f>G729*(1+L729/100)</f>
        <v>0</v>
      </c>
      <c r="N729" s="183">
        <v>3.0699999999999998E-3</v>
      </c>
      <c r="O729" s="183">
        <f>ROUND(E729*N729,2)</f>
        <v>0.05</v>
      </c>
      <c r="P729" s="183">
        <v>0</v>
      </c>
      <c r="Q729" s="183">
        <f>ROUND(E729*P729,2)</f>
        <v>0</v>
      </c>
      <c r="R729" s="183"/>
      <c r="S729" s="183" t="s">
        <v>669</v>
      </c>
      <c r="T729" s="184" t="s">
        <v>670</v>
      </c>
      <c r="U729" s="167">
        <v>0</v>
      </c>
      <c r="V729" s="167">
        <f>ROUND(E729*U729,2)</f>
        <v>0</v>
      </c>
      <c r="W729" s="16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 t="s">
        <v>394</v>
      </c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</row>
    <row r="730" spans="1:60" outlineLevel="1" x14ac:dyDescent="0.2">
      <c r="A730" s="164"/>
      <c r="B730" s="165"/>
      <c r="C730" s="259" t="s">
        <v>1513</v>
      </c>
      <c r="D730" s="260"/>
      <c r="E730" s="260"/>
      <c r="F730" s="260"/>
      <c r="G730" s="260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 t="s">
        <v>413</v>
      </c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</row>
    <row r="731" spans="1:60" outlineLevel="1" x14ac:dyDescent="0.2">
      <c r="A731" s="164"/>
      <c r="B731" s="165"/>
      <c r="C731" s="197" t="s">
        <v>1514</v>
      </c>
      <c r="D731" s="169"/>
      <c r="E731" s="170">
        <v>17</v>
      </c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 t="s">
        <v>263</v>
      </c>
      <c r="AH731" s="157">
        <v>0</v>
      </c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</row>
    <row r="732" spans="1:60" ht="22.5" outlineLevel="1" x14ac:dyDescent="0.2">
      <c r="A732" s="185">
        <v>202</v>
      </c>
      <c r="B732" s="186" t="s">
        <v>1515</v>
      </c>
      <c r="C732" s="195" t="s">
        <v>1516</v>
      </c>
      <c r="D732" s="187" t="s">
        <v>294</v>
      </c>
      <c r="E732" s="188">
        <v>0.308</v>
      </c>
      <c r="F732" s="189"/>
      <c r="G732" s="190">
        <f>ROUND(E732*F732,2)</f>
        <v>0</v>
      </c>
      <c r="H732" s="189"/>
      <c r="I732" s="190">
        <f>ROUND(E732*H732,2)</f>
        <v>0</v>
      </c>
      <c r="J732" s="189"/>
      <c r="K732" s="190">
        <f>ROUND(E732*J732,2)</f>
        <v>0</v>
      </c>
      <c r="L732" s="190">
        <v>21</v>
      </c>
      <c r="M732" s="190">
        <f>G732*(1+L732/100)</f>
        <v>0</v>
      </c>
      <c r="N732" s="190">
        <v>0</v>
      </c>
      <c r="O732" s="190">
        <f>ROUND(E732*N732,2)</f>
        <v>0</v>
      </c>
      <c r="P732" s="190">
        <v>0</v>
      </c>
      <c r="Q732" s="190">
        <f>ROUND(E732*P732,2)</f>
        <v>0</v>
      </c>
      <c r="R732" s="190"/>
      <c r="S732" s="190" t="s">
        <v>669</v>
      </c>
      <c r="T732" s="191" t="s">
        <v>670</v>
      </c>
      <c r="U732" s="167">
        <v>0</v>
      </c>
      <c r="V732" s="167">
        <f>ROUND(E732*U732,2)</f>
        <v>0</v>
      </c>
      <c r="W732" s="16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 t="s">
        <v>394</v>
      </c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</row>
    <row r="733" spans="1:60" x14ac:dyDescent="0.2">
      <c r="A733" s="172" t="s">
        <v>242</v>
      </c>
      <c r="B733" s="173" t="s">
        <v>175</v>
      </c>
      <c r="C733" s="194" t="s">
        <v>176</v>
      </c>
      <c r="D733" s="174"/>
      <c r="E733" s="175"/>
      <c r="F733" s="176"/>
      <c r="G733" s="176">
        <f>SUMIF(AG734:AG767,"&lt;&gt;NOR",G734:G767)</f>
        <v>0</v>
      </c>
      <c r="H733" s="176"/>
      <c r="I733" s="176">
        <f>SUM(I734:I767)</f>
        <v>0</v>
      </c>
      <c r="J733" s="176"/>
      <c r="K733" s="176">
        <f>SUM(K734:K767)</f>
        <v>0</v>
      </c>
      <c r="L733" s="176"/>
      <c r="M733" s="176">
        <f>SUM(M734:M767)</f>
        <v>0</v>
      </c>
      <c r="N733" s="176"/>
      <c r="O733" s="176">
        <f>SUM(O734:O767)</f>
        <v>11.24</v>
      </c>
      <c r="P733" s="176"/>
      <c r="Q733" s="176">
        <f>SUM(Q734:Q767)</f>
        <v>11</v>
      </c>
      <c r="R733" s="176"/>
      <c r="S733" s="176"/>
      <c r="T733" s="177"/>
      <c r="U733" s="171"/>
      <c r="V733" s="171">
        <f>SUM(V734:V767)</f>
        <v>0</v>
      </c>
      <c r="W733" s="171"/>
      <c r="AG733" t="s">
        <v>243</v>
      </c>
    </row>
    <row r="734" spans="1:60" ht="22.5" outlineLevel="1" x14ac:dyDescent="0.2">
      <c r="A734" s="178">
        <v>203</v>
      </c>
      <c r="B734" s="179" t="s">
        <v>1517</v>
      </c>
      <c r="C734" s="196" t="s">
        <v>1518</v>
      </c>
      <c r="D734" s="180" t="s">
        <v>283</v>
      </c>
      <c r="E734" s="181">
        <v>105.58725</v>
      </c>
      <c r="F734" s="182"/>
      <c r="G734" s="183">
        <f>ROUND(E734*F734,2)</f>
        <v>0</v>
      </c>
      <c r="H734" s="182"/>
      <c r="I734" s="183">
        <f>ROUND(E734*H734,2)</f>
        <v>0</v>
      </c>
      <c r="J734" s="182"/>
      <c r="K734" s="183">
        <f>ROUND(E734*J734,2)</f>
        <v>0</v>
      </c>
      <c r="L734" s="183">
        <v>21</v>
      </c>
      <c r="M734" s="183">
        <f>G734*(1+L734/100)</f>
        <v>0</v>
      </c>
      <c r="N734" s="183">
        <v>0</v>
      </c>
      <c r="O734" s="183">
        <f>ROUND(E734*N734,2)</f>
        <v>0</v>
      </c>
      <c r="P734" s="183">
        <v>0</v>
      </c>
      <c r="Q734" s="183">
        <f>ROUND(E734*P734,2)</f>
        <v>0</v>
      </c>
      <c r="R734" s="183"/>
      <c r="S734" s="183" t="s">
        <v>669</v>
      </c>
      <c r="T734" s="184" t="s">
        <v>670</v>
      </c>
      <c r="U734" s="167">
        <v>0</v>
      </c>
      <c r="V734" s="167">
        <f>ROUND(E734*U734,2)</f>
        <v>0</v>
      </c>
      <c r="W734" s="16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 t="s">
        <v>394</v>
      </c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</row>
    <row r="735" spans="1:60" outlineLevel="1" x14ac:dyDescent="0.2">
      <c r="A735" s="164"/>
      <c r="B735" s="165"/>
      <c r="C735" s="259" t="s">
        <v>1519</v>
      </c>
      <c r="D735" s="260"/>
      <c r="E735" s="260"/>
      <c r="F735" s="260"/>
      <c r="G735" s="260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 t="s">
        <v>413</v>
      </c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</row>
    <row r="736" spans="1:60" outlineLevel="1" x14ac:dyDescent="0.2">
      <c r="A736" s="164"/>
      <c r="B736" s="165"/>
      <c r="C736" s="197" t="s">
        <v>1448</v>
      </c>
      <c r="D736" s="169"/>
      <c r="E736" s="170">
        <v>3.9</v>
      </c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 t="s">
        <v>263</v>
      </c>
      <c r="AH736" s="157">
        <v>0</v>
      </c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</row>
    <row r="737" spans="1:60" outlineLevel="1" x14ac:dyDescent="0.2">
      <c r="A737" s="164"/>
      <c r="B737" s="165"/>
      <c r="C737" s="197" t="s">
        <v>1520</v>
      </c>
      <c r="D737" s="169"/>
      <c r="E737" s="170">
        <v>39.227249999999998</v>
      </c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 t="s">
        <v>263</v>
      </c>
      <c r="AH737" s="157">
        <v>0</v>
      </c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</row>
    <row r="738" spans="1:60" outlineLevel="1" x14ac:dyDescent="0.2">
      <c r="A738" s="164"/>
      <c r="B738" s="165"/>
      <c r="C738" s="197" t="s">
        <v>1065</v>
      </c>
      <c r="D738" s="169"/>
      <c r="E738" s="170">
        <v>62.46</v>
      </c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 t="s">
        <v>263</v>
      </c>
      <c r="AH738" s="157">
        <v>0</v>
      </c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</row>
    <row r="739" spans="1:60" outlineLevel="1" x14ac:dyDescent="0.2">
      <c r="A739" s="178">
        <v>204</v>
      </c>
      <c r="B739" s="179" t="s">
        <v>1521</v>
      </c>
      <c r="C739" s="196" t="s">
        <v>1522</v>
      </c>
      <c r="D739" s="180" t="s">
        <v>246</v>
      </c>
      <c r="E739" s="181">
        <v>4561.3584000000001</v>
      </c>
      <c r="F739" s="182"/>
      <c r="G739" s="183">
        <f>ROUND(E739*F739,2)</f>
        <v>0</v>
      </c>
      <c r="H739" s="182"/>
      <c r="I739" s="183">
        <f>ROUND(E739*H739,2)</f>
        <v>0</v>
      </c>
      <c r="J739" s="182"/>
      <c r="K739" s="183">
        <f>ROUND(E739*J739,2)</f>
        <v>0</v>
      </c>
      <c r="L739" s="183">
        <v>21</v>
      </c>
      <c r="M739" s="183">
        <f>G739*(1+L739/100)</f>
        <v>0</v>
      </c>
      <c r="N739" s="183">
        <v>1.6999999999999999E-3</v>
      </c>
      <c r="O739" s="183">
        <f>ROUND(E739*N739,2)</f>
        <v>7.75</v>
      </c>
      <c r="P739" s="183">
        <v>0</v>
      </c>
      <c r="Q739" s="183">
        <f>ROUND(E739*P739,2)</f>
        <v>0</v>
      </c>
      <c r="R739" s="183"/>
      <c r="S739" s="183" t="s">
        <v>669</v>
      </c>
      <c r="T739" s="184" t="s">
        <v>670</v>
      </c>
      <c r="U739" s="167">
        <v>0</v>
      </c>
      <c r="V739" s="167">
        <f>ROUND(E739*U739,2)</f>
        <v>0</v>
      </c>
      <c r="W739" s="16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 t="s">
        <v>352</v>
      </c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</row>
    <row r="740" spans="1:60" outlineLevel="1" x14ac:dyDescent="0.2">
      <c r="A740" s="164"/>
      <c r="B740" s="165"/>
      <c r="C740" s="259" t="s">
        <v>1523</v>
      </c>
      <c r="D740" s="260"/>
      <c r="E740" s="260"/>
      <c r="F740" s="260"/>
      <c r="G740" s="260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 t="s">
        <v>413</v>
      </c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</row>
    <row r="741" spans="1:60" outlineLevel="1" x14ac:dyDescent="0.2">
      <c r="A741" s="164"/>
      <c r="B741" s="165"/>
      <c r="C741" s="269" t="s">
        <v>1524</v>
      </c>
      <c r="D741" s="270"/>
      <c r="E741" s="270"/>
      <c r="F741" s="270"/>
      <c r="G741" s="270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 t="s">
        <v>413</v>
      </c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</row>
    <row r="742" spans="1:60" outlineLevel="1" x14ac:dyDescent="0.2">
      <c r="A742" s="164"/>
      <c r="B742" s="165"/>
      <c r="C742" s="197" t="s">
        <v>1525</v>
      </c>
      <c r="D742" s="169"/>
      <c r="E742" s="170">
        <v>4561.3584000000001</v>
      </c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 t="s">
        <v>263</v>
      </c>
      <c r="AH742" s="157">
        <v>0</v>
      </c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</row>
    <row r="743" spans="1:60" outlineLevel="1" x14ac:dyDescent="0.2">
      <c r="A743" s="178">
        <v>205</v>
      </c>
      <c r="B743" s="179" t="s">
        <v>1526</v>
      </c>
      <c r="C743" s="196" t="s">
        <v>1527</v>
      </c>
      <c r="D743" s="180" t="s">
        <v>283</v>
      </c>
      <c r="E743" s="181">
        <v>33.1</v>
      </c>
      <c r="F743" s="182"/>
      <c r="G743" s="183">
        <f>ROUND(E743*F743,2)</f>
        <v>0</v>
      </c>
      <c r="H743" s="182"/>
      <c r="I743" s="183">
        <f>ROUND(E743*H743,2)</f>
        <v>0</v>
      </c>
      <c r="J743" s="182"/>
      <c r="K743" s="183">
        <f>ROUND(E743*J743,2)</f>
        <v>0</v>
      </c>
      <c r="L743" s="183">
        <v>21</v>
      </c>
      <c r="M743" s="183">
        <f>G743*(1+L743/100)</f>
        <v>0</v>
      </c>
      <c r="N743" s="183">
        <v>0.05</v>
      </c>
      <c r="O743" s="183">
        <f>ROUND(E743*N743,2)</f>
        <v>1.66</v>
      </c>
      <c r="P743" s="183">
        <v>0</v>
      </c>
      <c r="Q743" s="183">
        <f>ROUND(E743*P743,2)</f>
        <v>0</v>
      </c>
      <c r="R743" s="183"/>
      <c r="S743" s="183" t="s">
        <v>669</v>
      </c>
      <c r="T743" s="184" t="s">
        <v>670</v>
      </c>
      <c r="U743" s="167">
        <v>0</v>
      </c>
      <c r="V743" s="167">
        <f>ROUND(E743*U743,2)</f>
        <v>0</v>
      </c>
      <c r="W743" s="16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 t="s">
        <v>394</v>
      </c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</row>
    <row r="744" spans="1:60" outlineLevel="1" x14ac:dyDescent="0.2">
      <c r="A744" s="164"/>
      <c r="B744" s="165"/>
      <c r="C744" s="259" t="s">
        <v>1528</v>
      </c>
      <c r="D744" s="260"/>
      <c r="E744" s="260"/>
      <c r="F744" s="260"/>
      <c r="G744" s="260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 t="s">
        <v>413</v>
      </c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</row>
    <row r="745" spans="1:60" outlineLevel="1" x14ac:dyDescent="0.2">
      <c r="A745" s="164"/>
      <c r="B745" s="165"/>
      <c r="C745" s="269" t="s">
        <v>1529</v>
      </c>
      <c r="D745" s="270"/>
      <c r="E745" s="270"/>
      <c r="F745" s="270"/>
      <c r="G745" s="270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 t="s">
        <v>413</v>
      </c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</row>
    <row r="746" spans="1:60" outlineLevel="1" x14ac:dyDescent="0.2">
      <c r="A746" s="164"/>
      <c r="B746" s="165"/>
      <c r="C746" s="197" t="s">
        <v>1530</v>
      </c>
      <c r="D746" s="169"/>
      <c r="E746" s="170">
        <v>15.56</v>
      </c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 t="s">
        <v>263</v>
      </c>
      <c r="AH746" s="157">
        <v>0</v>
      </c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</row>
    <row r="747" spans="1:60" outlineLevel="1" x14ac:dyDescent="0.2">
      <c r="A747" s="164"/>
      <c r="B747" s="165"/>
      <c r="C747" s="197" t="s">
        <v>1531</v>
      </c>
      <c r="D747" s="169"/>
      <c r="E747" s="170">
        <v>17.54</v>
      </c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 t="s">
        <v>263</v>
      </c>
      <c r="AH747" s="157">
        <v>0</v>
      </c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</row>
    <row r="748" spans="1:60" outlineLevel="1" x14ac:dyDescent="0.2">
      <c r="A748" s="178">
        <v>206</v>
      </c>
      <c r="B748" s="179" t="s">
        <v>1532</v>
      </c>
      <c r="C748" s="196" t="s">
        <v>1533</v>
      </c>
      <c r="D748" s="180" t="s">
        <v>246</v>
      </c>
      <c r="E748" s="181">
        <v>529.6</v>
      </c>
      <c r="F748" s="182"/>
      <c r="G748" s="183">
        <f>ROUND(E748*F748,2)</f>
        <v>0</v>
      </c>
      <c r="H748" s="182"/>
      <c r="I748" s="183">
        <f>ROUND(E748*H748,2)</f>
        <v>0</v>
      </c>
      <c r="J748" s="182"/>
      <c r="K748" s="183">
        <f>ROUND(E748*J748,2)</f>
        <v>0</v>
      </c>
      <c r="L748" s="183">
        <v>21</v>
      </c>
      <c r="M748" s="183">
        <f>G748*(1+L748/100)</f>
        <v>0</v>
      </c>
      <c r="N748" s="183">
        <v>1.1999999999999999E-3</v>
      </c>
      <c r="O748" s="183">
        <f>ROUND(E748*N748,2)</f>
        <v>0.64</v>
      </c>
      <c r="P748" s="183">
        <v>0</v>
      </c>
      <c r="Q748" s="183">
        <f>ROUND(E748*P748,2)</f>
        <v>0</v>
      </c>
      <c r="R748" s="183"/>
      <c r="S748" s="183" t="s">
        <v>669</v>
      </c>
      <c r="T748" s="184" t="s">
        <v>670</v>
      </c>
      <c r="U748" s="167">
        <v>0</v>
      </c>
      <c r="V748" s="167">
        <f>ROUND(E748*U748,2)</f>
        <v>0</v>
      </c>
      <c r="W748" s="16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 t="s">
        <v>352</v>
      </c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</row>
    <row r="749" spans="1:60" outlineLevel="1" x14ac:dyDescent="0.2">
      <c r="A749" s="164"/>
      <c r="B749" s="165"/>
      <c r="C749" s="259" t="s">
        <v>1534</v>
      </c>
      <c r="D749" s="260"/>
      <c r="E749" s="260"/>
      <c r="F749" s="260"/>
      <c r="G749" s="260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 t="s">
        <v>413</v>
      </c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</row>
    <row r="750" spans="1:60" outlineLevel="1" x14ac:dyDescent="0.2">
      <c r="A750" s="164"/>
      <c r="B750" s="165"/>
      <c r="C750" s="197" t="s">
        <v>1535</v>
      </c>
      <c r="D750" s="169"/>
      <c r="E750" s="170">
        <v>529.6</v>
      </c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 t="s">
        <v>263</v>
      </c>
      <c r="AH750" s="157">
        <v>0</v>
      </c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</row>
    <row r="751" spans="1:60" outlineLevel="1" x14ac:dyDescent="0.2">
      <c r="A751" s="185">
        <v>207</v>
      </c>
      <c r="B751" s="186" t="s">
        <v>1536</v>
      </c>
      <c r="C751" s="195" t="s">
        <v>1537</v>
      </c>
      <c r="D751" s="187" t="s">
        <v>246</v>
      </c>
      <c r="E751" s="188">
        <v>529.6</v>
      </c>
      <c r="F751" s="189"/>
      <c r="G751" s="190">
        <f>ROUND(E751*F751,2)</f>
        <v>0</v>
      </c>
      <c r="H751" s="189"/>
      <c r="I751" s="190">
        <f>ROUND(E751*H751,2)</f>
        <v>0</v>
      </c>
      <c r="J751" s="189"/>
      <c r="K751" s="190">
        <f>ROUND(E751*J751,2)</f>
        <v>0</v>
      </c>
      <c r="L751" s="190">
        <v>21</v>
      </c>
      <c r="M751" s="190">
        <f>G751*(1+L751/100)</f>
        <v>0</v>
      </c>
      <c r="N751" s="190">
        <v>2.2000000000000001E-3</v>
      </c>
      <c r="O751" s="190">
        <f>ROUND(E751*N751,2)</f>
        <v>1.17</v>
      </c>
      <c r="P751" s="190">
        <v>0</v>
      </c>
      <c r="Q751" s="190">
        <f>ROUND(E751*P751,2)</f>
        <v>0</v>
      </c>
      <c r="R751" s="190"/>
      <c r="S751" s="190" t="s">
        <v>669</v>
      </c>
      <c r="T751" s="191" t="s">
        <v>670</v>
      </c>
      <c r="U751" s="167">
        <v>0</v>
      </c>
      <c r="V751" s="167">
        <f>ROUND(E751*U751,2)</f>
        <v>0</v>
      </c>
      <c r="W751" s="16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 t="s">
        <v>352</v>
      </c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</row>
    <row r="752" spans="1:60" outlineLevel="1" x14ac:dyDescent="0.2">
      <c r="A752" s="178">
        <v>208</v>
      </c>
      <c r="B752" s="179" t="s">
        <v>1538</v>
      </c>
      <c r="C752" s="196" t="s">
        <v>1539</v>
      </c>
      <c r="D752" s="180" t="s">
        <v>283</v>
      </c>
      <c r="E752" s="181">
        <v>105.58725</v>
      </c>
      <c r="F752" s="182"/>
      <c r="G752" s="183">
        <f>ROUND(E752*F752,2)</f>
        <v>0</v>
      </c>
      <c r="H752" s="182"/>
      <c r="I752" s="183">
        <f>ROUND(E752*H752,2)</f>
        <v>0</v>
      </c>
      <c r="J752" s="182"/>
      <c r="K752" s="183">
        <f>ROUND(E752*J752,2)</f>
        <v>0</v>
      </c>
      <c r="L752" s="183">
        <v>21</v>
      </c>
      <c r="M752" s="183">
        <f>G752*(1+L752/100)</f>
        <v>0</v>
      </c>
      <c r="N752" s="183">
        <v>0</v>
      </c>
      <c r="O752" s="183">
        <f>ROUND(E752*N752,2)</f>
        <v>0</v>
      </c>
      <c r="P752" s="183">
        <v>6.6400000000000001E-2</v>
      </c>
      <c r="Q752" s="183">
        <f>ROUND(E752*P752,2)</f>
        <v>7.01</v>
      </c>
      <c r="R752" s="183"/>
      <c r="S752" s="183" t="s">
        <v>669</v>
      </c>
      <c r="T752" s="184" t="s">
        <v>670</v>
      </c>
      <c r="U752" s="167">
        <v>0</v>
      </c>
      <c r="V752" s="167">
        <f>ROUND(E752*U752,2)</f>
        <v>0</v>
      </c>
      <c r="W752" s="16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 t="s">
        <v>394</v>
      </c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</row>
    <row r="753" spans="1:60" outlineLevel="1" x14ac:dyDescent="0.2">
      <c r="A753" s="164"/>
      <c r="B753" s="165"/>
      <c r="C753" s="197" t="s">
        <v>1448</v>
      </c>
      <c r="D753" s="169"/>
      <c r="E753" s="170">
        <v>3.9</v>
      </c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 t="s">
        <v>263</v>
      </c>
      <c r="AH753" s="157">
        <v>0</v>
      </c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</row>
    <row r="754" spans="1:60" outlineLevel="1" x14ac:dyDescent="0.2">
      <c r="A754" s="164"/>
      <c r="B754" s="165"/>
      <c r="C754" s="197" t="s">
        <v>1520</v>
      </c>
      <c r="D754" s="169"/>
      <c r="E754" s="170">
        <v>39.227249999999998</v>
      </c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 t="s">
        <v>263</v>
      </c>
      <c r="AH754" s="157">
        <v>0</v>
      </c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</row>
    <row r="755" spans="1:60" outlineLevel="1" x14ac:dyDescent="0.2">
      <c r="A755" s="164"/>
      <c r="B755" s="165"/>
      <c r="C755" s="197" t="s">
        <v>1065</v>
      </c>
      <c r="D755" s="169"/>
      <c r="E755" s="170">
        <v>62.46</v>
      </c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 t="s">
        <v>263</v>
      </c>
      <c r="AH755" s="157">
        <v>0</v>
      </c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</row>
    <row r="756" spans="1:60" outlineLevel="1" x14ac:dyDescent="0.2">
      <c r="A756" s="178">
        <v>209</v>
      </c>
      <c r="B756" s="179" t="s">
        <v>1540</v>
      </c>
      <c r="C756" s="196" t="s">
        <v>1541</v>
      </c>
      <c r="D756" s="180" t="s">
        <v>283</v>
      </c>
      <c r="E756" s="181">
        <v>33.1</v>
      </c>
      <c r="F756" s="182"/>
      <c r="G756" s="183">
        <f>ROUND(E756*F756,2)</f>
        <v>0</v>
      </c>
      <c r="H756" s="182"/>
      <c r="I756" s="183">
        <f>ROUND(E756*H756,2)</f>
        <v>0</v>
      </c>
      <c r="J756" s="182"/>
      <c r="K756" s="183">
        <f>ROUND(E756*J756,2)</f>
        <v>0</v>
      </c>
      <c r="L756" s="183">
        <v>21</v>
      </c>
      <c r="M756" s="183">
        <f>G756*(1+L756/100)</f>
        <v>0</v>
      </c>
      <c r="N756" s="183">
        <v>0</v>
      </c>
      <c r="O756" s="183">
        <f>ROUND(E756*N756,2)</f>
        <v>0</v>
      </c>
      <c r="P756" s="183">
        <v>0.12062</v>
      </c>
      <c r="Q756" s="183">
        <f>ROUND(E756*P756,2)</f>
        <v>3.99</v>
      </c>
      <c r="R756" s="183"/>
      <c r="S756" s="183" t="s">
        <v>669</v>
      </c>
      <c r="T756" s="184" t="s">
        <v>670</v>
      </c>
      <c r="U756" s="167">
        <v>0</v>
      </c>
      <c r="V756" s="167">
        <f>ROUND(E756*U756,2)</f>
        <v>0</v>
      </c>
      <c r="W756" s="16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 t="s">
        <v>394</v>
      </c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</row>
    <row r="757" spans="1:60" outlineLevel="1" x14ac:dyDescent="0.2">
      <c r="A757" s="164"/>
      <c r="B757" s="165"/>
      <c r="C757" s="259" t="s">
        <v>1528</v>
      </c>
      <c r="D757" s="260"/>
      <c r="E757" s="260"/>
      <c r="F757" s="260"/>
      <c r="G757" s="260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 t="s">
        <v>413</v>
      </c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</row>
    <row r="758" spans="1:60" outlineLevel="1" x14ac:dyDescent="0.2">
      <c r="A758" s="164"/>
      <c r="B758" s="165"/>
      <c r="C758" s="269" t="s">
        <v>1529</v>
      </c>
      <c r="D758" s="270"/>
      <c r="E758" s="270"/>
      <c r="F758" s="270"/>
      <c r="G758" s="270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 t="s">
        <v>413</v>
      </c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</row>
    <row r="759" spans="1:60" outlineLevel="1" x14ac:dyDescent="0.2">
      <c r="A759" s="164"/>
      <c r="B759" s="165"/>
      <c r="C759" s="197" t="s">
        <v>1530</v>
      </c>
      <c r="D759" s="169"/>
      <c r="E759" s="170">
        <v>15.56</v>
      </c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 t="s">
        <v>263</v>
      </c>
      <c r="AH759" s="157">
        <v>0</v>
      </c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</row>
    <row r="760" spans="1:60" outlineLevel="1" x14ac:dyDescent="0.2">
      <c r="A760" s="164"/>
      <c r="B760" s="165"/>
      <c r="C760" s="197" t="s">
        <v>1531</v>
      </c>
      <c r="D760" s="169"/>
      <c r="E760" s="170">
        <v>17.54</v>
      </c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 t="s">
        <v>263</v>
      </c>
      <c r="AH760" s="157">
        <v>0</v>
      </c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</row>
    <row r="761" spans="1:60" outlineLevel="1" x14ac:dyDescent="0.2">
      <c r="A761" s="178">
        <v>210</v>
      </c>
      <c r="B761" s="179" t="s">
        <v>1542</v>
      </c>
      <c r="C761" s="196" t="s">
        <v>1543</v>
      </c>
      <c r="D761" s="180" t="s">
        <v>283</v>
      </c>
      <c r="E761" s="181">
        <v>105.58725</v>
      </c>
      <c r="F761" s="182"/>
      <c r="G761" s="183">
        <f>ROUND(E761*F761,2)</f>
        <v>0</v>
      </c>
      <c r="H761" s="182"/>
      <c r="I761" s="183">
        <f>ROUND(E761*H761,2)</f>
        <v>0</v>
      </c>
      <c r="J761" s="182"/>
      <c r="K761" s="183">
        <f>ROUND(E761*J761,2)</f>
        <v>0</v>
      </c>
      <c r="L761" s="183">
        <v>21</v>
      </c>
      <c r="M761" s="183">
        <f>G761*(1+L761/100)</f>
        <v>0</v>
      </c>
      <c r="N761" s="183">
        <v>0</v>
      </c>
      <c r="O761" s="183">
        <f>ROUND(E761*N761,2)</f>
        <v>0</v>
      </c>
      <c r="P761" s="183">
        <v>0</v>
      </c>
      <c r="Q761" s="183">
        <f>ROUND(E761*P761,2)</f>
        <v>0</v>
      </c>
      <c r="R761" s="183"/>
      <c r="S761" s="183" t="s">
        <v>669</v>
      </c>
      <c r="T761" s="184" t="s">
        <v>670</v>
      </c>
      <c r="U761" s="167">
        <v>0</v>
      </c>
      <c r="V761" s="167">
        <f>ROUND(E761*U761,2)</f>
        <v>0</v>
      </c>
      <c r="W761" s="16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 t="s">
        <v>394</v>
      </c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</row>
    <row r="762" spans="1:60" outlineLevel="1" x14ac:dyDescent="0.2">
      <c r="A762" s="164"/>
      <c r="B762" s="165"/>
      <c r="C762" s="197" t="s">
        <v>1448</v>
      </c>
      <c r="D762" s="169"/>
      <c r="E762" s="170">
        <v>3.9</v>
      </c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 t="s">
        <v>263</v>
      </c>
      <c r="AH762" s="157">
        <v>0</v>
      </c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</row>
    <row r="763" spans="1:60" outlineLevel="1" x14ac:dyDescent="0.2">
      <c r="A763" s="164"/>
      <c r="B763" s="165"/>
      <c r="C763" s="197" t="s">
        <v>1520</v>
      </c>
      <c r="D763" s="169"/>
      <c r="E763" s="170">
        <v>39.227249999999998</v>
      </c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 t="s">
        <v>263</v>
      </c>
      <c r="AH763" s="157">
        <v>0</v>
      </c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</row>
    <row r="764" spans="1:60" outlineLevel="1" x14ac:dyDescent="0.2">
      <c r="A764" s="164"/>
      <c r="B764" s="165"/>
      <c r="C764" s="197" t="s">
        <v>1065</v>
      </c>
      <c r="D764" s="169"/>
      <c r="E764" s="170">
        <v>62.46</v>
      </c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 t="s">
        <v>263</v>
      </c>
      <c r="AH764" s="157">
        <v>0</v>
      </c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</row>
    <row r="765" spans="1:60" outlineLevel="1" x14ac:dyDescent="0.2">
      <c r="A765" s="178">
        <v>211</v>
      </c>
      <c r="B765" s="179" t="s">
        <v>1544</v>
      </c>
      <c r="C765" s="196" t="s">
        <v>1545</v>
      </c>
      <c r="D765" s="180" t="s">
        <v>283</v>
      </c>
      <c r="E765" s="181">
        <v>116.14570000000001</v>
      </c>
      <c r="F765" s="182"/>
      <c r="G765" s="183">
        <f>ROUND(E765*F765,2)</f>
        <v>0</v>
      </c>
      <c r="H765" s="182"/>
      <c r="I765" s="183">
        <f>ROUND(E765*H765,2)</f>
        <v>0</v>
      </c>
      <c r="J765" s="182"/>
      <c r="K765" s="183">
        <f>ROUND(E765*J765,2)</f>
        <v>0</v>
      </c>
      <c r="L765" s="183">
        <v>21</v>
      </c>
      <c r="M765" s="183">
        <f>G765*(1+L765/100)</f>
        <v>0</v>
      </c>
      <c r="N765" s="183">
        <v>1.6000000000000001E-4</v>
      </c>
      <c r="O765" s="183">
        <f>ROUND(E765*N765,2)</f>
        <v>0.02</v>
      </c>
      <c r="P765" s="183">
        <v>0</v>
      </c>
      <c r="Q765" s="183">
        <f>ROUND(E765*P765,2)</f>
        <v>0</v>
      </c>
      <c r="R765" s="183"/>
      <c r="S765" s="183" t="s">
        <v>669</v>
      </c>
      <c r="T765" s="184" t="s">
        <v>670</v>
      </c>
      <c r="U765" s="167">
        <v>0</v>
      </c>
      <c r="V765" s="167">
        <f>ROUND(E765*U765,2)</f>
        <v>0</v>
      </c>
      <c r="W765" s="16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 t="s">
        <v>352</v>
      </c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</row>
    <row r="766" spans="1:60" outlineLevel="1" x14ac:dyDescent="0.2">
      <c r="A766" s="164"/>
      <c r="B766" s="165"/>
      <c r="C766" s="197" t="s">
        <v>1546</v>
      </c>
      <c r="D766" s="169"/>
      <c r="E766" s="170">
        <v>116.14570000000001</v>
      </c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 t="s">
        <v>263</v>
      </c>
      <c r="AH766" s="157">
        <v>0</v>
      </c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</row>
    <row r="767" spans="1:60" ht="22.5" outlineLevel="1" x14ac:dyDescent="0.2">
      <c r="A767" s="185">
        <v>212</v>
      </c>
      <c r="B767" s="186" t="s">
        <v>1547</v>
      </c>
      <c r="C767" s="195" t="s">
        <v>1548</v>
      </c>
      <c r="D767" s="187" t="s">
        <v>294</v>
      </c>
      <c r="E767" s="188">
        <v>11.228999999999999</v>
      </c>
      <c r="F767" s="189"/>
      <c r="G767" s="190">
        <f>ROUND(E767*F767,2)</f>
        <v>0</v>
      </c>
      <c r="H767" s="189"/>
      <c r="I767" s="190">
        <f>ROUND(E767*H767,2)</f>
        <v>0</v>
      </c>
      <c r="J767" s="189"/>
      <c r="K767" s="190">
        <f>ROUND(E767*J767,2)</f>
        <v>0</v>
      </c>
      <c r="L767" s="190">
        <v>21</v>
      </c>
      <c r="M767" s="190">
        <f>G767*(1+L767/100)</f>
        <v>0</v>
      </c>
      <c r="N767" s="190">
        <v>0</v>
      </c>
      <c r="O767" s="190">
        <f>ROUND(E767*N767,2)</f>
        <v>0</v>
      </c>
      <c r="P767" s="190">
        <v>0</v>
      </c>
      <c r="Q767" s="190">
        <f>ROUND(E767*P767,2)</f>
        <v>0</v>
      </c>
      <c r="R767" s="190"/>
      <c r="S767" s="190" t="s">
        <v>669</v>
      </c>
      <c r="T767" s="191" t="s">
        <v>670</v>
      </c>
      <c r="U767" s="167">
        <v>0</v>
      </c>
      <c r="V767" s="167">
        <f>ROUND(E767*U767,2)</f>
        <v>0</v>
      </c>
      <c r="W767" s="16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 t="s">
        <v>394</v>
      </c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</row>
    <row r="768" spans="1:60" x14ac:dyDescent="0.2">
      <c r="A768" s="172" t="s">
        <v>242</v>
      </c>
      <c r="B768" s="173" t="s">
        <v>177</v>
      </c>
      <c r="C768" s="194" t="s">
        <v>178</v>
      </c>
      <c r="D768" s="174"/>
      <c r="E768" s="175"/>
      <c r="F768" s="176"/>
      <c r="G768" s="176">
        <f>SUMIF(AG769:AG824,"&lt;&gt;NOR",G769:G824)</f>
        <v>0</v>
      </c>
      <c r="H768" s="176"/>
      <c r="I768" s="176">
        <f>SUM(I769:I824)</f>
        <v>0</v>
      </c>
      <c r="J768" s="176"/>
      <c r="K768" s="176">
        <f>SUM(K769:K824)</f>
        <v>0</v>
      </c>
      <c r="L768" s="176"/>
      <c r="M768" s="176">
        <f>SUM(M769:M824)</f>
        <v>0</v>
      </c>
      <c r="N768" s="176"/>
      <c r="O768" s="176">
        <f>SUM(O769:O824)</f>
        <v>0.18</v>
      </c>
      <c r="P768" s="176"/>
      <c r="Q768" s="176">
        <f>SUM(Q769:Q824)</f>
        <v>0</v>
      </c>
      <c r="R768" s="176"/>
      <c r="S768" s="176"/>
      <c r="T768" s="177"/>
      <c r="U768" s="171"/>
      <c r="V768" s="171">
        <f>SUM(V769:V824)</f>
        <v>0</v>
      </c>
      <c r="W768" s="171"/>
      <c r="AG768" t="s">
        <v>243</v>
      </c>
    </row>
    <row r="769" spans="1:60" ht="22.5" outlineLevel="1" x14ac:dyDescent="0.2">
      <c r="A769" s="178">
        <v>213</v>
      </c>
      <c r="B769" s="179" t="s">
        <v>1549</v>
      </c>
      <c r="C769" s="196" t="s">
        <v>1550</v>
      </c>
      <c r="D769" s="180" t="s">
        <v>283</v>
      </c>
      <c r="E769" s="181">
        <v>12.8592</v>
      </c>
      <c r="F769" s="182"/>
      <c r="G769" s="183">
        <f>ROUND(E769*F769,2)</f>
        <v>0</v>
      </c>
      <c r="H769" s="182"/>
      <c r="I769" s="183">
        <f>ROUND(E769*H769,2)</f>
        <v>0</v>
      </c>
      <c r="J769" s="182"/>
      <c r="K769" s="183">
        <f>ROUND(E769*J769,2)</f>
        <v>0</v>
      </c>
      <c r="L769" s="183">
        <v>21</v>
      </c>
      <c r="M769" s="183">
        <f>G769*(1+L769/100)</f>
        <v>0</v>
      </c>
      <c r="N769" s="183">
        <v>2.5999999999999998E-4</v>
      </c>
      <c r="O769" s="183">
        <f>ROUND(E769*N769,2)</f>
        <v>0</v>
      </c>
      <c r="P769" s="183">
        <v>0</v>
      </c>
      <c r="Q769" s="183">
        <f>ROUND(E769*P769,2)</f>
        <v>0</v>
      </c>
      <c r="R769" s="183"/>
      <c r="S769" s="183" t="s">
        <v>669</v>
      </c>
      <c r="T769" s="184" t="s">
        <v>670</v>
      </c>
      <c r="U769" s="167">
        <v>0</v>
      </c>
      <c r="V769" s="167">
        <f>ROUND(E769*U769,2)</f>
        <v>0</v>
      </c>
      <c r="W769" s="16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 t="s">
        <v>394</v>
      </c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</row>
    <row r="770" spans="1:60" outlineLevel="1" x14ac:dyDescent="0.2">
      <c r="A770" s="164"/>
      <c r="B770" s="165"/>
      <c r="C770" s="197" t="s">
        <v>1551</v>
      </c>
      <c r="D770" s="169"/>
      <c r="E770" s="170">
        <v>2.8576000000000001</v>
      </c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 t="s">
        <v>263</v>
      </c>
      <c r="AH770" s="157">
        <v>0</v>
      </c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</row>
    <row r="771" spans="1:60" outlineLevel="1" x14ac:dyDescent="0.2">
      <c r="A771" s="164"/>
      <c r="B771" s="165"/>
      <c r="C771" s="197" t="s">
        <v>1293</v>
      </c>
      <c r="D771" s="169"/>
      <c r="E771" s="170">
        <v>4.2864000000000004</v>
      </c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 t="s">
        <v>263</v>
      </c>
      <c r="AH771" s="157">
        <v>0</v>
      </c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</row>
    <row r="772" spans="1:60" outlineLevel="1" x14ac:dyDescent="0.2">
      <c r="A772" s="164"/>
      <c r="B772" s="165"/>
      <c r="C772" s="197" t="s">
        <v>1290</v>
      </c>
      <c r="D772" s="169"/>
      <c r="E772" s="170">
        <v>5.7152000000000003</v>
      </c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 t="s">
        <v>263</v>
      </c>
      <c r="AH772" s="157">
        <v>0</v>
      </c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</row>
    <row r="773" spans="1:60" outlineLevel="1" x14ac:dyDescent="0.2">
      <c r="A773" s="178">
        <v>214</v>
      </c>
      <c r="B773" s="179" t="s">
        <v>1552</v>
      </c>
      <c r="C773" s="196" t="s">
        <v>1553</v>
      </c>
      <c r="D773" s="180" t="s">
        <v>444</v>
      </c>
      <c r="E773" s="181">
        <v>2</v>
      </c>
      <c r="F773" s="182"/>
      <c r="G773" s="183">
        <f>ROUND(E773*F773,2)</f>
        <v>0</v>
      </c>
      <c r="H773" s="182"/>
      <c r="I773" s="183">
        <f>ROUND(E773*H773,2)</f>
        <v>0</v>
      </c>
      <c r="J773" s="182"/>
      <c r="K773" s="183">
        <f>ROUND(E773*J773,2)</f>
        <v>0</v>
      </c>
      <c r="L773" s="183">
        <v>21</v>
      </c>
      <c r="M773" s="183">
        <f>G773*(1+L773/100)</f>
        <v>0</v>
      </c>
      <c r="N773" s="183">
        <v>0</v>
      </c>
      <c r="O773" s="183">
        <f>ROUND(E773*N773,2)</f>
        <v>0</v>
      </c>
      <c r="P773" s="183">
        <v>0</v>
      </c>
      <c r="Q773" s="183">
        <f>ROUND(E773*P773,2)</f>
        <v>0</v>
      </c>
      <c r="R773" s="183"/>
      <c r="S773" s="183" t="s">
        <v>669</v>
      </c>
      <c r="T773" s="184" t="s">
        <v>670</v>
      </c>
      <c r="U773" s="167">
        <v>0</v>
      </c>
      <c r="V773" s="167">
        <f>ROUND(E773*U773,2)</f>
        <v>0</v>
      </c>
      <c r="W773" s="16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 t="s">
        <v>352</v>
      </c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</row>
    <row r="774" spans="1:60" outlineLevel="1" x14ac:dyDescent="0.2">
      <c r="A774" s="164"/>
      <c r="B774" s="165"/>
      <c r="C774" s="259" t="s">
        <v>1554</v>
      </c>
      <c r="D774" s="260"/>
      <c r="E774" s="260"/>
      <c r="F774" s="260"/>
      <c r="G774" s="260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 t="s">
        <v>413</v>
      </c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</row>
    <row r="775" spans="1:60" ht="22.5" outlineLevel="1" x14ac:dyDescent="0.2">
      <c r="A775" s="178">
        <v>215</v>
      </c>
      <c r="B775" s="179" t="s">
        <v>1555</v>
      </c>
      <c r="C775" s="196" t="s">
        <v>1556</v>
      </c>
      <c r="D775" s="180" t="s">
        <v>283</v>
      </c>
      <c r="E775" s="181">
        <v>10.0016</v>
      </c>
      <c r="F775" s="182"/>
      <c r="G775" s="183">
        <f>ROUND(E775*F775,2)</f>
        <v>0</v>
      </c>
      <c r="H775" s="182"/>
      <c r="I775" s="183">
        <f>ROUND(E775*H775,2)</f>
        <v>0</v>
      </c>
      <c r="J775" s="182"/>
      <c r="K775" s="183">
        <f>ROUND(E775*J775,2)</f>
        <v>0</v>
      </c>
      <c r="L775" s="183">
        <v>21</v>
      </c>
      <c r="M775" s="183">
        <f>G775*(1+L775/100)</f>
        <v>0</v>
      </c>
      <c r="N775" s="183">
        <v>2.7E-4</v>
      </c>
      <c r="O775" s="183">
        <f>ROUND(E775*N775,2)</f>
        <v>0</v>
      </c>
      <c r="P775" s="183">
        <v>0</v>
      </c>
      <c r="Q775" s="183">
        <f>ROUND(E775*P775,2)</f>
        <v>0</v>
      </c>
      <c r="R775" s="183"/>
      <c r="S775" s="183" t="s">
        <v>669</v>
      </c>
      <c r="T775" s="184" t="s">
        <v>670</v>
      </c>
      <c r="U775" s="167">
        <v>0</v>
      </c>
      <c r="V775" s="167">
        <f>ROUND(E775*U775,2)</f>
        <v>0</v>
      </c>
      <c r="W775" s="16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 t="s">
        <v>394</v>
      </c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</row>
    <row r="776" spans="1:60" outlineLevel="1" x14ac:dyDescent="0.2">
      <c r="A776" s="164"/>
      <c r="B776" s="165"/>
      <c r="C776" s="197" t="s">
        <v>1290</v>
      </c>
      <c r="D776" s="169"/>
      <c r="E776" s="170">
        <v>5.7152000000000003</v>
      </c>
      <c r="F776" s="167"/>
      <c r="G776" s="167"/>
      <c r="H776" s="167"/>
      <c r="I776" s="167"/>
      <c r="J776" s="167"/>
      <c r="K776" s="167"/>
      <c r="L776" s="167"/>
      <c r="M776" s="167"/>
      <c r="N776" s="167"/>
      <c r="O776" s="167"/>
      <c r="P776" s="167"/>
      <c r="Q776" s="167"/>
      <c r="R776" s="167"/>
      <c r="S776" s="167"/>
      <c r="T776" s="167"/>
      <c r="U776" s="167"/>
      <c r="V776" s="167"/>
      <c r="W776" s="16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 t="s">
        <v>263</v>
      </c>
      <c r="AH776" s="157">
        <v>0</v>
      </c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</row>
    <row r="777" spans="1:60" outlineLevel="1" x14ac:dyDescent="0.2">
      <c r="A777" s="164"/>
      <c r="B777" s="165"/>
      <c r="C777" s="197" t="s">
        <v>1293</v>
      </c>
      <c r="D777" s="169"/>
      <c r="E777" s="170">
        <v>4.2864000000000004</v>
      </c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 t="s">
        <v>263</v>
      </c>
      <c r="AH777" s="157">
        <v>0</v>
      </c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</row>
    <row r="778" spans="1:60" outlineLevel="1" x14ac:dyDescent="0.2">
      <c r="A778" s="178">
        <v>216</v>
      </c>
      <c r="B778" s="179" t="s">
        <v>1557</v>
      </c>
      <c r="C778" s="196" t="s">
        <v>1558</v>
      </c>
      <c r="D778" s="180" t="s">
        <v>444</v>
      </c>
      <c r="E778" s="181">
        <v>2</v>
      </c>
      <c r="F778" s="182"/>
      <c r="G778" s="183">
        <f>ROUND(E778*F778,2)</f>
        <v>0</v>
      </c>
      <c r="H778" s="182"/>
      <c r="I778" s="183">
        <f>ROUND(E778*H778,2)</f>
        <v>0</v>
      </c>
      <c r="J778" s="182"/>
      <c r="K778" s="183">
        <f>ROUND(E778*J778,2)</f>
        <v>0</v>
      </c>
      <c r="L778" s="183">
        <v>21</v>
      </c>
      <c r="M778" s="183">
        <f>G778*(1+L778/100)</f>
        <v>0</v>
      </c>
      <c r="N778" s="183">
        <v>0</v>
      </c>
      <c r="O778" s="183">
        <f>ROUND(E778*N778,2)</f>
        <v>0</v>
      </c>
      <c r="P778" s="183">
        <v>0</v>
      </c>
      <c r="Q778" s="183">
        <f>ROUND(E778*P778,2)</f>
        <v>0</v>
      </c>
      <c r="R778" s="183"/>
      <c r="S778" s="183" t="s">
        <v>669</v>
      </c>
      <c r="T778" s="184" t="s">
        <v>670</v>
      </c>
      <c r="U778" s="167">
        <v>0</v>
      </c>
      <c r="V778" s="167">
        <f>ROUND(E778*U778,2)</f>
        <v>0</v>
      </c>
      <c r="W778" s="16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 t="s">
        <v>352</v>
      </c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</row>
    <row r="779" spans="1:60" outlineLevel="1" x14ac:dyDescent="0.2">
      <c r="A779" s="164"/>
      <c r="B779" s="165"/>
      <c r="C779" s="259" t="s">
        <v>1554</v>
      </c>
      <c r="D779" s="260"/>
      <c r="E779" s="260"/>
      <c r="F779" s="260"/>
      <c r="G779" s="260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 t="s">
        <v>413</v>
      </c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</row>
    <row r="780" spans="1:60" outlineLevel="1" x14ac:dyDescent="0.2">
      <c r="A780" s="178">
        <v>217</v>
      </c>
      <c r="B780" s="179" t="s">
        <v>1559</v>
      </c>
      <c r="C780" s="196" t="s">
        <v>1560</v>
      </c>
      <c r="D780" s="180" t="s">
        <v>444</v>
      </c>
      <c r="E780" s="181">
        <v>1</v>
      </c>
      <c r="F780" s="182"/>
      <c r="G780" s="183">
        <f>ROUND(E780*F780,2)</f>
        <v>0</v>
      </c>
      <c r="H780" s="182"/>
      <c r="I780" s="183">
        <f>ROUND(E780*H780,2)</f>
        <v>0</v>
      </c>
      <c r="J780" s="182"/>
      <c r="K780" s="183">
        <f>ROUND(E780*J780,2)</f>
        <v>0</v>
      </c>
      <c r="L780" s="183">
        <v>21</v>
      </c>
      <c r="M780" s="183">
        <f>G780*(1+L780/100)</f>
        <v>0</v>
      </c>
      <c r="N780" s="183">
        <v>0</v>
      </c>
      <c r="O780" s="183">
        <f>ROUND(E780*N780,2)</f>
        <v>0</v>
      </c>
      <c r="P780" s="183">
        <v>0</v>
      </c>
      <c r="Q780" s="183">
        <f>ROUND(E780*P780,2)</f>
        <v>0</v>
      </c>
      <c r="R780" s="183"/>
      <c r="S780" s="183" t="s">
        <v>669</v>
      </c>
      <c r="T780" s="184" t="s">
        <v>670</v>
      </c>
      <c r="U780" s="167">
        <v>0</v>
      </c>
      <c r="V780" s="167">
        <f>ROUND(E780*U780,2)</f>
        <v>0</v>
      </c>
      <c r="W780" s="16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 t="s">
        <v>352</v>
      </c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</row>
    <row r="781" spans="1:60" outlineLevel="1" x14ac:dyDescent="0.2">
      <c r="A781" s="164"/>
      <c r="B781" s="165"/>
      <c r="C781" s="259" t="s">
        <v>1554</v>
      </c>
      <c r="D781" s="260"/>
      <c r="E781" s="260"/>
      <c r="F781" s="260"/>
      <c r="G781" s="260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 t="s">
        <v>413</v>
      </c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</row>
    <row r="782" spans="1:60" ht="22.5" outlineLevel="1" x14ac:dyDescent="0.2">
      <c r="A782" s="185">
        <v>218</v>
      </c>
      <c r="B782" s="186" t="s">
        <v>1561</v>
      </c>
      <c r="C782" s="195" t="s">
        <v>1562</v>
      </c>
      <c r="D782" s="187" t="s">
        <v>246</v>
      </c>
      <c r="E782" s="188">
        <v>2</v>
      </c>
      <c r="F782" s="189"/>
      <c r="G782" s="190">
        <f>ROUND(E782*F782,2)</f>
        <v>0</v>
      </c>
      <c r="H782" s="189"/>
      <c r="I782" s="190">
        <f>ROUND(E782*H782,2)</f>
        <v>0</v>
      </c>
      <c r="J782" s="189"/>
      <c r="K782" s="190">
        <f>ROUND(E782*J782,2)</f>
        <v>0</v>
      </c>
      <c r="L782" s="190">
        <v>21</v>
      </c>
      <c r="M782" s="190">
        <f>G782*(1+L782/100)</f>
        <v>0</v>
      </c>
      <c r="N782" s="190">
        <v>0</v>
      </c>
      <c r="O782" s="190">
        <f>ROUND(E782*N782,2)</f>
        <v>0</v>
      </c>
      <c r="P782" s="190">
        <v>0</v>
      </c>
      <c r="Q782" s="190">
        <f>ROUND(E782*P782,2)</f>
        <v>0</v>
      </c>
      <c r="R782" s="190"/>
      <c r="S782" s="190" t="s">
        <v>669</v>
      </c>
      <c r="T782" s="191" t="s">
        <v>670</v>
      </c>
      <c r="U782" s="167">
        <v>0</v>
      </c>
      <c r="V782" s="167">
        <f>ROUND(E782*U782,2)</f>
        <v>0</v>
      </c>
      <c r="W782" s="16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 t="s">
        <v>394</v>
      </c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</row>
    <row r="783" spans="1:60" outlineLevel="1" x14ac:dyDescent="0.2">
      <c r="A783" s="178">
        <v>219</v>
      </c>
      <c r="B783" s="179" t="s">
        <v>1563</v>
      </c>
      <c r="C783" s="196" t="s">
        <v>1564</v>
      </c>
      <c r="D783" s="180" t="s">
        <v>444</v>
      </c>
      <c r="E783" s="181">
        <v>2</v>
      </c>
      <c r="F783" s="182"/>
      <c r="G783" s="183">
        <f>ROUND(E783*F783,2)</f>
        <v>0</v>
      </c>
      <c r="H783" s="182"/>
      <c r="I783" s="183">
        <f>ROUND(E783*H783,2)</f>
        <v>0</v>
      </c>
      <c r="J783" s="182"/>
      <c r="K783" s="183">
        <f>ROUND(E783*J783,2)</f>
        <v>0</v>
      </c>
      <c r="L783" s="183">
        <v>21</v>
      </c>
      <c r="M783" s="183">
        <f>G783*(1+L783/100)</f>
        <v>0</v>
      </c>
      <c r="N783" s="183">
        <v>0</v>
      </c>
      <c r="O783" s="183">
        <f>ROUND(E783*N783,2)</f>
        <v>0</v>
      </c>
      <c r="P783" s="183">
        <v>0</v>
      </c>
      <c r="Q783" s="183">
        <f>ROUND(E783*P783,2)</f>
        <v>0</v>
      </c>
      <c r="R783" s="183"/>
      <c r="S783" s="183" t="s">
        <v>669</v>
      </c>
      <c r="T783" s="184" t="s">
        <v>670</v>
      </c>
      <c r="U783" s="167">
        <v>0</v>
      </c>
      <c r="V783" s="167">
        <f>ROUND(E783*U783,2)</f>
        <v>0</v>
      </c>
      <c r="W783" s="16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 t="s">
        <v>352</v>
      </c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</row>
    <row r="784" spans="1:60" outlineLevel="1" x14ac:dyDescent="0.2">
      <c r="A784" s="164"/>
      <c r="B784" s="165"/>
      <c r="C784" s="259" t="s">
        <v>1565</v>
      </c>
      <c r="D784" s="260"/>
      <c r="E784" s="260"/>
      <c r="F784" s="260"/>
      <c r="G784" s="260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 t="s">
        <v>413</v>
      </c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</row>
    <row r="785" spans="1:60" ht="22.5" outlineLevel="1" x14ac:dyDescent="0.2">
      <c r="A785" s="185">
        <v>220</v>
      </c>
      <c r="B785" s="186" t="s">
        <v>1566</v>
      </c>
      <c r="C785" s="195" t="s">
        <v>1567</v>
      </c>
      <c r="D785" s="187" t="s">
        <v>246</v>
      </c>
      <c r="E785" s="188">
        <v>5</v>
      </c>
      <c r="F785" s="189"/>
      <c r="G785" s="190">
        <f>ROUND(E785*F785,2)</f>
        <v>0</v>
      </c>
      <c r="H785" s="189"/>
      <c r="I785" s="190">
        <f>ROUND(E785*H785,2)</f>
        <v>0</v>
      </c>
      <c r="J785" s="189"/>
      <c r="K785" s="190">
        <f>ROUND(E785*J785,2)</f>
        <v>0</v>
      </c>
      <c r="L785" s="190">
        <v>21</v>
      </c>
      <c r="M785" s="190">
        <f>G785*(1+L785/100)</f>
        <v>0</v>
      </c>
      <c r="N785" s="190">
        <v>0</v>
      </c>
      <c r="O785" s="190">
        <f>ROUND(E785*N785,2)</f>
        <v>0</v>
      </c>
      <c r="P785" s="190">
        <v>0</v>
      </c>
      <c r="Q785" s="190">
        <f>ROUND(E785*P785,2)</f>
        <v>0</v>
      </c>
      <c r="R785" s="190"/>
      <c r="S785" s="190" t="s">
        <v>669</v>
      </c>
      <c r="T785" s="191" t="s">
        <v>670</v>
      </c>
      <c r="U785" s="167">
        <v>0</v>
      </c>
      <c r="V785" s="167">
        <f>ROUND(E785*U785,2)</f>
        <v>0</v>
      </c>
      <c r="W785" s="16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 t="s">
        <v>394</v>
      </c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</row>
    <row r="786" spans="1:60" outlineLevel="1" x14ac:dyDescent="0.2">
      <c r="A786" s="178">
        <v>221</v>
      </c>
      <c r="B786" s="179" t="s">
        <v>1568</v>
      </c>
      <c r="C786" s="196" t="s">
        <v>1569</v>
      </c>
      <c r="D786" s="180" t="s">
        <v>246</v>
      </c>
      <c r="E786" s="181">
        <v>3</v>
      </c>
      <c r="F786" s="182"/>
      <c r="G786" s="183">
        <f>ROUND(E786*F786,2)</f>
        <v>0</v>
      </c>
      <c r="H786" s="182"/>
      <c r="I786" s="183">
        <f>ROUND(E786*H786,2)</f>
        <v>0</v>
      </c>
      <c r="J786" s="182"/>
      <c r="K786" s="183">
        <f>ROUND(E786*J786,2)</f>
        <v>0</v>
      </c>
      <c r="L786" s="183">
        <v>21</v>
      </c>
      <c r="M786" s="183">
        <f>G786*(1+L786/100)</f>
        <v>0</v>
      </c>
      <c r="N786" s="183">
        <v>1.6500000000000001E-2</v>
      </c>
      <c r="O786" s="183">
        <f>ROUND(E786*N786,2)</f>
        <v>0.05</v>
      </c>
      <c r="P786" s="183">
        <v>0</v>
      </c>
      <c r="Q786" s="183">
        <f>ROUND(E786*P786,2)</f>
        <v>0</v>
      </c>
      <c r="R786" s="183"/>
      <c r="S786" s="183" t="s">
        <v>669</v>
      </c>
      <c r="T786" s="184" t="s">
        <v>670</v>
      </c>
      <c r="U786" s="167">
        <v>0</v>
      </c>
      <c r="V786" s="167">
        <f>ROUND(E786*U786,2)</f>
        <v>0</v>
      </c>
      <c r="W786" s="16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 t="s">
        <v>352</v>
      </c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</row>
    <row r="787" spans="1:60" outlineLevel="1" x14ac:dyDescent="0.2">
      <c r="A787" s="164"/>
      <c r="B787" s="165"/>
      <c r="C787" s="259" t="s">
        <v>1570</v>
      </c>
      <c r="D787" s="260"/>
      <c r="E787" s="260"/>
      <c r="F787" s="260"/>
      <c r="G787" s="260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 t="s">
        <v>413</v>
      </c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</row>
    <row r="788" spans="1:60" outlineLevel="1" x14ac:dyDescent="0.2">
      <c r="A788" s="178">
        <v>222</v>
      </c>
      <c r="B788" s="179" t="s">
        <v>1571</v>
      </c>
      <c r="C788" s="196" t="s">
        <v>1572</v>
      </c>
      <c r="D788" s="180" t="s">
        <v>246</v>
      </c>
      <c r="E788" s="181">
        <v>2</v>
      </c>
      <c r="F788" s="182"/>
      <c r="G788" s="183">
        <f>ROUND(E788*F788,2)</f>
        <v>0</v>
      </c>
      <c r="H788" s="182"/>
      <c r="I788" s="183">
        <f>ROUND(E788*H788,2)</f>
        <v>0</v>
      </c>
      <c r="J788" s="182"/>
      <c r="K788" s="183">
        <f>ROUND(E788*J788,2)</f>
        <v>0</v>
      </c>
      <c r="L788" s="183">
        <v>21</v>
      </c>
      <c r="M788" s="183">
        <f>G788*(1+L788/100)</f>
        <v>0</v>
      </c>
      <c r="N788" s="183">
        <v>1.8499999999999999E-2</v>
      </c>
      <c r="O788" s="183">
        <f>ROUND(E788*N788,2)</f>
        <v>0.04</v>
      </c>
      <c r="P788" s="183">
        <v>0</v>
      </c>
      <c r="Q788" s="183">
        <f>ROUND(E788*P788,2)</f>
        <v>0</v>
      </c>
      <c r="R788" s="183"/>
      <c r="S788" s="183" t="s">
        <v>669</v>
      </c>
      <c r="T788" s="184" t="s">
        <v>670</v>
      </c>
      <c r="U788" s="167">
        <v>0</v>
      </c>
      <c r="V788" s="167">
        <f>ROUND(E788*U788,2)</f>
        <v>0</v>
      </c>
      <c r="W788" s="16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 t="s">
        <v>352</v>
      </c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</row>
    <row r="789" spans="1:60" outlineLevel="1" x14ac:dyDescent="0.2">
      <c r="A789" s="164"/>
      <c r="B789" s="165"/>
      <c r="C789" s="259" t="s">
        <v>1570</v>
      </c>
      <c r="D789" s="260"/>
      <c r="E789" s="260"/>
      <c r="F789" s="260"/>
      <c r="G789" s="260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 t="s">
        <v>413</v>
      </c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</row>
    <row r="790" spans="1:60" ht="22.5" outlineLevel="1" x14ac:dyDescent="0.2">
      <c r="A790" s="178">
        <v>223</v>
      </c>
      <c r="B790" s="179" t="s">
        <v>1573</v>
      </c>
      <c r="C790" s="196" t="s">
        <v>1574</v>
      </c>
      <c r="D790" s="180" t="s">
        <v>246</v>
      </c>
      <c r="E790" s="181">
        <v>3</v>
      </c>
      <c r="F790" s="182"/>
      <c r="G790" s="183">
        <f>ROUND(E790*F790,2)</f>
        <v>0</v>
      </c>
      <c r="H790" s="182"/>
      <c r="I790" s="183">
        <f>ROUND(E790*H790,2)</f>
        <v>0</v>
      </c>
      <c r="J790" s="182"/>
      <c r="K790" s="183">
        <f>ROUND(E790*J790,2)</f>
        <v>0</v>
      </c>
      <c r="L790" s="183">
        <v>21</v>
      </c>
      <c r="M790" s="183">
        <f>G790*(1+L790/100)</f>
        <v>0</v>
      </c>
      <c r="N790" s="183">
        <v>0</v>
      </c>
      <c r="O790" s="183">
        <f>ROUND(E790*N790,2)</f>
        <v>0</v>
      </c>
      <c r="P790" s="183">
        <v>0</v>
      </c>
      <c r="Q790" s="183">
        <f>ROUND(E790*P790,2)</f>
        <v>0</v>
      </c>
      <c r="R790" s="183"/>
      <c r="S790" s="183" t="s">
        <v>669</v>
      </c>
      <c r="T790" s="184" t="s">
        <v>670</v>
      </c>
      <c r="U790" s="167">
        <v>0</v>
      </c>
      <c r="V790" s="167">
        <f>ROUND(E790*U790,2)</f>
        <v>0</v>
      </c>
      <c r="W790" s="16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 t="s">
        <v>394</v>
      </c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</row>
    <row r="791" spans="1:60" outlineLevel="1" x14ac:dyDescent="0.2">
      <c r="A791" s="164"/>
      <c r="B791" s="165"/>
      <c r="C791" s="259" t="s">
        <v>1575</v>
      </c>
      <c r="D791" s="260"/>
      <c r="E791" s="260"/>
      <c r="F791" s="260"/>
      <c r="G791" s="260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 t="s">
        <v>413</v>
      </c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</row>
    <row r="792" spans="1:60" outlineLevel="1" x14ac:dyDescent="0.2">
      <c r="A792" s="185">
        <v>224</v>
      </c>
      <c r="B792" s="186" t="s">
        <v>1576</v>
      </c>
      <c r="C792" s="195" t="s">
        <v>1577</v>
      </c>
      <c r="D792" s="187" t="s">
        <v>444</v>
      </c>
      <c r="E792" s="188">
        <v>3</v>
      </c>
      <c r="F792" s="189"/>
      <c r="G792" s="190">
        <f>ROUND(E792*F792,2)</f>
        <v>0</v>
      </c>
      <c r="H792" s="189"/>
      <c r="I792" s="190">
        <f>ROUND(E792*H792,2)</f>
        <v>0</v>
      </c>
      <c r="J792" s="189"/>
      <c r="K792" s="190">
        <f>ROUND(E792*J792,2)</f>
        <v>0</v>
      </c>
      <c r="L792" s="190">
        <v>21</v>
      </c>
      <c r="M792" s="190">
        <f>G792*(1+L792/100)</f>
        <v>0</v>
      </c>
      <c r="N792" s="190">
        <v>0</v>
      </c>
      <c r="O792" s="190">
        <f>ROUND(E792*N792,2)</f>
        <v>0</v>
      </c>
      <c r="P792" s="190">
        <v>0</v>
      </c>
      <c r="Q792" s="190">
        <f>ROUND(E792*P792,2)</f>
        <v>0</v>
      </c>
      <c r="R792" s="190"/>
      <c r="S792" s="190" t="s">
        <v>669</v>
      </c>
      <c r="T792" s="191" t="s">
        <v>670</v>
      </c>
      <c r="U792" s="167">
        <v>0</v>
      </c>
      <c r="V792" s="167">
        <f>ROUND(E792*U792,2)</f>
        <v>0</v>
      </c>
      <c r="W792" s="16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 t="s">
        <v>352</v>
      </c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</row>
    <row r="793" spans="1:60" ht="22.5" outlineLevel="1" x14ac:dyDescent="0.2">
      <c r="A793" s="185">
        <v>225</v>
      </c>
      <c r="B793" s="186" t="s">
        <v>1578</v>
      </c>
      <c r="C793" s="195" t="s">
        <v>1579</v>
      </c>
      <c r="D793" s="187" t="s">
        <v>246</v>
      </c>
      <c r="E793" s="188">
        <v>3</v>
      </c>
      <c r="F793" s="189"/>
      <c r="G793" s="190">
        <f>ROUND(E793*F793,2)</f>
        <v>0</v>
      </c>
      <c r="H793" s="189"/>
      <c r="I793" s="190">
        <f>ROUND(E793*H793,2)</f>
        <v>0</v>
      </c>
      <c r="J793" s="189"/>
      <c r="K793" s="190">
        <f>ROUND(E793*J793,2)</f>
        <v>0</v>
      </c>
      <c r="L793" s="190">
        <v>21</v>
      </c>
      <c r="M793" s="190">
        <f>G793*(1+L793/100)</f>
        <v>0</v>
      </c>
      <c r="N793" s="190">
        <v>8.7000000000000001E-4</v>
      </c>
      <c r="O793" s="190">
        <f>ROUND(E793*N793,2)</f>
        <v>0</v>
      </c>
      <c r="P793" s="190">
        <v>0</v>
      </c>
      <c r="Q793" s="190">
        <f>ROUND(E793*P793,2)</f>
        <v>0</v>
      </c>
      <c r="R793" s="190"/>
      <c r="S793" s="190" t="s">
        <v>669</v>
      </c>
      <c r="T793" s="191" t="s">
        <v>670</v>
      </c>
      <c r="U793" s="167">
        <v>0</v>
      </c>
      <c r="V793" s="167">
        <f>ROUND(E793*U793,2)</f>
        <v>0</v>
      </c>
      <c r="W793" s="16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 t="s">
        <v>394</v>
      </c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</row>
    <row r="794" spans="1:60" outlineLevel="1" x14ac:dyDescent="0.2">
      <c r="A794" s="178">
        <v>226</v>
      </c>
      <c r="B794" s="179" t="s">
        <v>1580</v>
      </c>
      <c r="C794" s="196" t="s">
        <v>1581</v>
      </c>
      <c r="D794" s="180" t="s">
        <v>444</v>
      </c>
      <c r="E794" s="181">
        <v>1</v>
      </c>
      <c r="F794" s="182"/>
      <c r="G794" s="183">
        <f>ROUND(E794*F794,2)</f>
        <v>0</v>
      </c>
      <c r="H794" s="182"/>
      <c r="I794" s="183">
        <f>ROUND(E794*H794,2)</f>
        <v>0</v>
      </c>
      <c r="J794" s="182"/>
      <c r="K794" s="183">
        <f>ROUND(E794*J794,2)</f>
        <v>0</v>
      </c>
      <c r="L794" s="183">
        <v>21</v>
      </c>
      <c r="M794" s="183">
        <f>G794*(1+L794/100)</f>
        <v>0</v>
      </c>
      <c r="N794" s="183">
        <v>0</v>
      </c>
      <c r="O794" s="183">
        <f>ROUND(E794*N794,2)</f>
        <v>0</v>
      </c>
      <c r="P794" s="183">
        <v>0</v>
      </c>
      <c r="Q794" s="183">
        <f>ROUND(E794*P794,2)</f>
        <v>0</v>
      </c>
      <c r="R794" s="183"/>
      <c r="S794" s="183" t="s">
        <v>669</v>
      </c>
      <c r="T794" s="184" t="s">
        <v>670</v>
      </c>
      <c r="U794" s="167">
        <v>0</v>
      </c>
      <c r="V794" s="167">
        <f>ROUND(E794*U794,2)</f>
        <v>0</v>
      </c>
      <c r="W794" s="16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 t="s">
        <v>352</v>
      </c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</row>
    <row r="795" spans="1:60" outlineLevel="1" x14ac:dyDescent="0.2">
      <c r="A795" s="164"/>
      <c r="B795" s="165"/>
      <c r="C795" s="259" t="s">
        <v>1582</v>
      </c>
      <c r="D795" s="260"/>
      <c r="E795" s="260"/>
      <c r="F795" s="260"/>
      <c r="G795" s="260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 t="s">
        <v>413</v>
      </c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</row>
    <row r="796" spans="1:60" outlineLevel="1" x14ac:dyDescent="0.2">
      <c r="A796" s="164"/>
      <c r="B796" s="165"/>
      <c r="C796" s="269" t="s">
        <v>1583</v>
      </c>
      <c r="D796" s="270"/>
      <c r="E796" s="270"/>
      <c r="F796" s="270"/>
      <c r="G796" s="270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 t="s">
        <v>413</v>
      </c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</row>
    <row r="797" spans="1:60" outlineLevel="1" x14ac:dyDescent="0.2">
      <c r="A797" s="178">
        <v>227</v>
      </c>
      <c r="B797" s="179" t="s">
        <v>1584</v>
      </c>
      <c r="C797" s="196" t="s">
        <v>1585</v>
      </c>
      <c r="D797" s="180" t="s">
        <v>444</v>
      </c>
      <c r="E797" s="181">
        <v>2</v>
      </c>
      <c r="F797" s="182"/>
      <c r="G797" s="183">
        <f>ROUND(E797*F797,2)</f>
        <v>0</v>
      </c>
      <c r="H797" s="182"/>
      <c r="I797" s="183">
        <f>ROUND(E797*H797,2)</f>
        <v>0</v>
      </c>
      <c r="J797" s="182"/>
      <c r="K797" s="183">
        <f>ROUND(E797*J797,2)</f>
        <v>0</v>
      </c>
      <c r="L797" s="183">
        <v>21</v>
      </c>
      <c r="M797" s="183">
        <f>G797*(1+L797/100)</f>
        <v>0</v>
      </c>
      <c r="N797" s="183">
        <v>0</v>
      </c>
      <c r="O797" s="183">
        <f>ROUND(E797*N797,2)</f>
        <v>0</v>
      </c>
      <c r="P797" s="183">
        <v>0</v>
      </c>
      <c r="Q797" s="183">
        <f>ROUND(E797*P797,2)</f>
        <v>0</v>
      </c>
      <c r="R797" s="183"/>
      <c r="S797" s="183" t="s">
        <v>669</v>
      </c>
      <c r="T797" s="184" t="s">
        <v>670</v>
      </c>
      <c r="U797" s="167">
        <v>0</v>
      </c>
      <c r="V797" s="167">
        <f>ROUND(E797*U797,2)</f>
        <v>0</v>
      </c>
      <c r="W797" s="16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 t="s">
        <v>352</v>
      </c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</row>
    <row r="798" spans="1:60" outlineLevel="1" x14ac:dyDescent="0.2">
      <c r="A798" s="164"/>
      <c r="B798" s="165"/>
      <c r="C798" s="259" t="s">
        <v>1582</v>
      </c>
      <c r="D798" s="260"/>
      <c r="E798" s="260"/>
      <c r="F798" s="260"/>
      <c r="G798" s="260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 t="s">
        <v>413</v>
      </c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</row>
    <row r="799" spans="1:60" ht="22.5" outlineLevel="1" x14ac:dyDescent="0.2">
      <c r="A799" s="185">
        <v>228</v>
      </c>
      <c r="B799" s="186" t="s">
        <v>1586</v>
      </c>
      <c r="C799" s="195" t="s">
        <v>1587</v>
      </c>
      <c r="D799" s="187" t="s">
        <v>246</v>
      </c>
      <c r="E799" s="188">
        <v>1</v>
      </c>
      <c r="F799" s="189"/>
      <c r="G799" s="190">
        <f>ROUND(E799*F799,2)</f>
        <v>0</v>
      </c>
      <c r="H799" s="189"/>
      <c r="I799" s="190">
        <f>ROUND(E799*H799,2)</f>
        <v>0</v>
      </c>
      <c r="J799" s="189"/>
      <c r="K799" s="190">
        <f>ROUND(E799*J799,2)</f>
        <v>0</v>
      </c>
      <c r="L799" s="190">
        <v>21</v>
      </c>
      <c r="M799" s="190">
        <f>G799*(1+L799/100)</f>
        <v>0</v>
      </c>
      <c r="N799" s="190">
        <v>8.4000000000000003E-4</v>
      </c>
      <c r="O799" s="190">
        <f>ROUND(E799*N799,2)</f>
        <v>0</v>
      </c>
      <c r="P799" s="190">
        <v>0</v>
      </c>
      <c r="Q799" s="190">
        <f>ROUND(E799*P799,2)</f>
        <v>0</v>
      </c>
      <c r="R799" s="190"/>
      <c r="S799" s="190" t="s">
        <v>669</v>
      </c>
      <c r="T799" s="191" t="s">
        <v>670</v>
      </c>
      <c r="U799" s="167">
        <v>0</v>
      </c>
      <c r="V799" s="167">
        <f>ROUND(E799*U799,2)</f>
        <v>0</v>
      </c>
      <c r="W799" s="16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 t="s">
        <v>394</v>
      </c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</row>
    <row r="800" spans="1:60" outlineLevel="1" x14ac:dyDescent="0.2">
      <c r="A800" s="178">
        <v>229</v>
      </c>
      <c r="B800" s="179" t="s">
        <v>1588</v>
      </c>
      <c r="C800" s="196" t="s">
        <v>1589</v>
      </c>
      <c r="D800" s="180" t="s">
        <v>444</v>
      </c>
      <c r="E800" s="181">
        <v>1</v>
      </c>
      <c r="F800" s="182"/>
      <c r="G800" s="183">
        <f>ROUND(E800*F800,2)</f>
        <v>0</v>
      </c>
      <c r="H800" s="182"/>
      <c r="I800" s="183">
        <f>ROUND(E800*H800,2)</f>
        <v>0</v>
      </c>
      <c r="J800" s="182"/>
      <c r="K800" s="183">
        <f>ROUND(E800*J800,2)</f>
        <v>0</v>
      </c>
      <c r="L800" s="183">
        <v>21</v>
      </c>
      <c r="M800" s="183">
        <f>G800*(1+L800/100)</f>
        <v>0</v>
      </c>
      <c r="N800" s="183">
        <v>0</v>
      </c>
      <c r="O800" s="183">
        <f>ROUND(E800*N800,2)</f>
        <v>0</v>
      </c>
      <c r="P800" s="183">
        <v>0</v>
      </c>
      <c r="Q800" s="183">
        <f>ROUND(E800*P800,2)</f>
        <v>0</v>
      </c>
      <c r="R800" s="183"/>
      <c r="S800" s="183" t="s">
        <v>669</v>
      </c>
      <c r="T800" s="184" t="s">
        <v>670</v>
      </c>
      <c r="U800" s="167">
        <v>0</v>
      </c>
      <c r="V800" s="167">
        <f>ROUND(E800*U800,2)</f>
        <v>0</v>
      </c>
      <c r="W800" s="16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 t="s">
        <v>352</v>
      </c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</row>
    <row r="801" spans="1:60" outlineLevel="1" x14ac:dyDescent="0.2">
      <c r="A801" s="164"/>
      <c r="B801" s="165"/>
      <c r="C801" s="259" t="s">
        <v>1582</v>
      </c>
      <c r="D801" s="260"/>
      <c r="E801" s="260"/>
      <c r="F801" s="260"/>
      <c r="G801" s="260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 t="s">
        <v>413</v>
      </c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</row>
    <row r="802" spans="1:60" ht="22.5" outlineLevel="1" x14ac:dyDescent="0.2">
      <c r="A802" s="185">
        <v>230</v>
      </c>
      <c r="B802" s="186" t="s">
        <v>1590</v>
      </c>
      <c r="C802" s="195" t="s">
        <v>1591</v>
      </c>
      <c r="D802" s="187" t="s">
        <v>246</v>
      </c>
      <c r="E802" s="188">
        <v>3</v>
      </c>
      <c r="F802" s="189"/>
      <c r="G802" s="190">
        <f>ROUND(E802*F802,2)</f>
        <v>0</v>
      </c>
      <c r="H802" s="189"/>
      <c r="I802" s="190">
        <f>ROUND(E802*H802,2)</f>
        <v>0</v>
      </c>
      <c r="J802" s="189"/>
      <c r="K802" s="190">
        <f>ROUND(E802*J802,2)</f>
        <v>0</v>
      </c>
      <c r="L802" s="190">
        <v>21</v>
      </c>
      <c r="M802" s="190">
        <f>G802*(1+L802/100)</f>
        <v>0</v>
      </c>
      <c r="N802" s="190">
        <v>0</v>
      </c>
      <c r="O802" s="190">
        <f>ROUND(E802*N802,2)</f>
        <v>0</v>
      </c>
      <c r="P802" s="190">
        <v>0</v>
      </c>
      <c r="Q802" s="190">
        <f>ROUND(E802*P802,2)</f>
        <v>0</v>
      </c>
      <c r="R802" s="190"/>
      <c r="S802" s="190" t="s">
        <v>669</v>
      </c>
      <c r="T802" s="191" t="s">
        <v>670</v>
      </c>
      <c r="U802" s="167">
        <v>0</v>
      </c>
      <c r="V802" s="167">
        <f>ROUND(E802*U802,2)</f>
        <v>0</v>
      </c>
      <c r="W802" s="16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 t="s">
        <v>394</v>
      </c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</row>
    <row r="803" spans="1:60" outlineLevel="1" x14ac:dyDescent="0.2">
      <c r="A803" s="185">
        <v>231</v>
      </c>
      <c r="B803" s="186" t="s">
        <v>1592</v>
      </c>
      <c r="C803" s="195" t="s">
        <v>1593</v>
      </c>
      <c r="D803" s="187" t="s">
        <v>246</v>
      </c>
      <c r="E803" s="188">
        <v>3</v>
      </c>
      <c r="F803" s="189"/>
      <c r="G803" s="190">
        <f>ROUND(E803*F803,2)</f>
        <v>0</v>
      </c>
      <c r="H803" s="189"/>
      <c r="I803" s="190">
        <f>ROUND(E803*H803,2)</f>
        <v>0</v>
      </c>
      <c r="J803" s="189"/>
      <c r="K803" s="190">
        <f>ROUND(E803*J803,2)</f>
        <v>0</v>
      </c>
      <c r="L803" s="190">
        <v>21</v>
      </c>
      <c r="M803" s="190">
        <f>G803*(1+L803/100)</f>
        <v>0</v>
      </c>
      <c r="N803" s="190">
        <v>4.7000000000000002E-3</v>
      </c>
      <c r="O803" s="190">
        <f>ROUND(E803*N803,2)</f>
        <v>0.01</v>
      </c>
      <c r="P803" s="190">
        <v>0</v>
      </c>
      <c r="Q803" s="190">
        <f>ROUND(E803*P803,2)</f>
        <v>0</v>
      </c>
      <c r="R803" s="190"/>
      <c r="S803" s="190" t="s">
        <v>669</v>
      </c>
      <c r="T803" s="191" t="s">
        <v>670</v>
      </c>
      <c r="U803" s="167">
        <v>0</v>
      </c>
      <c r="V803" s="167">
        <f>ROUND(E803*U803,2)</f>
        <v>0</v>
      </c>
      <c r="W803" s="16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 t="s">
        <v>352</v>
      </c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</row>
    <row r="804" spans="1:60" ht="22.5" outlineLevel="1" x14ac:dyDescent="0.2">
      <c r="A804" s="185">
        <v>232</v>
      </c>
      <c r="B804" s="186" t="s">
        <v>1594</v>
      </c>
      <c r="C804" s="195" t="s">
        <v>1595</v>
      </c>
      <c r="D804" s="187" t="s">
        <v>246</v>
      </c>
      <c r="E804" s="188">
        <v>5</v>
      </c>
      <c r="F804" s="189"/>
      <c r="G804" s="190">
        <f>ROUND(E804*F804,2)</f>
        <v>0</v>
      </c>
      <c r="H804" s="189"/>
      <c r="I804" s="190">
        <f>ROUND(E804*H804,2)</f>
        <v>0</v>
      </c>
      <c r="J804" s="189"/>
      <c r="K804" s="190">
        <f>ROUND(E804*J804,2)</f>
        <v>0</v>
      </c>
      <c r="L804" s="190">
        <v>21</v>
      </c>
      <c r="M804" s="190">
        <f>G804*(1+L804/100)</f>
        <v>0</v>
      </c>
      <c r="N804" s="190">
        <v>4.4999999999999999E-4</v>
      </c>
      <c r="O804" s="190">
        <f>ROUND(E804*N804,2)</f>
        <v>0</v>
      </c>
      <c r="P804" s="190">
        <v>0</v>
      </c>
      <c r="Q804" s="190">
        <f>ROUND(E804*P804,2)</f>
        <v>0</v>
      </c>
      <c r="R804" s="190"/>
      <c r="S804" s="190" t="s">
        <v>669</v>
      </c>
      <c r="T804" s="191" t="s">
        <v>670</v>
      </c>
      <c r="U804" s="167">
        <v>0</v>
      </c>
      <c r="V804" s="167">
        <f>ROUND(E804*U804,2)</f>
        <v>0</v>
      </c>
      <c r="W804" s="16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 t="s">
        <v>394</v>
      </c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</row>
    <row r="805" spans="1:60" outlineLevel="1" x14ac:dyDescent="0.2">
      <c r="A805" s="185">
        <v>233</v>
      </c>
      <c r="B805" s="186" t="s">
        <v>1596</v>
      </c>
      <c r="C805" s="195" t="s">
        <v>1597</v>
      </c>
      <c r="D805" s="187" t="s">
        <v>246</v>
      </c>
      <c r="E805" s="188">
        <v>5</v>
      </c>
      <c r="F805" s="189"/>
      <c r="G805" s="190">
        <f>ROUND(E805*F805,2)</f>
        <v>0</v>
      </c>
      <c r="H805" s="189"/>
      <c r="I805" s="190">
        <f>ROUND(E805*H805,2)</f>
        <v>0</v>
      </c>
      <c r="J805" s="189"/>
      <c r="K805" s="190">
        <f>ROUND(E805*J805,2)</f>
        <v>0</v>
      </c>
      <c r="L805" s="190">
        <v>21</v>
      </c>
      <c r="M805" s="190">
        <f>G805*(1+L805/100)</f>
        <v>0</v>
      </c>
      <c r="N805" s="190">
        <v>1.6E-2</v>
      </c>
      <c r="O805" s="190">
        <f>ROUND(E805*N805,2)</f>
        <v>0.08</v>
      </c>
      <c r="P805" s="190">
        <v>0</v>
      </c>
      <c r="Q805" s="190">
        <f>ROUND(E805*P805,2)</f>
        <v>0</v>
      </c>
      <c r="R805" s="190"/>
      <c r="S805" s="190" t="s">
        <v>669</v>
      </c>
      <c r="T805" s="191" t="s">
        <v>670</v>
      </c>
      <c r="U805" s="167">
        <v>0</v>
      </c>
      <c r="V805" s="167">
        <f>ROUND(E805*U805,2)</f>
        <v>0</v>
      </c>
      <c r="W805" s="16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 t="s">
        <v>352</v>
      </c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</row>
    <row r="806" spans="1:60" outlineLevel="1" x14ac:dyDescent="0.2">
      <c r="A806" s="178">
        <v>234</v>
      </c>
      <c r="B806" s="179" t="s">
        <v>1598</v>
      </c>
      <c r="C806" s="196" t="s">
        <v>1599</v>
      </c>
      <c r="D806" s="180" t="s">
        <v>298</v>
      </c>
      <c r="E806" s="181">
        <v>2.6</v>
      </c>
      <c r="F806" s="182"/>
      <c r="G806" s="183">
        <f>ROUND(E806*F806,2)</f>
        <v>0</v>
      </c>
      <c r="H806" s="182"/>
      <c r="I806" s="183">
        <f>ROUND(E806*H806,2)</f>
        <v>0</v>
      </c>
      <c r="J806" s="182"/>
      <c r="K806" s="183">
        <f>ROUND(E806*J806,2)</f>
        <v>0</v>
      </c>
      <c r="L806" s="183">
        <v>21</v>
      </c>
      <c r="M806" s="183">
        <f>G806*(1+L806/100)</f>
        <v>0</v>
      </c>
      <c r="N806" s="183">
        <v>0</v>
      </c>
      <c r="O806" s="183">
        <f>ROUND(E806*N806,2)</f>
        <v>0</v>
      </c>
      <c r="P806" s="183">
        <v>0</v>
      </c>
      <c r="Q806" s="183">
        <f>ROUND(E806*P806,2)</f>
        <v>0</v>
      </c>
      <c r="R806" s="183"/>
      <c r="S806" s="183" t="s">
        <v>669</v>
      </c>
      <c r="T806" s="184" t="s">
        <v>670</v>
      </c>
      <c r="U806" s="167">
        <v>0</v>
      </c>
      <c r="V806" s="167">
        <f>ROUND(E806*U806,2)</f>
        <v>0</v>
      </c>
      <c r="W806" s="16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 t="s">
        <v>394</v>
      </c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</row>
    <row r="807" spans="1:60" outlineLevel="1" x14ac:dyDescent="0.2">
      <c r="A807" s="164"/>
      <c r="B807" s="165"/>
      <c r="C807" s="259" t="s">
        <v>1600</v>
      </c>
      <c r="D807" s="260"/>
      <c r="E807" s="260"/>
      <c r="F807" s="260"/>
      <c r="G807" s="260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 t="s">
        <v>413</v>
      </c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</row>
    <row r="808" spans="1:60" outlineLevel="1" x14ac:dyDescent="0.2">
      <c r="A808" s="178">
        <v>235</v>
      </c>
      <c r="B808" s="179" t="s">
        <v>1601</v>
      </c>
      <c r="C808" s="196" t="s">
        <v>1602</v>
      </c>
      <c r="D808" s="180" t="s">
        <v>444</v>
      </c>
      <c r="E808" s="181">
        <v>1</v>
      </c>
      <c r="F808" s="182"/>
      <c r="G808" s="183">
        <f>ROUND(E808*F808,2)</f>
        <v>0</v>
      </c>
      <c r="H808" s="182"/>
      <c r="I808" s="183">
        <f>ROUND(E808*H808,2)</f>
        <v>0</v>
      </c>
      <c r="J808" s="182"/>
      <c r="K808" s="183">
        <f>ROUND(E808*J808,2)</f>
        <v>0</v>
      </c>
      <c r="L808" s="183">
        <v>21</v>
      </c>
      <c r="M808" s="183">
        <f>G808*(1+L808/100)</f>
        <v>0</v>
      </c>
      <c r="N808" s="183">
        <v>0</v>
      </c>
      <c r="O808" s="183">
        <f>ROUND(E808*N808,2)</f>
        <v>0</v>
      </c>
      <c r="P808" s="183">
        <v>0</v>
      </c>
      <c r="Q808" s="183">
        <f>ROUND(E808*P808,2)</f>
        <v>0</v>
      </c>
      <c r="R808" s="183"/>
      <c r="S808" s="183" t="s">
        <v>247</v>
      </c>
      <c r="T808" s="184" t="s">
        <v>670</v>
      </c>
      <c r="U808" s="167">
        <v>0</v>
      </c>
      <c r="V808" s="167">
        <f>ROUND(E808*U808,2)</f>
        <v>0</v>
      </c>
      <c r="W808" s="16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 t="s">
        <v>352</v>
      </c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</row>
    <row r="809" spans="1:60" outlineLevel="1" x14ac:dyDescent="0.2">
      <c r="A809" s="164"/>
      <c r="B809" s="165"/>
      <c r="C809" s="259" t="s">
        <v>1798</v>
      </c>
      <c r="D809" s="260"/>
      <c r="E809" s="260"/>
      <c r="F809" s="260"/>
      <c r="G809" s="260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 t="s">
        <v>413</v>
      </c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</row>
    <row r="810" spans="1:60" ht="22.5" outlineLevel="1" x14ac:dyDescent="0.2">
      <c r="A810" s="164"/>
      <c r="B810" s="165"/>
      <c r="C810" s="269" t="s">
        <v>1603</v>
      </c>
      <c r="D810" s="270"/>
      <c r="E810" s="270"/>
      <c r="F810" s="270"/>
      <c r="G810" s="270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 t="s">
        <v>413</v>
      </c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92" t="str">
        <f>C810</f>
        <v>Přebalovací pult s přebalovací deskou z vysokopevnostního lamina, postformingová hrana, korpus z fóliové dřevotřískové desky, omyvatelný povrch, s úložným prostorem</v>
      </c>
      <c r="BB810" s="157"/>
      <c r="BC810" s="157"/>
      <c r="BD810" s="157"/>
      <c r="BE810" s="157"/>
      <c r="BF810" s="157"/>
      <c r="BG810" s="157"/>
      <c r="BH810" s="157"/>
    </row>
    <row r="811" spans="1:60" outlineLevel="1" x14ac:dyDescent="0.2">
      <c r="A811" s="164"/>
      <c r="B811" s="165"/>
      <c r="C811" s="269" t="s">
        <v>1604</v>
      </c>
      <c r="D811" s="270"/>
      <c r="E811" s="270"/>
      <c r="F811" s="270"/>
      <c r="G811" s="270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 t="s">
        <v>413</v>
      </c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</row>
    <row r="812" spans="1:60" outlineLevel="1" x14ac:dyDescent="0.2">
      <c r="A812" s="164"/>
      <c r="B812" s="165"/>
      <c r="C812" s="269" t="s">
        <v>1605</v>
      </c>
      <c r="D812" s="270"/>
      <c r="E812" s="270"/>
      <c r="F812" s="270"/>
      <c r="G812" s="270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 t="s">
        <v>413</v>
      </c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</row>
    <row r="813" spans="1:60" outlineLevel="1" x14ac:dyDescent="0.2">
      <c r="A813" s="178">
        <v>236</v>
      </c>
      <c r="B813" s="179" t="s">
        <v>1606</v>
      </c>
      <c r="C813" s="196" t="s">
        <v>1607</v>
      </c>
      <c r="D813" s="180" t="s">
        <v>444</v>
      </c>
      <c r="E813" s="181">
        <v>1</v>
      </c>
      <c r="F813" s="182"/>
      <c r="G813" s="183">
        <f>ROUND(E813*F813,2)</f>
        <v>0</v>
      </c>
      <c r="H813" s="182"/>
      <c r="I813" s="183">
        <f>ROUND(E813*H813,2)</f>
        <v>0</v>
      </c>
      <c r="J813" s="182"/>
      <c r="K813" s="183">
        <f>ROUND(E813*J813,2)</f>
        <v>0</v>
      </c>
      <c r="L813" s="183">
        <v>21</v>
      </c>
      <c r="M813" s="183">
        <f>G813*(1+L813/100)</f>
        <v>0</v>
      </c>
      <c r="N813" s="183">
        <v>0</v>
      </c>
      <c r="O813" s="183">
        <f>ROUND(E813*N813,2)</f>
        <v>0</v>
      </c>
      <c r="P813" s="183">
        <v>0</v>
      </c>
      <c r="Q813" s="183">
        <f>ROUND(E813*P813,2)</f>
        <v>0</v>
      </c>
      <c r="R813" s="183"/>
      <c r="S813" s="183" t="s">
        <v>247</v>
      </c>
      <c r="T813" s="184" t="s">
        <v>670</v>
      </c>
      <c r="U813" s="167">
        <v>0</v>
      </c>
      <c r="V813" s="167">
        <f>ROUND(E813*U813,2)</f>
        <v>0</v>
      </c>
      <c r="W813" s="16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 t="s">
        <v>664</v>
      </c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</row>
    <row r="814" spans="1:60" outlineLevel="1" x14ac:dyDescent="0.2">
      <c r="A814" s="164"/>
      <c r="B814" s="165"/>
      <c r="C814" s="259" t="s">
        <v>1608</v>
      </c>
      <c r="D814" s="260"/>
      <c r="E814" s="260"/>
      <c r="F814" s="260"/>
      <c r="G814" s="260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 t="s">
        <v>413</v>
      </c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</row>
    <row r="815" spans="1:60" outlineLevel="1" x14ac:dyDescent="0.2">
      <c r="A815" s="164"/>
      <c r="B815" s="165"/>
      <c r="C815" s="269" t="s">
        <v>1609</v>
      </c>
      <c r="D815" s="270"/>
      <c r="E815" s="270"/>
      <c r="F815" s="270"/>
      <c r="G815" s="270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 t="s">
        <v>413</v>
      </c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</row>
    <row r="816" spans="1:60" outlineLevel="1" x14ac:dyDescent="0.2">
      <c r="A816" s="164"/>
      <c r="B816" s="165"/>
      <c r="C816" s="269" t="s">
        <v>1610</v>
      </c>
      <c r="D816" s="270"/>
      <c r="E816" s="270"/>
      <c r="F816" s="270"/>
      <c r="G816" s="270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 t="s">
        <v>413</v>
      </c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</row>
    <row r="817" spans="1:60" outlineLevel="1" x14ac:dyDescent="0.2">
      <c r="A817" s="164"/>
      <c r="B817" s="165"/>
      <c r="C817" s="269" t="s">
        <v>1611</v>
      </c>
      <c r="D817" s="270"/>
      <c r="E817" s="270"/>
      <c r="F817" s="270"/>
      <c r="G817" s="270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 t="s">
        <v>413</v>
      </c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</row>
    <row r="818" spans="1:60" outlineLevel="1" x14ac:dyDescent="0.2">
      <c r="A818" s="178">
        <v>237</v>
      </c>
      <c r="B818" s="179" t="s">
        <v>1612</v>
      </c>
      <c r="C818" s="196" t="s">
        <v>1613</v>
      </c>
      <c r="D818" s="180" t="s">
        <v>444</v>
      </c>
      <c r="E818" s="181">
        <v>1</v>
      </c>
      <c r="F818" s="182"/>
      <c r="G818" s="183">
        <f>ROUND(E818*F818,2)</f>
        <v>0</v>
      </c>
      <c r="H818" s="182"/>
      <c r="I818" s="183">
        <f>ROUND(E818*H818,2)</f>
        <v>0</v>
      </c>
      <c r="J818" s="182"/>
      <c r="K818" s="183">
        <f>ROUND(E818*J818,2)</f>
        <v>0</v>
      </c>
      <c r="L818" s="183">
        <v>21</v>
      </c>
      <c r="M818" s="183">
        <f>G818*(1+L818/100)</f>
        <v>0</v>
      </c>
      <c r="N818" s="183">
        <v>0</v>
      </c>
      <c r="O818" s="183">
        <f>ROUND(E818*N818,2)</f>
        <v>0</v>
      </c>
      <c r="P818" s="183">
        <v>0</v>
      </c>
      <c r="Q818" s="183">
        <f>ROUND(E818*P818,2)</f>
        <v>0</v>
      </c>
      <c r="R818" s="183"/>
      <c r="S818" s="183" t="s">
        <v>669</v>
      </c>
      <c r="T818" s="184" t="s">
        <v>670</v>
      </c>
      <c r="U818" s="167">
        <v>0</v>
      </c>
      <c r="V818" s="167">
        <f>ROUND(E818*U818,2)</f>
        <v>0</v>
      </c>
      <c r="W818" s="16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 t="s">
        <v>352</v>
      </c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</row>
    <row r="819" spans="1:60" outlineLevel="1" x14ac:dyDescent="0.2">
      <c r="A819" s="164"/>
      <c r="B819" s="165"/>
      <c r="C819" s="259" t="s">
        <v>1799</v>
      </c>
      <c r="D819" s="260"/>
      <c r="E819" s="260"/>
      <c r="F819" s="260"/>
      <c r="G819" s="260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 t="s">
        <v>413</v>
      </c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</row>
    <row r="820" spans="1:60" outlineLevel="1" x14ac:dyDescent="0.2">
      <c r="A820" s="164"/>
      <c r="B820" s="165"/>
      <c r="C820" s="269" t="s">
        <v>1614</v>
      </c>
      <c r="D820" s="270"/>
      <c r="E820" s="270"/>
      <c r="F820" s="270"/>
      <c r="G820" s="270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 t="s">
        <v>413</v>
      </c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</row>
    <row r="821" spans="1:60" outlineLevel="1" x14ac:dyDescent="0.2">
      <c r="A821" s="164"/>
      <c r="B821" s="165"/>
      <c r="C821" s="269" t="s">
        <v>1615</v>
      </c>
      <c r="D821" s="270"/>
      <c r="E821" s="270"/>
      <c r="F821" s="270"/>
      <c r="G821" s="270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 t="s">
        <v>413</v>
      </c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</row>
    <row r="822" spans="1:60" outlineLevel="1" x14ac:dyDescent="0.2">
      <c r="A822" s="164"/>
      <c r="B822" s="165"/>
      <c r="C822" s="269" t="s">
        <v>1616</v>
      </c>
      <c r="D822" s="270"/>
      <c r="E822" s="270"/>
      <c r="F822" s="270"/>
      <c r="G822" s="270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 t="s">
        <v>413</v>
      </c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</row>
    <row r="823" spans="1:60" outlineLevel="1" x14ac:dyDescent="0.2">
      <c r="A823" s="164"/>
      <c r="B823" s="165"/>
      <c r="C823" s="269" t="s">
        <v>1617</v>
      </c>
      <c r="D823" s="270"/>
      <c r="E823" s="270"/>
      <c r="F823" s="270"/>
      <c r="G823" s="270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 t="s">
        <v>413</v>
      </c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</row>
    <row r="824" spans="1:60" ht="22.5" outlineLevel="1" x14ac:dyDescent="0.2">
      <c r="A824" s="185">
        <v>238</v>
      </c>
      <c r="B824" s="186" t="s">
        <v>1618</v>
      </c>
      <c r="C824" s="195" t="s">
        <v>1619</v>
      </c>
      <c r="D824" s="187" t="s">
        <v>294</v>
      </c>
      <c r="E824" s="188">
        <v>0.192</v>
      </c>
      <c r="F824" s="189"/>
      <c r="G824" s="190">
        <f>ROUND(E824*F824,2)</f>
        <v>0</v>
      </c>
      <c r="H824" s="189"/>
      <c r="I824" s="190">
        <f>ROUND(E824*H824,2)</f>
        <v>0</v>
      </c>
      <c r="J824" s="189"/>
      <c r="K824" s="190">
        <f>ROUND(E824*J824,2)</f>
        <v>0</v>
      </c>
      <c r="L824" s="190">
        <v>21</v>
      </c>
      <c r="M824" s="190">
        <f>G824*(1+L824/100)</f>
        <v>0</v>
      </c>
      <c r="N824" s="190">
        <v>0</v>
      </c>
      <c r="O824" s="190">
        <f>ROUND(E824*N824,2)</f>
        <v>0</v>
      </c>
      <c r="P824" s="190">
        <v>0</v>
      </c>
      <c r="Q824" s="190">
        <f>ROUND(E824*P824,2)</f>
        <v>0</v>
      </c>
      <c r="R824" s="190"/>
      <c r="S824" s="190" t="s">
        <v>669</v>
      </c>
      <c r="T824" s="191" t="s">
        <v>670</v>
      </c>
      <c r="U824" s="167">
        <v>0</v>
      </c>
      <c r="V824" s="167">
        <f>ROUND(E824*U824,2)</f>
        <v>0</v>
      </c>
      <c r="W824" s="16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 t="s">
        <v>394</v>
      </c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</row>
    <row r="825" spans="1:60" x14ac:dyDescent="0.2">
      <c r="A825" s="172" t="s">
        <v>242</v>
      </c>
      <c r="B825" s="173" t="s">
        <v>179</v>
      </c>
      <c r="C825" s="194" t="s">
        <v>180</v>
      </c>
      <c r="D825" s="174"/>
      <c r="E825" s="175"/>
      <c r="F825" s="176"/>
      <c r="G825" s="176">
        <f>SUMIF(AG826:AG877,"&lt;&gt;NOR",G826:G877)</f>
        <v>0</v>
      </c>
      <c r="H825" s="176"/>
      <c r="I825" s="176">
        <f>SUM(I826:I877)</f>
        <v>0</v>
      </c>
      <c r="J825" s="176"/>
      <c r="K825" s="176">
        <f>SUM(K826:K877)</f>
        <v>0</v>
      </c>
      <c r="L825" s="176"/>
      <c r="M825" s="176">
        <f>SUM(M826:M877)</f>
        <v>0</v>
      </c>
      <c r="N825" s="176"/>
      <c r="O825" s="176">
        <f>SUM(O826:O877)</f>
        <v>0</v>
      </c>
      <c r="P825" s="176"/>
      <c r="Q825" s="176">
        <f>SUM(Q826:Q877)</f>
        <v>0</v>
      </c>
      <c r="R825" s="176"/>
      <c r="S825" s="176"/>
      <c r="T825" s="177"/>
      <c r="U825" s="171"/>
      <c r="V825" s="171">
        <f>SUM(V826:V877)</f>
        <v>0</v>
      </c>
      <c r="W825" s="171"/>
      <c r="AG825" t="s">
        <v>243</v>
      </c>
    </row>
    <row r="826" spans="1:60" ht="22.5" outlineLevel="1" x14ac:dyDescent="0.2">
      <c r="A826" s="178">
        <v>239</v>
      </c>
      <c r="B826" s="179" t="s">
        <v>1620</v>
      </c>
      <c r="C826" s="196" t="s">
        <v>1621</v>
      </c>
      <c r="D826" s="180" t="s">
        <v>298</v>
      </c>
      <c r="E826" s="181">
        <v>16.399999999999999</v>
      </c>
      <c r="F826" s="182"/>
      <c r="G826" s="183">
        <f>ROUND(E826*F826,2)</f>
        <v>0</v>
      </c>
      <c r="H826" s="182"/>
      <c r="I826" s="183">
        <f>ROUND(E826*H826,2)</f>
        <v>0</v>
      </c>
      <c r="J826" s="182"/>
      <c r="K826" s="183">
        <f>ROUND(E826*J826,2)</f>
        <v>0</v>
      </c>
      <c r="L826" s="183">
        <v>21</v>
      </c>
      <c r="M826" s="183">
        <f>G826*(1+L826/100)</f>
        <v>0</v>
      </c>
      <c r="N826" s="183">
        <v>6.0000000000000002E-5</v>
      </c>
      <c r="O826" s="183">
        <f>ROUND(E826*N826,2)</f>
        <v>0</v>
      </c>
      <c r="P826" s="183">
        <v>0</v>
      </c>
      <c r="Q826" s="183">
        <f>ROUND(E826*P826,2)</f>
        <v>0</v>
      </c>
      <c r="R826" s="183"/>
      <c r="S826" s="183" t="s">
        <v>669</v>
      </c>
      <c r="T826" s="184" t="s">
        <v>670</v>
      </c>
      <c r="U826" s="167">
        <v>0</v>
      </c>
      <c r="V826" s="167">
        <f>ROUND(E826*U826,2)</f>
        <v>0</v>
      </c>
      <c r="W826" s="16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 t="s">
        <v>394</v>
      </c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</row>
    <row r="827" spans="1:60" outlineLevel="1" x14ac:dyDescent="0.2">
      <c r="A827" s="164"/>
      <c r="B827" s="165"/>
      <c r="C827" s="259" t="s">
        <v>1622</v>
      </c>
      <c r="D827" s="260"/>
      <c r="E827" s="260"/>
      <c r="F827" s="260"/>
      <c r="G827" s="260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 t="s">
        <v>413</v>
      </c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</row>
    <row r="828" spans="1:60" outlineLevel="1" x14ac:dyDescent="0.2">
      <c r="A828" s="164"/>
      <c r="B828" s="165"/>
      <c r="C828" s="197" t="s">
        <v>1623</v>
      </c>
      <c r="D828" s="169"/>
      <c r="E828" s="170">
        <v>16.399999999999999</v>
      </c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 t="s">
        <v>263</v>
      </c>
      <c r="AH828" s="157">
        <v>0</v>
      </c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</row>
    <row r="829" spans="1:60" outlineLevel="1" x14ac:dyDescent="0.2">
      <c r="A829" s="178">
        <v>240</v>
      </c>
      <c r="B829" s="179" t="s">
        <v>1624</v>
      </c>
      <c r="C829" s="196" t="s">
        <v>1625</v>
      </c>
      <c r="D829" s="180" t="s">
        <v>246</v>
      </c>
      <c r="E829" s="181">
        <v>1</v>
      </c>
      <c r="F829" s="182"/>
      <c r="G829" s="183">
        <f>ROUND(E829*F829,2)</f>
        <v>0</v>
      </c>
      <c r="H829" s="182"/>
      <c r="I829" s="183">
        <f>ROUND(E829*H829,2)</f>
        <v>0</v>
      </c>
      <c r="J829" s="182"/>
      <c r="K829" s="183">
        <f>ROUND(E829*J829,2)</f>
        <v>0</v>
      </c>
      <c r="L829" s="183">
        <v>21</v>
      </c>
      <c r="M829" s="183">
        <f>G829*(1+L829/100)</f>
        <v>0</v>
      </c>
      <c r="N829" s="183">
        <v>0</v>
      </c>
      <c r="O829" s="183">
        <f>ROUND(E829*N829,2)</f>
        <v>0</v>
      </c>
      <c r="P829" s="183">
        <v>0</v>
      </c>
      <c r="Q829" s="183">
        <f>ROUND(E829*P829,2)</f>
        <v>0</v>
      </c>
      <c r="R829" s="183"/>
      <c r="S829" s="183" t="s">
        <v>669</v>
      </c>
      <c r="T829" s="184" t="s">
        <v>670</v>
      </c>
      <c r="U829" s="167">
        <v>0</v>
      </c>
      <c r="V829" s="167">
        <f>ROUND(E829*U829,2)</f>
        <v>0</v>
      </c>
      <c r="W829" s="16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 t="s">
        <v>352</v>
      </c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</row>
    <row r="830" spans="1:60" outlineLevel="1" x14ac:dyDescent="0.2">
      <c r="A830" s="164"/>
      <c r="B830" s="165"/>
      <c r="C830" s="259" t="s">
        <v>1626</v>
      </c>
      <c r="D830" s="260"/>
      <c r="E830" s="260"/>
      <c r="F830" s="260"/>
      <c r="G830" s="260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 t="s">
        <v>413</v>
      </c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</row>
    <row r="831" spans="1:60" outlineLevel="1" x14ac:dyDescent="0.2">
      <c r="A831" s="178">
        <v>241</v>
      </c>
      <c r="B831" s="179" t="s">
        <v>1627</v>
      </c>
      <c r="C831" s="196" t="s">
        <v>1628</v>
      </c>
      <c r="D831" s="180" t="s">
        <v>246</v>
      </c>
      <c r="E831" s="181">
        <v>1</v>
      </c>
      <c r="F831" s="182"/>
      <c r="G831" s="183">
        <f>ROUND(E831*F831,2)</f>
        <v>0</v>
      </c>
      <c r="H831" s="182"/>
      <c r="I831" s="183">
        <f>ROUND(E831*H831,2)</f>
        <v>0</v>
      </c>
      <c r="J831" s="182"/>
      <c r="K831" s="183">
        <f>ROUND(E831*J831,2)</f>
        <v>0</v>
      </c>
      <c r="L831" s="183">
        <v>21</v>
      </c>
      <c r="M831" s="183">
        <f>G831*(1+L831/100)</f>
        <v>0</v>
      </c>
      <c r="N831" s="183">
        <v>0</v>
      </c>
      <c r="O831" s="183">
        <f>ROUND(E831*N831,2)</f>
        <v>0</v>
      </c>
      <c r="P831" s="183">
        <v>0</v>
      </c>
      <c r="Q831" s="183">
        <f>ROUND(E831*P831,2)</f>
        <v>0</v>
      </c>
      <c r="R831" s="183"/>
      <c r="S831" s="183" t="s">
        <v>669</v>
      </c>
      <c r="T831" s="184" t="s">
        <v>670</v>
      </c>
      <c r="U831" s="167">
        <v>0</v>
      </c>
      <c r="V831" s="167">
        <f>ROUND(E831*U831,2)</f>
        <v>0</v>
      </c>
      <c r="W831" s="16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 t="s">
        <v>352</v>
      </c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</row>
    <row r="832" spans="1:60" outlineLevel="1" x14ac:dyDescent="0.2">
      <c r="A832" s="164"/>
      <c r="B832" s="165"/>
      <c r="C832" s="259" t="s">
        <v>1626</v>
      </c>
      <c r="D832" s="260"/>
      <c r="E832" s="260"/>
      <c r="F832" s="260"/>
      <c r="G832" s="260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 t="s">
        <v>413</v>
      </c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</row>
    <row r="833" spans="1:60" outlineLevel="1" x14ac:dyDescent="0.2">
      <c r="A833" s="178">
        <v>242</v>
      </c>
      <c r="B833" s="179" t="s">
        <v>1629</v>
      </c>
      <c r="C833" s="196" t="s">
        <v>1630</v>
      </c>
      <c r="D833" s="180" t="s">
        <v>298</v>
      </c>
      <c r="E833" s="181">
        <v>76.099999999999994</v>
      </c>
      <c r="F833" s="182"/>
      <c r="G833" s="183">
        <f>ROUND(E833*F833,2)</f>
        <v>0</v>
      </c>
      <c r="H833" s="182"/>
      <c r="I833" s="183">
        <f>ROUND(E833*H833,2)</f>
        <v>0</v>
      </c>
      <c r="J833" s="182"/>
      <c r="K833" s="183">
        <f>ROUND(E833*J833,2)</f>
        <v>0</v>
      </c>
      <c r="L833" s="183">
        <v>21</v>
      </c>
      <c r="M833" s="183">
        <f>G833*(1+L833/100)</f>
        <v>0</v>
      </c>
      <c r="N833" s="183">
        <v>0</v>
      </c>
      <c r="O833" s="183">
        <f>ROUND(E833*N833,2)</f>
        <v>0</v>
      </c>
      <c r="P833" s="183">
        <v>0</v>
      </c>
      <c r="Q833" s="183">
        <f>ROUND(E833*P833,2)</f>
        <v>0</v>
      </c>
      <c r="R833" s="183"/>
      <c r="S833" s="183" t="s">
        <v>669</v>
      </c>
      <c r="T833" s="184" t="s">
        <v>670</v>
      </c>
      <c r="U833" s="167">
        <v>0</v>
      </c>
      <c r="V833" s="167">
        <f>ROUND(E833*U833,2)</f>
        <v>0</v>
      </c>
      <c r="W833" s="16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 t="s">
        <v>394</v>
      </c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</row>
    <row r="834" spans="1:60" outlineLevel="1" x14ac:dyDescent="0.2">
      <c r="A834" s="164"/>
      <c r="B834" s="165"/>
      <c r="C834" s="259" t="s">
        <v>1631</v>
      </c>
      <c r="D834" s="260"/>
      <c r="E834" s="260"/>
      <c r="F834" s="260"/>
      <c r="G834" s="260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 t="s">
        <v>413</v>
      </c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</row>
    <row r="835" spans="1:60" outlineLevel="1" x14ac:dyDescent="0.2">
      <c r="A835" s="164"/>
      <c r="B835" s="165"/>
      <c r="C835" s="197" t="s">
        <v>1632</v>
      </c>
      <c r="D835" s="169"/>
      <c r="E835" s="170">
        <v>76.099999999999994</v>
      </c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 t="s">
        <v>263</v>
      </c>
      <c r="AH835" s="157">
        <v>0</v>
      </c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</row>
    <row r="836" spans="1:60" outlineLevel="1" x14ac:dyDescent="0.2">
      <c r="A836" s="178">
        <v>243</v>
      </c>
      <c r="B836" s="179" t="s">
        <v>1633</v>
      </c>
      <c r="C836" s="196" t="s">
        <v>1634</v>
      </c>
      <c r="D836" s="180" t="s">
        <v>246</v>
      </c>
      <c r="E836" s="181">
        <v>1</v>
      </c>
      <c r="F836" s="182"/>
      <c r="G836" s="183">
        <f>ROUND(E836*F836,2)</f>
        <v>0</v>
      </c>
      <c r="H836" s="182"/>
      <c r="I836" s="183">
        <f>ROUND(E836*H836,2)</f>
        <v>0</v>
      </c>
      <c r="J836" s="182"/>
      <c r="K836" s="183">
        <f>ROUND(E836*J836,2)</f>
        <v>0</v>
      </c>
      <c r="L836" s="183">
        <v>21</v>
      </c>
      <c r="M836" s="183">
        <f>G836*(1+L836/100)</f>
        <v>0</v>
      </c>
      <c r="N836" s="183">
        <v>0</v>
      </c>
      <c r="O836" s="183">
        <f>ROUND(E836*N836,2)</f>
        <v>0</v>
      </c>
      <c r="P836" s="183">
        <v>0</v>
      </c>
      <c r="Q836" s="183">
        <f>ROUND(E836*P836,2)</f>
        <v>0</v>
      </c>
      <c r="R836" s="183"/>
      <c r="S836" s="183" t="s">
        <v>669</v>
      </c>
      <c r="T836" s="184" t="s">
        <v>670</v>
      </c>
      <c r="U836" s="167">
        <v>0</v>
      </c>
      <c r="V836" s="167">
        <f>ROUND(E836*U836,2)</f>
        <v>0</v>
      </c>
      <c r="W836" s="16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 t="s">
        <v>352</v>
      </c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</row>
    <row r="837" spans="1:60" outlineLevel="1" x14ac:dyDescent="0.2">
      <c r="A837" s="164"/>
      <c r="B837" s="165"/>
      <c r="C837" s="259" t="s">
        <v>1626</v>
      </c>
      <c r="D837" s="260"/>
      <c r="E837" s="260"/>
      <c r="F837" s="260"/>
      <c r="G837" s="260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 t="s">
        <v>413</v>
      </c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</row>
    <row r="838" spans="1:60" outlineLevel="1" x14ac:dyDescent="0.2">
      <c r="A838" s="178">
        <v>244</v>
      </c>
      <c r="B838" s="179" t="s">
        <v>1635</v>
      </c>
      <c r="C838" s="196" t="s">
        <v>1636</v>
      </c>
      <c r="D838" s="180" t="s">
        <v>246</v>
      </c>
      <c r="E838" s="181">
        <v>1</v>
      </c>
      <c r="F838" s="182"/>
      <c r="G838" s="183">
        <f>ROUND(E838*F838,2)</f>
        <v>0</v>
      </c>
      <c r="H838" s="182"/>
      <c r="I838" s="183">
        <f>ROUND(E838*H838,2)</f>
        <v>0</v>
      </c>
      <c r="J838" s="182"/>
      <c r="K838" s="183">
        <f>ROUND(E838*J838,2)</f>
        <v>0</v>
      </c>
      <c r="L838" s="183">
        <v>21</v>
      </c>
      <c r="M838" s="183">
        <f>G838*(1+L838/100)</f>
        <v>0</v>
      </c>
      <c r="N838" s="183">
        <v>0</v>
      </c>
      <c r="O838" s="183">
        <f>ROUND(E838*N838,2)</f>
        <v>0</v>
      </c>
      <c r="P838" s="183">
        <v>0</v>
      </c>
      <c r="Q838" s="183">
        <f>ROUND(E838*P838,2)</f>
        <v>0</v>
      </c>
      <c r="R838" s="183"/>
      <c r="S838" s="183" t="s">
        <v>669</v>
      </c>
      <c r="T838" s="184" t="s">
        <v>670</v>
      </c>
      <c r="U838" s="167">
        <v>0</v>
      </c>
      <c r="V838" s="167">
        <f>ROUND(E838*U838,2)</f>
        <v>0</v>
      </c>
      <c r="W838" s="16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 t="s">
        <v>352</v>
      </c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</row>
    <row r="839" spans="1:60" outlineLevel="1" x14ac:dyDescent="0.2">
      <c r="A839" s="164"/>
      <c r="B839" s="165"/>
      <c r="C839" s="259" t="s">
        <v>1626</v>
      </c>
      <c r="D839" s="260"/>
      <c r="E839" s="260"/>
      <c r="F839" s="260"/>
      <c r="G839" s="260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 t="s">
        <v>413</v>
      </c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</row>
    <row r="840" spans="1:60" outlineLevel="1" x14ac:dyDescent="0.2">
      <c r="A840" s="178">
        <v>245</v>
      </c>
      <c r="B840" s="179" t="s">
        <v>1637</v>
      </c>
      <c r="C840" s="196" t="s">
        <v>1638</v>
      </c>
      <c r="D840" s="180" t="s">
        <v>246</v>
      </c>
      <c r="E840" s="181">
        <v>1</v>
      </c>
      <c r="F840" s="182"/>
      <c r="G840" s="183">
        <f>ROUND(E840*F840,2)</f>
        <v>0</v>
      </c>
      <c r="H840" s="182"/>
      <c r="I840" s="183">
        <f>ROUND(E840*H840,2)</f>
        <v>0</v>
      </c>
      <c r="J840" s="182"/>
      <c r="K840" s="183">
        <f>ROUND(E840*J840,2)</f>
        <v>0</v>
      </c>
      <c r="L840" s="183">
        <v>21</v>
      </c>
      <c r="M840" s="183">
        <f>G840*(1+L840/100)</f>
        <v>0</v>
      </c>
      <c r="N840" s="183">
        <v>0</v>
      </c>
      <c r="O840" s="183">
        <f>ROUND(E840*N840,2)</f>
        <v>0</v>
      </c>
      <c r="P840" s="183">
        <v>0</v>
      </c>
      <c r="Q840" s="183">
        <f>ROUND(E840*P840,2)</f>
        <v>0</v>
      </c>
      <c r="R840" s="183"/>
      <c r="S840" s="183" t="s">
        <v>669</v>
      </c>
      <c r="T840" s="184" t="s">
        <v>670</v>
      </c>
      <c r="U840" s="167">
        <v>0</v>
      </c>
      <c r="V840" s="167">
        <f>ROUND(E840*U840,2)</f>
        <v>0</v>
      </c>
      <c r="W840" s="16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 t="s">
        <v>352</v>
      </c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</row>
    <row r="841" spans="1:60" outlineLevel="1" x14ac:dyDescent="0.2">
      <c r="A841" s="164"/>
      <c r="B841" s="165"/>
      <c r="C841" s="259" t="s">
        <v>1626</v>
      </c>
      <c r="D841" s="260"/>
      <c r="E841" s="260"/>
      <c r="F841" s="260"/>
      <c r="G841" s="260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 t="s">
        <v>413</v>
      </c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</row>
    <row r="842" spans="1:60" ht="22.5" outlineLevel="1" x14ac:dyDescent="0.2">
      <c r="A842" s="178">
        <v>246</v>
      </c>
      <c r="B842" s="179" t="s">
        <v>1639</v>
      </c>
      <c r="C842" s="196" t="s">
        <v>1640</v>
      </c>
      <c r="D842" s="180" t="s">
        <v>298</v>
      </c>
      <c r="E842" s="181">
        <v>6.7</v>
      </c>
      <c r="F842" s="182"/>
      <c r="G842" s="183">
        <f>ROUND(E842*F842,2)</f>
        <v>0</v>
      </c>
      <c r="H842" s="182"/>
      <c r="I842" s="183">
        <f>ROUND(E842*H842,2)</f>
        <v>0</v>
      </c>
      <c r="J842" s="182"/>
      <c r="K842" s="183">
        <f>ROUND(E842*J842,2)</f>
        <v>0</v>
      </c>
      <c r="L842" s="183">
        <v>21</v>
      </c>
      <c r="M842" s="183">
        <f>G842*(1+L842/100)</f>
        <v>0</v>
      </c>
      <c r="N842" s="183">
        <v>0</v>
      </c>
      <c r="O842" s="183">
        <f>ROUND(E842*N842,2)</f>
        <v>0</v>
      </c>
      <c r="P842" s="183">
        <v>0</v>
      </c>
      <c r="Q842" s="183">
        <f>ROUND(E842*P842,2)</f>
        <v>0</v>
      </c>
      <c r="R842" s="183"/>
      <c r="S842" s="183" t="s">
        <v>669</v>
      </c>
      <c r="T842" s="184" t="s">
        <v>670</v>
      </c>
      <c r="U842" s="167">
        <v>0</v>
      </c>
      <c r="V842" s="167">
        <f>ROUND(E842*U842,2)</f>
        <v>0</v>
      </c>
      <c r="W842" s="16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 t="s">
        <v>394</v>
      </c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</row>
    <row r="843" spans="1:60" outlineLevel="1" x14ac:dyDescent="0.2">
      <c r="A843" s="164"/>
      <c r="B843" s="165"/>
      <c r="C843" s="259" t="s">
        <v>1641</v>
      </c>
      <c r="D843" s="260"/>
      <c r="E843" s="260"/>
      <c r="F843" s="260"/>
      <c r="G843" s="260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 t="s">
        <v>413</v>
      </c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</row>
    <row r="844" spans="1:60" outlineLevel="1" x14ac:dyDescent="0.2">
      <c r="A844" s="164"/>
      <c r="B844" s="165"/>
      <c r="C844" s="197" t="s">
        <v>1642</v>
      </c>
      <c r="D844" s="169"/>
      <c r="E844" s="170">
        <v>6.7</v>
      </c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 t="s">
        <v>263</v>
      </c>
      <c r="AH844" s="157">
        <v>0</v>
      </c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</row>
    <row r="845" spans="1:60" outlineLevel="1" x14ac:dyDescent="0.2">
      <c r="A845" s="178">
        <v>247</v>
      </c>
      <c r="B845" s="179" t="s">
        <v>1643</v>
      </c>
      <c r="C845" s="196" t="s">
        <v>1644</v>
      </c>
      <c r="D845" s="180" t="s">
        <v>246</v>
      </c>
      <c r="E845" s="181">
        <v>1</v>
      </c>
      <c r="F845" s="182"/>
      <c r="G845" s="183">
        <f>ROUND(E845*F845,2)</f>
        <v>0</v>
      </c>
      <c r="H845" s="182"/>
      <c r="I845" s="183">
        <f>ROUND(E845*H845,2)</f>
        <v>0</v>
      </c>
      <c r="J845" s="182"/>
      <c r="K845" s="183">
        <f>ROUND(E845*J845,2)</f>
        <v>0</v>
      </c>
      <c r="L845" s="183">
        <v>21</v>
      </c>
      <c r="M845" s="183">
        <f>G845*(1+L845/100)</f>
        <v>0</v>
      </c>
      <c r="N845" s="183">
        <v>0</v>
      </c>
      <c r="O845" s="183">
        <f>ROUND(E845*N845,2)</f>
        <v>0</v>
      </c>
      <c r="P845" s="183">
        <v>0</v>
      </c>
      <c r="Q845" s="183">
        <f>ROUND(E845*P845,2)</f>
        <v>0</v>
      </c>
      <c r="R845" s="183"/>
      <c r="S845" s="183" t="s">
        <v>669</v>
      </c>
      <c r="T845" s="184" t="s">
        <v>670</v>
      </c>
      <c r="U845" s="167">
        <v>0</v>
      </c>
      <c r="V845" s="167">
        <f>ROUND(E845*U845,2)</f>
        <v>0</v>
      </c>
      <c r="W845" s="16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 t="s">
        <v>352</v>
      </c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</row>
    <row r="846" spans="1:60" outlineLevel="1" x14ac:dyDescent="0.2">
      <c r="A846" s="164"/>
      <c r="B846" s="165"/>
      <c r="C846" s="259" t="s">
        <v>1626</v>
      </c>
      <c r="D846" s="260"/>
      <c r="E846" s="260"/>
      <c r="F846" s="260"/>
      <c r="G846" s="260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 t="s">
        <v>413</v>
      </c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</row>
    <row r="847" spans="1:60" outlineLevel="1" x14ac:dyDescent="0.2">
      <c r="A847" s="178">
        <v>248</v>
      </c>
      <c r="B847" s="179" t="s">
        <v>1645</v>
      </c>
      <c r="C847" s="196" t="s">
        <v>1646</v>
      </c>
      <c r="D847" s="180" t="s">
        <v>246</v>
      </c>
      <c r="E847" s="181">
        <v>1</v>
      </c>
      <c r="F847" s="182"/>
      <c r="G847" s="183">
        <f>ROUND(E847*F847,2)</f>
        <v>0</v>
      </c>
      <c r="H847" s="182"/>
      <c r="I847" s="183">
        <f>ROUND(E847*H847,2)</f>
        <v>0</v>
      </c>
      <c r="J847" s="182"/>
      <c r="K847" s="183">
        <f>ROUND(E847*J847,2)</f>
        <v>0</v>
      </c>
      <c r="L847" s="183">
        <v>21</v>
      </c>
      <c r="M847" s="183">
        <f>G847*(1+L847/100)</f>
        <v>0</v>
      </c>
      <c r="N847" s="183">
        <v>0</v>
      </c>
      <c r="O847" s="183">
        <f>ROUND(E847*N847,2)</f>
        <v>0</v>
      </c>
      <c r="P847" s="183">
        <v>0</v>
      </c>
      <c r="Q847" s="183">
        <f>ROUND(E847*P847,2)</f>
        <v>0</v>
      </c>
      <c r="R847" s="183"/>
      <c r="S847" s="183" t="s">
        <v>669</v>
      </c>
      <c r="T847" s="184" t="s">
        <v>670</v>
      </c>
      <c r="U847" s="167">
        <v>0</v>
      </c>
      <c r="V847" s="167">
        <f>ROUND(E847*U847,2)</f>
        <v>0</v>
      </c>
      <c r="W847" s="16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 t="s">
        <v>352</v>
      </c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</row>
    <row r="848" spans="1:60" outlineLevel="1" x14ac:dyDescent="0.2">
      <c r="A848" s="164"/>
      <c r="B848" s="165"/>
      <c r="C848" s="259" t="s">
        <v>1626</v>
      </c>
      <c r="D848" s="260"/>
      <c r="E848" s="260"/>
      <c r="F848" s="260"/>
      <c r="G848" s="260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 t="s">
        <v>413</v>
      </c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</row>
    <row r="849" spans="1:60" outlineLevel="1" x14ac:dyDescent="0.2">
      <c r="A849" s="178">
        <v>249</v>
      </c>
      <c r="B849" s="179" t="s">
        <v>1647</v>
      </c>
      <c r="C849" s="196" t="s">
        <v>1648</v>
      </c>
      <c r="D849" s="180" t="s">
        <v>246</v>
      </c>
      <c r="E849" s="181">
        <v>1</v>
      </c>
      <c r="F849" s="182"/>
      <c r="G849" s="183">
        <f>ROUND(E849*F849,2)</f>
        <v>0</v>
      </c>
      <c r="H849" s="182"/>
      <c r="I849" s="183">
        <f>ROUND(E849*H849,2)</f>
        <v>0</v>
      </c>
      <c r="J849" s="182"/>
      <c r="K849" s="183">
        <f>ROUND(E849*J849,2)</f>
        <v>0</v>
      </c>
      <c r="L849" s="183">
        <v>21</v>
      </c>
      <c r="M849" s="183">
        <f>G849*(1+L849/100)</f>
        <v>0</v>
      </c>
      <c r="N849" s="183">
        <v>0</v>
      </c>
      <c r="O849" s="183">
        <f>ROUND(E849*N849,2)</f>
        <v>0</v>
      </c>
      <c r="P849" s="183">
        <v>0</v>
      </c>
      <c r="Q849" s="183">
        <f>ROUND(E849*P849,2)</f>
        <v>0</v>
      </c>
      <c r="R849" s="183"/>
      <c r="S849" s="183" t="s">
        <v>669</v>
      </c>
      <c r="T849" s="184" t="s">
        <v>670</v>
      </c>
      <c r="U849" s="167">
        <v>0</v>
      </c>
      <c r="V849" s="167">
        <f>ROUND(E849*U849,2)</f>
        <v>0</v>
      </c>
      <c r="W849" s="16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 t="s">
        <v>352</v>
      </c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</row>
    <row r="850" spans="1:60" outlineLevel="1" x14ac:dyDescent="0.2">
      <c r="A850" s="164"/>
      <c r="B850" s="165"/>
      <c r="C850" s="259" t="s">
        <v>1626</v>
      </c>
      <c r="D850" s="260"/>
      <c r="E850" s="260"/>
      <c r="F850" s="260"/>
      <c r="G850" s="260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 t="s">
        <v>413</v>
      </c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</row>
    <row r="851" spans="1:60" ht="22.5" outlineLevel="1" x14ac:dyDescent="0.2">
      <c r="A851" s="178">
        <v>250</v>
      </c>
      <c r="B851" s="179" t="s">
        <v>1649</v>
      </c>
      <c r="C851" s="196" t="s">
        <v>1650</v>
      </c>
      <c r="D851" s="180" t="s">
        <v>246</v>
      </c>
      <c r="E851" s="181">
        <v>1</v>
      </c>
      <c r="F851" s="182"/>
      <c r="G851" s="183">
        <f>ROUND(E851*F851,2)</f>
        <v>0</v>
      </c>
      <c r="H851" s="182"/>
      <c r="I851" s="183">
        <f>ROUND(E851*H851,2)</f>
        <v>0</v>
      </c>
      <c r="J851" s="182"/>
      <c r="K851" s="183">
        <f>ROUND(E851*J851,2)</f>
        <v>0</v>
      </c>
      <c r="L851" s="183">
        <v>21</v>
      </c>
      <c r="M851" s="183">
        <f>G851*(1+L851/100)</f>
        <v>0</v>
      </c>
      <c r="N851" s="183">
        <v>1.0300000000000001E-3</v>
      </c>
      <c r="O851" s="183">
        <f>ROUND(E851*N851,2)</f>
        <v>0</v>
      </c>
      <c r="P851" s="183">
        <v>0</v>
      </c>
      <c r="Q851" s="183">
        <f>ROUND(E851*P851,2)</f>
        <v>0</v>
      </c>
      <c r="R851" s="183"/>
      <c r="S851" s="183" t="s">
        <v>669</v>
      </c>
      <c r="T851" s="184" t="s">
        <v>670</v>
      </c>
      <c r="U851" s="167">
        <v>0</v>
      </c>
      <c r="V851" s="167">
        <f>ROUND(E851*U851,2)</f>
        <v>0</v>
      </c>
      <c r="W851" s="16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 t="s">
        <v>394</v>
      </c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</row>
    <row r="852" spans="1:60" outlineLevel="1" x14ac:dyDescent="0.2">
      <c r="A852" s="164"/>
      <c r="B852" s="165"/>
      <c r="C852" s="259" t="s">
        <v>1651</v>
      </c>
      <c r="D852" s="260"/>
      <c r="E852" s="260"/>
      <c r="F852" s="260"/>
      <c r="G852" s="260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 t="s">
        <v>413</v>
      </c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</row>
    <row r="853" spans="1:60" outlineLevel="1" x14ac:dyDescent="0.2">
      <c r="A853" s="178">
        <v>251</v>
      </c>
      <c r="B853" s="179" t="s">
        <v>1652</v>
      </c>
      <c r="C853" s="196" t="s">
        <v>1653</v>
      </c>
      <c r="D853" s="180" t="s">
        <v>246</v>
      </c>
      <c r="E853" s="181">
        <v>1</v>
      </c>
      <c r="F853" s="182"/>
      <c r="G853" s="183">
        <f>ROUND(E853*F853,2)</f>
        <v>0</v>
      </c>
      <c r="H853" s="182"/>
      <c r="I853" s="183">
        <f>ROUND(E853*H853,2)</f>
        <v>0</v>
      </c>
      <c r="J853" s="182"/>
      <c r="K853" s="183">
        <f>ROUND(E853*J853,2)</f>
        <v>0</v>
      </c>
      <c r="L853" s="183">
        <v>21</v>
      </c>
      <c r="M853" s="183">
        <f>G853*(1+L853/100)</f>
        <v>0</v>
      </c>
      <c r="N853" s="183">
        <v>0</v>
      </c>
      <c r="O853" s="183">
        <f>ROUND(E853*N853,2)</f>
        <v>0</v>
      </c>
      <c r="P853" s="183">
        <v>0</v>
      </c>
      <c r="Q853" s="183">
        <f>ROUND(E853*P853,2)</f>
        <v>0</v>
      </c>
      <c r="R853" s="183"/>
      <c r="S853" s="183" t="s">
        <v>669</v>
      </c>
      <c r="T853" s="184" t="s">
        <v>670</v>
      </c>
      <c r="U853" s="167">
        <v>0</v>
      </c>
      <c r="V853" s="167">
        <f>ROUND(E853*U853,2)</f>
        <v>0</v>
      </c>
      <c r="W853" s="16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 t="s">
        <v>352</v>
      </c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</row>
    <row r="854" spans="1:60" outlineLevel="1" x14ac:dyDescent="0.2">
      <c r="A854" s="164"/>
      <c r="B854" s="165"/>
      <c r="C854" s="259" t="s">
        <v>1654</v>
      </c>
      <c r="D854" s="260"/>
      <c r="E854" s="260"/>
      <c r="F854" s="260"/>
      <c r="G854" s="260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 t="s">
        <v>413</v>
      </c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</row>
    <row r="855" spans="1:60" outlineLevel="1" x14ac:dyDescent="0.2">
      <c r="A855" s="178">
        <v>252</v>
      </c>
      <c r="B855" s="179" t="s">
        <v>1655</v>
      </c>
      <c r="C855" s="196" t="s">
        <v>1656</v>
      </c>
      <c r="D855" s="180" t="s">
        <v>283</v>
      </c>
      <c r="E855" s="181">
        <v>5.3</v>
      </c>
      <c r="F855" s="182"/>
      <c r="G855" s="183">
        <f>ROUND(E855*F855,2)</f>
        <v>0</v>
      </c>
      <c r="H855" s="182"/>
      <c r="I855" s="183">
        <f>ROUND(E855*H855,2)</f>
        <v>0</v>
      </c>
      <c r="J855" s="182"/>
      <c r="K855" s="183">
        <f>ROUND(E855*J855,2)</f>
        <v>0</v>
      </c>
      <c r="L855" s="183">
        <v>21</v>
      </c>
      <c r="M855" s="183">
        <f>G855*(1+L855/100)</f>
        <v>0</v>
      </c>
      <c r="N855" s="183">
        <v>1.0000000000000001E-5</v>
      </c>
      <c r="O855" s="183">
        <f>ROUND(E855*N855,2)</f>
        <v>0</v>
      </c>
      <c r="P855" s="183">
        <v>0</v>
      </c>
      <c r="Q855" s="183">
        <f>ROUND(E855*P855,2)</f>
        <v>0</v>
      </c>
      <c r="R855" s="183"/>
      <c r="S855" s="183" t="s">
        <v>669</v>
      </c>
      <c r="T855" s="184" t="s">
        <v>670</v>
      </c>
      <c r="U855" s="167">
        <v>0</v>
      </c>
      <c r="V855" s="167">
        <f>ROUND(E855*U855,2)</f>
        <v>0</v>
      </c>
      <c r="W855" s="16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 t="s">
        <v>394</v>
      </c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</row>
    <row r="856" spans="1:60" outlineLevel="1" x14ac:dyDescent="0.2">
      <c r="A856" s="164"/>
      <c r="B856" s="165"/>
      <c r="C856" s="259" t="s">
        <v>1657</v>
      </c>
      <c r="D856" s="260"/>
      <c r="E856" s="260"/>
      <c r="F856" s="260"/>
      <c r="G856" s="260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 t="s">
        <v>413</v>
      </c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</row>
    <row r="857" spans="1:60" outlineLevel="1" x14ac:dyDescent="0.2">
      <c r="A857" s="164"/>
      <c r="B857" s="165"/>
      <c r="C857" s="197" t="s">
        <v>1658</v>
      </c>
      <c r="D857" s="169"/>
      <c r="E857" s="170">
        <v>5.3</v>
      </c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 t="s">
        <v>263</v>
      </c>
      <c r="AH857" s="157">
        <v>0</v>
      </c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</row>
    <row r="858" spans="1:60" outlineLevel="1" x14ac:dyDescent="0.2">
      <c r="A858" s="178">
        <v>253</v>
      </c>
      <c r="B858" s="179" t="s">
        <v>1659</v>
      </c>
      <c r="C858" s="196" t="s">
        <v>1660</v>
      </c>
      <c r="D858" s="180" t="s">
        <v>246</v>
      </c>
      <c r="E858" s="181">
        <v>1</v>
      </c>
      <c r="F858" s="182"/>
      <c r="G858" s="183">
        <f>ROUND(E858*F858,2)</f>
        <v>0</v>
      </c>
      <c r="H858" s="182"/>
      <c r="I858" s="183">
        <f>ROUND(E858*H858,2)</f>
        <v>0</v>
      </c>
      <c r="J858" s="182"/>
      <c r="K858" s="183">
        <f>ROUND(E858*J858,2)</f>
        <v>0</v>
      </c>
      <c r="L858" s="183">
        <v>21</v>
      </c>
      <c r="M858" s="183">
        <f>G858*(1+L858/100)</f>
        <v>0</v>
      </c>
      <c r="N858" s="183">
        <v>0</v>
      </c>
      <c r="O858" s="183">
        <f>ROUND(E858*N858,2)</f>
        <v>0</v>
      </c>
      <c r="P858" s="183">
        <v>0</v>
      </c>
      <c r="Q858" s="183">
        <f>ROUND(E858*P858,2)</f>
        <v>0</v>
      </c>
      <c r="R858" s="183"/>
      <c r="S858" s="183" t="s">
        <v>669</v>
      </c>
      <c r="T858" s="184" t="s">
        <v>670</v>
      </c>
      <c r="U858" s="167">
        <v>0</v>
      </c>
      <c r="V858" s="167">
        <f>ROUND(E858*U858,2)</f>
        <v>0</v>
      </c>
      <c r="W858" s="16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 t="s">
        <v>352</v>
      </c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</row>
    <row r="859" spans="1:60" outlineLevel="1" x14ac:dyDescent="0.2">
      <c r="A859" s="164"/>
      <c r="B859" s="165"/>
      <c r="C859" s="259" t="s">
        <v>1626</v>
      </c>
      <c r="D859" s="260"/>
      <c r="E859" s="260"/>
      <c r="F859" s="260"/>
      <c r="G859" s="260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 t="s">
        <v>413</v>
      </c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</row>
    <row r="860" spans="1:60" outlineLevel="1" x14ac:dyDescent="0.2">
      <c r="A860" s="178">
        <v>254</v>
      </c>
      <c r="B860" s="179" t="s">
        <v>1661</v>
      </c>
      <c r="C860" s="196" t="s">
        <v>1662</v>
      </c>
      <c r="D860" s="180" t="s">
        <v>246</v>
      </c>
      <c r="E860" s="181">
        <v>1</v>
      </c>
      <c r="F860" s="182"/>
      <c r="G860" s="183">
        <f>ROUND(E860*F860,2)</f>
        <v>0</v>
      </c>
      <c r="H860" s="182"/>
      <c r="I860" s="183">
        <f>ROUND(E860*H860,2)</f>
        <v>0</v>
      </c>
      <c r="J860" s="182"/>
      <c r="K860" s="183">
        <f>ROUND(E860*J860,2)</f>
        <v>0</v>
      </c>
      <c r="L860" s="183">
        <v>21</v>
      </c>
      <c r="M860" s="183">
        <f>G860*(1+L860/100)</f>
        <v>0</v>
      </c>
      <c r="N860" s="183">
        <v>0</v>
      </c>
      <c r="O860" s="183">
        <f>ROUND(E860*N860,2)</f>
        <v>0</v>
      </c>
      <c r="P860" s="183">
        <v>0</v>
      </c>
      <c r="Q860" s="183">
        <f>ROUND(E860*P860,2)</f>
        <v>0</v>
      </c>
      <c r="R860" s="183"/>
      <c r="S860" s="183" t="s">
        <v>669</v>
      </c>
      <c r="T860" s="184" t="s">
        <v>670</v>
      </c>
      <c r="U860" s="167">
        <v>0</v>
      </c>
      <c r="V860" s="167">
        <f>ROUND(E860*U860,2)</f>
        <v>0</v>
      </c>
      <c r="W860" s="16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 t="s">
        <v>352</v>
      </c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</row>
    <row r="861" spans="1:60" outlineLevel="1" x14ac:dyDescent="0.2">
      <c r="A861" s="164"/>
      <c r="B861" s="165"/>
      <c r="C861" s="259" t="s">
        <v>1626</v>
      </c>
      <c r="D861" s="260"/>
      <c r="E861" s="260"/>
      <c r="F861" s="260"/>
      <c r="G861" s="260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 t="s">
        <v>413</v>
      </c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</row>
    <row r="862" spans="1:60" outlineLevel="1" x14ac:dyDescent="0.2">
      <c r="A862" s="178">
        <v>255</v>
      </c>
      <c r="B862" s="179" t="s">
        <v>1663</v>
      </c>
      <c r="C862" s="196" t="s">
        <v>1664</v>
      </c>
      <c r="D862" s="180" t="s">
        <v>343</v>
      </c>
      <c r="E862" s="181">
        <v>7</v>
      </c>
      <c r="F862" s="182"/>
      <c r="G862" s="183">
        <f>ROUND(E862*F862,2)</f>
        <v>0</v>
      </c>
      <c r="H862" s="182"/>
      <c r="I862" s="183">
        <f>ROUND(E862*H862,2)</f>
        <v>0</v>
      </c>
      <c r="J862" s="182"/>
      <c r="K862" s="183">
        <f>ROUND(E862*J862,2)</f>
        <v>0</v>
      </c>
      <c r="L862" s="183">
        <v>21</v>
      </c>
      <c r="M862" s="183">
        <f>G862*(1+L862/100)</f>
        <v>0</v>
      </c>
      <c r="N862" s="183">
        <v>6.9999999999999994E-5</v>
      </c>
      <c r="O862" s="183">
        <f>ROUND(E862*N862,2)</f>
        <v>0</v>
      </c>
      <c r="P862" s="183">
        <v>0</v>
      </c>
      <c r="Q862" s="183">
        <f>ROUND(E862*P862,2)</f>
        <v>0</v>
      </c>
      <c r="R862" s="183"/>
      <c r="S862" s="183" t="s">
        <v>669</v>
      </c>
      <c r="T862" s="184" t="s">
        <v>670</v>
      </c>
      <c r="U862" s="167">
        <v>0</v>
      </c>
      <c r="V862" s="167">
        <f>ROUND(E862*U862,2)</f>
        <v>0</v>
      </c>
      <c r="W862" s="16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 t="s">
        <v>394</v>
      </c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</row>
    <row r="863" spans="1:60" outlineLevel="1" x14ac:dyDescent="0.2">
      <c r="A863" s="164"/>
      <c r="B863" s="165"/>
      <c r="C863" s="259" t="s">
        <v>1665</v>
      </c>
      <c r="D863" s="260"/>
      <c r="E863" s="260"/>
      <c r="F863" s="260"/>
      <c r="G863" s="260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 t="s">
        <v>413</v>
      </c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</row>
    <row r="864" spans="1:60" outlineLevel="1" x14ac:dyDescent="0.2">
      <c r="A864" s="178">
        <v>256</v>
      </c>
      <c r="B864" s="179" t="s">
        <v>1666</v>
      </c>
      <c r="C864" s="196" t="s">
        <v>1653</v>
      </c>
      <c r="D864" s="180" t="s">
        <v>246</v>
      </c>
      <c r="E864" s="181">
        <v>1</v>
      </c>
      <c r="F864" s="182"/>
      <c r="G864" s="183">
        <f>ROUND(E864*F864,2)</f>
        <v>0</v>
      </c>
      <c r="H864" s="182"/>
      <c r="I864" s="183">
        <f>ROUND(E864*H864,2)</f>
        <v>0</v>
      </c>
      <c r="J864" s="182"/>
      <c r="K864" s="183">
        <f>ROUND(E864*J864,2)</f>
        <v>0</v>
      </c>
      <c r="L864" s="183">
        <v>21</v>
      </c>
      <c r="M864" s="183">
        <f>G864*(1+L864/100)</f>
        <v>0</v>
      </c>
      <c r="N864" s="183">
        <v>0</v>
      </c>
      <c r="O864" s="183">
        <f>ROUND(E864*N864,2)</f>
        <v>0</v>
      </c>
      <c r="P864" s="183">
        <v>0</v>
      </c>
      <c r="Q864" s="183">
        <f>ROUND(E864*P864,2)</f>
        <v>0</v>
      </c>
      <c r="R864" s="183"/>
      <c r="S864" s="183" t="s">
        <v>669</v>
      </c>
      <c r="T864" s="184" t="s">
        <v>670</v>
      </c>
      <c r="U864" s="167">
        <v>0</v>
      </c>
      <c r="V864" s="167">
        <f>ROUND(E864*U864,2)</f>
        <v>0</v>
      </c>
      <c r="W864" s="16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 t="s">
        <v>352</v>
      </c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</row>
    <row r="865" spans="1:60" outlineLevel="1" x14ac:dyDescent="0.2">
      <c r="A865" s="164"/>
      <c r="B865" s="165"/>
      <c r="C865" s="259" t="s">
        <v>1223</v>
      </c>
      <c r="D865" s="260"/>
      <c r="E865" s="260"/>
      <c r="F865" s="260"/>
      <c r="G865" s="260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 t="s">
        <v>413</v>
      </c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</row>
    <row r="866" spans="1:60" outlineLevel="1" x14ac:dyDescent="0.2">
      <c r="A866" s="178">
        <v>257</v>
      </c>
      <c r="B866" s="179" t="s">
        <v>1667</v>
      </c>
      <c r="C866" s="196" t="s">
        <v>1668</v>
      </c>
      <c r="D866" s="180" t="s">
        <v>246</v>
      </c>
      <c r="E866" s="181">
        <v>1</v>
      </c>
      <c r="F866" s="182"/>
      <c r="G866" s="183">
        <f>ROUND(E866*F866,2)</f>
        <v>0</v>
      </c>
      <c r="H866" s="182"/>
      <c r="I866" s="183">
        <f>ROUND(E866*H866,2)</f>
        <v>0</v>
      </c>
      <c r="J866" s="182"/>
      <c r="K866" s="183">
        <f>ROUND(E866*J866,2)</f>
        <v>0</v>
      </c>
      <c r="L866" s="183">
        <v>21</v>
      </c>
      <c r="M866" s="183">
        <f>G866*(1+L866/100)</f>
        <v>0</v>
      </c>
      <c r="N866" s="183">
        <v>0</v>
      </c>
      <c r="O866" s="183">
        <f>ROUND(E866*N866,2)</f>
        <v>0</v>
      </c>
      <c r="P866" s="183">
        <v>0</v>
      </c>
      <c r="Q866" s="183">
        <f>ROUND(E866*P866,2)</f>
        <v>0</v>
      </c>
      <c r="R866" s="183"/>
      <c r="S866" s="183" t="s">
        <v>669</v>
      </c>
      <c r="T866" s="184" t="s">
        <v>670</v>
      </c>
      <c r="U866" s="167">
        <v>0</v>
      </c>
      <c r="V866" s="167">
        <f>ROUND(E866*U866,2)</f>
        <v>0</v>
      </c>
      <c r="W866" s="16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 t="s">
        <v>352</v>
      </c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</row>
    <row r="867" spans="1:60" outlineLevel="1" x14ac:dyDescent="0.2">
      <c r="A867" s="164"/>
      <c r="B867" s="165"/>
      <c r="C867" s="259" t="s">
        <v>1223</v>
      </c>
      <c r="D867" s="260"/>
      <c r="E867" s="260"/>
      <c r="F867" s="260"/>
      <c r="G867" s="260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 t="s">
        <v>413</v>
      </c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</row>
    <row r="868" spans="1:60" outlineLevel="1" x14ac:dyDescent="0.2">
      <c r="A868" s="178">
        <v>258</v>
      </c>
      <c r="B868" s="179" t="s">
        <v>1669</v>
      </c>
      <c r="C868" s="196" t="s">
        <v>1670</v>
      </c>
      <c r="D868" s="180" t="s">
        <v>246</v>
      </c>
      <c r="E868" s="181">
        <v>1</v>
      </c>
      <c r="F868" s="182"/>
      <c r="G868" s="183">
        <f>ROUND(E868*F868,2)</f>
        <v>0</v>
      </c>
      <c r="H868" s="182"/>
      <c r="I868" s="183">
        <f>ROUND(E868*H868,2)</f>
        <v>0</v>
      </c>
      <c r="J868" s="182"/>
      <c r="K868" s="183">
        <f>ROUND(E868*J868,2)</f>
        <v>0</v>
      </c>
      <c r="L868" s="183">
        <v>21</v>
      </c>
      <c r="M868" s="183">
        <f>G868*(1+L868/100)</f>
        <v>0</v>
      </c>
      <c r="N868" s="183">
        <v>0</v>
      </c>
      <c r="O868" s="183">
        <f>ROUND(E868*N868,2)</f>
        <v>0</v>
      </c>
      <c r="P868" s="183">
        <v>0</v>
      </c>
      <c r="Q868" s="183">
        <f>ROUND(E868*P868,2)</f>
        <v>0</v>
      </c>
      <c r="R868" s="183"/>
      <c r="S868" s="183" t="s">
        <v>669</v>
      </c>
      <c r="T868" s="184" t="s">
        <v>670</v>
      </c>
      <c r="U868" s="167">
        <v>0</v>
      </c>
      <c r="V868" s="167">
        <f>ROUND(E868*U868,2)</f>
        <v>0</v>
      </c>
      <c r="W868" s="16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 t="s">
        <v>352</v>
      </c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</row>
    <row r="869" spans="1:60" outlineLevel="1" x14ac:dyDescent="0.2">
      <c r="A869" s="164"/>
      <c r="B869" s="165"/>
      <c r="C869" s="259" t="s">
        <v>1223</v>
      </c>
      <c r="D869" s="260"/>
      <c r="E869" s="260"/>
      <c r="F869" s="260"/>
      <c r="G869" s="260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 t="s">
        <v>413</v>
      </c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</row>
    <row r="870" spans="1:60" outlineLevel="1" x14ac:dyDescent="0.2">
      <c r="A870" s="178">
        <v>259</v>
      </c>
      <c r="B870" s="179" t="s">
        <v>1671</v>
      </c>
      <c r="C870" s="196" t="s">
        <v>1672</v>
      </c>
      <c r="D870" s="180" t="s">
        <v>343</v>
      </c>
      <c r="E870" s="181">
        <v>50</v>
      </c>
      <c r="F870" s="182"/>
      <c r="G870" s="183">
        <f>ROUND(E870*F870,2)</f>
        <v>0</v>
      </c>
      <c r="H870" s="182"/>
      <c r="I870" s="183">
        <f>ROUND(E870*H870,2)</f>
        <v>0</v>
      </c>
      <c r="J870" s="182"/>
      <c r="K870" s="183">
        <f>ROUND(E870*J870,2)</f>
        <v>0</v>
      </c>
      <c r="L870" s="183">
        <v>21</v>
      </c>
      <c r="M870" s="183">
        <f>G870*(1+L870/100)</f>
        <v>0</v>
      </c>
      <c r="N870" s="183">
        <v>6.0000000000000002E-5</v>
      </c>
      <c r="O870" s="183">
        <f>ROUND(E870*N870,2)</f>
        <v>0</v>
      </c>
      <c r="P870" s="183">
        <v>0</v>
      </c>
      <c r="Q870" s="183">
        <f>ROUND(E870*P870,2)</f>
        <v>0</v>
      </c>
      <c r="R870" s="183"/>
      <c r="S870" s="183" t="s">
        <v>669</v>
      </c>
      <c r="T870" s="184" t="s">
        <v>670</v>
      </c>
      <c r="U870" s="167">
        <v>0</v>
      </c>
      <c r="V870" s="167">
        <f>ROUND(E870*U870,2)</f>
        <v>0</v>
      </c>
      <c r="W870" s="16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 t="s">
        <v>394</v>
      </c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</row>
    <row r="871" spans="1:60" outlineLevel="1" x14ac:dyDescent="0.2">
      <c r="A871" s="164"/>
      <c r="B871" s="165"/>
      <c r="C871" s="259" t="s">
        <v>1673</v>
      </c>
      <c r="D871" s="260"/>
      <c r="E871" s="260"/>
      <c r="F871" s="260"/>
      <c r="G871" s="260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 t="s">
        <v>413</v>
      </c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</row>
    <row r="872" spans="1:60" outlineLevel="1" x14ac:dyDescent="0.2">
      <c r="A872" s="178">
        <v>260</v>
      </c>
      <c r="B872" s="179" t="s">
        <v>1674</v>
      </c>
      <c r="C872" s="196" t="s">
        <v>1675</v>
      </c>
      <c r="D872" s="180" t="s">
        <v>1676</v>
      </c>
      <c r="E872" s="181">
        <v>1</v>
      </c>
      <c r="F872" s="182"/>
      <c r="G872" s="183">
        <f>ROUND(E872*F872,2)</f>
        <v>0</v>
      </c>
      <c r="H872" s="182"/>
      <c r="I872" s="183">
        <f>ROUND(E872*H872,2)</f>
        <v>0</v>
      </c>
      <c r="J872" s="182"/>
      <c r="K872" s="183">
        <f>ROUND(E872*J872,2)</f>
        <v>0</v>
      </c>
      <c r="L872" s="183">
        <v>21</v>
      </c>
      <c r="M872" s="183">
        <f>G872*(1+L872/100)</f>
        <v>0</v>
      </c>
      <c r="N872" s="183">
        <v>0</v>
      </c>
      <c r="O872" s="183">
        <f>ROUND(E872*N872,2)</f>
        <v>0</v>
      </c>
      <c r="P872" s="183">
        <v>0</v>
      </c>
      <c r="Q872" s="183">
        <f>ROUND(E872*P872,2)</f>
        <v>0</v>
      </c>
      <c r="R872" s="183"/>
      <c r="S872" s="183" t="s">
        <v>669</v>
      </c>
      <c r="T872" s="184" t="s">
        <v>670</v>
      </c>
      <c r="U872" s="167">
        <v>0</v>
      </c>
      <c r="V872" s="167">
        <f>ROUND(E872*U872,2)</f>
        <v>0</v>
      </c>
      <c r="W872" s="16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 t="s">
        <v>352</v>
      </c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</row>
    <row r="873" spans="1:60" outlineLevel="1" x14ac:dyDescent="0.2">
      <c r="A873" s="164">
        <v>261</v>
      </c>
      <c r="B873" s="165" t="s">
        <v>1677</v>
      </c>
      <c r="C873" s="209" t="s">
        <v>646</v>
      </c>
      <c r="D873" s="166" t="s">
        <v>0</v>
      </c>
      <c r="E873" s="205"/>
      <c r="F873" s="168"/>
      <c r="G873" s="167">
        <f>ROUND(E873*F873,2)</f>
        <v>0</v>
      </c>
      <c r="H873" s="168"/>
      <c r="I873" s="167">
        <f>ROUND(E873*H873,2)</f>
        <v>0</v>
      </c>
      <c r="J873" s="168"/>
      <c r="K873" s="167">
        <f>ROUND(E873*J873,2)</f>
        <v>0</v>
      </c>
      <c r="L873" s="167">
        <v>21</v>
      </c>
      <c r="M873" s="167">
        <f>G873*(1+L873/100)</f>
        <v>0</v>
      </c>
      <c r="N873" s="167">
        <v>0</v>
      </c>
      <c r="O873" s="167">
        <f>ROUND(E873*N873,2)</f>
        <v>0</v>
      </c>
      <c r="P873" s="167">
        <v>0</v>
      </c>
      <c r="Q873" s="167">
        <f>ROUND(E873*P873,2)</f>
        <v>0</v>
      </c>
      <c r="R873" s="167" t="s">
        <v>631</v>
      </c>
      <c r="S873" s="167" t="s">
        <v>257</v>
      </c>
      <c r="T873" s="167" t="s">
        <v>1678</v>
      </c>
      <c r="U873" s="167">
        <v>0</v>
      </c>
      <c r="V873" s="167">
        <f>ROUND(E873*U873,2)</f>
        <v>0</v>
      </c>
      <c r="W873" s="16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 t="s">
        <v>627</v>
      </c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</row>
    <row r="874" spans="1:60" outlineLevel="1" x14ac:dyDescent="0.2">
      <c r="A874" s="164"/>
      <c r="B874" s="165"/>
      <c r="C874" s="271" t="s">
        <v>647</v>
      </c>
      <c r="D874" s="272"/>
      <c r="E874" s="272"/>
      <c r="F874" s="272"/>
      <c r="G874" s="272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 t="s">
        <v>261</v>
      </c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</row>
    <row r="875" spans="1:60" outlineLevel="1" x14ac:dyDescent="0.2">
      <c r="A875" s="164"/>
      <c r="B875" s="165"/>
      <c r="C875" s="197" t="s">
        <v>1679</v>
      </c>
      <c r="D875" s="169"/>
      <c r="E875" s="170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 t="s">
        <v>263</v>
      </c>
      <c r="AH875" s="157">
        <v>0</v>
      </c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</row>
    <row r="876" spans="1:60" ht="22.5" outlineLevel="1" x14ac:dyDescent="0.2">
      <c r="A876" s="164"/>
      <c r="B876" s="165"/>
      <c r="C876" s="197" t="s">
        <v>1680</v>
      </c>
      <c r="D876" s="169"/>
      <c r="E876" s="170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 t="s">
        <v>263</v>
      </c>
      <c r="AH876" s="157">
        <v>0</v>
      </c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</row>
    <row r="877" spans="1:60" outlineLevel="1" x14ac:dyDescent="0.2">
      <c r="A877" s="164"/>
      <c r="B877" s="165"/>
      <c r="C877" s="197" t="s">
        <v>1681</v>
      </c>
      <c r="D877" s="169"/>
      <c r="E877" s="170">
        <v>2392.277</v>
      </c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 t="s">
        <v>263</v>
      </c>
      <c r="AH877" s="157">
        <v>0</v>
      </c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</row>
    <row r="878" spans="1:60" x14ac:dyDescent="0.2">
      <c r="A878" s="172" t="s">
        <v>242</v>
      </c>
      <c r="B878" s="173" t="s">
        <v>181</v>
      </c>
      <c r="C878" s="194" t="s">
        <v>182</v>
      </c>
      <c r="D878" s="174"/>
      <c r="E878" s="175"/>
      <c r="F878" s="176"/>
      <c r="G878" s="176">
        <f>SUMIF(AG879:AG902,"&lt;&gt;NOR",G879:G902)</f>
        <v>0</v>
      </c>
      <c r="H878" s="176"/>
      <c r="I878" s="176">
        <f>SUM(I879:I902)</f>
        <v>0</v>
      </c>
      <c r="J878" s="176"/>
      <c r="K878" s="176">
        <f>SUM(K879:K902)</f>
        <v>0</v>
      </c>
      <c r="L878" s="176"/>
      <c r="M878" s="176">
        <f>SUM(M879:M902)</f>
        <v>0</v>
      </c>
      <c r="N878" s="176"/>
      <c r="O878" s="176">
        <f>SUM(O879:O902)</f>
        <v>5.7999999999999989</v>
      </c>
      <c r="P878" s="176"/>
      <c r="Q878" s="176">
        <f>SUM(Q879:Q902)</f>
        <v>0</v>
      </c>
      <c r="R878" s="176"/>
      <c r="S878" s="176"/>
      <c r="T878" s="177"/>
      <c r="U878" s="171"/>
      <c r="V878" s="171">
        <f>SUM(V879:V902)</f>
        <v>0</v>
      </c>
      <c r="W878" s="171"/>
      <c r="AG878" t="s">
        <v>243</v>
      </c>
    </row>
    <row r="879" spans="1:60" ht="22.5" outlineLevel="1" x14ac:dyDescent="0.2">
      <c r="A879" s="178">
        <v>262</v>
      </c>
      <c r="B879" s="179" t="s">
        <v>1682</v>
      </c>
      <c r="C879" s="196" t="s">
        <v>1683</v>
      </c>
      <c r="D879" s="180" t="s">
        <v>298</v>
      </c>
      <c r="E879" s="181">
        <v>16.43</v>
      </c>
      <c r="F879" s="182"/>
      <c r="G879" s="183">
        <f>ROUND(E879*F879,2)</f>
        <v>0</v>
      </c>
      <c r="H879" s="182"/>
      <c r="I879" s="183">
        <f>ROUND(E879*H879,2)</f>
        <v>0</v>
      </c>
      <c r="J879" s="182"/>
      <c r="K879" s="183">
        <f>ROUND(E879*J879,2)</f>
        <v>0</v>
      </c>
      <c r="L879" s="183">
        <v>21</v>
      </c>
      <c r="M879" s="183">
        <f>G879*(1+L879/100)</f>
        <v>0</v>
      </c>
      <c r="N879" s="183">
        <v>2.7999999999999998E-4</v>
      </c>
      <c r="O879" s="183">
        <f>ROUND(E879*N879,2)</f>
        <v>0</v>
      </c>
      <c r="P879" s="183">
        <v>0</v>
      </c>
      <c r="Q879" s="183">
        <f>ROUND(E879*P879,2)</f>
        <v>0</v>
      </c>
      <c r="R879" s="183"/>
      <c r="S879" s="183" t="s">
        <v>669</v>
      </c>
      <c r="T879" s="184" t="s">
        <v>670</v>
      </c>
      <c r="U879" s="167">
        <v>0</v>
      </c>
      <c r="V879" s="167">
        <f>ROUND(E879*U879,2)</f>
        <v>0</v>
      </c>
      <c r="W879" s="16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 t="s">
        <v>394</v>
      </c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</row>
    <row r="880" spans="1:60" outlineLevel="1" x14ac:dyDescent="0.2">
      <c r="A880" s="164"/>
      <c r="B880" s="165"/>
      <c r="C880" s="259" t="s">
        <v>1684</v>
      </c>
      <c r="D880" s="260"/>
      <c r="E880" s="260"/>
      <c r="F880" s="260"/>
      <c r="G880" s="260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 t="s">
        <v>413</v>
      </c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</row>
    <row r="881" spans="1:60" outlineLevel="1" x14ac:dyDescent="0.2">
      <c r="A881" s="164"/>
      <c r="B881" s="165"/>
      <c r="C881" s="269" t="s">
        <v>1005</v>
      </c>
      <c r="D881" s="270"/>
      <c r="E881" s="270"/>
      <c r="F881" s="270"/>
      <c r="G881" s="270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 t="s">
        <v>413</v>
      </c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</row>
    <row r="882" spans="1:60" outlineLevel="1" x14ac:dyDescent="0.2">
      <c r="A882" s="164"/>
      <c r="B882" s="165"/>
      <c r="C882" s="197" t="s">
        <v>1685</v>
      </c>
      <c r="D882" s="169"/>
      <c r="E882" s="170">
        <v>12.44</v>
      </c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 t="s">
        <v>263</v>
      </c>
      <c r="AH882" s="157">
        <v>0</v>
      </c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</row>
    <row r="883" spans="1:60" outlineLevel="1" x14ac:dyDescent="0.2">
      <c r="A883" s="164"/>
      <c r="B883" s="165"/>
      <c r="C883" s="197" t="s">
        <v>1686</v>
      </c>
      <c r="D883" s="169"/>
      <c r="E883" s="170">
        <v>3.99</v>
      </c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 t="s">
        <v>263</v>
      </c>
      <c r="AH883" s="157">
        <v>0</v>
      </c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</row>
    <row r="884" spans="1:60" ht="22.5" outlineLevel="1" x14ac:dyDescent="0.2">
      <c r="A884" s="178">
        <v>263</v>
      </c>
      <c r="B884" s="179" t="s">
        <v>1687</v>
      </c>
      <c r="C884" s="196" t="s">
        <v>1688</v>
      </c>
      <c r="D884" s="180" t="s">
        <v>283</v>
      </c>
      <c r="E884" s="181">
        <v>51.313000000000002</v>
      </c>
      <c r="F884" s="182"/>
      <c r="G884" s="183">
        <f>ROUND(E884*F884,2)</f>
        <v>0</v>
      </c>
      <c r="H884" s="182"/>
      <c r="I884" s="183">
        <f>ROUND(E884*H884,2)</f>
        <v>0</v>
      </c>
      <c r="J884" s="182"/>
      <c r="K884" s="183">
        <f>ROUND(E884*J884,2)</f>
        <v>0</v>
      </c>
      <c r="L884" s="183">
        <v>21</v>
      </c>
      <c r="M884" s="183">
        <f>G884*(1+L884/100)</f>
        <v>0</v>
      </c>
      <c r="N884" s="183">
        <v>3.8789999999999998E-2</v>
      </c>
      <c r="O884" s="183">
        <f>ROUND(E884*N884,2)</f>
        <v>1.99</v>
      </c>
      <c r="P884" s="183">
        <v>0</v>
      </c>
      <c r="Q884" s="183">
        <f>ROUND(E884*P884,2)</f>
        <v>0</v>
      </c>
      <c r="R884" s="183"/>
      <c r="S884" s="183" t="s">
        <v>669</v>
      </c>
      <c r="T884" s="184" t="s">
        <v>670</v>
      </c>
      <c r="U884" s="167">
        <v>0</v>
      </c>
      <c r="V884" s="167">
        <f>ROUND(E884*U884,2)</f>
        <v>0</v>
      </c>
      <c r="W884" s="16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 t="s">
        <v>394</v>
      </c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</row>
    <row r="885" spans="1:60" outlineLevel="1" x14ac:dyDescent="0.2">
      <c r="A885" s="164"/>
      <c r="B885" s="165"/>
      <c r="C885" s="259" t="s">
        <v>1689</v>
      </c>
      <c r="D885" s="260"/>
      <c r="E885" s="260"/>
      <c r="F885" s="260"/>
      <c r="G885" s="260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 t="s">
        <v>413</v>
      </c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</row>
    <row r="886" spans="1:60" outlineLevel="1" x14ac:dyDescent="0.2">
      <c r="A886" s="164"/>
      <c r="B886" s="165"/>
      <c r="C886" s="269" t="s">
        <v>1690</v>
      </c>
      <c r="D886" s="270"/>
      <c r="E886" s="270"/>
      <c r="F886" s="270"/>
      <c r="G886" s="270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 t="s">
        <v>413</v>
      </c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</row>
    <row r="887" spans="1:60" outlineLevel="1" x14ac:dyDescent="0.2">
      <c r="A887" s="164"/>
      <c r="B887" s="165"/>
      <c r="C887" s="197" t="s">
        <v>1691</v>
      </c>
      <c r="D887" s="169"/>
      <c r="E887" s="170">
        <v>48.14</v>
      </c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 t="s">
        <v>263</v>
      </c>
      <c r="AH887" s="157">
        <v>0</v>
      </c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</row>
    <row r="888" spans="1:60" outlineLevel="1" x14ac:dyDescent="0.2">
      <c r="A888" s="164"/>
      <c r="B888" s="165"/>
      <c r="C888" s="197" t="s">
        <v>1692</v>
      </c>
      <c r="D888" s="169"/>
      <c r="E888" s="170">
        <v>3.173</v>
      </c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 t="s">
        <v>263</v>
      </c>
      <c r="AH888" s="157">
        <v>0</v>
      </c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</row>
    <row r="889" spans="1:60" outlineLevel="1" x14ac:dyDescent="0.2">
      <c r="A889" s="178">
        <v>264</v>
      </c>
      <c r="B889" s="179" t="s">
        <v>1693</v>
      </c>
      <c r="C889" s="196" t="s">
        <v>1694</v>
      </c>
      <c r="D889" s="180" t="s">
        <v>246</v>
      </c>
      <c r="E889" s="181">
        <v>1282.825</v>
      </c>
      <c r="F889" s="182"/>
      <c r="G889" s="183">
        <f>ROUND(E889*F889,2)</f>
        <v>0</v>
      </c>
      <c r="H889" s="182"/>
      <c r="I889" s="183">
        <f>ROUND(E889*H889,2)</f>
        <v>0</v>
      </c>
      <c r="J889" s="182"/>
      <c r="K889" s="183">
        <f>ROUND(E889*J889,2)</f>
        <v>0</v>
      </c>
      <c r="L889" s="183">
        <v>21</v>
      </c>
      <c r="M889" s="183">
        <f>G889*(1+L889/100)</f>
        <v>0</v>
      </c>
      <c r="N889" s="183">
        <v>2.3600000000000001E-3</v>
      </c>
      <c r="O889" s="183">
        <f>ROUND(E889*N889,2)</f>
        <v>3.03</v>
      </c>
      <c r="P889" s="183">
        <v>0</v>
      </c>
      <c r="Q889" s="183">
        <f>ROUND(E889*P889,2)</f>
        <v>0</v>
      </c>
      <c r="R889" s="183"/>
      <c r="S889" s="183" t="s">
        <v>669</v>
      </c>
      <c r="T889" s="184" t="s">
        <v>670</v>
      </c>
      <c r="U889" s="167">
        <v>0</v>
      </c>
      <c r="V889" s="167">
        <f>ROUND(E889*U889,2)</f>
        <v>0</v>
      </c>
      <c r="W889" s="16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 t="s">
        <v>352</v>
      </c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</row>
    <row r="890" spans="1:60" outlineLevel="1" x14ac:dyDescent="0.2">
      <c r="A890" s="164"/>
      <c r="B890" s="165"/>
      <c r="C890" s="259" t="s">
        <v>1695</v>
      </c>
      <c r="D890" s="260"/>
      <c r="E890" s="260"/>
      <c r="F890" s="260"/>
      <c r="G890" s="260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 t="s">
        <v>413</v>
      </c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</row>
    <row r="891" spans="1:60" outlineLevel="1" x14ac:dyDescent="0.2">
      <c r="A891" s="164"/>
      <c r="B891" s="165"/>
      <c r="C891" s="197" t="s">
        <v>1696</v>
      </c>
      <c r="D891" s="169"/>
      <c r="E891" s="170">
        <v>1282.825</v>
      </c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 t="s">
        <v>263</v>
      </c>
      <c r="AH891" s="157">
        <v>0</v>
      </c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</row>
    <row r="892" spans="1:60" ht="22.5" outlineLevel="1" x14ac:dyDescent="0.2">
      <c r="A892" s="178">
        <v>265</v>
      </c>
      <c r="B892" s="179" t="s">
        <v>1697</v>
      </c>
      <c r="C892" s="196" t="s">
        <v>1698</v>
      </c>
      <c r="D892" s="180" t="s">
        <v>283</v>
      </c>
      <c r="E892" s="181">
        <v>22.49</v>
      </c>
      <c r="F892" s="182"/>
      <c r="G892" s="183">
        <f>ROUND(E892*F892,2)</f>
        <v>0</v>
      </c>
      <c r="H892" s="182"/>
      <c r="I892" s="183">
        <f>ROUND(E892*H892,2)</f>
        <v>0</v>
      </c>
      <c r="J892" s="182"/>
      <c r="K892" s="183">
        <f>ROUND(E892*J892,2)</f>
        <v>0</v>
      </c>
      <c r="L892" s="183">
        <v>21</v>
      </c>
      <c r="M892" s="183">
        <f>G892*(1+L892/100)</f>
        <v>0</v>
      </c>
      <c r="N892" s="183">
        <v>3.5000000000000001E-3</v>
      </c>
      <c r="O892" s="183">
        <f>ROUND(E892*N892,2)</f>
        <v>0.08</v>
      </c>
      <c r="P892" s="183">
        <v>0</v>
      </c>
      <c r="Q892" s="183">
        <f>ROUND(E892*P892,2)</f>
        <v>0</v>
      </c>
      <c r="R892" s="183"/>
      <c r="S892" s="183" t="s">
        <v>669</v>
      </c>
      <c r="T892" s="184" t="s">
        <v>670</v>
      </c>
      <c r="U892" s="167">
        <v>0</v>
      </c>
      <c r="V892" s="167">
        <f>ROUND(E892*U892,2)</f>
        <v>0</v>
      </c>
      <c r="W892" s="16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 t="s">
        <v>394</v>
      </c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</row>
    <row r="893" spans="1:60" outlineLevel="1" x14ac:dyDescent="0.2">
      <c r="A893" s="164"/>
      <c r="B893" s="165"/>
      <c r="C893" s="197" t="s">
        <v>1699</v>
      </c>
      <c r="D893" s="169"/>
      <c r="E893" s="170">
        <v>22.49</v>
      </c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 t="s">
        <v>263</v>
      </c>
      <c r="AH893" s="157">
        <v>0</v>
      </c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</row>
    <row r="894" spans="1:60" outlineLevel="1" x14ac:dyDescent="0.2">
      <c r="A894" s="178">
        <v>266</v>
      </c>
      <c r="B894" s="179" t="s">
        <v>1700</v>
      </c>
      <c r="C894" s="196" t="s">
        <v>1701</v>
      </c>
      <c r="D894" s="180" t="s">
        <v>283</v>
      </c>
      <c r="E894" s="181">
        <v>26.989000000000001</v>
      </c>
      <c r="F894" s="182"/>
      <c r="G894" s="183">
        <f>ROUND(E894*F894,2)</f>
        <v>0</v>
      </c>
      <c r="H894" s="182"/>
      <c r="I894" s="183">
        <f>ROUND(E894*H894,2)</f>
        <v>0</v>
      </c>
      <c r="J894" s="182"/>
      <c r="K894" s="183">
        <f>ROUND(E894*J894,2)</f>
        <v>0</v>
      </c>
      <c r="L894" s="183">
        <v>21</v>
      </c>
      <c r="M894" s="183">
        <f>G894*(1+L894/100)</f>
        <v>0</v>
      </c>
      <c r="N894" s="183">
        <v>1.9199999999999998E-2</v>
      </c>
      <c r="O894" s="183">
        <f>ROUND(E894*N894,2)</f>
        <v>0.52</v>
      </c>
      <c r="P894" s="183">
        <v>0</v>
      </c>
      <c r="Q894" s="183">
        <f>ROUND(E894*P894,2)</f>
        <v>0</v>
      </c>
      <c r="R894" s="183"/>
      <c r="S894" s="183" t="s">
        <v>669</v>
      </c>
      <c r="T894" s="184" t="s">
        <v>670</v>
      </c>
      <c r="U894" s="167">
        <v>0</v>
      </c>
      <c r="V894" s="167">
        <f>ROUND(E894*U894,2)</f>
        <v>0</v>
      </c>
      <c r="W894" s="16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 t="s">
        <v>352</v>
      </c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</row>
    <row r="895" spans="1:60" outlineLevel="1" x14ac:dyDescent="0.2">
      <c r="A895" s="164"/>
      <c r="B895" s="165"/>
      <c r="C895" s="259" t="s">
        <v>1702</v>
      </c>
      <c r="D895" s="260"/>
      <c r="E895" s="260"/>
      <c r="F895" s="260"/>
      <c r="G895" s="260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 t="s">
        <v>413</v>
      </c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</row>
    <row r="896" spans="1:60" outlineLevel="1" x14ac:dyDescent="0.2">
      <c r="A896" s="164"/>
      <c r="B896" s="165"/>
      <c r="C896" s="269" t="s">
        <v>1703</v>
      </c>
      <c r="D896" s="270"/>
      <c r="E896" s="270"/>
      <c r="F896" s="270"/>
      <c r="G896" s="270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 t="s">
        <v>413</v>
      </c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</row>
    <row r="897" spans="1:60" outlineLevel="1" x14ac:dyDescent="0.2">
      <c r="A897" s="164"/>
      <c r="B897" s="165"/>
      <c r="C897" s="197" t="s">
        <v>1704</v>
      </c>
      <c r="D897" s="169"/>
      <c r="E897" s="170">
        <v>24.739000000000001</v>
      </c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 t="s">
        <v>263</v>
      </c>
      <c r="AH897" s="157">
        <v>0</v>
      </c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</row>
    <row r="898" spans="1:60" outlineLevel="1" x14ac:dyDescent="0.2">
      <c r="A898" s="164"/>
      <c r="B898" s="165"/>
      <c r="C898" s="197" t="s">
        <v>1705</v>
      </c>
      <c r="D898" s="169"/>
      <c r="E898" s="170">
        <v>2.25</v>
      </c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 t="s">
        <v>263</v>
      </c>
      <c r="AH898" s="157">
        <v>0</v>
      </c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</row>
    <row r="899" spans="1:60" outlineLevel="1" x14ac:dyDescent="0.2">
      <c r="A899" s="178">
        <v>267</v>
      </c>
      <c r="B899" s="179" t="s">
        <v>1706</v>
      </c>
      <c r="C899" s="196" t="s">
        <v>1707</v>
      </c>
      <c r="D899" s="180" t="s">
        <v>283</v>
      </c>
      <c r="E899" s="181">
        <v>25.298500000000001</v>
      </c>
      <c r="F899" s="182"/>
      <c r="G899" s="183">
        <f>ROUND(E899*F899,2)</f>
        <v>0</v>
      </c>
      <c r="H899" s="182"/>
      <c r="I899" s="183">
        <f>ROUND(E899*H899,2)</f>
        <v>0</v>
      </c>
      <c r="J899" s="182"/>
      <c r="K899" s="183">
        <f>ROUND(E899*J899,2)</f>
        <v>0</v>
      </c>
      <c r="L899" s="183">
        <v>21</v>
      </c>
      <c r="M899" s="183">
        <f>G899*(1+L899/100)</f>
        <v>0</v>
      </c>
      <c r="N899" s="183">
        <v>7.1500000000000001E-3</v>
      </c>
      <c r="O899" s="183">
        <f>ROUND(E899*N899,2)</f>
        <v>0.18</v>
      </c>
      <c r="P899" s="183">
        <v>0</v>
      </c>
      <c r="Q899" s="183">
        <f>ROUND(E899*P899,2)</f>
        <v>0</v>
      </c>
      <c r="R899" s="183"/>
      <c r="S899" s="183" t="s">
        <v>669</v>
      </c>
      <c r="T899" s="184" t="s">
        <v>670</v>
      </c>
      <c r="U899" s="167">
        <v>0</v>
      </c>
      <c r="V899" s="167">
        <f>ROUND(E899*U899,2)</f>
        <v>0</v>
      </c>
      <c r="W899" s="16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 t="s">
        <v>394</v>
      </c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</row>
    <row r="900" spans="1:60" outlineLevel="1" x14ac:dyDescent="0.2">
      <c r="A900" s="164"/>
      <c r="B900" s="165"/>
      <c r="C900" s="197" t="s">
        <v>785</v>
      </c>
      <c r="D900" s="169"/>
      <c r="E900" s="170">
        <v>17.98</v>
      </c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 t="s">
        <v>263</v>
      </c>
      <c r="AH900" s="157">
        <v>0</v>
      </c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</row>
    <row r="901" spans="1:60" outlineLevel="1" x14ac:dyDescent="0.2">
      <c r="A901" s="164"/>
      <c r="B901" s="165"/>
      <c r="C901" s="197" t="s">
        <v>786</v>
      </c>
      <c r="D901" s="169"/>
      <c r="E901" s="170">
        <v>7.3185000000000002</v>
      </c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 t="s">
        <v>263</v>
      </c>
      <c r="AH901" s="157">
        <v>0</v>
      </c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</row>
    <row r="902" spans="1:60" ht="22.5" outlineLevel="1" x14ac:dyDescent="0.2">
      <c r="A902" s="185">
        <v>268</v>
      </c>
      <c r="B902" s="186" t="s">
        <v>1708</v>
      </c>
      <c r="C902" s="195" t="s">
        <v>1709</v>
      </c>
      <c r="D902" s="187" t="s">
        <v>294</v>
      </c>
      <c r="E902" s="188">
        <v>5.8520000000000003</v>
      </c>
      <c r="F902" s="189"/>
      <c r="G902" s="190">
        <f>ROUND(E902*F902,2)</f>
        <v>0</v>
      </c>
      <c r="H902" s="189"/>
      <c r="I902" s="190">
        <f>ROUND(E902*H902,2)</f>
        <v>0</v>
      </c>
      <c r="J902" s="189"/>
      <c r="K902" s="190">
        <f>ROUND(E902*J902,2)</f>
        <v>0</v>
      </c>
      <c r="L902" s="190">
        <v>21</v>
      </c>
      <c r="M902" s="190">
        <f>G902*(1+L902/100)</f>
        <v>0</v>
      </c>
      <c r="N902" s="190">
        <v>0</v>
      </c>
      <c r="O902" s="190">
        <f>ROUND(E902*N902,2)</f>
        <v>0</v>
      </c>
      <c r="P902" s="190">
        <v>0</v>
      </c>
      <c r="Q902" s="190">
        <f>ROUND(E902*P902,2)</f>
        <v>0</v>
      </c>
      <c r="R902" s="190"/>
      <c r="S902" s="190" t="s">
        <v>669</v>
      </c>
      <c r="T902" s="191" t="s">
        <v>670</v>
      </c>
      <c r="U902" s="167">
        <v>0</v>
      </c>
      <c r="V902" s="167">
        <f>ROUND(E902*U902,2)</f>
        <v>0</v>
      </c>
      <c r="W902" s="16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 t="s">
        <v>394</v>
      </c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</row>
    <row r="903" spans="1:60" x14ac:dyDescent="0.2">
      <c r="A903" s="172" t="s">
        <v>242</v>
      </c>
      <c r="B903" s="173" t="s">
        <v>183</v>
      </c>
      <c r="C903" s="194" t="s">
        <v>184</v>
      </c>
      <c r="D903" s="174"/>
      <c r="E903" s="175"/>
      <c r="F903" s="176"/>
      <c r="G903" s="176">
        <f>SUMIF(AG904:AG914,"&lt;&gt;NOR",G904:G914)</f>
        <v>0</v>
      </c>
      <c r="H903" s="176"/>
      <c r="I903" s="176">
        <f>SUM(I904:I914)</f>
        <v>0</v>
      </c>
      <c r="J903" s="176"/>
      <c r="K903" s="176">
        <f>SUM(K904:K914)</f>
        <v>0</v>
      </c>
      <c r="L903" s="176"/>
      <c r="M903" s="176">
        <f>SUM(M904:M914)</f>
        <v>0</v>
      </c>
      <c r="N903" s="176"/>
      <c r="O903" s="176">
        <f>SUM(O904:O914)</f>
        <v>3.87</v>
      </c>
      <c r="P903" s="176"/>
      <c r="Q903" s="176">
        <f>SUM(Q904:Q914)</f>
        <v>0</v>
      </c>
      <c r="R903" s="176"/>
      <c r="S903" s="176"/>
      <c r="T903" s="177"/>
      <c r="U903" s="171"/>
      <c r="V903" s="171">
        <f>SUM(V904:V914)</f>
        <v>0</v>
      </c>
      <c r="W903" s="171"/>
      <c r="AG903" t="s">
        <v>243</v>
      </c>
    </row>
    <row r="904" spans="1:60" ht="33.75" outlineLevel="1" x14ac:dyDescent="0.2">
      <c r="A904" s="178">
        <v>269</v>
      </c>
      <c r="B904" s="179" t="s">
        <v>1710</v>
      </c>
      <c r="C904" s="196" t="s">
        <v>1711</v>
      </c>
      <c r="D904" s="180" t="s">
        <v>298</v>
      </c>
      <c r="E904" s="181">
        <v>56.2</v>
      </c>
      <c r="F904" s="182"/>
      <c r="G904" s="183">
        <f>ROUND(E904*F904,2)</f>
        <v>0</v>
      </c>
      <c r="H904" s="182"/>
      <c r="I904" s="183">
        <f>ROUND(E904*H904,2)</f>
        <v>0</v>
      </c>
      <c r="J904" s="182"/>
      <c r="K904" s="183">
        <f>ROUND(E904*J904,2)</f>
        <v>0</v>
      </c>
      <c r="L904" s="183">
        <v>21</v>
      </c>
      <c r="M904" s="183">
        <f>G904*(1+L904/100)</f>
        <v>0</v>
      </c>
      <c r="N904" s="183">
        <v>1.4E-2</v>
      </c>
      <c r="O904" s="183">
        <f>ROUND(E904*N904,2)</f>
        <v>0.79</v>
      </c>
      <c r="P904" s="183">
        <v>0</v>
      </c>
      <c r="Q904" s="183">
        <f>ROUND(E904*P904,2)</f>
        <v>0</v>
      </c>
      <c r="R904" s="183"/>
      <c r="S904" s="183" t="s">
        <v>669</v>
      </c>
      <c r="T904" s="184" t="s">
        <v>670</v>
      </c>
      <c r="U904" s="167">
        <v>0</v>
      </c>
      <c r="V904" s="167">
        <f>ROUND(E904*U904,2)</f>
        <v>0</v>
      </c>
      <c r="W904" s="16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 t="s">
        <v>394</v>
      </c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</row>
    <row r="905" spans="1:60" outlineLevel="1" x14ac:dyDescent="0.2">
      <c r="A905" s="164"/>
      <c r="B905" s="165"/>
      <c r="C905" s="197" t="s">
        <v>926</v>
      </c>
      <c r="D905" s="169"/>
      <c r="E905" s="170">
        <v>35</v>
      </c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 t="s">
        <v>263</v>
      </c>
      <c r="AH905" s="157">
        <v>0</v>
      </c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</row>
    <row r="906" spans="1:60" outlineLevel="1" x14ac:dyDescent="0.2">
      <c r="A906" s="164"/>
      <c r="B906" s="165"/>
      <c r="C906" s="197" t="s">
        <v>927</v>
      </c>
      <c r="D906" s="169"/>
      <c r="E906" s="170">
        <v>21.2</v>
      </c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 t="s">
        <v>263</v>
      </c>
      <c r="AH906" s="157">
        <v>0</v>
      </c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</row>
    <row r="907" spans="1:60" outlineLevel="1" x14ac:dyDescent="0.2">
      <c r="A907" s="178">
        <v>270</v>
      </c>
      <c r="B907" s="179" t="s">
        <v>1712</v>
      </c>
      <c r="C907" s="196" t="s">
        <v>1713</v>
      </c>
      <c r="D907" s="180" t="s">
        <v>283</v>
      </c>
      <c r="E907" s="181">
        <v>16.86</v>
      </c>
      <c r="F907" s="182"/>
      <c r="G907" s="183">
        <f>ROUND(E907*F907,2)</f>
        <v>0</v>
      </c>
      <c r="H907" s="182"/>
      <c r="I907" s="183">
        <f>ROUND(E907*H907,2)</f>
        <v>0</v>
      </c>
      <c r="J907" s="182"/>
      <c r="K907" s="183">
        <f>ROUND(E907*J907,2)</f>
        <v>0</v>
      </c>
      <c r="L907" s="183">
        <v>21</v>
      </c>
      <c r="M907" s="183">
        <f>G907*(1+L907/100)</f>
        <v>0</v>
      </c>
      <c r="N907" s="183">
        <v>0.109</v>
      </c>
      <c r="O907" s="183">
        <f>ROUND(E907*N907,2)</f>
        <v>1.84</v>
      </c>
      <c r="P907" s="183">
        <v>0</v>
      </c>
      <c r="Q907" s="183">
        <f>ROUND(E907*P907,2)</f>
        <v>0</v>
      </c>
      <c r="R907" s="183"/>
      <c r="S907" s="183" t="s">
        <v>669</v>
      </c>
      <c r="T907" s="184" t="s">
        <v>670</v>
      </c>
      <c r="U907" s="167">
        <v>0</v>
      </c>
      <c r="V907" s="167">
        <f>ROUND(E907*U907,2)</f>
        <v>0</v>
      </c>
      <c r="W907" s="16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 t="s">
        <v>352</v>
      </c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</row>
    <row r="908" spans="1:60" outlineLevel="1" x14ac:dyDescent="0.2">
      <c r="A908" s="164"/>
      <c r="B908" s="165"/>
      <c r="C908" s="197" t="s">
        <v>1714</v>
      </c>
      <c r="D908" s="169"/>
      <c r="E908" s="170">
        <v>16.86</v>
      </c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 t="s">
        <v>263</v>
      </c>
      <c r="AH908" s="157">
        <v>0</v>
      </c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</row>
    <row r="909" spans="1:60" ht="33.75" outlineLevel="1" x14ac:dyDescent="0.2">
      <c r="A909" s="178">
        <v>271</v>
      </c>
      <c r="B909" s="179" t="s">
        <v>1715</v>
      </c>
      <c r="C909" s="196" t="s">
        <v>1716</v>
      </c>
      <c r="D909" s="180" t="s">
        <v>298</v>
      </c>
      <c r="E909" s="181">
        <v>56.2</v>
      </c>
      <c r="F909" s="182"/>
      <c r="G909" s="183">
        <f>ROUND(E909*F909,2)</f>
        <v>0</v>
      </c>
      <c r="H909" s="182"/>
      <c r="I909" s="183">
        <f>ROUND(E909*H909,2)</f>
        <v>0</v>
      </c>
      <c r="J909" s="182"/>
      <c r="K909" s="183">
        <f>ROUND(E909*J909,2)</f>
        <v>0</v>
      </c>
      <c r="L909" s="183">
        <v>21</v>
      </c>
      <c r="M909" s="183">
        <f>G909*(1+L909/100)</f>
        <v>0</v>
      </c>
      <c r="N909" s="183">
        <v>8.0000000000000002E-3</v>
      </c>
      <c r="O909" s="183">
        <f>ROUND(E909*N909,2)</f>
        <v>0.45</v>
      </c>
      <c r="P909" s="183">
        <v>0</v>
      </c>
      <c r="Q909" s="183">
        <f>ROUND(E909*P909,2)</f>
        <v>0</v>
      </c>
      <c r="R909" s="183"/>
      <c r="S909" s="183" t="s">
        <v>669</v>
      </c>
      <c r="T909" s="184" t="s">
        <v>670</v>
      </c>
      <c r="U909" s="167">
        <v>0</v>
      </c>
      <c r="V909" s="167">
        <f>ROUND(E909*U909,2)</f>
        <v>0</v>
      </c>
      <c r="W909" s="16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 t="s">
        <v>394</v>
      </c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</row>
    <row r="910" spans="1:60" outlineLevel="1" x14ac:dyDescent="0.2">
      <c r="A910" s="164"/>
      <c r="B910" s="165"/>
      <c r="C910" s="197" t="s">
        <v>926</v>
      </c>
      <c r="D910" s="169"/>
      <c r="E910" s="170">
        <v>35</v>
      </c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 t="s">
        <v>263</v>
      </c>
      <c r="AH910" s="157">
        <v>0</v>
      </c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</row>
    <row r="911" spans="1:60" outlineLevel="1" x14ac:dyDescent="0.2">
      <c r="A911" s="164"/>
      <c r="B911" s="165"/>
      <c r="C911" s="197" t="s">
        <v>927</v>
      </c>
      <c r="D911" s="169"/>
      <c r="E911" s="170">
        <v>21.2</v>
      </c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 t="s">
        <v>263</v>
      </c>
      <c r="AH911" s="157">
        <v>0</v>
      </c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</row>
    <row r="912" spans="1:60" outlineLevel="1" x14ac:dyDescent="0.2">
      <c r="A912" s="178">
        <v>272</v>
      </c>
      <c r="B912" s="179" t="s">
        <v>1717</v>
      </c>
      <c r="C912" s="196" t="s">
        <v>1718</v>
      </c>
      <c r="D912" s="180" t="s">
        <v>298</v>
      </c>
      <c r="E912" s="181">
        <v>56.2</v>
      </c>
      <c r="F912" s="182"/>
      <c r="G912" s="183">
        <f>ROUND(E912*F912,2)</f>
        <v>0</v>
      </c>
      <c r="H912" s="182"/>
      <c r="I912" s="183">
        <f>ROUND(E912*H912,2)</f>
        <v>0</v>
      </c>
      <c r="J912" s="182"/>
      <c r="K912" s="183">
        <f>ROUND(E912*J912,2)</f>
        <v>0</v>
      </c>
      <c r="L912" s="183">
        <v>21</v>
      </c>
      <c r="M912" s="183">
        <f>G912*(1+L912/100)</f>
        <v>0</v>
      </c>
      <c r="N912" s="183">
        <v>1.4E-2</v>
      </c>
      <c r="O912" s="183">
        <f>ROUND(E912*N912,2)</f>
        <v>0.79</v>
      </c>
      <c r="P912" s="183">
        <v>0</v>
      </c>
      <c r="Q912" s="183">
        <f>ROUND(E912*P912,2)</f>
        <v>0</v>
      </c>
      <c r="R912" s="183"/>
      <c r="S912" s="183" t="s">
        <v>669</v>
      </c>
      <c r="T912" s="184" t="s">
        <v>670</v>
      </c>
      <c r="U912" s="167">
        <v>0</v>
      </c>
      <c r="V912" s="167">
        <f>ROUND(E912*U912,2)</f>
        <v>0</v>
      </c>
      <c r="W912" s="16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 t="s">
        <v>352</v>
      </c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</row>
    <row r="913" spans="1:60" outlineLevel="1" x14ac:dyDescent="0.2">
      <c r="A913" s="164"/>
      <c r="B913" s="165"/>
      <c r="C913" s="197" t="s">
        <v>1719</v>
      </c>
      <c r="D913" s="169"/>
      <c r="E913" s="170">
        <v>56.2</v>
      </c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 t="s">
        <v>263</v>
      </c>
      <c r="AH913" s="157">
        <v>0</v>
      </c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</row>
    <row r="914" spans="1:60" ht="33.75" outlineLevel="1" x14ac:dyDescent="0.2">
      <c r="A914" s="185">
        <v>273</v>
      </c>
      <c r="B914" s="186" t="s">
        <v>1720</v>
      </c>
      <c r="C914" s="195" t="s">
        <v>1721</v>
      </c>
      <c r="D914" s="187" t="s">
        <v>294</v>
      </c>
      <c r="E914" s="188">
        <v>3.8610000000000002</v>
      </c>
      <c r="F914" s="189"/>
      <c r="G914" s="190">
        <f>ROUND(E914*F914,2)</f>
        <v>0</v>
      </c>
      <c r="H914" s="189"/>
      <c r="I914" s="190">
        <f>ROUND(E914*H914,2)</f>
        <v>0</v>
      </c>
      <c r="J914" s="189"/>
      <c r="K914" s="190">
        <f>ROUND(E914*J914,2)</f>
        <v>0</v>
      </c>
      <c r="L914" s="190">
        <v>21</v>
      </c>
      <c r="M914" s="190">
        <f>G914*(1+L914/100)</f>
        <v>0</v>
      </c>
      <c r="N914" s="190">
        <v>0</v>
      </c>
      <c r="O914" s="190">
        <f>ROUND(E914*N914,2)</f>
        <v>0</v>
      </c>
      <c r="P914" s="190">
        <v>0</v>
      </c>
      <c r="Q914" s="190">
        <f>ROUND(E914*P914,2)</f>
        <v>0</v>
      </c>
      <c r="R914" s="190"/>
      <c r="S914" s="190" t="s">
        <v>669</v>
      </c>
      <c r="T914" s="191" t="s">
        <v>670</v>
      </c>
      <c r="U914" s="167">
        <v>0</v>
      </c>
      <c r="V914" s="167">
        <f>ROUND(E914*U914,2)</f>
        <v>0</v>
      </c>
      <c r="W914" s="16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 t="s">
        <v>394</v>
      </c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</row>
    <row r="915" spans="1:60" x14ac:dyDescent="0.2">
      <c r="A915" s="172" t="s">
        <v>242</v>
      </c>
      <c r="B915" s="173" t="s">
        <v>187</v>
      </c>
      <c r="C915" s="194" t="s">
        <v>188</v>
      </c>
      <c r="D915" s="174"/>
      <c r="E915" s="175"/>
      <c r="F915" s="176"/>
      <c r="G915" s="176">
        <f>SUMIF(AG916:AG925,"&lt;&gt;NOR",G916:G925)</f>
        <v>0</v>
      </c>
      <c r="H915" s="176"/>
      <c r="I915" s="176">
        <f>SUM(I916:I925)</f>
        <v>0</v>
      </c>
      <c r="J915" s="176"/>
      <c r="K915" s="176">
        <f>SUM(K916:K925)</f>
        <v>0</v>
      </c>
      <c r="L915" s="176"/>
      <c r="M915" s="176">
        <f>SUM(M916:M925)</f>
        <v>0</v>
      </c>
      <c r="N915" s="176"/>
      <c r="O915" s="176">
        <f>SUM(O916:O925)</f>
        <v>0.99</v>
      </c>
      <c r="P915" s="176"/>
      <c r="Q915" s="176">
        <f>SUM(Q916:Q925)</f>
        <v>0</v>
      </c>
      <c r="R915" s="176"/>
      <c r="S915" s="176"/>
      <c r="T915" s="177"/>
      <c r="U915" s="171"/>
      <c r="V915" s="171">
        <f>SUM(V916:V925)</f>
        <v>0</v>
      </c>
      <c r="W915" s="171"/>
      <c r="AG915" t="s">
        <v>243</v>
      </c>
    </row>
    <row r="916" spans="1:60" ht="22.5" outlineLevel="1" x14ac:dyDescent="0.2">
      <c r="A916" s="178">
        <v>274</v>
      </c>
      <c r="B916" s="179" t="s">
        <v>1722</v>
      </c>
      <c r="C916" s="196" t="s">
        <v>1723</v>
      </c>
      <c r="D916" s="180" t="s">
        <v>283</v>
      </c>
      <c r="E916" s="181">
        <v>57.505000000000003</v>
      </c>
      <c r="F916" s="182"/>
      <c r="G916" s="183">
        <f>ROUND(E916*F916,2)</f>
        <v>0</v>
      </c>
      <c r="H916" s="182"/>
      <c r="I916" s="183">
        <f>ROUND(E916*H916,2)</f>
        <v>0</v>
      </c>
      <c r="J916" s="182"/>
      <c r="K916" s="183">
        <f>ROUND(E916*J916,2)</f>
        <v>0</v>
      </c>
      <c r="L916" s="183">
        <v>21</v>
      </c>
      <c r="M916" s="183">
        <f>G916*(1+L916/100)</f>
        <v>0</v>
      </c>
      <c r="N916" s="183">
        <v>3.0000000000000001E-3</v>
      </c>
      <c r="O916" s="183">
        <f>ROUND(E916*N916,2)</f>
        <v>0.17</v>
      </c>
      <c r="P916" s="183">
        <v>0</v>
      </c>
      <c r="Q916" s="183">
        <f>ROUND(E916*P916,2)</f>
        <v>0</v>
      </c>
      <c r="R916" s="183"/>
      <c r="S916" s="183" t="s">
        <v>669</v>
      </c>
      <c r="T916" s="184" t="s">
        <v>670</v>
      </c>
      <c r="U916" s="167">
        <v>0</v>
      </c>
      <c r="V916" s="167">
        <f>ROUND(E916*U916,2)</f>
        <v>0</v>
      </c>
      <c r="W916" s="16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 t="s">
        <v>394</v>
      </c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</row>
    <row r="917" spans="1:60" outlineLevel="1" x14ac:dyDescent="0.2">
      <c r="A917" s="164"/>
      <c r="B917" s="165"/>
      <c r="C917" s="197" t="s">
        <v>999</v>
      </c>
      <c r="D917" s="169"/>
      <c r="E917" s="170">
        <v>21</v>
      </c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 t="s">
        <v>263</v>
      </c>
      <c r="AH917" s="157">
        <v>0</v>
      </c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</row>
    <row r="918" spans="1:60" outlineLevel="1" x14ac:dyDescent="0.2">
      <c r="A918" s="164"/>
      <c r="B918" s="165"/>
      <c r="C918" s="197" t="s">
        <v>1000</v>
      </c>
      <c r="D918" s="169"/>
      <c r="E918" s="170">
        <v>5.68</v>
      </c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 t="s">
        <v>263</v>
      </c>
      <c r="AH918" s="157">
        <v>0</v>
      </c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</row>
    <row r="919" spans="1:60" outlineLevel="1" x14ac:dyDescent="0.2">
      <c r="A919" s="164"/>
      <c r="B919" s="165"/>
      <c r="C919" s="197" t="s">
        <v>1001</v>
      </c>
      <c r="D919" s="169"/>
      <c r="E919" s="170">
        <v>4.05</v>
      </c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 t="s">
        <v>263</v>
      </c>
      <c r="AH919" s="157">
        <v>0</v>
      </c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</row>
    <row r="920" spans="1:60" outlineLevel="1" x14ac:dyDescent="0.2">
      <c r="A920" s="164"/>
      <c r="B920" s="165"/>
      <c r="C920" s="197" t="s">
        <v>1724</v>
      </c>
      <c r="D920" s="169"/>
      <c r="E920" s="170">
        <v>22.454999999999998</v>
      </c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 t="s">
        <v>263</v>
      </c>
      <c r="AH920" s="157">
        <v>0</v>
      </c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</row>
    <row r="921" spans="1:60" outlineLevel="1" x14ac:dyDescent="0.2">
      <c r="A921" s="164"/>
      <c r="B921" s="165"/>
      <c r="C921" s="197" t="s">
        <v>1725</v>
      </c>
      <c r="D921" s="169"/>
      <c r="E921" s="170">
        <v>4.32</v>
      </c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 t="s">
        <v>263</v>
      </c>
      <c r="AH921" s="157">
        <v>0</v>
      </c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</row>
    <row r="922" spans="1:60" outlineLevel="1" x14ac:dyDescent="0.2">
      <c r="A922" s="178">
        <v>275</v>
      </c>
      <c r="B922" s="179" t="s">
        <v>1726</v>
      </c>
      <c r="C922" s="196" t="s">
        <v>1727</v>
      </c>
      <c r="D922" s="180" t="s">
        <v>283</v>
      </c>
      <c r="E922" s="181">
        <v>63.255499999999998</v>
      </c>
      <c r="F922" s="182"/>
      <c r="G922" s="183">
        <f>ROUND(E922*F922,2)</f>
        <v>0</v>
      </c>
      <c r="H922" s="182"/>
      <c r="I922" s="183">
        <f>ROUND(E922*H922,2)</f>
        <v>0</v>
      </c>
      <c r="J922" s="182"/>
      <c r="K922" s="183">
        <f>ROUND(E922*J922,2)</f>
        <v>0</v>
      </c>
      <c r="L922" s="183">
        <v>21</v>
      </c>
      <c r="M922" s="183">
        <f>G922*(1+L922/100)</f>
        <v>0</v>
      </c>
      <c r="N922" s="183">
        <v>1.29E-2</v>
      </c>
      <c r="O922" s="183">
        <f>ROUND(E922*N922,2)</f>
        <v>0.82</v>
      </c>
      <c r="P922" s="183">
        <v>0</v>
      </c>
      <c r="Q922" s="183">
        <f>ROUND(E922*P922,2)</f>
        <v>0</v>
      </c>
      <c r="R922" s="183"/>
      <c r="S922" s="183" t="s">
        <v>669</v>
      </c>
      <c r="T922" s="184" t="s">
        <v>670</v>
      </c>
      <c r="U922" s="167">
        <v>0</v>
      </c>
      <c r="V922" s="167">
        <f>ROUND(E922*U922,2)</f>
        <v>0</v>
      </c>
      <c r="W922" s="16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 t="s">
        <v>352</v>
      </c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</row>
    <row r="923" spans="1:60" outlineLevel="1" x14ac:dyDescent="0.2">
      <c r="A923" s="164"/>
      <c r="B923" s="165"/>
      <c r="C923" s="259" t="s">
        <v>1728</v>
      </c>
      <c r="D923" s="260"/>
      <c r="E923" s="260"/>
      <c r="F923" s="260"/>
      <c r="G923" s="260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 t="s">
        <v>413</v>
      </c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</row>
    <row r="924" spans="1:60" outlineLevel="1" x14ac:dyDescent="0.2">
      <c r="A924" s="164"/>
      <c r="B924" s="165"/>
      <c r="C924" s="197" t="s">
        <v>1729</v>
      </c>
      <c r="D924" s="169"/>
      <c r="E924" s="170">
        <v>63.255499999999998</v>
      </c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 t="s">
        <v>263</v>
      </c>
      <c r="AH924" s="157">
        <v>0</v>
      </c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</row>
    <row r="925" spans="1:60" ht="22.5" outlineLevel="1" x14ac:dyDescent="0.2">
      <c r="A925" s="185">
        <v>276</v>
      </c>
      <c r="B925" s="186" t="s">
        <v>1730</v>
      </c>
      <c r="C925" s="195" t="s">
        <v>1731</v>
      </c>
      <c r="D925" s="187" t="s">
        <v>294</v>
      </c>
      <c r="E925" s="188">
        <v>0.98899999999999999</v>
      </c>
      <c r="F925" s="189"/>
      <c r="G925" s="190">
        <f>ROUND(E925*F925,2)</f>
        <v>0</v>
      </c>
      <c r="H925" s="189"/>
      <c r="I925" s="190">
        <f>ROUND(E925*H925,2)</f>
        <v>0</v>
      </c>
      <c r="J925" s="189"/>
      <c r="K925" s="190">
        <f>ROUND(E925*J925,2)</f>
        <v>0</v>
      </c>
      <c r="L925" s="190">
        <v>21</v>
      </c>
      <c r="M925" s="190">
        <f>G925*(1+L925/100)</f>
        <v>0</v>
      </c>
      <c r="N925" s="190">
        <v>0</v>
      </c>
      <c r="O925" s="190">
        <f>ROUND(E925*N925,2)</f>
        <v>0</v>
      </c>
      <c r="P925" s="190">
        <v>0</v>
      </c>
      <c r="Q925" s="190">
        <f>ROUND(E925*P925,2)</f>
        <v>0</v>
      </c>
      <c r="R925" s="190"/>
      <c r="S925" s="190" t="s">
        <v>669</v>
      </c>
      <c r="T925" s="191" t="s">
        <v>670</v>
      </c>
      <c r="U925" s="167">
        <v>0</v>
      </c>
      <c r="V925" s="167">
        <f>ROUND(E925*U925,2)</f>
        <v>0</v>
      </c>
      <c r="W925" s="16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 t="s">
        <v>394</v>
      </c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</row>
    <row r="926" spans="1:60" x14ac:dyDescent="0.2">
      <c r="A926" s="172" t="s">
        <v>242</v>
      </c>
      <c r="B926" s="173" t="s">
        <v>189</v>
      </c>
      <c r="C926" s="194" t="s">
        <v>190</v>
      </c>
      <c r="D926" s="174"/>
      <c r="E926" s="175"/>
      <c r="F926" s="176"/>
      <c r="G926" s="176">
        <f>SUMIF(AG927:AG962,"&lt;&gt;NOR",G927:G962)</f>
        <v>0</v>
      </c>
      <c r="H926" s="176"/>
      <c r="I926" s="176">
        <f>SUM(I927:I962)</f>
        <v>0</v>
      </c>
      <c r="J926" s="176"/>
      <c r="K926" s="176">
        <f>SUM(K927:K962)</f>
        <v>0</v>
      </c>
      <c r="L926" s="176"/>
      <c r="M926" s="176">
        <f>SUM(M927:M962)</f>
        <v>0</v>
      </c>
      <c r="N926" s="176"/>
      <c r="O926" s="176">
        <f>SUM(O927:O962)</f>
        <v>0.28000000000000003</v>
      </c>
      <c r="P926" s="176"/>
      <c r="Q926" s="176">
        <f>SUM(Q927:Q962)</f>
        <v>0</v>
      </c>
      <c r="R926" s="176"/>
      <c r="S926" s="176"/>
      <c r="T926" s="177"/>
      <c r="U926" s="171"/>
      <c r="V926" s="171">
        <f>SUM(V927:V962)</f>
        <v>0</v>
      </c>
      <c r="W926" s="171"/>
      <c r="AG926" t="s">
        <v>243</v>
      </c>
    </row>
    <row r="927" spans="1:60" ht="22.5" outlineLevel="1" x14ac:dyDescent="0.2">
      <c r="A927" s="178">
        <v>277</v>
      </c>
      <c r="B927" s="179" t="s">
        <v>1732</v>
      </c>
      <c r="C927" s="196" t="s">
        <v>1733</v>
      </c>
      <c r="D927" s="180" t="s">
        <v>283</v>
      </c>
      <c r="E927" s="181">
        <v>15.833</v>
      </c>
      <c r="F927" s="182"/>
      <c r="G927" s="183">
        <f>ROUND(E927*F927,2)</f>
        <v>0</v>
      </c>
      <c r="H927" s="182"/>
      <c r="I927" s="183">
        <f>ROUND(E927*H927,2)</f>
        <v>0</v>
      </c>
      <c r="J927" s="182"/>
      <c r="K927" s="183">
        <f>ROUND(E927*J927,2)</f>
        <v>0</v>
      </c>
      <c r="L927" s="183">
        <v>21</v>
      </c>
      <c r="M927" s="183">
        <f>G927*(1+L927/100)</f>
        <v>0</v>
      </c>
      <c r="N927" s="183">
        <v>2.0000000000000002E-5</v>
      </c>
      <c r="O927" s="183">
        <f>ROUND(E927*N927,2)</f>
        <v>0</v>
      </c>
      <c r="P927" s="183">
        <v>0</v>
      </c>
      <c r="Q927" s="183">
        <f>ROUND(E927*P927,2)</f>
        <v>0</v>
      </c>
      <c r="R927" s="183"/>
      <c r="S927" s="183" t="s">
        <v>669</v>
      </c>
      <c r="T927" s="184" t="s">
        <v>670</v>
      </c>
      <c r="U927" s="167">
        <v>0</v>
      </c>
      <c r="V927" s="167">
        <f>ROUND(E927*U927,2)</f>
        <v>0</v>
      </c>
      <c r="W927" s="16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 t="s">
        <v>394</v>
      </c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</row>
    <row r="928" spans="1:60" outlineLevel="1" x14ac:dyDescent="0.2">
      <c r="A928" s="164"/>
      <c r="B928" s="165"/>
      <c r="C928" s="259" t="s">
        <v>1734</v>
      </c>
      <c r="D928" s="260"/>
      <c r="E928" s="260"/>
      <c r="F928" s="260"/>
      <c r="G928" s="260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 t="s">
        <v>413</v>
      </c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</row>
    <row r="929" spans="1:60" outlineLevel="1" x14ac:dyDescent="0.2">
      <c r="A929" s="164"/>
      <c r="B929" s="165"/>
      <c r="C929" s="269" t="s">
        <v>1735</v>
      </c>
      <c r="D929" s="270"/>
      <c r="E929" s="270"/>
      <c r="F929" s="270"/>
      <c r="G929" s="270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 t="s">
        <v>413</v>
      </c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</row>
    <row r="930" spans="1:60" outlineLevel="1" x14ac:dyDescent="0.2">
      <c r="A930" s="164"/>
      <c r="B930" s="165"/>
      <c r="C930" s="197" t="s">
        <v>1736</v>
      </c>
      <c r="D930" s="169"/>
      <c r="E930" s="170">
        <v>12.212999999999999</v>
      </c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 t="s">
        <v>263</v>
      </c>
      <c r="AH930" s="157">
        <v>0</v>
      </c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</row>
    <row r="931" spans="1:60" outlineLevel="1" x14ac:dyDescent="0.2">
      <c r="A931" s="164"/>
      <c r="B931" s="165"/>
      <c r="C931" s="197" t="s">
        <v>1737</v>
      </c>
      <c r="D931" s="169"/>
      <c r="E931" s="170">
        <v>3.62</v>
      </c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 t="s">
        <v>263</v>
      </c>
      <c r="AH931" s="157">
        <v>0</v>
      </c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</row>
    <row r="932" spans="1:60" ht="22.5" outlineLevel="1" x14ac:dyDescent="0.2">
      <c r="A932" s="178">
        <v>278</v>
      </c>
      <c r="B932" s="179" t="s">
        <v>1738</v>
      </c>
      <c r="C932" s="196" t="s">
        <v>1739</v>
      </c>
      <c r="D932" s="180" t="s">
        <v>283</v>
      </c>
      <c r="E932" s="181">
        <v>15.833</v>
      </c>
      <c r="F932" s="182"/>
      <c r="G932" s="183">
        <f>ROUND(E932*F932,2)</f>
        <v>0</v>
      </c>
      <c r="H932" s="182"/>
      <c r="I932" s="183">
        <f>ROUND(E932*H932,2)</f>
        <v>0</v>
      </c>
      <c r="J932" s="182"/>
      <c r="K932" s="183">
        <f>ROUND(E932*J932,2)</f>
        <v>0</v>
      </c>
      <c r="L932" s="183">
        <v>21</v>
      </c>
      <c r="M932" s="183">
        <f>G932*(1+L932/100)</f>
        <v>0</v>
      </c>
      <c r="N932" s="183">
        <v>0</v>
      </c>
      <c r="O932" s="183">
        <f>ROUND(E932*N932,2)</f>
        <v>0</v>
      </c>
      <c r="P932" s="183">
        <v>0</v>
      </c>
      <c r="Q932" s="183">
        <f>ROUND(E932*P932,2)</f>
        <v>0</v>
      </c>
      <c r="R932" s="183"/>
      <c r="S932" s="183" t="s">
        <v>669</v>
      </c>
      <c r="T932" s="184" t="s">
        <v>670</v>
      </c>
      <c r="U932" s="167">
        <v>0</v>
      </c>
      <c r="V932" s="167">
        <f>ROUND(E932*U932,2)</f>
        <v>0</v>
      </c>
      <c r="W932" s="16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 t="s">
        <v>394</v>
      </c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</row>
    <row r="933" spans="1:60" outlineLevel="1" x14ac:dyDescent="0.2">
      <c r="A933" s="164"/>
      <c r="B933" s="165"/>
      <c r="C933" s="197" t="s">
        <v>1740</v>
      </c>
      <c r="D933" s="169"/>
      <c r="E933" s="170">
        <v>15.833</v>
      </c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 t="s">
        <v>263</v>
      </c>
      <c r="AH933" s="157">
        <v>0</v>
      </c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</row>
    <row r="934" spans="1:60" ht="22.5" outlineLevel="1" x14ac:dyDescent="0.2">
      <c r="A934" s="178">
        <v>279</v>
      </c>
      <c r="B934" s="179" t="s">
        <v>1741</v>
      </c>
      <c r="C934" s="196" t="s">
        <v>1742</v>
      </c>
      <c r="D934" s="180" t="s">
        <v>283</v>
      </c>
      <c r="E934" s="181">
        <v>15.833</v>
      </c>
      <c r="F934" s="182"/>
      <c r="G934" s="183">
        <f>ROUND(E934*F934,2)</f>
        <v>0</v>
      </c>
      <c r="H934" s="182"/>
      <c r="I934" s="183">
        <f>ROUND(E934*H934,2)</f>
        <v>0</v>
      </c>
      <c r="J934" s="182"/>
      <c r="K934" s="183">
        <f>ROUND(E934*J934,2)</f>
        <v>0</v>
      </c>
      <c r="L934" s="183">
        <v>21</v>
      </c>
      <c r="M934" s="183">
        <f>G934*(1+L934/100)</f>
        <v>0</v>
      </c>
      <c r="N934" s="183">
        <v>1.1E-4</v>
      </c>
      <c r="O934" s="183">
        <f>ROUND(E934*N934,2)</f>
        <v>0</v>
      </c>
      <c r="P934" s="183">
        <v>0</v>
      </c>
      <c r="Q934" s="183">
        <f>ROUND(E934*P934,2)</f>
        <v>0</v>
      </c>
      <c r="R934" s="183"/>
      <c r="S934" s="183" t="s">
        <v>669</v>
      </c>
      <c r="T934" s="184" t="s">
        <v>670</v>
      </c>
      <c r="U934" s="167">
        <v>0</v>
      </c>
      <c r="V934" s="167">
        <f>ROUND(E934*U934,2)</f>
        <v>0</v>
      </c>
      <c r="W934" s="16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 t="s">
        <v>394</v>
      </c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</row>
    <row r="935" spans="1:60" outlineLevel="1" x14ac:dyDescent="0.2">
      <c r="A935" s="164"/>
      <c r="B935" s="165"/>
      <c r="C935" s="197" t="s">
        <v>1740</v>
      </c>
      <c r="D935" s="169"/>
      <c r="E935" s="170">
        <v>15.833</v>
      </c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 t="s">
        <v>263</v>
      </c>
      <c r="AH935" s="157">
        <v>0</v>
      </c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</row>
    <row r="936" spans="1:60" outlineLevel="1" x14ac:dyDescent="0.2">
      <c r="A936" s="178">
        <v>280</v>
      </c>
      <c r="B936" s="179" t="s">
        <v>1743</v>
      </c>
      <c r="C936" s="196" t="s">
        <v>1744</v>
      </c>
      <c r="D936" s="180" t="s">
        <v>283</v>
      </c>
      <c r="E936" s="181">
        <v>17.457999999999998</v>
      </c>
      <c r="F936" s="182"/>
      <c r="G936" s="183">
        <f>ROUND(E936*F936,2)</f>
        <v>0</v>
      </c>
      <c r="H936" s="182"/>
      <c r="I936" s="183">
        <f>ROUND(E936*H936,2)</f>
        <v>0</v>
      </c>
      <c r="J936" s="182"/>
      <c r="K936" s="183">
        <f>ROUND(E936*J936,2)</f>
        <v>0</v>
      </c>
      <c r="L936" s="183">
        <v>21</v>
      </c>
      <c r="M936" s="183">
        <f>G936*(1+L936/100)</f>
        <v>0</v>
      </c>
      <c r="N936" s="183">
        <v>1.7000000000000001E-4</v>
      </c>
      <c r="O936" s="183">
        <f>ROUND(E936*N936,2)</f>
        <v>0</v>
      </c>
      <c r="P936" s="183">
        <v>0</v>
      </c>
      <c r="Q936" s="183">
        <f>ROUND(E936*P936,2)</f>
        <v>0</v>
      </c>
      <c r="R936" s="183"/>
      <c r="S936" s="183" t="s">
        <v>669</v>
      </c>
      <c r="T936" s="184" t="s">
        <v>670</v>
      </c>
      <c r="U936" s="167">
        <v>0</v>
      </c>
      <c r="V936" s="167">
        <f>ROUND(E936*U936,2)</f>
        <v>0</v>
      </c>
      <c r="W936" s="16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 t="s">
        <v>394</v>
      </c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</row>
    <row r="937" spans="1:60" outlineLevel="1" x14ac:dyDescent="0.2">
      <c r="A937" s="164"/>
      <c r="B937" s="165"/>
      <c r="C937" s="197" t="s">
        <v>1745</v>
      </c>
      <c r="D937" s="169"/>
      <c r="E937" s="170">
        <v>12.212999999999999</v>
      </c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 t="s">
        <v>263</v>
      </c>
      <c r="AH937" s="157">
        <v>0</v>
      </c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</row>
    <row r="938" spans="1:60" outlineLevel="1" x14ac:dyDescent="0.2">
      <c r="A938" s="164"/>
      <c r="B938" s="165"/>
      <c r="C938" s="197" t="s">
        <v>1746</v>
      </c>
      <c r="D938" s="169"/>
      <c r="E938" s="170">
        <v>1.625</v>
      </c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 t="s">
        <v>263</v>
      </c>
      <c r="AH938" s="157">
        <v>0</v>
      </c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</row>
    <row r="939" spans="1:60" outlineLevel="1" x14ac:dyDescent="0.2">
      <c r="A939" s="164"/>
      <c r="B939" s="165"/>
      <c r="C939" s="197" t="s">
        <v>1737</v>
      </c>
      <c r="D939" s="169"/>
      <c r="E939" s="170">
        <v>3.62</v>
      </c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 t="s">
        <v>263</v>
      </c>
      <c r="AH939" s="157">
        <v>0</v>
      </c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</row>
    <row r="940" spans="1:60" outlineLevel="1" x14ac:dyDescent="0.2">
      <c r="A940" s="178">
        <v>281</v>
      </c>
      <c r="B940" s="179" t="s">
        <v>1747</v>
      </c>
      <c r="C940" s="196" t="s">
        <v>1748</v>
      </c>
      <c r="D940" s="180" t="s">
        <v>283</v>
      </c>
      <c r="E940" s="181">
        <v>17.457999999999998</v>
      </c>
      <c r="F940" s="182"/>
      <c r="G940" s="183">
        <f>ROUND(E940*F940,2)</f>
        <v>0</v>
      </c>
      <c r="H940" s="182"/>
      <c r="I940" s="183">
        <f>ROUND(E940*H940,2)</f>
        <v>0</v>
      </c>
      <c r="J940" s="182"/>
      <c r="K940" s="183">
        <f>ROUND(E940*J940,2)</f>
        <v>0</v>
      </c>
      <c r="L940" s="183">
        <v>21</v>
      </c>
      <c r="M940" s="183">
        <f>G940*(1+L940/100)</f>
        <v>0</v>
      </c>
      <c r="N940" s="183">
        <v>2.5000000000000001E-4</v>
      </c>
      <c r="O940" s="183">
        <f>ROUND(E940*N940,2)</f>
        <v>0</v>
      </c>
      <c r="P940" s="183">
        <v>0</v>
      </c>
      <c r="Q940" s="183">
        <f>ROUND(E940*P940,2)</f>
        <v>0</v>
      </c>
      <c r="R940" s="183"/>
      <c r="S940" s="183" t="s">
        <v>669</v>
      </c>
      <c r="T940" s="184" t="s">
        <v>670</v>
      </c>
      <c r="U940" s="167">
        <v>0</v>
      </c>
      <c r="V940" s="167">
        <f>ROUND(E940*U940,2)</f>
        <v>0</v>
      </c>
      <c r="W940" s="16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 t="s">
        <v>394</v>
      </c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</row>
    <row r="941" spans="1:60" outlineLevel="1" x14ac:dyDescent="0.2">
      <c r="A941" s="164"/>
      <c r="B941" s="165"/>
      <c r="C941" s="197" t="s">
        <v>1749</v>
      </c>
      <c r="D941" s="169"/>
      <c r="E941" s="170">
        <v>17.457999999999998</v>
      </c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 t="s">
        <v>263</v>
      </c>
      <c r="AH941" s="157">
        <v>0</v>
      </c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</row>
    <row r="942" spans="1:60" ht="22.5" outlineLevel="1" x14ac:dyDescent="0.2">
      <c r="A942" s="178">
        <v>282</v>
      </c>
      <c r="B942" s="179" t="s">
        <v>1750</v>
      </c>
      <c r="C942" s="196" t="s">
        <v>1751</v>
      </c>
      <c r="D942" s="180" t="s">
        <v>283</v>
      </c>
      <c r="E942" s="181">
        <v>171.648</v>
      </c>
      <c r="F942" s="182"/>
      <c r="G942" s="183">
        <f>ROUND(E942*F942,2)</f>
        <v>0</v>
      </c>
      <c r="H942" s="182"/>
      <c r="I942" s="183">
        <f>ROUND(E942*H942,2)</f>
        <v>0</v>
      </c>
      <c r="J942" s="182"/>
      <c r="K942" s="183">
        <f>ROUND(E942*J942,2)</f>
        <v>0</v>
      </c>
      <c r="L942" s="183">
        <v>21</v>
      </c>
      <c r="M942" s="183">
        <f>G942*(1+L942/100)</f>
        <v>0</v>
      </c>
      <c r="N942" s="183">
        <v>2.2000000000000001E-4</v>
      </c>
      <c r="O942" s="183">
        <f>ROUND(E942*N942,2)</f>
        <v>0.04</v>
      </c>
      <c r="P942" s="183">
        <v>0</v>
      </c>
      <c r="Q942" s="183">
        <f>ROUND(E942*P942,2)</f>
        <v>0</v>
      </c>
      <c r="R942" s="183"/>
      <c r="S942" s="183" t="s">
        <v>669</v>
      </c>
      <c r="T942" s="184" t="s">
        <v>670</v>
      </c>
      <c r="U942" s="167">
        <v>0</v>
      </c>
      <c r="V942" s="167">
        <f>ROUND(E942*U942,2)</f>
        <v>0</v>
      </c>
      <c r="W942" s="16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 t="s">
        <v>394</v>
      </c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</row>
    <row r="943" spans="1:60" outlineLevel="1" x14ac:dyDescent="0.2">
      <c r="A943" s="164"/>
      <c r="B943" s="165"/>
      <c r="C943" s="197" t="s">
        <v>1752</v>
      </c>
      <c r="D943" s="169"/>
      <c r="E943" s="170">
        <v>104.88800000000001</v>
      </c>
      <c r="F943" s="167"/>
      <c r="G943" s="167"/>
      <c r="H943" s="167"/>
      <c r="I943" s="167"/>
      <c r="J943" s="167"/>
      <c r="K943" s="167"/>
      <c r="L943" s="167"/>
      <c r="M943" s="167"/>
      <c r="N943" s="167"/>
      <c r="O943" s="167"/>
      <c r="P943" s="167"/>
      <c r="Q943" s="167"/>
      <c r="R943" s="167"/>
      <c r="S943" s="167"/>
      <c r="T943" s="167"/>
      <c r="U943" s="167"/>
      <c r="V943" s="167"/>
      <c r="W943" s="16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 t="s">
        <v>263</v>
      </c>
      <c r="AH943" s="157">
        <v>0</v>
      </c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</row>
    <row r="944" spans="1:60" outlineLevel="1" x14ac:dyDescent="0.2">
      <c r="A944" s="164"/>
      <c r="B944" s="165"/>
      <c r="C944" s="197" t="s">
        <v>1753</v>
      </c>
      <c r="D944" s="169"/>
      <c r="E944" s="170">
        <v>66.760000000000005</v>
      </c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 t="s">
        <v>263</v>
      </c>
      <c r="AH944" s="157">
        <v>0</v>
      </c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</row>
    <row r="945" spans="1:60" ht="22.5" outlineLevel="1" x14ac:dyDescent="0.2">
      <c r="A945" s="178">
        <v>283</v>
      </c>
      <c r="B945" s="179" t="s">
        <v>1754</v>
      </c>
      <c r="C945" s="196" t="s">
        <v>1755</v>
      </c>
      <c r="D945" s="180" t="s">
        <v>283</v>
      </c>
      <c r="E945" s="181">
        <v>22.32</v>
      </c>
      <c r="F945" s="182"/>
      <c r="G945" s="183">
        <f>ROUND(E945*F945,2)</f>
        <v>0</v>
      </c>
      <c r="H945" s="182"/>
      <c r="I945" s="183">
        <f>ROUND(E945*H945,2)</f>
        <v>0</v>
      </c>
      <c r="J945" s="182"/>
      <c r="K945" s="183">
        <f>ROUND(E945*J945,2)</f>
        <v>0</v>
      </c>
      <c r="L945" s="183">
        <v>21</v>
      </c>
      <c r="M945" s="183">
        <f>G945*(1+L945/100)</f>
        <v>0</v>
      </c>
      <c r="N945" s="183">
        <v>6.9999999999999994E-5</v>
      </c>
      <c r="O945" s="183">
        <f>ROUND(E945*N945,2)</f>
        <v>0</v>
      </c>
      <c r="P945" s="183">
        <v>0</v>
      </c>
      <c r="Q945" s="183">
        <f>ROUND(E945*P945,2)</f>
        <v>0</v>
      </c>
      <c r="R945" s="183"/>
      <c r="S945" s="183" t="s">
        <v>669</v>
      </c>
      <c r="T945" s="184" t="s">
        <v>670</v>
      </c>
      <c r="U945" s="167">
        <v>0</v>
      </c>
      <c r="V945" s="167">
        <f>ROUND(E945*U945,2)</f>
        <v>0</v>
      </c>
      <c r="W945" s="16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 t="s">
        <v>394</v>
      </c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</row>
    <row r="946" spans="1:60" outlineLevel="1" x14ac:dyDescent="0.2">
      <c r="A946" s="164"/>
      <c r="B946" s="165"/>
      <c r="C946" s="259" t="s">
        <v>1756</v>
      </c>
      <c r="D946" s="260"/>
      <c r="E946" s="260"/>
      <c r="F946" s="260"/>
      <c r="G946" s="260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 t="s">
        <v>413</v>
      </c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</row>
    <row r="947" spans="1:60" outlineLevel="1" x14ac:dyDescent="0.2">
      <c r="A947" s="164"/>
      <c r="B947" s="165"/>
      <c r="C947" s="197" t="s">
        <v>1757</v>
      </c>
      <c r="D947" s="169"/>
      <c r="E947" s="170">
        <v>22.32</v>
      </c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 t="s">
        <v>263</v>
      </c>
      <c r="AH947" s="157">
        <v>0</v>
      </c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</row>
    <row r="948" spans="1:60" ht="22.5" outlineLevel="1" x14ac:dyDescent="0.2">
      <c r="A948" s="185">
        <v>284</v>
      </c>
      <c r="B948" s="186" t="s">
        <v>1758</v>
      </c>
      <c r="C948" s="195" t="s">
        <v>1759</v>
      </c>
      <c r="D948" s="187" t="s">
        <v>283</v>
      </c>
      <c r="E948" s="188">
        <v>22.32</v>
      </c>
      <c r="F948" s="189"/>
      <c r="G948" s="190">
        <f>ROUND(E948*F948,2)</f>
        <v>0</v>
      </c>
      <c r="H948" s="189"/>
      <c r="I948" s="190">
        <f>ROUND(E948*H948,2)</f>
        <v>0</v>
      </c>
      <c r="J948" s="189"/>
      <c r="K948" s="190">
        <f>ROUND(E948*J948,2)</f>
        <v>0</v>
      </c>
      <c r="L948" s="190">
        <v>21</v>
      </c>
      <c r="M948" s="190">
        <f>G948*(1+L948/100)</f>
        <v>0</v>
      </c>
      <c r="N948" s="190">
        <v>1E-4</v>
      </c>
      <c r="O948" s="190">
        <f>ROUND(E948*N948,2)</f>
        <v>0</v>
      </c>
      <c r="P948" s="190">
        <v>0</v>
      </c>
      <c r="Q948" s="190">
        <f>ROUND(E948*P948,2)</f>
        <v>0</v>
      </c>
      <c r="R948" s="190"/>
      <c r="S948" s="190" t="s">
        <v>669</v>
      </c>
      <c r="T948" s="191" t="s">
        <v>670</v>
      </c>
      <c r="U948" s="167">
        <v>0</v>
      </c>
      <c r="V948" s="167">
        <f>ROUND(E948*U948,2)</f>
        <v>0</v>
      </c>
      <c r="W948" s="16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 t="s">
        <v>394</v>
      </c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</row>
    <row r="949" spans="1:60" outlineLevel="1" x14ac:dyDescent="0.2">
      <c r="A949" s="185">
        <v>285</v>
      </c>
      <c r="B949" s="186" t="s">
        <v>1760</v>
      </c>
      <c r="C949" s="195" t="s">
        <v>1761</v>
      </c>
      <c r="D949" s="187" t="s">
        <v>283</v>
      </c>
      <c r="E949" s="188">
        <v>22.32</v>
      </c>
      <c r="F949" s="189"/>
      <c r="G949" s="190">
        <f>ROUND(E949*F949,2)</f>
        <v>0</v>
      </c>
      <c r="H949" s="189"/>
      <c r="I949" s="190">
        <f>ROUND(E949*H949,2)</f>
        <v>0</v>
      </c>
      <c r="J949" s="189"/>
      <c r="K949" s="190">
        <f>ROUND(E949*J949,2)</f>
        <v>0</v>
      </c>
      <c r="L949" s="190">
        <v>21</v>
      </c>
      <c r="M949" s="190">
        <f>G949*(1+L949/100)</f>
        <v>0</v>
      </c>
      <c r="N949" s="190">
        <v>1.4999999999999999E-4</v>
      </c>
      <c r="O949" s="190">
        <f>ROUND(E949*N949,2)</f>
        <v>0</v>
      </c>
      <c r="P949" s="190">
        <v>0</v>
      </c>
      <c r="Q949" s="190">
        <f>ROUND(E949*P949,2)</f>
        <v>0</v>
      </c>
      <c r="R949" s="190"/>
      <c r="S949" s="190" t="s">
        <v>669</v>
      </c>
      <c r="T949" s="191" t="s">
        <v>670</v>
      </c>
      <c r="U949" s="167">
        <v>0</v>
      </c>
      <c r="V949" s="167">
        <f>ROUND(E949*U949,2)</f>
        <v>0</v>
      </c>
      <c r="W949" s="16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 t="s">
        <v>394</v>
      </c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</row>
    <row r="950" spans="1:60" ht="22.5" outlineLevel="1" x14ac:dyDescent="0.2">
      <c r="A950" s="178">
        <v>286</v>
      </c>
      <c r="B950" s="179" t="s">
        <v>1762</v>
      </c>
      <c r="C950" s="196" t="s">
        <v>1763</v>
      </c>
      <c r="D950" s="180" t="s">
        <v>283</v>
      </c>
      <c r="E950" s="181">
        <v>287.99085000000002</v>
      </c>
      <c r="F950" s="182"/>
      <c r="G950" s="183">
        <f>ROUND(E950*F950,2)</f>
        <v>0</v>
      </c>
      <c r="H950" s="182"/>
      <c r="I950" s="183">
        <f>ROUND(E950*H950,2)</f>
        <v>0</v>
      </c>
      <c r="J950" s="182"/>
      <c r="K950" s="183">
        <f>ROUND(E950*J950,2)</f>
        <v>0</v>
      </c>
      <c r="L950" s="183">
        <v>21</v>
      </c>
      <c r="M950" s="183">
        <f>G950*(1+L950/100)</f>
        <v>0</v>
      </c>
      <c r="N950" s="183">
        <v>1.1E-4</v>
      </c>
      <c r="O950" s="183">
        <f>ROUND(E950*N950,2)</f>
        <v>0.03</v>
      </c>
      <c r="P950" s="183">
        <v>0</v>
      </c>
      <c r="Q950" s="183">
        <f>ROUND(E950*P950,2)</f>
        <v>0</v>
      </c>
      <c r="R950" s="183"/>
      <c r="S950" s="183" t="s">
        <v>669</v>
      </c>
      <c r="T950" s="184" t="s">
        <v>670</v>
      </c>
      <c r="U950" s="167">
        <v>0</v>
      </c>
      <c r="V950" s="167">
        <f>ROUND(E950*U950,2)</f>
        <v>0</v>
      </c>
      <c r="W950" s="16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 t="s">
        <v>394</v>
      </c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</row>
    <row r="951" spans="1:60" outlineLevel="1" x14ac:dyDescent="0.2">
      <c r="A951" s="164"/>
      <c r="B951" s="165"/>
      <c r="C951" s="259" t="s">
        <v>1764</v>
      </c>
      <c r="D951" s="260"/>
      <c r="E951" s="260"/>
      <c r="F951" s="260"/>
      <c r="G951" s="260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 t="s">
        <v>413</v>
      </c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</row>
    <row r="952" spans="1:60" outlineLevel="1" x14ac:dyDescent="0.2">
      <c r="A952" s="164"/>
      <c r="B952" s="165"/>
      <c r="C952" s="269" t="s">
        <v>1765</v>
      </c>
      <c r="D952" s="270"/>
      <c r="E952" s="270"/>
      <c r="F952" s="270"/>
      <c r="G952" s="270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 t="s">
        <v>413</v>
      </c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</row>
    <row r="953" spans="1:60" outlineLevel="1" x14ac:dyDescent="0.2">
      <c r="A953" s="164"/>
      <c r="B953" s="165"/>
      <c r="C953" s="197" t="s">
        <v>1053</v>
      </c>
      <c r="D953" s="169"/>
      <c r="E953" s="170">
        <v>45.396000000000001</v>
      </c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 t="s">
        <v>263</v>
      </c>
      <c r="AH953" s="157">
        <v>0</v>
      </c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</row>
    <row r="954" spans="1:60" outlineLevel="1" x14ac:dyDescent="0.2">
      <c r="A954" s="164"/>
      <c r="B954" s="165"/>
      <c r="C954" s="197" t="s">
        <v>1054</v>
      </c>
      <c r="D954" s="169"/>
      <c r="E954" s="170">
        <v>138.24725000000001</v>
      </c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 t="s">
        <v>263</v>
      </c>
      <c r="AH954" s="157">
        <v>0</v>
      </c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</row>
    <row r="955" spans="1:60" outlineLevel="1" x14ac:dyDescent="0.2">
      <c r="A955" s="164"/>
      <c r="B955" s="165"/>
      <c r="C955" s="197" t="s">
        <v>1055</v>
      </c>
      <c r="D955" s="169"/>
      <c r="E955" s="170">
        <v>51.567</v>
      </c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 t="s">
        <v>263</v>
      </c>
      <c r="AH955" s="157">
        <v>0</v>
      </c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</row>
    <row r="956" spans="1:60" outlineLevel="1" x14ac:dyDescent="0.2">
      <c r="A956" s="164"/>
      <c r="B956" s="165"/>
      <c r="C956" s="197" t="s">
        <v>1056</v>
      </c>
      <c r="D956" s="169"/>
      <c r="E956" s="170">
        <v>-17.197399999999998</v>
      </c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 t="s">
        <v>263</v>
      </c>
      <c r="AH956" s="157">
        <v>0</v>
      </c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</row>
    <row r="957" spans="1:60" outlineLevel="1" x14ac:dyDescent="0.2">
      <c r="A957" s="164"/>
      <c r="B957" s="165"/>
      <c r="C957" s="197" t="s">
        <v>1057</v>
      </c>
      <c r="D957" s="169"/>
      <c r="E957" s="170">
        <v>10.927</v>
      </c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 t="s">
        <v>263</v>
      </c>
      <c r="AH957" s="157">
        <v>0</v>
      </c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</row>
    <row r="958" spans="1:60" outlineLevel="1" x14ac:dyDescent="0.2">
      <c r="A958" s="164"/>
      <c r="B958" s="165"/>
      <c r="C958" s="197" t="s">
        <v>1058</v>
      </c>
      <c r="D958" s="169"/>
      <c r="E958" s="170">
        <v>1.7</v>
      </c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 t="s">
        <v>263</v>
      </c>
      <c r="AH958" s="157">
        <v>0</v>
      </c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</row>
    <row r="959" spans="1:60" outlineLevel="1" x14ac:dyDescent="0.2">
      <c r="A959" s="164"/>
      <c r="B959" s="165"/>
      <c r="C959" s="197" t="s">
        <v>1059</v>
      </c>
      <c r="D959" s="169"/>
      <c r="E959" s="170">
        <v>11.840999999999999</v>
      </c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 t="s">
        <v>263</v>
      </c>
      <c r="AH959" s="157">
        <v>0</v>
      </c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</row>
    <row r="960" spans="1:60" outlineLevel="1" x14ac:dyDescent="0.2">
      <c r="A960" s="164"/>
      <c r="B960" s="165"/>
      <c r="C960" s="197" t="s">
        <v>1766</v>
      </c>
      <c r="D960" s="169"/>
      <c r="E960" s="170">
        <v>45.51</v>
      </c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 t="s">
        <v>263</v>
      </c>
      <c r="AH960" s="157">
        <v>0</v>
      </c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</row>
    <row r="961" spans="1:60" ht="22.5" outlineLevel="1" x14ac:dyDescent="0.2">
      <c r="A961" s="178">
        <v>287</v>
      </c>
      <c r="B961" s="179" t="s">
        <v>1767</v>
      </c>
      <c r="C961" s="196" t="s">
        <v>1768</v>
      </c>
      <c r="D961" s="180" t="s">
        <v>283</v>
      </c>
      <c r="E961" s="181">
        <v>287.99085000000002</v>
      </c>
      <c r="F961" s="182"/>
      <c r="G961" s="183">
        <f>ROUND(E961*F961,2)</f>
        <v>0</v>
      </c>
      <c r="H961" s="182"/>
      <c r="I961" s="183">
        <f>ROUND(E961*H961,2)</f>
        <v>0</v>
      </c>
      <c r="J961" s="182"/>
      <c r="K961" s="183">
        <f>ROUND(E961*J961,2)</f>
        <v>0</v>
      </c>
      <c r="L961" s="183">
        <v>21</v>
      </c>
      <c r="M961" s="183">
        <f>G961*(1+L961/100)</f>
        <v>0</v>
      </c>
      <c r="N961" s="183">
        <v>7.2000000000000005E-4</v>
      </c>
      <c r="O961" s="183">
        <f>ROUND(E961*N961,2)</f>
        <v>0.21</v>
      </c>
      <c r="P961" s="183">
        <v>0</v>
      </c>
      <c r="Q961" s="183">
        <f>ROUND(E961*P961,2)</f>
        <v>0</v>
      </c>
      <c r="R961" s="183"/>
      <c r="S961" s="183" t="s">
        <v>669</v>
      </c>
      <c r="T961" s="184" t="s">
        <v>670</v>
      </c>
      <c r="U961" s="167">
        <v>0</v>
      </c>
      <c r="V961" s="167">
        <f>ROUND(E961*U961,2)</f>
        <v>0</v>
      </c>
      <c r="W961" s="16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 t="s">
        <v>394</v>
      </c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</row>
    <row r="962" spans="1:60" outlineLevel="1" x14ac:dyDescent="0.2">
      <c r="A962" s="164"/>
      <c r="B962" s="165"/>
      <c r="C962" s="197" t="s">
        <v>1769</v>
      </c>
      <c r="D962" s="169"/>
      <c r="E962" s="170">
        <v>287.99085000000002</v>
      </c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 t="s">
        <v>263</v>
      </c>
      <c r="AH962" s="157">
        <v>0</v>
      </c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</row>
    <row r="963" spans="1:60" x14ac:dyDescent="0.2">
      <c r="A963" s="172" t="s">
        <v>242</v>
      </c>
      <c r="B963" s="173" t="s">
        <v>192</v>
      </c>
      <c r="C963" s="194" t="s">
        <v>193</v>
      </c>
      <c r="D963" s="174"/>
      <c r="E963" s="175"/>
      <c r="F963" s="176"/>
      <c r="G963" s="176">
        <f>SUMIF(AG964:AG977,"&lt;&gt;NOR",G964:G977)</f>
        <v>0</v>
      </c>
      <c r="H963" s="176"/>
      <c r="I963" s="176">
        <f>SUM(I964:I977)</f>
        <v>0</v>
      </c>
      <c r="J963" s="176"/>
      <c r="K963" s="176">
        <f>SUM(K964:K977)</f>
        <v>0</v>
      </c>
      <c r="L963" s="176"/>
      <c r="M963" s="176">
        <f>SUM(M964:M977)</f>
        <v>0</v>
      </c>
      <c r="N963" s="176"/>
      <c r="O963" s="176">
        <f>SUM(O964:O977)</f>
        <v>0.06</v>
      </c>
      <c r="P963" s="176"/>
      <c r="Q963" s="176">
        <f>SUM(Q964:Q977)</f>
        <v>0</v>
      </c>
      <c r="R963" s="176"/>
      <c r="S963" s="176"/>
      <c r="T963" s="177"/>
      <c r="U963" s="171"/>
      <c r="V963" s="171">
        <f>SUM(V964:V977)</f>
        <v>0</v>
      </c>
      <c r="W963" s="171"/>
      <c r="AG963" t="s">
        <v>243</v>
      </c>
    </row>
    <row r="964" spans="1:60" ht="22.5" outlineLevel="1" x14ac:dyDescent="0.2">
      <c r="A964" s="178">
        <v>288</v>
      </c>
      <c r="B964" s="179" t="s">
        <v>1770</v>
      </c>
      <c r="C964" s="196" t="s">
        <v>1771</v>
      </c>
      <c r="D964" s="180" t="s">
        <v>283</v>
      </c>
      <c r="E964" s="181">
        <v>237.81961999999999</v>
      </c>
      <c r="F964" s="182"/>
      <c r="G964" s="183">
        <f>ROUND(E964*F964,2)</f>
        <v>0</v>
      </c>
      <c r="H964" s="182"/>
      <c r="I964" s="183">
        <f>ROUND(E964*H964,2)</f>
        <v>0</v>
      </c>
      <c r="J964" s="182"/>
      <c r="K964" s="183">
        <f>ROUND(E964*J964,2)</f>
        <v>0</v>
      </c>
      <c r="L964" s="183">
        <v>21</v>
      </c>
      <c r="M964" s="183">
        <f>G964*(1+L964/100)</f>
        <v>0</v>
      </c>
      <c r="N964" s="183">
        <v>2.5999999999999998E-4</v>
      </c>
      <c r="O964" s="183">
        <f>ROUND(E964*N964,2)</f>
        <v>0.06</v>
      </c>
      <c r="P964" s="183">
        <v>0</v>
      </c>
      <c r="Q964" s="183">
        <f>ROUND(E964*P964,2)</f>
        <v>0</v>
      </c>
      <c r="R964" s="183"/>
      <c r="S964" s="183" t="s">
        <v>669</v>
      </c>
      <c r="T964" s="184" t="s">
        <v>670</v>
      </c>
      <c r="U964" s="167">
        <v>0</v>
      </c>
      <c r="V964" s="167">
        <f>ROUND(E964*U964,2)</f>
        <v>0</v>
      </c>
      <c r="W964" s="16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 t="s">
        <v>394</v>
      </c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</row>
    <row r="965" spans="1:60" outlineLevel="1" x14ac:dyDescent="0.2">
      <c r="A965" s="164"/>
      <c r="B965" s="165"/>
      <c r="C965" s="197" t="s">
        <v>986</v>
      </c>
      <c r="D965" s="169"/>
      <c r="E965" s="170">
        <v>12.24</v>
      </c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 t="s">
        <v>263</v>
      </c>
      <c r="AH965" s="157">
        <v>0</v>
      </c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</row>
    <row r="966" spans="1:60" outlineLevel="1" x14ac:dyDescent="0.2">
      <c r="A966" s="164"/>
      <c r="B966" s="165"/>
      <c r="C966" s="197" t="s">
        <v>987</v>
      </c>
      <c r="D966" s="169"/>
      <c r="E966" s="170">
        <v>18.329999999999998</v>
      </c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 t="s">
        <v>263</v>
      </c>
      <c r="AH966" s="157">
        <v>0</v>
      </c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</row>
    <row r="967" spans="1:60" outlineLevel="1" x14ac:dyDescent="0.2">
      <c r="A967" s="164"/>
      <c r="B967" s="165"/>
      <c r="C967" s="197" t="s">
        <v>988</v>
      </c>
      <c r="D967" s="169"/>
      <c r="E967" s="170">
        <v>24.67</v>
      </c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 t="s">
        <v>263</v>
      </c>
      <c r="AH967" s="157">
        <v>0</v>
      </c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</row>
    <row r="968" spans="1:60" outlineLevel="1" x14ac:dyDescent="0.2">
      <c r="A968" s="164"/>
      <c r="B968" s="165"/>
      <c r="C968" s="197" t="s">
        <v>1772</v>
      </c>
      <c r="D968" s="169"/>
      <c r="E968" s="170">
        <v>2.97</v>
      </c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 t="s">
        <v>263</v>
      </c>
      <c r="AH968" s="157">
        <v>0</v>
      </c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</row>
    <row r="969" spans="1:60" outlineLevel="1" x14ac:dyDescent="0.2">
      <c r="A969" s="164"/>
      <c r="B969" s="165"/>
      <c r="C969" s="197" t="s">
        <v>1773</v>
      </c>
      <c r="D969" s="169"/>
      <c r="E969" s="170">
        <v>4.68</v>
      </c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 t="s">
        <v>263</v>
      </c>
      <c r="AH969" s="157">
        <v>0</v>
      </c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</row>
    <row r="970" spans="1:60" outlineLevel="1" x14ac:dyDescent="0.2">
      <c r="A970" s="164"/>
      <c r="B970" s="165"/>
      <c r="C970" s="197" t="s">
        <v>999</v>
      </c>
      <c r="D970" s="169"/>
      <c r="E970" s="170">
        <v>21</v>
      </c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 t="s">
        <v>263</v>
      </c>
      <c r="AH970" s="157">
        <v>0</v>
      </c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</row>
    <row r="971" spans="1:60" outlineLevel="1" x14ac:dyDescent="0.2">
      <c r="A971" s="164"/>
      <c r="B971" s="165"/>
      <c r="C971" s="197" t="s">
        <v>1774</v>
      </c>
      <c r="D971" s="169"/>
      <c r="E971" s="170">
        <v>15.704000000000001</v>
      </c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 t="s">
        <v>263</v>
      </c>
      <c r="AH971" s="157">
        <v>0</v>
      </c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</row>
    <row r="972" spans="1:60" outlineLevel="1" x14ac:dyDescent="0.2">
      <c r="A972" s="164"/>
      <c r="B972" s="165"/>
      <c r="C972" s="197" t="s">
        <v>1309</v>
      </c>
      <c r="D972" s="169"/>
      <c r="E972" s="170">
        <v>26.01792</v>
      </c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 t="s">
        <v>263</v>
      </c>
      <c r="AH972" s="157">
        <v>0</v>
      </c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</row>
    <row r="973" spans="1:60" outlineLevel="1" x14ac:dyDescent="0.2">
      <c r="A973" s="164"/>
      <c r="B973" s="165"/>
      <c r="C973" s="197" t="s">
        <v>1310</v>
      </c>
      <c r="D973" s="169"/>
      <c r="E973" s="170">
        <v>57.078000000000003</v>
      </c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 t="s">
        <v>263</v>
      </c>
      <c r="AH973" s="157">
        <v>0</v>
      </c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</row>
    <row r="974" spans="1:60" outlineLevel="1" x14ac:dyDescent="0.2">
      <c r="A974" s="164"/>
      <c r="B974" s="165"/>
      <c r="C974" s="197" t="s">
        <v>1475</v>
      </c>
      <c r="D974" s="169"/>
      <c r="E974" s="170">
        <v>7.68</v>
      </c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 t="s">
        <v>263</v>
      </c>
      <c r="AH974" s="157">
        <v>0</v>
      </c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</row>
    <row r="975" spans="1:60" outlineLevel="1" x14ac:dyDescent="0.2">
      <c r="A975" s="164"/>
      <c r="B975" s="165"/>
      <c r="C975" s="197" t="s">
        <v>1478</v>
      </c>
      <c r="D975" s="169"/>
      <c r="E975" s="170">
        <v>9.7125000000000004</v>
      </c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 t="s">
        <v>263</v>
      </c>
      <c r="AH975" s="157">
        <v>0</v>
      </c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</row>
    <row r="976" spans="1:60" outlineLevel="1" x14ac:dyDescent="0.2">
      <c r="A976" s="164"/>
      <c r="B976" s="165"/>
      <c r="C976" s="197" t="s">
        <v>1775</v>
      </c>
      <c r="D976" s="169"/>
      <c r="E976" s="170">
        <v>20.589200000000002</v>
      </c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 t="s">
        <v>263</v>
      </c>
      <c r="AH976" s="157">
        <v>0</v>
      </c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</row>
    <row r="977" spans="1:60" outlineLevel="1" x14ac:dyDescent="0.2">
      <c r="A977" s="164"/>
      <c r="B977" s="165"/>
      <c r="C977" s="197" t="s">
        <v>1776</v>
      </c>
      <c r="D977" s="169"/>
      <c r="E977" s="170">
        <v>17.148</v>
      </c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 t="s">
        <v>263</v>
      </c>
      <c r="AH977" s="157">
        <v>0</v>
      </c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</row>
    <row r="978" spans="1:60" x14ac:dyDescent="0.2">
      <c r="A978" s="172" t="s">
        <v>242</v>
      </c>
      <c r="B978" s="173" t="s">
        <v>194</v>
      </c>
      <c r="C978" s="194" t="s">
        <v>195</v>
      </c>
      <c r="D978" s="174"/>
      <c r="E978" s="175"/>
      <c r="F978" s="176"/>
      <c r="G978" s="176">
        <f>SUMIF(AG979:AG979,"&lt;&gt;NOR",G979:G979)</f>
        <v>0</v>
      </c>
      <c r="H978" s="176"/>
      <c r="I978" s="176">
        <f>SUM(I979:I979)</f>
        <v>0</v>
      </c>
      <c r="J978" s="176"/>
      <c r="K978" s="176">
        <f>SUM(K979:K979)</f>
        <v>0</v>
      </c>
      <c r="L978" s="176"/>
      <c r="M978" s="176">
        <f>SUM(M979:M979)</f>
        <v>0</v>
      </c>
      <c r="N978" s="176"/>
      <c r="O978" s="176">
        <f>SUM(O979:O979)</f>
        <v>0</v>
      </c>
      <c r="P978" s="176"/>
      <c r="Q978" s="176">
        <f>SUM(Q979:Q979)</f>
        <v>0</v>
      </c>
      <c r="R978" s="176"/>
      <c r="S978" s="176"/>
      <c r="T978" s="177"/>
      <c r="U978" s="171"/>
      <c r="V978" s="171">
        <f>SUM(V979:V979)</f>
        <v>0</v>
      </c>
      <c r="W978" s="171"/>
      <c r="AG978" t="s">
        <v>243</v>
      </c>
    </row>
    <row r="979" spans="1:60" outlineLevel="1" x14ac:dyDescent="0.2">
      <c r="A979" s="185">
        <v>289</v>
      </c>
      <c r="B979" s="186" t="s">
        <v>1777</v>
      </c>
      <c r="C979" s="195" t="s">
        <v>1778</v>
      </c>
      <c r="D979" s="187" t="s">
        <v>1416</v>
      </c>
      <c r="E979" s="188">
        <v>8</v>
      </c>
      <c r="F979" s="189"/>
      <c r="G979" s="190">
        <f>ROUND(E979*F979,2)</f>
        <v>0</v>
      </c>
      <c r="H979" s="189"/>
      <c r="I979" s="190">
        <f>ROUND(E979*H979,2)</f>
        <v>0</v>
      </c>
      <c r="J979" s="189"/>
      <c r="K979" s="190">
        <f>ROUND(E979*J979,2)</f>
        <v>0</v>
      </c>
      <c r="L979" s="190">
        <v>21</v>
      </c>
      <c r="M979" s="190">
        <f>G979*(1+L979/100)</f>
        <v>0</v>
      </c>
      <c r="N979" s="190">
        <v>0</v>
      </c>
      <c r="O979" s="190">
        <f>ROUND(E979*N979,2)</f>
        <v>0</v>
      </c>
      <c r="P979" s="190">
        <v>0</v>
      </c>
      <c r="Q979" s="190">
        <f>ROUND(E979*P979,2)</f>
        <v>0</v>
      </c>
      <c r="R979" s="190"/>
      <c r="S979" s="190" t="s">
        <v>669</v>
      </c>
      <c r="T979" s="191" t="s">
        <v>670</v>
      </c>
      <c r="U979" s="167">
        <v>0</v>
      </c>
      <c r="V979" s="167">
        <f>ROUND(E979*U979,2)</f>
        <v>0</v>
      </c>
      <c r="W979" s="16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 t="s">
        <v>259</v>
      </c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</row>
    <row r="980" spans="1:60" x14ac:dyDescent="0.2">
      <c r="A980" s="172" t="s">
        <v>242</v>
      </c>
      <c r="B980" s="173" t="s">
        <v>214</v>
      </c>
      <c r="C980" s="194" t="s">
        <v>215</v>
      </c>
      <c r="D980" s="174"/>
      <c r="E980" s="175"/>
      <c r="F980" s="176"/>
      <c r="G980" s="176">
        <f>SUMIF(AG981:AG987,"&lt;&gt;NOR",G981:G987)</f>
        <v>0</v>
      </c>
      <c r="H980" s="176"/>
      <c r="I980" s="176">
        <f>SUM(I981:I987)</f>
        <v>0</v>
      </c>
      <c r="J980" s="176"/>
      <c r="K980" s="176">
        <f>SUM(K981:K987)</f>
        <v>0</v>
      </c>
      <c r="L980" s="176"/>
      <c r="M980" s="176">
        <f>SUM(M981:M987)</f>
        <v>0</v>
      </c>
      <c r="N980" s="176"/>
      <c r="O980" s="176">
        <f>SUM(O981:O987)</f>
        <v>0</v>
      </c>
      <c r="P980" s="176"/>
      <c r="Q980" s="176">
        <f>SUM(Q981:Q987)</f>
        <v>0</v>
      </c>
      <c r="R980" s="176"/>
      <c r="S980" s="176"/>
      <c r="T980" s="177"/>
      <c r="U980" s="171"/>
      <c r="V980" s="171">
        <f>SUM(V981:V987)</f>
        <v>0</v>
      </c>
      <c r="W980" s="171"/>
      <c r="AG980" t="s">
        <v>243</v>
      </c>
    </row>
    <row r="981" spans="1:60" outlineLevel="1" x14ac:dyDescent="0.2">
      <c r="A981" s="185">
        <v>290</v>
      </c>
      <c r="B981" s="186" t="s">
        <v>1779</v>
      </c>
      <c r="C981" s="195" t="s">
        <v>1780</v>
      </c>
      <c r="D981" s="187" t="s">
        <v>510</v>
      </c>
      <c r="E981" s="188">
        <v>1</v>
      </c>
      <c r="F981" s="189"/>
      <c r="G981" s="190">
        <f t="shared" ref="G981:G987" si="0">ROUND(E981*F981,2)</f>
        <v>0</v>
      </c>
      <c r="H981" s="189"/>
      <c r="I981" s="190">
        <f t="shared" ref="I981:I987" si="1">ROUND(E981*H981,2)</f>
        <v>0</v>
      </c>
      <c r="J981" s="189"/>
      <c r="K981" s="190">
        <f t="shared" ref="K981:K987" si="2">ROUND(E981*J981,2)</f>
        <v>0</v>
      </c>
      <c r="L981" s="190">
        <v>21</v>
      </c>
      <c r="M981" s="190">
        <f t="shared" ref="M981:M987" si="3">G981*(1+L981/100)</f>
        <v>0</v>
      </c>
      <c r="N981" s="190">
        <v>0</v>
      </c>
      <c r="O981" s="190">
        <f t="shared" ref="O981:O987" si="4">ROUND(E981*N981,2)</f>
        <v>0</v>
      </c>
      <c r="P981" s="190">
        <v>0</v>
      </c>
      <c r="Q981" s="190">
        <f t="shared" ref="Q981:Q987" si="5">ROUND(E981*P981,2)</f>
        <v>0</v>
      </c>
      <c r="R981" s="190"/>
      <c r="S981" s="190" t="s">
        <v>669</v>
      </c>
      <c r="T981" s="191" t="s">
        <v>670</v>
      </c>
      <c r="U981" s="167">
        <v>0</v>
      </c>
      <c r="V981" s="167">
        <f t="shared" ref="V981:V987" si="6">ROUND(E981*U981,2)</f>
        <v>0</v>
      </c>
      <c r="W981" s="16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 t="s">
        <v>259</v>
      </c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</row>
    <row r="982" spans="1:60" outlineLevel="1" x14ac:dyDescent="0.2">
      <c r="A982" s="185">
        <v>291</v>
      </c>
      <c r="B982" s="186" t="s">
        <v>1781</v>
      </c>
      <c r="C982" s="195" t="s">
        <v>1782</v>
      </c>
      <c r="D982" s="187" t="s">
        <v>510</v>
      </c>
      <c r="E982" s="188">
        <v>1</v>
      </c>
      <c r="F982" s="189"/>
      <c r="G982" s="190">
        <f t="shared" si="0"/>
        <v>0</v>
      </c>
      <c r="H982" s="189"/>
      <c r="I982" s="190">
        <f t="shared" si="1"/>
        <v>0</v>
      </c>
      <c r="J982" s="189"/>
      <c r="K982" s="190">
        <f t="shared" si="2"/>
        <v>0</v>
      </c>
      <c r="L982" s="190">
        <v>21</v>
      </c>
      <c r="M982" s="190">
        <f t="shared" si="3"/>
        <v>0</v>
      </c>
      <c r="N982" s="190">
        <v>0</v>
      </c>
      <c r="O982" s="190">
        <f t="shared" si="4"/>
        <v>0</v>
      </c>
      <c r="P982" s="190">
        <v>0</v>
      </c>
      <c r="Q982" s="190">
        <f t="shared" si="5"/>
        <v>0</v>
      </c>
      <c r="R982" s="190"/>
      <c r="S982" s="190" t="s">
        <v>669</v>
      </c>
      <c r="T982" s="191" t="s">
        <v>670</v>
      </c>
      <c r="U982" s="167">
        <v>0</v>
      </c>
      <c r="V982" s="167">
        <f t="shared" si="6"/>
        <v>0</v>
      </c>
      <c r="W982" s="16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 t="s">
        <v>259</v>
      </c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</row>
    <row r="983" spans="1:60" outlineLevel="1" x14ac:dyDescent="0.2">
      <c r="A983" s="185">
        <v>292</v>
      </c>
      <c r="B983" s="186" t="s">
        <v>1783</v>
      </c>
      <c r="C983" s="195" t="s">
        <v>419</v>
      </c>
      <c r="D983" s="187" t="s">
        <v>510</v>
      </c>
      <c r="E983" s="188">
        <v>1</v>
      </c>
      <c r="F983" s="189"/>
      <c r="G983" s="190">
        <f t="shared" si="0"/>
        <v>0</v>
      </c>
      <c r="H983" s="189"/>
      <c r="I983" s="190">
        <f t="shared" si="1"/>
        <v>0</v>
      </c>
      <c r="J983" s="189"/>
      <c r="K983" s="190">
        <f t="shared" si="2"/>
        <v>0</v>
      </c>
      <c r="L983" s="190">
        <v>21</v>
      </c>
      <c r="M983" s="190">
        <f t="shared" si="3"/>
        <v>0</v>
      </c>
      <c r="N983" s="190">
        <v>0</v>
      </c>
      <c r="O983" s="190">
        <f t="shared" si="4"/>
        <v>0</v>
      </c>
      <c r="P983" s="190">
        <v>0</v>
      </c>
      <c r="Q983" s="190">
        <f t="shared" si="5"/>
        <v>0</v>
      </c>
      <c r="R983" s="190"/>
      <c r="S983" s="190" t="s">
        <v>669</v>
      </c>
      <c r="T983" s="191" t="s">
        <v>670</v>
      </c>
      <c r="U983" s="167">
        <v>0</v>
      </c>
      <c r="V983" s="167">
        <f t="shared" si="6"/>
        <v>0</v>
      </c>
      <c r="W983" s="16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 t="s">
        <v>259</v>
      </c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</row>
    <row r="984" spans="1:60" outlineLevel="1" x14ac:dyDescent="0.2">
      <c r="A984" s="185">
        <v>293</v>
      </c>
      <c r="B984" s="186" t="s">
        <v>1784</v>
      </c>
      <c r="C984" s="195" t="s">
        <v>1785</v>
      </c>
      <c r="D984" s="187" t="s">
        <v>510</v>
      </c>
      <c r="E984" s="188">
        <v>1</v>
      </c>
      <c r="F984" s="189"/>
      <c r="G984" s="190">
        <f t="shared" si="0"/>
        <v>0</v>
      </c>
      <c r="H984" s="189"/>
      <c r="I984" s="190">
        <f t="shared" si="1"/>
        <v>0</v>
      </c>
      <c r="J984" s="189"/>
      <c r="K984" s="190">
        <f t="shared" si="2"/>
        <v>0</v>
      </c>
      <c r="L984" s="190">
        <v>21</v>
      </c>
      <c r="M984" s="190">
        <f t="shared" si="3"/>
        <v>0</v>
      </c>
      <c r="N984" s="190">
        <v>0</v>
      </c>
      <c r="O984" s="190">
        <f t="shared" si="4"/>
        <v>0</v>
      </c>
      <c r="P984" s="190">
        <v>0</v>
      </c>
      <c r="Q984" s="190">
        <f t="shared" si="5"/>
        <v>0</v>
      </c>
      <c r="R984" s="190"/>
      <c r="S984" s="190" t="s">
        <v>669</v>
      </c>
      <c r="T984" s="191" t="s">
        <v>670</v>
      </c>
      <c r="U984" s="167">
        <v>0</v>
      </c>
      <c r="V984" s="167">
        <f t="shared" si="6"/>
        <v>0</v>
      </c>
      <c r="W984" s="16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 t="s">
        <v>259</v>
      </c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</row>
    <row r="985" spans="1:60" outlineLevel="1" x14ac:dyDescent="0.2">
      <c r="A985" s="185">
        <v>294</v>
      </c>
      <c r="B985" s="186" t="s">
        <v>1786</v>
      </c>
      <c r="C985" s="195" t="s">
        <v>1787</v>
      </c>
      <c r="D985" s="187" t="s">
        <v>510</v>
      </c>
      <c r="E985" s="188">
        <v>1</v>
      </c>
      <c r="F985" s="189"/>
      <c r="G985" s="190">
        <f t="shared" si="0"/>
        <v>0</v>
      </c>
      <c r="H985" s="189"/>
      <c r="I985" s="190">
        <f t="shared" si="1"/>
        <v>0</v>
      </c>
      <c r="J985" s="189"/>
      <c r="K985" s="190">
        <f t="shared" si="2"/>
        <v>0</v>
      </c>
      <c r="L985" s="190">
        <v>21</v>
      </c>
      <c r="M985" s="190">
        <f t="shared" si="3"/>
        <v>0</v>
      </c>
      <c r="N985" s="190">
        <v>0</v>
      </c>
      <c r="O985" s="190">
        <f t="shared" si="4"/>
        <v>0</v>
      </c>
      <c r="P985" s="190">
        <v>0</v>
      </c>
      <c r="Q985" s="190">
        <f t="shared" si="5"/>
        <v>0</v>
      </c>
      <c r="R985" s="190"/>
      <c r="S985" s="190" t="s">
        <v>669</v>
      </c>
      <c r="T985" s="191" t="s">
        <v>670</v>
      </c>
      <c r="U985" s="167">
        <v>0</v>
      </c>
      <c r="V985" s="167">
        <f t="shared" si="6"/>
        <v>0</v>
      </c>
      <c r="W985" s="16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 t="s">
        <v>259</v>
      </c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</row>
    <row r="986" spans="1:60" outlineLevel="1" x14ac:dyDescent="0.2">
      <c r="A986" s="185">
        <v>295</v>
      </c>
      <c r="B986" s="186" t="s">
        <v>1788</v>
      </c>
      <c r="C986" s="195" t="s">
        <v>1789</v>
      </c>
      <c r="D986" s="187" t="s">
        <v>510</v>
      </c>
      <c r="E986" s="188">
        <v>1</v>
      </c>
      <c r="F986" s="189"/>
      <c r="G986" s="190">
        <f t="shared" si="0"/>
        <v>0</v>
      </c>
      <c r="H986" s="189"/>
      <c r="I986" s="190">
        <f t="shared" si="1"/>
        <v>0</v>
      </c>
      <c r="J986" s="189"/>
      <c r="K986" s="190">
        <f t="shared" si="2"/>
        <v>0</v>
      </c>
      <c r="L986" s="190">
        <v>21</v>
      </c>
      <c r="M986" s="190">
        <f t="shared" si="3"/>
        <v>0</v>
      </c>
      <c r="N986" s="190">
        <v>0</v>
      </c>
      <c r="O986" s="190">
        <f t="shared" si="4"/>
        <v>0</v>
      </c>
      <c r="P986" s="190">
        <v>0</v>
      </c>
      <c r="Q986" s="190">
        <f t="shared" si="5"/>
        <v>0</v>
      </c>
      <c r="R986" s="190"/>
      <c r="S986" s="190" t="s">
        <v>669</v>
      </c>
      <c r="T986" s="191" t="s">
        <v>670</v>
      </c>
      <c r="U986" s="167">
        <v>0</v>
      </c>
      <c r="V986" s="167">
        <f t="shared" si="6"/>
        <v>0</v>
      </c>
      <c r="W986" s="16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 t="s">
        <v>259</v>
      </c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</row>
    <row r="987" spans="1:60" ht="22.5" outlineLevel="1" x14ac:dyDescent="0.2">
      <c r="A987" s="178">
        <v>296</v>
      </c>
      <c r="B987" s="179" t="s">
        <v>1790</v>
      </c>
      <c r="C987" s="196" t="s">
        <v>1791</v>
      </c>
      <c r="D987" s="180" t="s">
        <v>510</v>
      </c>
      <c r="E987" s="181">
        <v>1</v>
      </c>
      <c r="F987" s="182"/>
      <c r="G987" s="183">
        <f t="shared" si="0"/>
        <v>0</v>
      </c>
      <c r="H987" s="182"/>
      <c r="I987" s="183">
        <f t="shared" si="1"/>
        <v>0</v>
      </c>
      <c r="J987" s="182"/>
      <c r="K987" s="183">
        <f t="shared" si="2"/>
        <v>0</v>
      </c>
      <c r="L987" s="183">
        <v>21</v>
      </c>
      <c r="M987" s="183">
        <f t="shared" si="3"/>
        <v>0</v>
      </c>
      <c r="N987" s="183">
        <v>0</v>
      </c>
      <c r="O987" s="183">
        <f t="shared" si="4"/>
        <v>0</v>
      </c>
      <c r="P987" s="183">
        <v>0</v>
      </c>
      <c r="Q987" s="183">
        <f t="shared" si="5"/>
        <v>0</v>
      </c>
      <c r="R987" s="183"/>
      <c r="S987" s="183" t="s">
        <v>669</v>
      </c>
      <c r="T987" s="184" t="s">
        <v>670</v>
      </c>
      <c r="U987" s="167">
        <v>0</v>
      </c>
      <c r="V987" s="167">
        <f t="shared" si="6"/>
        <v>0</v>
      </c>
      <c r="W987" s="16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 t="s">
        <v>259</v>
      </c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</row>
    <row r="988" spans="1:60" x14ac:dyDescent="0.2">
      <c r="A988" s="5"/>
      <c r="B988" s="6"/>
      <c r="C988" s="198"/>
      <c r="D988" s="8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AE988">
        <v>15</v>
      </c>
      <c r="AF988">
        <v>21</v>
      </c>
    </row>
    <row r="989" spans="1:60" x14ac:dyDescent="0.2">
      <c r="A989" s="160"/>
      <c r="B989" s="161" t="s">
        <v>29</v>
      </c>
      <c r="C989" s="199"/>
      <c r="D989" s="162"/>
      <c r="E989" s="163"/>
      <c r="F989" s="163"/>
      <c r="G989" s="193">
        <f>G8+G80+G147+G195+G229+G281+G410+G415+G606+G609+G615+G637+G651+G653+G656+G696+G710+G733+G768+G825+G878+G903+G915+G926+G963+G978+G980</f>
        <v>0</v>
      </c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AE989">
        <f>SUMIF(L7:L987,AE988,G7:G987)</f>
        <v>0</v>
      </c>
      <c r="AF989">
        <f>SUMIF(L7:L987,AF988,G7:G987)</f>
        <v>0</v>
      </c>
      <c r="AG989" t="s">
        <v>426</v>
      </c>
    </row>
    <row r="990" spans="1:60" x14ac:dyDescent="0.2">
      <c r="A990" s="268" t="s">
        <v>427</v>
      </c>
      <c r="B990" s="268"/>
      <c r="C990" s="198"/>
      <c r="D990" s="8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60" x14ac:dyDescent="0.2">
      <c r="A991" s="5"/>
      <c r="B991" s="6" t="s">
        <v>1792</v>
      </c>
      <c r="C991" s="198" t="s">
        <v>1793</v>
      </c>
      <c r="D991" s="8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AG991" t="s">
        <v>430</v>
      </c>
    </row>
    <row r="992" spans="1:60" x14ac:dyDescent="0.2">
      <c r="A992" s="5"/>
      <c r="B992" s="6" t="s">
        <v>1794</v>
      </c>
      <c r="C992" s="198" t="s">
        <v>1795</v>
      </c>
      <c r="D992" s="8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AG992" t="s">
        <v>433</v>
      </c>
    </row>
    <row r="993" spans="1:33" x14ac:dyDescent="0.2">
      <c r="A993" s="5"/>
      <c r="B993" s="6"/>
      <c r="C993" s="198" t="s">
        <v>434</v>
      </c>
      <c r="D993" s="8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AG993" t="s">
        <v>435</v>
      </c>
    </row>
    <row r="994" spans="1:33" x14ac:dyDescent="0.2">
      <c r="A994" s="5"/>
      <c r="B994" s="6"/>
      <c r="C994" s="198"/>
      <c r="D994" s="8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33" x14ac:dyDescent="0.2">
      <c r="C995" s="200"/>
      <c r="D995" s="148"/>
      <c r="AG995" t="s">
        <v>436</v>
      </c>
    </row>
    <row r="996" spans="1:33" x14ac:dyDescent="0.2">
      <c r="D996" s="148"/>
    </row>
    <row r="997" spans="1:33" x14ac:dyDescent="0.2">
      <c r="D997" s="148"/>
    </row>
    <row r="998" spans="1:33" x14ac:dyDescent="0.2">
      <c r="D998" s="148"/>
    </row>
    <row r="999" spans="1:33" x14ac:dyDescent="0.2">
      <c r="D999" s="148"/>
    </row>
    <row r="1000" spans="1:33" x14ac:dyDescent="0.2">
      <c r="D1000" s="148"/>
    </row>
    <row r="1001" spans="1:33" x14ac:dyDescent="0.2">
      <c r="D1001" s="148"/>
    </row>
    <row r="1002" spans="1:33" x14ac:dyDescent="0.2">
      <c r="D1002" s="148"/>
    </row>
    <row r="1003" spans="1:33" x14ac:dyDescent="0.2">
      <c r="D1003" s="148"/>
    </row>
    <row r="1004" spans="1:33" x14ac:dyDescent="0.2">
      <c r="D1004" s="148"/>
    </row>
    <row r="1005" spans="1:33" x14ac:dyDescent="0.2">
      <c r="D1005" s="148"/>
    </row>
    <row r="1006" spans="1:33" x14ac:dyDescent="0.2">
      <c r="D1006" s="148"/>
    </row>
    <row r="1007" spans="1:33" x14ac:dyDescent="0.2">
      <c r="D1007" s="148"/>
    </row>
    <row r="1008" spans="1:33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Qm98l8Lko9JG0FOVEIpl0UnGjf2VpGBJNEPM6d1dTElJaGtvIWVPuye2oovpCgBFUBHpwMmhoCVa1r1EcsJqPA==" saltValue="SLZq0JZspOmhcehzHYkDAg==" spinCount="100000" sheet="1"/>
  <mergeCells count="300">
    <mergeCell ref="A1:G1"/>
    <mergeCell ref="C2:G2"/>
    <mergeCell ref="C3:G3"/>
    <mergeCell ref="C4:G4"/>
    <mergeCell ref="A990:B990"/>
    <mergeCell ref="C10:G10"/>
    <mergeCell ref="C14:G14"/>
    <mergeCell ref="C15:G15"/>
    <mergeCell ref="C16:G16"/>
    <mergeCell ref="C20:G20"/>
    <mergeCell ref="C33:G33"/>
    <mergeCell ref="C34:G34"/>
    <mergeCell ref="C35:G35"/>
    <mergeCell ref="C36:G36"/>
    <mergeCell ref="C37:G37"/>
    <mergeCell ref="C38:G38"/>
    <mergeCell ref="C21:G21"/>
    <mergeCell ref="C22:G22"/>
    <mergeCell ref="C23:G23"/>
    <mergeCell ref="C24:G24"/>
    <mergeCell ref="C31:G31"/>
    <mergeCell ref="C32:G32"/>
    <mergeCell ref="C72:G72"/>
    <mergeCell ref="C76:G76"/>
    <mergeCell ref="C77:G77"/>
    <mergeCell ref="C82:G82"/>
    <mergeCell ref="C83:G83"/>
    <mergeCell ref="C84:G84"/>
    <mergeCell ref="C50:G50"/>
    <mergeCell ref="C57:G57"/>
    <mergeCell ref="C58:G58"/>
    <mergeCell ref="C63:G63"/>
    <mergeCell ref="C64:G64"/>
    <mergeCell ref="C71:G71"/>
    <mergeCell ref="C107:G107"/>
    <mergeCell ref="C111:G111"/>
    <mergeCell ref="C113:G113"/>
    <mergeCell ref="C115:G115"/>
    <mergeCell ref="C116:G116"/>
    <mergeCell ref="C117:G117"/>
    <mergeCell ref="C85:G85"/>
    <mergeCell ref="C91:G91"/>
    <mergeCell ref="C92:G92"/>
    <mergeCell ref="C96:G96"/>
    <mergeCell ref="C101:G101"/>
    <mergeCell ref="C106:G106"/>
    <mergeCell ref="C142:G142"/>
    <mergeCell ref="C145:G145"/>
    <mergeCell ref="C149:G149"/>
    <mergeCell ref="C153:G153"/>
    <mergeCell ref="C156:G156"/>
    <mergeCell ref="C160:G160"/>
    <mergeCell ref="C118:G118"/>
    <mergeCell ref="C126:G126"/>
    <mergeCell ref="C129:G129"/>
    <mergeCell ref="C130:G130"/>
    <mergeCell ref="C131:G131"/>
    <mergeCell ref="C139:G139"/>
    <mergeCell ref="C176:G176"/>
    <mergeCell ref="C177:G177"/>
    <mergeCell ref="C180:G180"/>
    <mergeCell ref="C182:G182"/>
    <mergeCell ref="C184:G184"/>
    <mergeCell ref="C186:G186"/>
    <mergeCell ref="C161:G161"/>
    <mergeCell ref="C165:G165"/>
    <mergeCell ref="C168:G168"/>
    <mergeCell ref="C169:G169"/>
    <mergeCell ref="C170:G170"/>
    <mergeCell ref="C171:G171"/>
    <mergeCell ref="C231:G231"/>
    <mergeCell ref="C232:G232"/>
    <mergeCell ref="C239:G239"/>
    <mergeCell ref="C240:G240"/>
    <mergeCell ref="C245:G245"/>
    <mergeCell ref="C246:G246"/>
    <mergeCell ref="C191:G191"/>
    <mergeCell ref="C204:G204"/>
    <mergeCell ref="C205:G205"/>
    <mergeCell ref="C211:G211"/>
    <mergeCell ref="C214:G214"/>
    <mergeCell ref="C216:G216"/>
    <mergeCell ref="C260:G260"/>
    <mergeCell ref="C272:G272"/>
    <mergeCell ref="C273:G273"/>
    <mergeCell ref="C274:G274"/>
    <mergeCell ref="C278:G278"/>
    <mergeCell ref="C279:G279"/>
    <mergeCell ref="C247:G247"/>
    <mergeCell ref="C248:G248"/>
    <mergeCell ref="C249:G249"/>
    <mergeCell ref="C250:G250"/>
    <mergeCell ref="C251:G251"/>
    <mergeCell ref="C252:G252"/>
    <mergeCell ref="C302:G302"/>
    <mergeCell ref="C308:G308"/>
    <mergeCell ref="C309:G309"/>
    <mergeCell ref="C310:G310"/>
    <mergeCell ref="C311:G311"/>
    <mergeCell ref="C312:G312"/>
    <mergeCell ref="C283:G283"/>
    <mergeCell ref="C288:G288"/>
    <mergeCell ref="C294:G294"/>
    <mergeCell ref="C299:G299"/>
    <mergeCell ref="C300:G300"/>
    <mergeCell ref="C301:G301"/>
    <mergeCell ref="C336:G336"/>
    <mergeCell ref="C337:G337"/>
    <mergeCell ref="C338:G338"/>
    <mergeCell ref="C344:G344"/>
    <mergeCell ref="C354:G354"/>
    <mergeCell ref="C357:G357"/>
    <mergeCell ref="C318:G318"/>
    <mergeCell ref="C319:G319"/>
    <mergeCell ref="C330:G330"/>
    <mergeCell ref="C332:G332"/>
    <mergeCell ref="C334:G334"/>
    <mergeCell ref="C335:G335"/>
    <mergeCell ref="C378:G378"/>
    <mergeCell ref="C379:G379"/>
    <mergeCell ref="C389:G389"/>
    <mergeCell ref="C390:G390"/>
    <mergeCell ref="C395:G395"/>
    <mergeCell ref="C396:G396"/>
    <mergeCell ref="C363:G363"/>
    <mergeCell ref="C364:G364"/>
    <mergeCell ref="C369:G369"/>
    <mergeCell ref="C370:G370"/>
    <mergeCell ref="C375:G375"/>
    <mergeCell ref="C376:G376"/>
    <mergeCell ref="C417:G417"/>
    <mergeCell ref="C418:G418"/>
    <mergeCell ref="C420:G420"/>
    <mergeCell ref="C421:G421"/>
    <mergeCell ref="C422:G422"/>
    <mergeCell ref="C424:G424"/>
    <mergeCell ref="C397:G397"/>
    <mergeCell ref="C398:G398"/>
    <mergeCell ref="C399:G399"/>
    <mergeCell ref="C406:G406"/>
    <mergeCell ref="C409:G409"/>
    <mergeCell ref="C412:G412"/>
    <mergeCell ref="C434:G434"/>
    <mergeCell ref="C436:G436"/>
    <mergeCell ref="C437:G437"/>
    <mergeCell ref="C439:G439"/>
    <mergeCell ref="C440:G440"/>
    <mergeCell ref="C441:G441"/>
    <mergeCell ref="C425:G425"/>
    <mergeCell ref="C427:G427"/>
    <mergeCell ref="C428:G428"/>
    <mergeCell ref="C430:G430"/>
    <mergeCell ref="C431:G431"/>
    <mergeCell ref="C433:G433"/>
    <mergeCell ref="C455:G455"/>
    <mergeCell ref="C459:G459"/>
    <mergeCell ref="C463:G463"/>
    <mergeCell ref="C464:G464"/>
    <mergeCell ref="C468:G468"/>
    <mergeCell ref="C474:G474"/>
    <mergeCell ref="C443:G443"/>
    <mergeCell ref="C445:G445"/>
    <mergeCell ref="C446:G446"/>
    <mergeCell ref="C448:G448"/>
    <mergeCell ref="C450:G450"/>
    <mergeCell ref="C452:G452"/>
    <mergeCell ref="C491:G491"/>
    <mergeCell ref="C494:G494"/>
    <mergeCell ref="C495:G495"/>
    <mergeCell ref="C496:G496"/>
    <mergeCell ref="C497:G497"/>
    <mergeCell ref="C503:G503"/>
    <mergeCell ref="C475:G475"/>
    <mergeCell ref="C476:G476"/>
    <mergeCell ref="C477:G477"/>
    <mergeCell ref="C478:G478"/>
    <mergeCell ref="C486:G486"/>
    <mergeCell ref="C488:G488"/>
    <mergeCell ref="C526:G526"/>
    <mergeCell ref="C529:G529"/>
    <mergeCell ref="C533:G533"/>
    <mergeCell ref="C546:G546"/>
    <mergeCell ref="C557:G557"/>
    <mergeCell ref="C558:G558"/>
    <mergeCell ref="C506:G506"/>
    <mergeCell ref="C509:G509"/>
    <mergeCell ref="C512:G512"/>
    <mergeCell ref="C515:G515"/>
    <mergeCell ref="C518:G518"/>
    <mergeCell ref="C523:G523"/>
    <mergeCell ref="C587:G587"/>
    <mergeCell ref="C590:G590"/>
    <mergeCell ref="C591:G591"/>
    <mergeCell ref="C594:G594"/>
    <mergeCell ref="C595:G595"/>
    <mergeCell ref="C598:G598"/>
    <mergeCell ref="C573:G573"/>
    <mergeCell ref="C576:G576"/>
    <mergeCell ref="C577:G577"/>
    <mergeCell ref="C580:G580"/>
    <mergeCell ref="C581:G581"/>
    <mergeCell ref="C584:G584"/>
    <mergeCell ref="C624:G624"/>
    <mergeCell ref="C625:G625"/>
    <mergeCell ref="C626:G626"/>
    <mergeCell ref="C631:G631"/>
    <mergeCell ref="C642:G642"/>
    <mergeCell ref="C645:G645"/>
    <mergeCell ref="C601:G601"/>
    <mergeCell ref="C604:G604"/>
    <mergeCell ref="C608:G608"/>
    <mergeCell ref="C612:G612"/>
    <mergeCell ref="C622:G622"/>
    <mergeCell ref="C623:G623"/>
    <mergeCell ref="C674:G674"/>
    <mergeCell ref="C683:G683"/>
    <mergeCell ref="C686:G686"/>
    <mergeCell ref="C693:G693"/>
    <mergeCell ref="C694:G694"/>
    <mergeCell ref="C698:G698"/>
    <mergeCell ref="C648:G648"/>
    <mergeCell ref="C655:G655"/>
    <mergeCell ref="C658:G658"/>
    <mergeCell ref="C660:G660"/>
    <mergeCell ref="C663:G663"/>
    <mergeCell ref="C666:G666"/>
    <mergeCell ref="C735:G735"/>
    <mergeCell ref="C740:G740"/>
    <mergeCell ref="C741:G741"/>
    <mergeCell ref="C744:G744"/>
    <mergeCell ref="C745:G745"/>
    <mergeCell ref="C749:G749"/>
    <mergeCell ref="C699:G699"/>
    <mergeCell ref="C700:G700"/>
    <mergeCell ref="C720:G720"/>
    <mergeCell ref="C724:G724"/>
    <mergeCell ref="C727:G727"/>
    <mergeCell ref="C730:G730"/>
    <mergeCell ref="C787:G787"/>
    <mergeCell ref="C789:G789"/>
    <mergeCell ref="C791:G791"/>
    <mergeCell ref="C795:G795"/>
    <mergeCell ref="C796:G796"/>
    <mergeCell ref="C798:G798"/>
    <mergeCell ref="C757:G757"/>
    <mergeCell ref="C758:G758"/>
    <mergeCell ref="C774:G774"/>
    <mergeCell ref="C779:G779"/>
    <mergeCell ref="C781:G781"/>
    <mergeCell ref="C784:G784"/>
    <mergeCell ref="C814:G814"/>
    <mergeCell ref="C815:G815"/>
    <mergeCell ref="C816:G816"/>
    <mergeCell ref="C817:G817"/>
    <mergeCell ref="C819:G819"/>
    <mergeCell ref="C820:G820"/>
    <mergeCell ref="C801:G801"/>
    <mergeCell ref="C807:G807"/>
    <mergeCell ref="C809:G809"/>
    <mergeCell ref="C810:G810"/>
    <mergeCell ref="C811:G811"/>
    <mergeCell ref="C812:G812"/>
    <mergeCell ref="C834:G834"/>
    <mergeCell ref="C837:G837"/>
    <mergeCell ref="C839:G839"/>
    <mergeCell ref="C841:G841"/>
    <mergeCell ref="C843:G843"/>
    <mergeCell ref="C846:G846"/>
    <mergeCell ref="C821:G821"/>
    <mergeCell ref="C822:G822"/>
    <mergeCell ref="C823:G823"/>
    <mergeCell ref="C827:G827"/>
    <mergeCell ref="C830:G830"/>
    <mergeCell ref="C832:G832"/>
    <mergeCell ref="C861:G861"/>
    <mergeCell ref="C863:G863"/>
    <mergeCell ref="C865:G865"/>
    <mergeCell ref="C867:G867"/>
    <mergeCell ref="C869:G869"/>
    <mergeCell ref="C871:G871"/>
    <mergeCell ref="C848:G848"/>
    <mergeCell ref="C850:G850"/>
    <mergeCell ref="C852:G852"/>
    <mergeCell ref="C854:G854"/>
    <mergeCell ref="C856:G856"/>
    <mergeCell ref="C859:G859"/>
    <mergeCell ref="C951:G951"/>
    <mergeCell ref="C952:G952"/>
    <mergeCell ref="C895:G895"/>
    <mergeCell ref="C896:G896"/>
    <mergeCell ref="C923:G923"/>
    <mergeCell ref="C928:G928"/>
    <mergeCell ref="C929:G929"/>
    <mergeCell ref="C946:G946"/>
    <mergeCell ref="C874:G874"/>
    <mergeCell ref="C880:G880"/>
    <mergeCell ref="C881:G881"/>
    <mergeCell ref="C885:G885"/>
    <mergeCell ref="C886:G886"/>
    <mergeCell ref="C890:G89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135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61</v>
      </c>
      <c r="C3" s="262" t="s">
        <v>62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64</v>
      </c>
      <c r="C4" s="265" t="s">
        <v>65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99</v>
      </c>
      <c r="C8" s="194" t="s">
        <v>100</v>
      </c>
      <c r="D8" s="174"/>
      <c r="E8" s="175"/>
      <c r="F8" s="176"/>
      <c r="G8" s="176">
        <f>SUMIF(AG9:AG37,"&lt;&gt;NOR",G9:G37)</f>
        <v>0</v>
      </c>
      <c r="H8" s="176"/>
      <c r="I8" s="176">
        <f>SUM(I9:I37)</f>
        <v>0</v>
      </c>
      <c r="J8" s="176"/>
      <c r="K8" s="176">
        <f>SUM(K9:K37)</f>
        <v>0</v>
      </c>
      <c r="L8" s="176"/>
      <c r="M8" s="176">
        <f>SUM(M9:M37)</f>
        <v>0</v>
      </c>
      <c r="N8" s="176"/>
      <c r="O8" s="176">
        <f>SUM(O9:O37)</f>
        <v>23.05</v>
      </c>
      <c r="P8" s="176"/>
      <c r="Q8" s="176">
        <f>SUM(Q9:Q37)</f>
        <v>0</v>
      </c>
      <c r="R8" s="176"/>
      <c r="S8" s="176"/>
      <c r="T8" s="177"/>
      <c r="U8" s="171"/>
      <c r="V8" s="171">
        <f>SUM(V9:V37)</f>
        <v>108.85</v>
      </c>
      <c r="W8" s="171"/>
      <c r="AG8" t="s">
        <v>243</v>
      </c>
    </row>
    <row r="9" spans="1:60" outlineLevel="1" x14ac:dyDescent="0.2">
      <c r="A9" s="178">
        <v>1</v>
      </c>
      <c r="B9" s="179" t="s">
        <v>1800</v>
      </c>
      <c r="C9" s="196" t="s">
        <v>1801</v>
      </c>
      <c r="D9" s="180" t="s">
        <v>255</v>
      </c>
      <c r="E9" s="181">
        <v>71.415999999999997</v>
      </c>
      <c r="F9" s="182"/>
      <c r="G9" s="183">
        <f>ROUND(E9*F9,2)</f>
        <v>0</v>
      </c>
      <c r="H9" s="182"/>
      <c r="I9" s="183">
        <f>ROUND(E9*H9,2)</f>
        <v>0</v>
      </c>
      <c r="J9" s="182"/>
      <c r="K9" s="183">
        <f>ROUND(E9*J9,2)</f>
        <v>0</v>
      </c>
      <c r="L9" s="183">
        <v>21</v>
      </c>
      <c r="M9" s="183">
        <f>G9*(1+L9/100)</f>
        <v>0</v>
      </c>
      <c r="N9" s="183">
        <v>0</v>
      </c>
      <c r="O9" s="183">
        <f>ROUND(E9*N9,2)</f>
        <v>0</v>
      </c>
      <c r="P9" s="183">
        <v>0</v>
      </c>
      <c r="Q9" s="183">
        <f>ROUND(E9*P9,2)</f>
        <v>0</v>
      </c>
      <c r="R9" s="183" t="s">
        <v>256</v>
      </c>
      <c r="S9" s="183" t="s">
        <v>257</v>
      </c>
      <c r="T9" s="184" t="s">
        <v>1802</v>
      </c>
      <c r="U9" s="167">
        <v>0.2</v>
      </c>
      <c r="V9" s="167">
        <f>ROUND(E9*U9,2)</f>
        <v>14.28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259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ht="33.75" outlineLevel="1" x14ac:dyDescent="0.2">
      <c r="A10" s="164"/>
      <c r="B10" s="165"/>
      <c r="C10" s="257" t="s">
        <v>1803</v>
      </c>
      <c r="D10" s="258"/>
      <c r="E10" s="258"/>
      <c r="F10" s="258"/>
      <c r="G10" s="258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261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92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157"/>
      <c r="BC10" s="157"/>
      <c r="BD10" s="157"/>
      <c r="BE10" s="157"/>
      <c r="BF10" s="157"/>
      <c r="BG10" s="157"/>
      <c r="BH10" s="157"/>
    </row>
    <row r="11" spans="1:60" outlineLevel="1" x14ac:dyDescent="0.2">
      <c r="A11" s="164"/>
      <c r="B11" s="165"/>
      <c r="C11" s="197" t="s">
        <v>1804</v>
      </c>
      <c r="D11" s="169"/>
      <c r="E11" s="170">
        <v>35.42</v>
      </c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s">
        <v>263</v>
      </c>
      <c r="AH11" s="157">
        <v>0</v>
      </c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</row>
    <row r="12" spans="1:60" outlineLevel="1" x14ac:dyDescent="0.2">
      <c r="A12" s="164"/>
      <c r="B12" s="165"/>
      <c r="C12" s="197" t="s">
        <v>1805</v>
      </c>
      <c r="D12" s="169"/>
      <c r="E12" s="170">
        <v>36</v>
      </c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263</v>
      </c>
      <c r="AH12" s="157">
        <v>0</v>
      </c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outlineLevel="1" x14ac:dyDescent="0.2">
      <c r="A13" s="178">
        <v>2</v>
      </c>
      <c r="B13" s="179" t="s">
        <v>1806</v>
      </c>
      <c r="C13" s="196" t="s">
        <v>1807</v>
      </c>
      <c r="D13" s="180" t="s">
        <v>255</v>
      </c>
      <c r="E13" s="181">
        <v>35.707999999999998</v>
      </c>
      <c r="F13" s="182"/>
      <c r="G13" s="183">
        <f>ROUND(E13*F13,2)</f>
        <v>0</v>
      </c>
      <c r="H13" s="182"/>
      <c r="I13" s="183">
        <f>ROUND(E13*H13,2)</f>
        <v>0</v>
      </c>
      <c r="J13" s="182"/>
      <c r="K13" s="183">
        <f>ROUND(E13*J13,2)</f>
        <v>0</v>
      </c>
      <c r="L13" s="183">
        <v>21</v>
      </c>
      <c r="M13" s="183">
        <f>G13*(1+L13/100)</f>
        <v>0</v>
      </c>
      <c r="N13" s="183">
        <v>0</v>
      </c>
      <c r="O13" s="183">
        <f>ROUND(E13*N13,2)</f>
        <v>0</v>
      </c>
      <c r="P13" s="183">
        <v>0</v>
      </c>
      <c r="Q13" s="183">
        <f>ROUND(E13*P13,2)</f>
        <v>0</v>
      </c>
      <c r="R13" s="183" t="s">
        <v>256</v>
      </c>
      <c r="S13" s="183" t="s">
        <v>257</v>
      </c>
      <c r="T13" s="184" t="s">
        <v>1802</v>
      </c>
      <c r="U13" s="167">
        <v>8.4000000000000005E-2</v>
      </c>
      <c r="V13" s="167">
        <f>ROUND(E13*U13,2)</f>
        <v>3</v>
      </c>
      <c r="W13" s="167"/>
      <c r="X13" s="157"/>
      <c r="Y13" s="157"/>
      <c r="Z13" s="157"/>
      <c r="AA13" s="157"/>
      <c r="AB13" s="157"/>
      <c r="AC13" s="157"/>
      <c r="AD13" s="157"/>
      <c r="AE13" s="157"/>
      <c r="AF13" s="157"/>
      <c r="AG13" s="157" t="s">
        <v>249</v>
      </c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  <c r="AV13" s="157"/>
      <c r="AW13" s="157"/>
      <c r="AX13" s="157"/>
      <c r="AY13" s="157"/>
      <c r="AZ13" s="157"/>
      <c r="BA13" s="157"/>
      <c r="BB13" s="157"/>
      <c r="BC13" s="157"/>
      <c r="BD13" s="157"/>
      <c r="BE13" s="157"/>
      <c r="BF13" s="157"/>
      <c r="BG13" s="157"/>
      <c r="BH13" s="157"/>
    </row>
    <row r="14" spans="1:60" ht="33.75" outlineLevel="1" x14ac:dyDescent="0.2">
      <c r="A14" s="164"/>
      <c r="B14" s="165"/>
      <c r="C14" s="257" t="s">
        <v>1803</v>
      </c>
      <c r="D14" s="258"/>
      <c r="E14" s="258"/>
      <c r="F14" s="258"/>
      <c r="G14" s="258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261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92" t="str">
        <f>C14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" s="157"/>
      <c r="BC14" s="157"/>
      <c r="BD14" s="157"/>
      <c r="BE14" s="157"/>
      <c r="BF14" s="157"/>
      <c r="BG14" s="157"/>
      <c r="BH14" s="157"/>
    </row>
    <row r="15" spans="1:60" outlineLevel="1" x14ac:dyDescent="0.2">
      <c r="A15" s="164"/>
      <c r="B15" s="165"/>
      <c r="C15" s="197" t="s">
        <v>1808</v>
      </c>
      <c r="D15" s="169"/>
      <c r="E15" s="170">
        <v>35.71</v>
      </c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263</v>
      </c>
      <c r="AH15" s="157">
        <v>0</v>
      </c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ht="22.5" outlineLevel="1" x14ac:dyDescent="0.2">
      <c r="A16" s="178">
        <v>3</v>
      </c>
      <c r="B16" s="179" t="s">
        <v>1809</v>
      </c>
      <c r="C16" s="196" t="s">
        <v>1810</v>
      </c>
      <c r="D16" s="180" t="s">
        <v>283</v>
      </c>
      <c r="E16" s="181">
        <v>72</v>
      </c>
      <c r="F16" s="182"/>
      <c r="G16" s="183">
        <f>ROUND(E16*F16,2)</f>
        <v>0</v>
      </c>
      <c r="H16" s="182"/>
      <c r="I16" s="183">
        <f>ROUND(E16*H16,2)</f>
        <v>0</v>
      </c>
      <c r="J16" s="182"/>
      <c r="K16" s="183">
        <f>ROUND(E16*J16,2)</f>
        <v>0</v>
      </c>
      <c r="L16" s="183">
        <v>21</v>
      </c>
      <c r="M16" s="183">
        <f>G16*(1+L16/100)</f>
        <v>0</v>
      </c>
      <c r="N16" s="183">
        <v>9.8999999999999999E-4</v>
      </c>
      <c r="O16" s="183">
        <f>ROUND(E16*N16,2)</f>
        <v>7.0000000000000007E-2</v>
      </c>
      <c r="P16" s="183">
        <v>0</v>
      </c>
      <c r="Q16" s="183">
        <f>ROUND(E16*P16,2)</f>
        <v>0</v>
      </c>
      <c r="R16" s="183" t="s">
        <v>256</v>
      </c>
      <c r="S16" s="183" t="s">
        <v>257</v>
      </c>
      <c r="T16" s="184" t="s">
        <v>1802</v>
      </c>
      <c r="U16" s="167">
        <v>0.23599999999999999</v>
      </c>
      <c r="V16" s="167">
        <f>ROUND(E16*U16,2)</f>
        <v>16.989999999999998</v>
      </c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259</v>
      </c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60" outlineLevel="1" x14ac:dyDescent="0.2">
      <c r="A17" s="164"/>
      <c r="B17" s="165"/>
      <c r="C17" s="257" t="s">
        <v>1811</v>
      </c>
      <c r="D17" s="258"/>
      <c r="E17" s="258"/>
      <c r="F17" s="258"/>
      <c r="G17" s="258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57"/>
      <c r="Y17" s="157"/>
      <c r="Z17" s="157"/>
      <c r="AA17" s="157"/>
      <c r="AB17" s="157"/>
      <c r="AC17" s="157"/>
      <c r="AD17" s="157"/>
      <c r="AE17" s="157"/>
      <c r="AF17" s="157"/>
      <c r="AG17" s="157" t="s">
        <v>261</v>
      </c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157"/>
      <c r="BH17" s="157"/>
    </row>
    <row r="18" spans="1:60" outlineLevel="1" x14ac:dyDescent="0.2">
      <c r="A18" s="164"/>
      <c r="B18" s="165"/>
      <c r="C18" s="197" t="s">
        <v>1812</v>
      </c>
      <c r="D18" s="169"/>
      <c r="E18" s="170">
        <v>72</v>
      </c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57"/>
      <c r="Y18" s="157"/>
      <c r="Z18" s="157"/>
      <c r="AA18" s="157"/>
      <c r="AB18" s="157"/>
      <c r="AC18" s="157"/>
      <c r="AD18" s="157"/>
      <c r="AE18" s="157"/>
      <c r="AF18" s="157"/>
      <c r="AG18" s="157" t="s">
        <v>263</v>
      </c>
      <c r="AH18" s="157">
        <v>0</v>
      </c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</row>
    <row r="19" spans="1:60" outlineLevel="1" x14ac:dyDescent="0.2">
      <c r="A19" s="178">
        <v>4</v>
      </c>
      <c r="B19" s="179" t="s">
        <v>1813</v>
      </c>
      <c r="C19" s="196" t="s">
        <v>1814</v>
      </c>
      <c r="D19" s="180" t="s">
        <v>283</v>
      </c>
      <c r="E19" s="181">
        <v>72</v>
      </c>
      <c r="F19" s="182"/>
      <c r="G19" s="183">
        <f>ROUND(E19*F19,2)</f>
        <v>0</v>
      </c>
      <c r="H19" s="182"/>
      <c r="I19" s="183">
        <f>ROUND(E19*H19,2)</f>
        <v>0</v>
      </c>
      <c r="J19" s="182"/>
      <c r="K19" s="183">
        <f>ROUND(E19*J19,2)</f>
        <v>0</v>
      </c>
      <c r="L19" s="183">
        <v>21</v>
      </c>
      <c r="M19" s="183">
        <f>G19*(1+L19/100)</f>
        <v>0</v>
      </c>
      <c r="N19" s="183">
        <v>0</v>
      </c>
      <c r="O19" s="183">
        <f>ROUND(E19*N19,2)</f>
        <v>0</v>
      </c>
      <c r="P19" s="183">
        <v>0</v>
      </c>
      <c r="Q19" s="183">
        <f>ROUND(E19*P19,2)</f>
        <v>0</v>
      </c>
      <c r="R19" s="183" t="s">
        <v>256</v>
      </c>
      <c r="S19" s="183" t="s">
        <v>257</v>
      </c>
      <c r="T19" s="184" t="s">
        <v>1802</v>
      </c>
      <c r="U19" s="167">
        <v>7.0000000000000007E-2</v>
      </c>
      <c r="V19" s="167">
        <f>ROUND(E19*U19,2)</f>
        <v>5.04</v>
      </c>
      <c r="W19" s="167"/>
      <c r="X19" s="157"/>
      <c r="Y19" s="157"/>
      <c r="Z19" s="157"/>
      <c r="AA19" s="157"/>
      <c r="AB19" s="157"/>
      <c r="AC19" s="157"/>
      <c r="AD19" s="157"/>
      <c r="AE19" s="157"/>
      <c r="AF19" s="157"/>
      <c r="AG19" s="157" t="s">
        <v>259</v>
      </c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</row>
    <row r="20" spans="1:60" outlineLevel="1" x14ac:dyDescent="0.2">
      <c r="A20" s="164"/>
      <c r="B20" s="165"/>
      <c r="C20" s="257" t="s">
        <v>1815</v>
      </c>
      <c r="D20" s="258"/>
      <c r="E20" s="258"/>
      <c r="F20" s="258"/>
      <c r="G20" s="258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57"/>
      <c r="Y20" s="157"/>
      <c r="Z20" s="157"/>
      <c r="AA20" s="157"/>
      <c r="AB20" s="157"/>
      <c r="AC20" s="157"/>
      <c r="AD20" s="157"/>
      <c r="AE20" s="157"/>
      <c r="AF20" s="157"/>
      <c r="AG20" s="157" t="s">
        <v>261</v>
      </c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</row>
    <row r="21" spans="1:60" outlineLevel="1" x14ac:dyDescent="0.2">
      <c r="A21" s="164"/>
      <c r="B21" s="165"/>
      <c r="C21" s="197" t="s">
        <v>1812</v>
      </c>
      <c r="D21" s="169"/>
      <c r="E21" s="170">
        <v>72</v>
      </c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57"/>
      <c r="Y21" s="157"/>
      <c r="Z21" s="157"/>
      <c r="AA21" s="157"/>
      <c r="AB21" s="157"/>
      <c r="AC21" s="157"/>
      <c r="AD21" s="157"/>
      <c r="AE21" s="157"/>
      <c r="AF21" s="157"/>
      <c r="AG21" s="157" t="s">
        <v>263</v>
      </c>
      <c r="AH21" s="157">
        <v>0</v>
      </c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outlineLevel="1" x14ac:dyDescent="0.2">
      <c r="A22" s="178">
        <v>5</v>
      </c>
      <c r="B22" s="179" t="s">
        <v>1816</v>
      </c>
      <c r="C22" s="196" t="s">
        <v>1817</v>
      </c>
      <c r="D22" s="180" t="s">
        <v>255</v>
      </c>
      <c r="E22" s="181">
        <v>71.415999999999997</v>
      </c>
      <c r="F22" s="182"/>
      <c r="G22" s="183">
        <f>ROUND(E22*F22,2)</f>
        <v>0</v>
      </c>
      <c r="H22" s="182"/>
      <c r="I22" s="183">
        <f>ROUND(E22*H22,2)</f>
        <v>0</v>
      </c>
      <c r="J22" s="182"/>
      <c r="K22" s="183">
        <f>ROUND(E22*J22,2)</f>
        <v>0</v>
      </c>
      <c r="L22" s="183">
        <v>21</v>
      </c>
      <c r="M22" s="183">
        <f>G22*(1+L22/100)</f>
        <v>0</v>
      </c>
      <c r="N22" s="183">
        <v>0</v>
      </c>
      <c r="O22" s="183">
        <f>ROUND(E22*N22,2)</f>
        <v>0</v>
      </c>
      <c r="P22" s="183">
        <v>0</v>
      </c>
      <c r="Q22" s="183">
        <f>ROUND(E22*P22,2)</f>
        <v>0</v>
      </c>
      <c r="R22" s="183" t="s">
        <v>256</v>
      </c>
      <c r="S22" s="183" t="s">
        <v>257</v>
      </c>
      <c r="T22" s="184" t="s">
        <v>1802</v>
      </c>
      <c r="U22" s="167">
        <v>0.34499999999999997</v>
      </c>
      <c r="V22" s="167">
        <f>ROUND(E22*U22,2)</f>
        <v>24.64</v>
      </c>
      <c r="W22" s="167"/>
      <c r="X22" s="157"/>
      <c r="Y22" s="157"/>
      <c r="Z22" s="157"/>
      <c r="AA22" s="157"/>
      <c r="AB22" s="157"/>
      <c r="AC22" s="157"/>
      <c r="AD22" s="157"/>
      <c r="AE22" s="157"/>
      <c r="AF22" s="157"/>
      <c r="AG22" s="157" t="s">
        <v>259</v>
      </c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</row>
    <row r="23" spans="1:60" outlineLevel="1" x14ac:dyDescent="0.2">
      <c r="A23" s="164"/>
      <c r="B23" s="165"/>
      <c r="C23" s="257" t="s">
        <v>1818</v>
      </c>
      <c r="D23" s="258"/>
      <c r="E23" s="258"/>
      <c r="F23" s="258"/>
      <c r="G23" s="258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57"/>
      <c r="Y23" s="157"/>
      <c r="Z23" s="157"/>
      <c r="AA23" s="157"/>
      <c r="AB23" s="157"/>
      <c r="AC23" s="157"/>
      <c r="AD23" s="157"/>
      <c r="AE23" s="157"/>
      <c r="AF23" s="157"/>
      <c r="AG23" s="157" t="s">
        <v>261</v>
      </c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</row>
    <row r="24" spans="1:60" outlineLevel="1" x14ac:dyDescent="0.2">
      <c r="A24" s="164"/>
      <c r="B24" s="165"/>
      <c r="C24" s="197" t="s">
        <v>1804</v>
      </c>
      <c r="D24" s="169"/>
      <c r="E24" s="170">
        <v>35.42</v>
      </c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57"/>
      <c r="Y24" s="157"/>
      <c r="Z24" s="157"/>
      <c r="AA24" s="157"/>
      <c r="AB24" s="157"/>
      <c r="AC24" s="157"/>
      <c r="AD24" s="157"/>
      <c r="AE24" s="157"/>
      <c r="AF24" s="157"/>
      <c r="AG24" s="157" t="s">
        <v>263</v>
      </c>
      <c r="AH24" s="157">
        <v>0</v>
      </c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</row>
    <row r="25" spans="1:60" outlineLevel="1" x14ac:dyDescent="0.2">
      <c r="A25" s="164"/>
      <c r="B25" s="165"/>
      <c r="C25" s="197" t="s">
        <v>1819</v>
      </c>
      <c r="D25" s="169"/>
      <c r="E25" s="170">
        <v>36</v>
      </c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57"/>
      <c r="Y25" s="157"/>
      <c r="Z25" s="157"/>
      <c r="AA25" s="157"/>
      <c r="AB25" s="157"/>
      <c r="AC25" s="157"/>
      <c r="AD25" s="157"/>
      <c r="AE25" s="157"/>
      <c r="AF25" s="157"/>
      <c r="AG25" s="157" t="s">
        <v>263</v>
      </c>
      <c r="AH25" s="157">
        <v>0</v>
      </c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</row>
    <row r="26" spans="1:60" ht="22.5" outlineLevel="1" x14ac:dyDescent="0.2">
      <c r="A26" s="178">
        <v>6</v>
      </c>
      <c r="B26" s="179" t="s">
        <v>1820</v>
      </c>
      <c r="C26" s="196" t="s">
        <v>1821</v>
      </c>
      <c r="D26" s="180" t="s">
        <v>255</v>
      </c>
      <c r="E26" s="181">
        <v>16.899999999999999</v>
      </c>
      <c r="F26" s="182"/>
      <c r="G26" s="183">
        <f>ROUND(E26*F26,2)</f>
        <v>0</v>
      </c>
      <c r="H26" s="182"/>
      <c r="I26" s="183">
        <f>ROUND(E26*H26,2)</f>
        <v>0</v>
      </c>
      <c r="J26" s="182"/>
      <c r="K26" s="183">
        <f>ROUND(E26*J26,2)</f>
        <v>0</v>
      </c>
      <c r="L26" s="183">
        <v>21</v>
      </c>
      <c r="M26" s="183">
        <f>G26*(1+L26/100)</f>
        <v>0</v>
      </c>
      <c r="N26" s="183">
        <v>0</v>
      </c>
      <c r="O26" s="183">
        <f>ROUND(E26*N26,2)</f>
        <v>0</v>
      </c>
      <c r="P26" s="183">
        <v>0</v>
      </c>
      <c r="Q26" s="183">
        <f>ROUND(E26*P26,2)</f>
        <v>0</v>
      </c>
      <c r="R26" s="183" t="s">
        <v>256</v>
      </c>
      <c r="S26" s="183" t="s">
        <v>257</v>
      </c>
      <c r="T26" s="184" t="s">
        <v>1802</v>
      </c>
      <c r="U26" s="167">
        <v>1.0999999999999999E-2</v>
      </c>
      <c r="V26" s="167">
        <f>ROUND(E26*U26,2)</f>
        <v>0.19</v>
      </c>
      <c r="W26" s="167"/>
      <c r="X26" s="157"/>
      <c r="Y26" s="157"/>
      <c r="Z26" s="157"/>
      <c r="AA26" s="157"/>
      <c r="AB26" s="157"/>
      <c r="AC26" s="157"/>
      <c r="AD26" s="157"/>
      <c r="AE26" s="157"/>
      <c r="AF26" s="157"/>
      <c r="AG26" s="157" t="s">
        <v>259</v>
      </c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</row>
    <row r="27" spans="1:60" outlineLevel="1" x14ac:dyDescent="0.2">
      <c r="A27" s="164"/>
      <c r="B27" s="165"/>
      <c r="C27" s="257" t="s">
        <v>266</v>
      </c>
      <c r="D27" s="258"/>
      <c r="E27" s="258"/>
      <c r="F27" s="258"/>
      <c r="G27" s="258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57"/>
      <c r="Y27" s="157"/>
      <c r="Z27" s="157"/>
      <c r="AA27" s="157"/>
      <c r="AB27" s="157"/>
      <c r="AC27" s="157"/>
      <c r="AD27" s="157"/>
      <c r="AE27" s="157"/>
      <c r="AF27" s="157"/>
      <c r="AG27" s="157" t="s">
        <v>261</v>
      </c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</row>
    <row r="28" spans="1:60" ht="22.5" outlineLevel="1" x14ac:dyDescent="0.2">
      <c r="A28" s="178">
        <v>7</v>
      </c>
      <c r="B28" s="179" t="s">
        <v>1822</v>
      </c>
      <c r="C28" s="196" t="s">
        <v>1823</v>
      </c>
      <c r="D28" s="180" t="s">
        <v>255</v>
      </c>
      <c r="E28" s="181">
        <v>40.776000000000003</v>
      </c>
      <c r="F28" s="182"/>
      <c r="G28" s="183">
        <f>ROUND(E28*F28,2)</f>
        <v>0</v>
      </c>
      <c r="H28" s="182"/>
      <c r="I28" s="183">
        <f>ROUND(E28*H28,2)</f>
        <v>0</v>
      </c>
      <c r="J28" s="182"/>
      <c r="K28" s="183">
        <f>ROUND(E28*J28,2)</f>
        <v>0</v>
      </c>
      <c r="L28" s="183">
        <v>21</v>
      </c>
      <c r="M28" s="183">
        <f>G28*(1+L28/100)</f>
        <v>0</v>
      </c>
      <c r="N28" s="183">
        <v>0</v>
      </c>
      <c r="O28" s="183">
        <f>ROUND(E28*N28,2)</f>
        <v>0</v>
      </c>
      <c r="P28" s="183">
        <v>0</v>
      </c>
      <c r="Q28" s="183">
        <f>ROUND(E28*P28,2)</f>
        <v>0</v>
      </c>
      <c r="R28" s="183" t="s">
        <v>256</v>
      </c>
      <c r="S28" s="183" t="s">
        <v>257</v>
      </c>
      <c r="T28" s="184" t="s">
        <v>1802</v>
      </c>
      <c r="U28" s="167">
        <v>0.20200000000000001</v>
      </c>
      <c r="V28" s="167">
        <f>ROUND(E28*U28,2)</f>
        <v>8.24</v>
      </c>
      <c r="W28" s="167"/>
      <c r="X28" s="157"/>
      <c r="Y28" s="157"/>
      <c r="Z28" s="157"/>
      <c r="AA28" s="157"/>
      <c r="AB28" s="157"/>
      <c r="AC28" s="157"/>
      <c r="AD28" s="157"/>
      <c r="AE28" s="157"/>
      <c r="AF28" s="157"/>
      <c r="AG28" s="157" t="s">
        <v>259</v>
      </c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</row>
    <row r="29" spans="1:60" outlineLevel="1" x14ac:dyDescent="0.2">
      <c r="A29" s="164"/>
      <c r="B29" s="165"/>
      <c r="C29" s="257" t="s">
        <v>552</v>
      </c>
      <c r="D29" s="258"/>
      <c r="E29" s="258"/>
      <c r="F29" s="258"/>
      <c r="G29" s="258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57"/>
      <c r="Y29" s="157"/>
      <c r="Z29" s="157"/>
      <c r="AA29" s="157"/>
      <c r="AB29" s="157"/>
      <c r="AC29" s="157"/>
      <c r="AD29" s="157"/>
      <c r="AE29" s="157"/>
      <c r="AF29" s="157"/>
      <c r="AG29" s="157" t="s">
        <v>261</v>
      </c>
      <c r="AH29" s="157"/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</row>
    <row r="30" spans="1:60" outlineLevel="1" x14ac:dyDescent="0.2">
      <c r="A30" s="164"/>
      <c r="B30" s="165"/>
      <c r="C30" s="197" t="s">
        <v>1824</v>
      </c>
      <c r="D30" s="169"/>
      <c r="E30" s="170">
        <v>40.78</v>
      </c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57"/>
      <c r="Y30" s="157"/>
      <c r="Z30" s="157"/>
      <c r="AA30" s="157"/>
      <c r="AB30" s="157"/>
      <c r="AC30" s="157"/>
      <c r="AD30" s="157"/>
      <c r="AE30" s="157"/>
      <c r="AF30" s="157"/>
      <c r="AG30" s="157" t="s">
        <v>263</v>
      </c>
      <c r="AH30" s="157">
        <v>0</v>
      </c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outlineLevel="1" x14ac:dyDescent="0.2">
      <c r="A31" s="178">
        <v>8</v>
      </c>
      <c r="B31" s="179" t="s">
        <v>554</v>
      </c>
      <c r="C31" s="196" t="s">
        <v>555</v>
      </c>
      <c r="D31" s="180" t="s">
        <v>255</v>
      </c>
      <c r="E31" s="181">
        <v>22.98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21</v>
      </c>
      <c r="M31" s="183">
        <f>G31*(1+L31/100)</f>
        <v>0</v>
      </c>
      <c r="N31" s="183">
        <v>0</v>
      </c>
      <c r="O31" s="183">
        <f>ROUND(E31*N31,2)</f>
        <v>0</v>
      </c>
      <c r="P31" s="183">
        <v>0</v>
      </c>
      <c r="Q31" s="183">
        <f>ROUND(E31*P31,2)</f>
        <v>0</v>
      </c>
      <c r="R31" s="183" t="s">
        <v>256</v>
      </c>
      <c r="S31" s="183" t="s">
        <v>257</v>
      </c>
      <c r="T31" s="184" t="s">
        <v>1802</v>
      </c>
      <c r="U31" s="167">
        <v>1.587</v>
      </c>
      <c r="V31" s="167">
        <f>ROUND(E31*U31,2)</f>
        <v>36.47</v>
      </c>
      <c r="W31" s="167"/>
      <c r="X31" s="157"/>
      <c r="Y31" s="157"/>
      <c r="Z31" s="157"/>
      <c r="AA31" s="157"/>
      <c r="AB31" s="157"/>
      <c r="AC31" s="157"/>
      <c r="AD31" s="157"/>
      <c r="AE31" s="157"/>
      <c r="AF31" s="157"/>
      <c r="AG31" s="157" t="s">
        <v>259</v>
      </c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</row>
    <row r="32" spans="1:60" ht="22.5" outlineLevel="1" x14ac:dyDescent="0.2">
      <c r="A32" s="164"/>
      <c r="B32" s="165"/>
      <c r="C32" s="257" t="s">
        <v>556</v>
      </c>
      <c r="D32" s="258"/>
      <c r="E32" s="258"/>
      <c r="F32" s="258"/>
      <c r="G32" s="258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57"/>
      <c r="Y32" s="157"/>
      <c r="Z32" s="157"/>
      <c r="AA32" s="157"/>
      <c r="AB32" s="157"/>
      <c r="AC32" s="157"/>
      <c r="AD32" s="157"/>
      <c r="AE32" s="157"/>
      <c r="AF32" s="157"/>
      <c r="AG32" s="157" t="s">
        <v>261</v>
      </c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92" t="str">
        <f>C32</f>
        <v>sypaninou z vhodných hornin tř. 1 - 4 nebo materiálem připraveným podél výkopu ve vzdálenosti do 3 m od jeho kraje, pro jakoukoliv hloubku výkopu a jakoukoliv míru zhutnění,</v>
      </c>
      <c r="BB32" s="157"/>
      <c r="BC32" s="157"/>
      <c r="BD32" s="157"/>
      <c r="BE32" s="157"/>
      <c r="BF32" s="157"/>
      <c r="BG32" s="157"/>
      <c r="BH32" s="157"/>
    </row>
    <row r="33" spans="1:60" outlineLevel="1" x14ac:dyDescent="0.2">
      <c r="A33" s="164"/>
      <c r="B33" s="165"/>
      <c r="C33" s="197" t="s">
        <v>1825</v>
      </c>
      <c r="D33" s="169"/>
      <c r="E33" s="170">
        <v>13.98</v>
      </c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57"/>
      <c r="Y33" s="157"/>
      <c r="Z33" s="157"/>
      <c r="AA33" s="157"/>
      <c r="AB33" s="157"/>
      <c r="AC33" s="157"/>
      <c r="AD33" s="157"/>
      <c r="AE33" s="157"/>
      <c r="AF33" s="157"/>
      <c r="AG33" s="157" t="s">
        <v>263</v>
      </c>
      <c r="AH33" s="157">
        <v>0</v>
      </c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</row>
    <row r="34" spans="1:60" outlineLevel="1" x14ac:dyDescent="0.2">
      <c r="A34" s="164"/>
      <c r="B34" s="165"/>
      <c r="C34" s="197" t="s">
        <v>1826</v>
      </c>
      <c r="D34" s="169"/>
      <c r="E34" s="170">
        <v>9</v>
      </c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57"/>
      <c r="Y34" s="157"/>
      <c r="Z34" s="157"/>
      <c r="AA34" s="157"/>
      <c r="AB34" s="157"/>
      <c r="AC34" s="157"/>
      <c r="AD34" s="157"/>
      <c r="AE34" s="157"/>
      <c r="AF34" s="157"/>
      <c r="AG34" s="157" t="s">
        <v>263</v>
      </c>
      <c r="AH34" s="157">
        <v>0</v>
      </c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</row>
    <row r="35" spans="1:60" outlineLevel="1" x14ac:dyDescent="0.2">
      <c r="A35" s="178">
        <v>9</v>
      </c>
      <c r="B35" s="179" t="s">
        <v>1827</v>
      </c>
      <c r="C35" s="196" t="s">
        <v>1828</v>
      </c>
      <c r="D35" s="180" t="s">
        <v>294</v>
      </c>
      <c r="E35" s="181">
        <v>22.98</v>
      </c>
      <c r="F35" s="182"/>
      <c r="G35" s="183">
        <f>ROUND(E35*F35,2)</f>
        <v>0</v>
      </c>
      <c r="H35" s="182"/>
      <c r="I35" s="183">
        <f>ROUND(E35*H35,2)</f>
        <v>0</v>
      </c>
      <c r="J35" s="182"/>
      <c r="K35" s="183">
        <f>ROUND(E35*J35,2)</f>
        <v>0</v>
      </c>
      <c r="L35" s="183">
        <v>21</v>
      </c>
      <c r="M35" s="183">
        <f>G35*(1+L35/100)</f>
        <v>0</v>
      </c>
      <c r="N35" s="183">
        <v>1</v>
      </c>
      <c r="O35" s="183">
        <f>ROUND(E35*N35,2)</f>
        <v>22.98</v>
      </c>
      <c r="P35" s="183">
        <v>0</v>
      </c>
      <c r="Q35" s="183">
        <f>ROUND(E35*P35,2)</f>
        <v>0</v>
      </c>
      <c r="R35" s="183" t="s">
        <v>351</v>
      </c>
      <c r="S35" s="183" t="s">
        <v>257</v>
      </c>
      <c r="T35" s="184" t="s">
        <v>1802</v>
      </c>
      <c r="U35" s="167">
        <v>0</v>
      </c>
      <c r="V35" s="167">
        <f>ROUND(E35*U35,2)</f>
        <v>0</v>
      </c>
      <c r="W35" s="167"/>
      <c r="X35" s="157"/>
      <c r="Y35" s="157"/>
      <c r="Z35" s="157"/>
      <c r="AA35" s="157"/>
      <c r="AB35" s="157"/>
      <c r="AC35" s="157"/>
      <c r="AD35" s="157"/>
      <c r="AE35" s="157"/>
      <c r="AF35" s="157"/>
      <c r="AG35" s="157" t="s">
        <v>352</v>
      </c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  <c r="BE35" s="157"/>
      <c r="BF35" s="157"/>
      <c r="BG35" s="157"/>
      <c r="BH35" s="157"/>
    </row>
    <row r="36" spans="1:60" outlineLevel="1" x14ac:dyDescent="0.2">
      <c r="A36" s="164"/>
      <c r="B36" s="165"/>
      <c r="C36" s="197" t="s">
        <v>1825</v>
      </c>
      <c r="D36" s="169"/>
      <c r="E36" s="170">
        <v>13.98</v>
      </c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57"/>
      <c r="Y36" s="157"/>
      <c r="Z36" s="157"/>
      <c r="AA36" s="157"/>
      <c r="AB36" s="157"/>
      <c r="AC36" s="157"/>
      <c r="AD36" s="157"/>
      <c r="AE36" s="157"/>
      <c r="AF36" s="157"/>
      <c r="AG36" s="157" t="s">
        <v>263</v>
      </c>
      <c r="AH36" s="157">
        <v>0</v>
      </c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</row>
    <row r="37" spans="1:60" outlineLevel="1" x14ac:dyDescent="0.2">
      <c r="A37" s="164"/>
      <c r="B37" s="165"/>
      <c r="C37" s="197" t="s">
        <v>1826</v>
      </c>
      <c r="D37" s="169"/>
      <c r="E37" s="170">
        <v>9</v>
      </c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57"/>
      <c r="Y37" s="157"/>
      <c r="Z37" s="157"/>
      <c r="AA37" s="157"/>
      <c r="AB37" s="157"/>
      <c r="AC37" s="157"/>
      <c r="AD37" s="157"/>
      <c r="AE37" s="157"/>
      <c r="AF37" s="157"/>
      <c r="AG37" s="157" t="s">
        <v>263</v>
      </c>
      <c r="AH37" s="157">
        <v>0</v>
      </c>
      <c r="AI37" s="157"/>
      <c r="AJ37" s="157"/>
      <c r="AK37" s="157"/>
      <c r="AL37" s="157"/>
      <c r="AM37" s="157"/>
      <c r="AN37" s="157"/>
      <c r="AO37" s="157"/>
      <c r="AP37" s="157"/>
      <c r="AQ37" s="157"/>
      <c r="AR37" s="157"/>
      <c r="AS37" s="157"/>
      <c r="AT37" s="157"/>
      <c r="AU37" s="157"/>
      <c r="AV37" s="157"/>
      <c r="AW37" s="157"/>
      <c r="AX37" s="157"/>
      <c r="AY37" s="157"/>
      <c r="AZ37" s="157"/>
      <c r="BA37" s="157"/>
      <c r="BB37" s="157"/>
      <c r="BC37" s="157"/>
      <c r="BD37" s="157"/>
      <c r="BE37" s="157"/>
      <c r="BF37" s="157"/>
      <c r="BG37" s="157"/>
      <c r="BH37" s="157"/>
    </row>
    <row r="38" spans="1:60" x14ac:dyDescent="0.2">
      <c r="A38" s="172" t="s">
        <v>242</v>
      </c>
      <c r="B38" s="173" t="s">
        <v>101</v>
      </c>
      <c r="C38" s="194" t="s">
        <v>102</v>
      </c>
      <c r="D38" s="174"/>
      <c r="E38" s="175"/>
      <c r="F38" s="176"/>
      <c r="G38" s="176">
        <f>SUMIF(AG39:AG46,"&lt;&gt;NOR",G39:G46)</f>
        <v>0</v>
      </c>
      <c r="H38" s="176"/>
      <c r="I38" s="176">
        <f>SUM(I39:I46)</f>
        <v>0</v>
      </c>
      <c r="J38" s="176"/>
      <c r="K38" s="176">
        <f>SUM(K39:K46)</f>
        <v>0</v>
      </c>
      <c r="L38" s="176"/>
      <c r="M38" s="176">
        <f>SUM(M39:M46)</f>
        <v>0</v>
      </c>
      <c r="N38" s="176"/>
      <c r="O38" s="176">
        <f>SUM(O39:O46)</f>
        <v>0</v>
      </c>
      <c r="P38" s="176"/>
      <c r="Q38" s="176">
        <f>SUM(Q39:Q46)</f>
        <v>12.65</v>
      </c>
      <c r="R38" s="176"/>
      <c r="S38" s="176"/>
      <c r="T38" s="177"/>
      <c r="U38" s="171"/>
      <c r="V38" s="171">
        <f>SUM(V39:V46)</f>
        <v>12.33</v>
      </c>
      <c r="W38" s="171"/>
      <c r="AG38" t="s">
        <v>243</v>
      </c>
    </row>
    <row r="39" spans="1:60" ht="33.75" outlineLevel="1" x14ac:dyDescent="0.2">
      <c r="A39" s="178">
        <v>10</v>
      </c>
      <c r="B39" s="179" t="s">
        <v>1829</v>
      </c>
      <c r="C39" s="196" t="s">
        <v>1830</v>
      </c>
      <c r="D39" s="180" t="s">
        <v>283</v>
      </c>
      <c r="E39" s="181">
        <v>24</v>
      </c>
      <c r="F39" s="182"/>
      <c r="G39" s="183">
        <f>ROUND(E39*F39,2)</f>
        <v>0</v>
      </c>
      <c r="H39" s="182"/>
      <c r="I39" s="183">
        <f>ROUND(E39*H39,2)</f>
        <v>0</v>
      </c>
      <c r="J39" s="182"/>
      <c r="K39" s="183">
        <f>ROUND(E39*J39,2)</f>
        <v>0</v>
      </c>
      <c r="L39" s="183">
        <v>21</v>
      </c>
      <c r="M39" s="183">
        <f>G39*(1+L39/100)</f>
        <v>0</v>
      </c>
      <c r="N39" s="183">
        <v>0</v>
      </c>
      <c r="O39" s="183">
        <f>ROUND(E39*N39,2)</f>
        <v>0</v>
      </c>
      <c r="P39" s="183">
        <v>0.41699999999999998</v>
      </c>
      <c r="Q39" s="183">
        <f>ROUND(E39*P39,2)</f>
        <v>10.01</v>
      </c>
      <c r="R39" s="183" t="s">
        <v>523</v>
      </c>
      <c r="S39" s="183" t="s">
        <v>257</v>
      </c>
      <c r="T39" s="184" t="s">
        <v>1802</v>
      </c>
      <c r="U39" s="167">
        <v>0.13</v>
      </c>
      <c r="V39" s="167">
        <f>ROUND(E39*U39,2)</f>
        <v>3.12</v>
      </c>
      <c r="W39" s="167"/>
      <c r="X39" s="157"/>
      <c r="Y39" s="157"/>
      <c r="Z39" s="157"/>
      <c r="AA39" s="157"/>
      <c r="AB39" s="157"/>
      <c r="AC39" s="157"/>
      <c r="AD39" s="157"/>
      <c r="AE39" s="157"/>
      <c r="AF39" s="157"/>
      <c r="AG39" s="157" t="s">
        <v>259</v>
      </c>
      <c r="AH39" s="157"/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</row>
    <row r="40" spans="1:60" outlineLevel="1" x14ac:dyDescent="0.2">
      <c r="A40" s="164"/>
      <c r="B40" s="165"/>
      <c r="C40" s="257" t="s">
        <v>524</v>
      </c>
      <c r="D40" s="258"/>
      <c r="E40" s="258"/>
      <c r="F40" s="258"/>
      <c r="G40" s="258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57"/>
      <c r="Y40" s="157"/>
      <c r="Z40" s="157"/>
      <c r="AA40" s="157"/>
      <c r="AB40" s="157"/>
      <c r="AC40" s="157"/>
      <c r="AD40" s="157"/>
      <c r="AE40" s="157"/>
      <c r="AF40" s="157"/>
      <c r="AG40" s="157" t="s">
        <v>261</v>
      </c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</row>
    <row r="41" spans="1:60" outlineLevel="1" x14ac:dyDescent="0.2">
      <c r="A41" s="164"/>
      <c r="B41" s="165"/>
      <c r="C41" s="197" t="s">
        <v>1831</v>
      </c>
      <c r="D41" s="169"/>
      <c r="E41" s="170">
        <v>24</v>
      </c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57"/>
      <c r="Y41" s="157"/>
      <c r="Z41" s="157"/>
      <c r="AA41" s="157"/>
      <c r="AB41" s="157"/>
      <c r="AC41" s="157"/>
      <c r="AD41" s="157"/>
      <c r="AE41" s="157"/>
      <c r="AF41" s="157"/>
      <c r="AG41" s="157" t="s">
        <v>263</v>
      </c>
      <c r="AH41" s="157">
        <v>0</v>
      </c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  <c r="BE41" s="157"/>
      <c r="BF41" s="157"/>
      <c r="BG41" s="157"/>
      <c r="BH41" s="157"/>
    </row>
    <row r="42" spans="1:60" ht="22.5" outlineLevel="1" x14ac:dyDescent="0.2">
      <c r="A42" s="178">
        <v>11</v>
      </c>
      <c r="B42" s="179" t="s">
        <v>1832</v>
      </c>
      <c r="C42" s="196" t="s">
        <v>1833</v>
      </c>
      <c r="D42" s="180" t="s">
        <v>283</v>
      </c>
      <c r="E42" s="181">
        <v>24</v>
      </c>
      <c r="F42" s="182"/>
      <c r="G42" s="183">
        <f>ROUND(E42*F42,2)</f>
        <v>0</v>
      </c>
      <c r="H42" s="182"/>
      <c r="I42" s="183">
        <f>ROUND(E42*H42,2)</f>
        <v>0</v>
      </c>
      <c r="J42" s="182"/>
      <c r="K42" s="183">
        <f>ROUND(E42*J42,2)</f>
        <v>0</v>
      </c>
      <c r="L42" s="183">
        <v>21</v>
      </c>
      <c r="M42" s="183">
        <f>G42*(1+L42/100)</f>
        <v>0</v>
      </c>
      <c r="N42" s="183">
        <v>0</v>
      </c>
      <c r="O42" s="183">
        <f>ROUND(E42*N42,2)</f>
        <v>0</v>
      </c>
      <c r="P42" s="183">
        <v>0.11</v>
      </c>
      <c r="Q42" s="183">
        <f>ROUND(E42*P42,2)</f>
        <v>2.64</v>
      </c>
      <c r="R42" s="183" t="s">
        <v>523</v>
      </c>
      <c r="S42" s="183" t="s">
        <v>257</v>
      </c>
      <c r="T42" s="184" t="s">
        <v>1802</v>
      </c>
      <c r="U42" s="167">
        <v>0.1255</v>
      </c>
      <c r="V42" s="167">
        <f>ROUND(E42*U42,2)</f>
        <v>3.01</v>
      </c>
      <c r="W42" s="167"/>
      <c r="X42" s="157"/>
      <c r="Y42" s="157"/>
      <c r="Z42" s="157"/>
      <c r="AA42" s="157"/>
      <c r="AB42" s="157"/>
      <c r="AC42" s="157"/>
      <c r="AD42" s="157"/>
      <c r="AE42" s="157"/>
      <c r="AF42" s="157"/>
      <c r="AG42" s="157" t="s">
        <v>259</v>
      </c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</row>
    <row r="43" spans="1:60" outlineLevel="1" x14ac:dyDescent="0.2">
      <c r="A43" s="164"/>
      <c r="B43" s="165"/>
      <c r="C43" s="197" t="s">
        <v>1831</v>
      </c>
      <c r="D43" s="169"/>
      <c r="E43" s="170">
        <v>24</v>
      </c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57"/>
      <c r="Y43" s="157"/>
      <c r="Z43" s="157"/>
      <c r="AA43" s="157"/>
      <c r="AB43" s="157"/>
      <c r="AC43" s="157"/>
      <c r="AD43" s="157"/>
      <c r="AE43" s="157"/>
      <c r="AF43" s="157"/>
      <c r="AG43" s="157" t="s">
        <v>263</v>
      </c>
      <c r="AH43" s="157">
        <v>0</v>
      </c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</row>
    <row r="44" spans="1:60" outlineLevel="1" x14ac:dyDescent="0.2">
      <c r="A44" s="185">
        <v>12</v>
      </c>
      <c r="B44" s="186" t="s">
        <v>409</v>
      </c>
      <c r="C44" s="195" t="s">
        <v>410</v>
      </c>
      <c r="D44" s="187" t="s">
        <v>294</v>
      </c>
      <c r="E44" s="188">
        <v>12.648</v>
      </c>
      <c r="F44" s="189"/>
      <c r="G44" s="190">
        <f>ROUND(E44*F44,2)</f>
        <v>0</v>
      </c>
      <c r="H44" s="189"/>
      <c r="I44" s="190">
        <f>ROUND(E44*H44,2)</f>
        <v>0</v>
      </c>
      <c r="J44" s="189"/>
      <c r="K44" s="190">
        <f>ROUND(E44*J44,2)</f>
        <v>0</v>
      </c>
      <c r="L44" s="190">
        <v>21</v>
      </c>
      <c r="M44" s="190">
        <f>G44*(1+L44/100)</f>
        <v>0</v>
      </c>
      <c r="N44" s="190">
        <v>0</v>
      </c>
      <c r="O44" s="190">
        <f>ROUND(E44*N44,2)</f>
        <v>0</v>
      </c>
      <c r="P44" s="190">
        <v>0</v>
      </c>
      <c r="Q44" s="190">
        <f>ROUND(E44*P44,2)</f>
        <v>0</v>
      </c>
      <c r="R44" s="190" t="s">
        <v>325</v>
      </c>
      <c r="S44" s="190" t="s">
        <v>257</v>
      </c>
      <c r="T44" s="191" t="s">
        <v>1802</v>
      </c>
      <c r="U44" s="167">
        <v>0.49</v>
      </c>
      <c r="V44" s="167">
        <f>ROUND(E44*U44,2)</f>
        <v>6.2</v>
      </c>
      <c r="W44" s="167"/>
      <c r="X44" s="157"/>
      <c r="Y44" s="157"/>
      <c r="Z44" s="157"/>
      <c r="AA44" s="157"/>
      <c r="AB44" s="157"/>
      <c r="AC44" s="157"/>
      <c r="AD44" s="157"/>
      <c r="AE44" s="157"/>
      <c r="AF44" s="157"/>
      <c r="AG44" s="157" t="s">
        <v>249</v>
      </c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</row>
    <row r="45" spans="1:60" outlineLevel="1" x14ac:dyDescent="0.2">
      <c r="A45" s="185">
        <v>13</v>
      </c>
      <c r="B45" s="186" t="s">
        <v>414</v>
      </c>
      <c r="C45" s="195" t="s">
        <v>415</v>
      </c>
      <c r="D45" s="187" t="s">
        <v>294</v>
      </c>
      <c r="E45" s="188">
        <v>12.648</v>
      </c>
      <c r="F45" s="189"/>
      <c r="G45" s="190">
        <f>ROUND(E45*F45,2)</f>
        <v>0</v>
      </c>
      <c r="H45" s="189"/>
      <c r="I45" s="190">
        <f>ROUND(E45*H45,2)</f>
        <v>0</v>
      </c>
      <c r="J45" s="189"/>
      <c r="K45" s="190">
        <f>ROUND(E45*J45,2)</f>
        <v>0</v>
      </c>
      <c r="L45" s="190">
        <v>21</v>
      </c>
      <c r="M45" s="190">
        <f>G45*(1+L45/100)</f>
        <v>0</v>
      </c>
      <c r="N45" s="190">
        <v>0</v>
      </c>
      <c r="O45" s="190">
        <f>ROUND(E45*N45,2)</f>
        <v>0</v>
      </c>
      <c r="P45" s="190">
        <v>0</v>
      </c>
      <c r="Q45" s="190">
        <f>ROUND(E45*P45,2)</f>
        <v>0</v>
      </c>
      <c r="R45" s="190" t="s">
        <v>325</v>
      </c>
      <c r="S45" s="190" t="s">
        <v>257</v>
      </c>
      <c r="T45" s="191" t="s">
        <v>1802</v>
      </c>
      <c r="U45" s="167">
        <v>0</v>
      </c>
      <c r="V45" s="167">
        <f>ROUND(E45*U45,2)</f>
        <v>0</v>
      </c>
      <c r="W45" s="167"/>
      <c r="X45" s="157"/>
      <c r="Y45" s="157"/>
      <c r="Z45" s="157"/>
      <c r="AA45" s="157"/>
      <c r="AB45" s="157"/>
      <c r="AC45" s="157"/>
      <c r="AD45" s="157"/>
      <c r="AE45" s="157"/>
      <c r="AF45" s="157"/>
      <c r="AG45" s="157" t="s">
        <v>249</v>
      </c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</row>
    <row r="46" spans="1:60" outlineLevel="1" x14ac:dyDescent="0.2">
      <c r="A46" s="185">
        <v>14</v>
      </c>
      <c r="B46" s="186" t="s">
        <v>1834</v>
      </c>
      <c r="C46" s="195" t="s">
        <v>1835</v>
      </c>
      <c r="D46" s="187" t="s">
        <v>294</v>
      </c>
      <c r="E46" s="188">
        <v>12.648</v>
      </c>
      <c r="F46" s="189"/>
      <c r="G46" s="190">
        <f>ROUND(E46*F46,2)</f>
        <v>0</v>
      </c>
      <c r="H46" s="189"/>
      <c r="I46" s="190">
        <f>ROUND(E46*H46,2)</f>
        <v>0</v>
      </c>
      <c r="J46" s="189"/>
      <c r="K46" s="190">
        <f>ROUND(E46*J46,2)</f>
        <v>0</v>
      </c>
      <c r="L46" s="190">
        <v>21</v>
      </c>
      <c r="M46" s="190">
        <f>G46*(1+L46/100)</f>
        <v>0</v>
      </c>
      <c r="N46" s="190">
        <v>0</v>
      </c>
      <c r="O46" s="190">
        <f>ROUND(E46*N46,2)</f>
        <v>0</v>
      </c>
      <c r="P46" s="190">
        <v>0</v>
      </c>
      <c r="Q46" s="190">
        <f>ROUND(E46*P46,2)</f>
        <v>0</v>
      </c>
      <c r="R46" s="190"/>
      <c r="S46" s="190" t="s">
        <v>247</v>
      </c>
      <c r="T46" s="191" t="s">
        <v>1802</v>
      </c>
      <c r="U46" s="167">
        <v>0</v>
      </c>
      <c r="V46" s="167">
        <f>ROUND(E46*U46,2)</f>
        <v>0</v>
      </c>
      <c r="W46" s="167"/>
      <c r="X46" s="157"/>
      <c r="Y46" s="157"/>
      <c r="Z46" s="157"/>
      <c r="AA46" s="157"/>
      <c r="AB46" s="157"/>
      <c r="AC46" s="157"/>
      <c r="AD46" s="157"/>
      <c r="AE46" s="157"/>
      <c r="AF46" s="157"/>
      <c r="AG46" s="157" t="s">
        <v>249</v>
      </c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</row>
    <row r="47" spans="1:60" x14ac:dyDescent="0.2">
      <c r="A47" s="172" t="s">
        <v>242</v>
      </c>
      <c r="B47" s="173" t="s">
        <v>108</v>
      </c>
      <c r="C47" s="194" t="s">
        <v>109</v>
      </c>
      <c r="D47" s="174"/>
      <c r="E47" s="175"/>
      <c r="F47" s="176"/>
      <c r="G47" s="176">
        <f>SUMIF(AG48:AG51,"&lt;&gt;NOR",G48:G51)</f>
        <v>0</v>
      </c>
      <c r="H47" s="176"/>
      <c r="I47" s="176">
        <f>SUM(I48:I51)</f>
        <v>0</v>
      </c>
      <c r="J47" s="176"/>
      <c r="K47" s="176">
        <f>SUM(K48:K51)</f>
        <v>0</v>
      </c>
      <c r="L47" s="176"/>
      <c r="M47" s="176">
        <f>SUM(M48:M51)</f>
        <v>0</v>
      </c>
      <c r="N47" s="176"/>
      <c r="O47" s="176">
        <f>SUM(O48:O51)</f>
        <v>14.48</v>
      </c>
      <c r="P47" s="176"/>
      <c r="Q47" s="176">
        <f>SUM(Q48:Q51)</f>
        <v>0</v>
      </c>
      <c r="R47" s="176"/>
      <c r="S47" s="176"/>
      <c r="T47" s="177"/>
      <c r="U47" s="171"/>
      <c r="V47" s="171">
        <f>SUM(V48:V51)</f>
        <v>10.09</v>
      </c>
      <c r="W47" s="171"/>
      <c r="AG47" t="s">
        <v>243</v>
      </c>
    </row>
    <row r="48" spans="1:60" outlineLevel="1" x14ac:dyDescent="0.2">
      <c r="A48" s="178">
        <v>15</v>
      </c>
      <c r="B48" s="179" t="s">
        <v>1836</v>
      </c>
      <c r="C48" s="196" t="s">
        <v>1837</v>
      </c>
      <c r="D48" s="180" t="s">
        <v>255</v>
      </c>
      <c r="E48" s="181">
        <v>7.66</v>
      </c>
      <c r="F48" s="182"/>
      <c r="G48" s="183">
        <f>ROUND(E48*F48,2)</f>
        <v>0</v>
      </c>
      <c r="H48" s="182"/>
      <c r="I48" s="183">
        <f>ROUND(E48*H48,2)</f>
        <v>0</v>
      </c>
      <c r="J48" s="182"/>
      <c r="K48" s="183">
        <f>ROUND(E48*J48,2)</f>
        <v>0</v>
      </c>
      <c r="L48" s="183">
        <v>21</v>
      </c>
      <c r="M48" s="183">
        <f>G48*(1+L48/100)</f>
        <v>0</v>
      </c>
      <c r="N48" s="183">
        <v>1.8907700000000001</v>
      </c>
      <c r="O48" s="183">
        <f>ROUND(E48*N48,2)</f>
        <v>14.48</v>
      </c>
      <c r="P48" s="183">
        <v>0</v>
      </c>
      <c r="Q48" s="183">
        <f>ROUND(E48*P48,2)</f>
        <v>0</v>
      </c>
      <c r="R48" s="183" t="s">
        <v>598</v>
      </c>
      <c r="S48" s="183" t="s">
        <v>257</v>
      </c>
      <c r="T48" s="184" t="s">
        <v>1802</v>
      </c>
      <c r="U48" s="167">
        <v>1.3169999999999999</v>
      </c>
      <c r="V48" s="167">
        <f>ROUND(E48*U48,2)</f>
        <v>10.09</v>
      </c>
      <c r="W48" s="167"/>
      <c r="X48" s="157"/>
      <c r="Y48" s="157"/>
      <c r="Z48" s="157"/>
      <c r="AA48" s="157"/>
      <c r="AB48" s="157"/>
      <c r="AC48" s="157"/>
      <c r="AD48" s="157"/>
      <c r="AE48" s="157"/>
      <c r="AF48" s="157"/>
      <c r="AG48" s="157" t="s">
        <v>259</v>
      </c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</row>
    <row r="49" spans="1:60" outlineLevel="1" x14ac:dyDescent="0.2">
      <c r="A49" s="164"/>
      <c r="B49" s="165"/>
      <c r="C49" s="257" t="s">
        <v>599</v>
      </c>
      <c r="D49" s="258"/>
      <c r="E49" s="258"/>
      <c r="F49" s="258"/>
      <c r="G49" s="258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57"/>
      <c r="Y49" s="157"/>
      <c r="Z49" s="157"/>
      <c r="AA49" s="157"/>
      <c r="AB49" s="157"/>
      <c r="AC49" s="157"/>
      <c r="AD49" s="157"/>
      <c r="AE49" s="157"/>
      <c r="AF49" s="157"/>
      <c r="AG49" s="157" t="s">
        <v>261</v>
      </c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</row>
    <row r="50" spans="1:60" outlineLevel="1" x14ac:dyDescent="0.2">
      <c r="A50" s="164"/>
      <c r="B50" s="165"/>
      <c r="C50" s="197" t="s">
        <v>1838</v>
      </c>
      <c r="D50" s="169"/>
      <c r="E50" s="170">
        <v>4.66</v>
      </c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57"/>
      <c r="Y50" s="157"/>
      <c r="Z50" s="157"/>
      <c r="AA50" s="157"/>
      <c r="AB50" s="157"/>
      <c r="AC50" s="157"/>
      <c r="AD50" s="157"/>
      <c r="AE50" s="157"/>
      <c r="AF50" s="157"/>
      <c r="AG50" s="157" t="s">
        <v>263</v>
      </c>
      <c r="AH50" s="157">
        <v>0</v>
      </c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</row>
    <row r="51" spans="1:60" outlineLevel="1" x14ac:dyDescent="0.2">
      <c r="A51" s="164"/>
      <c r="B51" s="165"/>
      <c r="C51" s="197" t="s">
        <v>1839</v>
      </c>
      <c r="D51" s="169"/>
      <c r="E51" s="170">
        <v>3</v>
      </c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57"/>
      <c r="Y51" s="157"/>
      <c r="Z51" s="157"/>
      <c r="AA51" s="157"/>
      <c r="AB51" s="157"/>
      <c r="AC51" s="157"/>
      <c r="AD51" s="157"/>
      <c r="AE51" s="157"/>
      <c r="AF51" s="157"/>
      <c r="AG51" s="157" t="s">
        <v>263</v>
      </c>
      <c r="AH51" s="157">
        <v>0</v>
      </c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7"/>
      <c r="AY51" s="157"/>
      <c r="AZ51" s="157"/>
      <c r="BA51" s="157"/>
      <c r="BB51" s="157"/>
      <c r="BC51" s="157"/>
      <c r="BD51" s="157"/>
      <c r="BE51" s="157"/>
      <c r="BF51" s="157"/>
      <c r="BG51" s="157"/>
      <c r="BH51" s="157"/>
    </row>
    <row r="52" spans="1:60" x14ac:dyDescent="0.2">
      <c r="A52" s="172" t="s">
        <v>242</v>
      </c>
      <c r="B52" s="173" t="s">
        <v>110</v>
      </c>
      <c r="C52" s="194" t="s">
        <v>111</v>
      </c>
      <c r="D52" s="174"/>
      <c r="E52" s="175"/>
      <c r="F52" s="176"/>
      <c r="G52" s="176">
        <f>SUMIF(AG53:AG57,"&lt;&gt;NOR",G53:G57)</f>
        <v>0</v>
      </c>
      <c r="H52" s="176"/>
      <c r="I52" s="176">
        <f>SUM(I53:I57)</f>
        <v>0</v>
      </c>
      <c r="J52" s="176"/>
      <c r="K52" s="176">
        <f>SUM(K53:K57)</f>
        <v>0</v>
      </c>
      <c r="L52" s="176"/>
      <c r="M52" s="176">
        <f>SUM(M53:M57)</f>
        <v>0</v>
      </c>
      <c r="N52" s="176"/>
      <c r="O52" s="176">
        <f>SUM(O53:O57)</f>
        <v>11.71</v>
      </c>
      <c r="P52" s="176"/>
      <c r="Q52" s="176">
        <f>SUM(Q53:Q57)</f>
        <v>0</v>
      </c>
      <c r="R52" s="176"/>
      <c r="S52" s="176"/>
      <c r="T52" s="177"/>
      <c r="U52" s="171"/>
      <c r="V52" s="171">
        <f>SUM(V53:V57)</f>
        <v>29.25</v>
      </c>
      <c r="W52" s="171"/>
      <c r="AG52" t="s">
        <v>243</v>
      </c>
    </row>
    <row r="53" spans="1:60" ht="22.5" outlineLevel="1" x14ac:dyDescent="0.2">
      <c r="A53" s="178">
        <v>16</v>
      </c>
      <c r="B53" s="179" t="s">
        <v>601</v>
      </c>
      <c r="C53" s="196" t="s">
        <v>602</v>
      </c>
      <c r="D53" s="180" t="s">
        <v>283</v>
      </c>
      <c r="E53" s="181">
        <v>24</v>
      </c>
      <c r="F53" s="182"/>
      <c r="G53" s="183">
        <f>ROUND(E53*F53,2)</f>
        <v>0</v>
      </c>
      <c r="H53" s="182"/>
      <c r="I53" s="183">
        <f>ROUND(E53*H53,2)</f>
        <v>0</v>
      </c>
      <c r="J53" s="182"/>
      <c r="K53" s="183">
        <f>ROUND(E53*J53,2)</f>
        <v>0</v>
      </c>
      <c r="L53" s="183">
        <v>21</v>
      </c>
      <c r="M53" s="183">
        <f>G53*(1+L53/100)</f>
        <v>0</v>
      </c>
      <c r="N53" s="183">
        <v>0.378</v>
      </c>
      <c r="O53" s="183">
        <f>ROUND(E53*N53,2)</f>
        <v>9.07</v>
      </c>
      <c r="P53" s="183">
        <v>0</v>
      </c>
      <c r="Q53" s="183">
        <f>ROUND(E53*P53,2)</f>
        <v>0</v>
      </c>
      <c r="R53" s="183" t="s">
        <v>523</v>
      </c>
      <c r="S53" s="183" t="s">
        <v>257</v>
      </c>
      <c r="T53" s="184" t="s">
        <v>1802</v>
      </c>
      <c r="U53" s="167">
        <v>2.5999999999999999E-2</v>
      </c>
      <c r="V53" s="167">
        <f>ROUND(E53*U53,2)</f>
        <v>0.62</v>
      </c>
      <c r="W53" s="167"/>
      <c r="X53" s="157"/>
      <c r="Y53" s="157"/>
      <c r="Z53" s="157"/>
      <c r="AA53" s="157"/>
      <c r="AB53" s="157"/>
      <c r="AC53" s="157"/>
      <c r="AD53" s="157"/>
      <c r="AE53" s="157"/>
      <c r="AF53" s="157"/>
      <c r="AG53" s="157" t="s">
        <v>259</v>
      </c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7"/>
      <c r="AY53" s="157"/>
      <c r="AZ53" s="157"/>
      <c r="BA53" s="157"/>
      <c r="BB53" s="157"/>
      <c r="BC53" s="157"/>
      <c r="BD53" s="157"/>
      <c r="BE53" s="157"/>
      <c r="BF53" s="157"/>
      <c r="BG53" s="157"/>
      <c r="BH53" s="157"/>
    </row>
    <row r="54" spans="1:60" outlineLevel="1" x14ac:dyDescent="0.2">
      <c r="A54" s="164"/>
      <c r="B54" s="165"/>
      <c r="C54" s="197" t="s">
        <v>1831</v>
      </c>
      <c r="D54" s="169"/>
      <c r="E54" s="170">
        <v>24</v>
      </c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57"/>
      <c r="Y54" s="157"/>
      <c r="Z54" s="157"/>
      <c r="AA54" s="157"/>
      <c r="AB54" s="157"/>
      <c r="AC54" s="157"/>
      <c r="AD54" s="157"/>
      <c r="AE54" s="157"/>
      <c r="AF54" s="157"/>
      <c r="AG54" s="157" t="s">
        <v>263</v>
      </c>
      <c r="AH54" s="157">
        <v>0</v>
      </c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57"/>
      <c r="AZ54" s="157"/>
      <c r="BA54" s="157"/>
      <c r="BB54" s="157"/>
      <c r="BC54" s="157"/>
      <c r="BD54" s="157"/>
      <c r="BE54" s="157"/>
      <c r="BF54" s="157"/>
      <c r="BG54" s="157"/>
      <c r="BH54" s="157"/>
    </row>
    <row r="55" spans="1:60" ht="22.5" outlineLevel="1" x14ac:dyDescent="0.2">
      <c r="A55" s="178">
        <v>17</v>
      </c>
      <c r="B55" s="179" t="s">
        <v>603</v>
      </c>
      <c r="C55" s="196" t="s">
        <v>604</v>
      </c>
      <c r="D55" s="180" t="s">
        <v>283</v>
      </c>
      <c r="E55" s="181">
        <v>24</v>
      </c>
      <c r="F55" s="182"/>
      <c r="G55" s="183">
        <f>ROUND(E55*F55,2)</f>
        <v>0</v>
      </c>
      <c r="H55" s="182"/>
      <c r="I55" s="183">
        <f>ROUND(E55*H55,2)</f>
        <v>0</v>
      </c>
      <c r="J55" s="182"/>
      <c r="K55" s="183">
        <f>ROUND(E55*J55,2)</f>
        <v>0</v>
      </c>
      <c r="L55" s="183">
        <v>21</v>
      </c>
      <c r="M55" s="183">
        <f>G55*(1+L55/100)</f>
        <v>0</v>
      </c>
      <c r="N55" s="183">
        <v>0.11</v>
      </c>
      <c r="O55" s="183">
        <f>ROUND(E55*N55,2)</f>
        <v>2.64</v>
      </c>
      <c r="P55" s="183">
        <v>0</v>
      </c>
      <c r="Q55" s="183">
        <f>ROUND(E55*P55,2)</f>
        <v>0</v>
      </c>
      <c r="R55" s="183" t="s">
        <v>523</v>
      </c>
      <c r="S55" s="183" t="s">
        <v>257</v>
      </c>
      <c r="T55" s="184" t="s">
        <v>1802</v>
      </c>
      <c r="U55" s="167">
        <v>1.1930000000000001</v>
      </c>
      <c r="V55" s="167">
        <f>ROUND(E55*U55,2)</f>
        <v>28.63</v>
      </c>
      <c r="W55" s="167"/>
      <c r="X55" s="157"/>
      <c r="Y55" s="157"/>
      <c r="Z55" s="157"/>
      <c r="AA55" s="157"/>
      <c r="AB55" s="157"/>
      <c r="AC55" s="157"/>
      <c r="AD55" s="157"/>
      <c r="AE55" s="157"/>
      <c r="AF55" s="157"/>
      <c r="AG55" s="157" t="s">
        <v>259</v>
      </c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57"/>
      <c r="BE55" s="157"/>
      <c r="BF55" s="157"/>
      <c r="BG55" s="157"/>
      <c r="BH55" s="157"/>
    </row>
    <row r="56" spans="1:60" outlineLevel="1" x14ac:dyDescent="0.2">
      <c r="A56" s="164"/>
      <c r="B56" s="165"/>
      <c r="C56" s="257" t="s">
        <v>605</v>
      </c>
      <c r="D56" s="258"/>
      <c r="E56" s="258"/>
      <c r="F56" s="258"/>
      <c r="G56" s="258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57"/>
      <c r="Y56" s="157"/>
      <c r="Z56" s="157"/>
      <c r="AA56" s="157"/>
      <c r="AB56" s="157"/>
      <c r="AC56" s="157"/>
      <c r="AD56" s="157"/>
      <c r="AE56" s="157"/>
      <c r="AF56" s="157"/>
      <c r="AG56" s="157" t="s">
        <v>261</v>
      </c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</row>
    <row r="57" spans="1:60" outlineLevel="1" x14ac:dyDescent="0.2">
      <c r="A57" s="164"/>
      <c r="B57" s="165"/>
      <c r="C57" s="197" t="s">
        <v>1831</v>
      </c>
      <c r="D57" s="169"/>
      <c r="E57" s="170">
        <v>24</v>
      </c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57"/>
      <c r="Y57" s="157"/>
      <c r="Z57" s="157"/>
      <c r="AA57" s="157"/>
      <c r="AB57" s="157"/>
      <c r="AC57" s="157"/>
      <c r="AD57" s="157"/>
      <c r="AE57" s="157"/>
      <c r="AF57" s="157"/>
      <c r="AG57" s="157" t="s">
        <v>263</v>
      </c>
      <c r="AH57" s="157">
        <v>0</v>
      </c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57"/>
      <c r="BG57" s="157"/>
      <c r="BH57" s="157"/>
    </row>
    <row r="58" spans="1:60" x14ac:dyDescent="0.2">
      <c r="A58" s="172" t="s">
        <v>242</v>
      </c>
      <c r="B58" s="173" t="s">
        <v>119</v>
      </c>
      <c r="C58" s="194" t="s">
        <v>120</v>
      </c>
      <c r="D58" s="174"/>
      <c r="E58" s="175"/>
      <c r="F58" s="176"/>
      <c r="G58" s="176">
        <f>SUMIF(AG59:AG64,"&lt;&gt;NOR",G59:G64)</f>
        <v>0</v>
      </c>
      <c r="H58" s="176"/>
      <c r="I58" s="176">
        <f>SUM(I59:I64)</f>
        <v>0</v>
      </c>
      <c r="J58" s="176"/>
      <c r="K58" s="176">
        <f>SUM(K59:K64)</f>
        <v>0</v>
      </c>
      <c r="L58" s="176"/>
      <c r="M58" s="176">
        <f>SUM(M59:M64)</f>
        <v>0</v>
      </c>
      <c r="N58" s="176"/>
      <c r="O58" s="176">
        <f>SUM(O59:O64)</f>
        <v>0</v>
      </c>
      <c r="P58" s="176"/>
      <c r="Q58" s="176">
        <f>SUM(Q59:Q64)</f>
        <v>0</v>
      </c>
      <c r="R58" s="176"/>
      <c r="S58" s="176"/>
      <c r="T58" s="177"/>
      <c r="U58" s="171"/>
      <c r="V58" s="171">
        <f>SUM(V59:V64)</f>
        <v>0</v>
      </c>
      <c r="W58" s="171"/>
      <c r="AG58" t="s">
        <v>243</v>
      </c>
    </row>
    <row r="59" spans="1:60" ht="22.5" outlineLevel="1" x14ac:dyDescent="0.2">
      <c r="A59" s="185">
        <v>18</v>
      </c>
      <c r="B59" s="186" t="s">
        <v>1840</v>
      </c>
      <c r="C59" s="195" t="s">
        <v>1841</v>
      </c>
      <c r="D59" s="187" t="s">
        <v>444</v>
      </c>
      <c r="E59" s="188">
        <v>1</v>
      </c>
      <c r="F59" s="189"/>
      <c r="G59" s="190">
        <f t="shared" ref="G59:G64" si="0">ROUND(E59*F59,2)</f>
        <v>0</v>
      </c>
      <c r="H59" s="189"/>
      <c r="I59" s="190">
        <f t="shared" ref="I59:I64" si="1">ROUND(E59*H59,2)</f>
        <v>0</v>
      </c>
      <c r="J59" s="189"/>
      <c r="K59" s="190">
        <f t="shared" ref="K59:K64" si="2">ROUND(E59*J59,2)</f>
        <v>0</v>
      </c>
      <c r="L59" s="190">
        <v>21</v>
      </c>
      <c r="M59" s="190">
        <f t="shared" ref="M59:M64" si="3">G59*(1+L59/100)</f>
        <v>0</v>
      </c>
      <c r="N59" s="190">
        <v>0</v>
      </c>
      <c r="O59" s="190">
        <f t="shared" ref="O59:O64" si="4">ROUND(E59*N59,2)</f>
        <v>0</v>
      </c>
      <c r="P59" s="190">
        <v>0</v>
      </c>
      <c r="Q59" s="190">
        <f t="shared" ref="Q59:Q64" si="5">ROUND(E59*P59,2)</f>
        <v>0</v>
      </c>
      <c r="R59" s="190"/>
      <c r="S59" s="190" t="s">
        <v>247</v>
      </c>
      <c r="T59" s="191" t="s">
        <v>248</v>
      </c>
      <c r="U59" s="167">
        <v>0</v>
      </c>
      <c r="V59" s="167">
        <f t="shared" ref="V59:V64" si="6">ROUND(E59*U59,2)</f>
        <v>0</v>
      </c>
      <c r="W59" s="167"/>
      <c r="X59" s="157"/>
      <c r="Y59" s="157"/>
      <c r="Z59" s="157"/>
      <c r="AA59" s="157"/>
      <c r="AB59" s="157"/>
      <c r="AC59" s="157"/>
      <c r="AD59" s="157"/>
      <c r="AE59" s="157"/>
      <c r="AF59" s="157"/>
      <c r="AG59" s="157" t="s">
        <v>249</v>
      </c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7"/>
      <c r="AY59" s="157"/>
      <c r="AZ59" s="157"/>
      <c r="BA59" s="157"/>
      <c r="BB59" s="157"/>
      <c r="BC59" s="157"/>
      <c r="BD59" s="157"/>
      <c r="BE59" s="157"/>
      <c r="BF59" s="157"/>
      <c r="BG59" s="157"/>
      <c r="BH59" s="157"/>
    </row>
    <row r="60" spans="1:60" ht="22.5" outlineLevel="1" x14ac:dyDescent="0.2">
      <c r="A60" s="185">
        <v>19</v>
      </c>
      <c r="B60" s="186" t="s">
        <v>1842</v>
      </c>
      <c r="C60" s="195" t="s">
        <v>1843</v>
      </c>
      <c r="D60" s="187" t="s">
        <v>444</v>
      </c>
      <c r="E60" s="188">
        <v>1</v>
      </c>
      <c r="F60" s="189"/>
      <c r="G60" s="190">
        <f t="shared" si="0"/>
        <v>0</v>
      </c>
      <c r="H60" s="189"/>
      <c r="I60" s="190">
        <f t="shared" si="1"/>
        <v>0</v>
      </c>
      <c r="J60" s="189"/>
      <c r="K60" s="190">
        <f t="shared" si="2"/>
        <v>0</v>
      </c>
      <c r="L60" s="190">
        <v>21</v>
      </c>
      <c r="M60" s="190">
        <f t="shared" si="3"/>
        <v>0</v>
      </c>
      <c r="N60" s="190">
        <v>0</v>
      </c>
      <c r="O60" s="190">
        <f t="shared" si="4"/>
        <v>0</v>
      </c>
      <c r="P60" s="190">
        <v>0</v>
      </c>
      <c r="Q60" s="190">
        <f t="shared" si="5"/>
        <v>0</v>
      </c>
      <c r="R60" s="190"/>
      <c r="S60" s="190" t="s">
        <v>247</v>
      </c>
      <c r="T60" s="191" t="s">
        <v>248</v>
      </c>
      <c r="U60" s="167">
        <v>0</v>
      </c>
      <c r="V60" s="167">
        <f t="shared" si="6"/>
        <v>0</v>
      </c>
      <c r="W60" s="167"/>
      <c r="X60" s="157"/>
      <c r="Y60" s="157"/>
      <c r="Z60" s="157"/>
      <c r="AA60" s="157"/>
      <c r="AB60" s="157"/>
      <c r="AC60" s="157"/>
      <c r="AD60" s="157"/>
      <c r="AE60" s="157"/>
      <c r="AF60" s="157"/>
      <c r="AG60" s="157" t="s">
        <v>249</v>
      </c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</row>
    <row r="61" spans="1:60" ht="22.5" outlineLevel="1" x14ac:dyDescent="0.2">
      <c r="A61" s="185">
        <v>20</v>
      </c>
      <c r="B61" s="186" t="s">
        <v>1844</v>
      </c>
      <c r="C61" s="195" t="s">
        <v>1845</v>
      </c>
      <c r="D61" s="187" t="s">
        <v>444</v>
      </c>
      <c r="E61" s="188">
        <v>1</v>
      </c>
      <c r="F61" s="189"/>
      <c r="G61" s="190">
        <f t="shared" si="0"/>
        <v>0</v>
      </c>
      <c r="H61" s="189"/>
      <c r="I61" s="190">
        <f t="shared" si="1"/>
        <v>0</v>
      </c>
      <c r="J61" s="189"/>
      <c r="K61" s="190">
        <f t="shared" si="2"/>
        <v>0</v>
      </c>
      <c r="L61" s="190">
        <v>21</v>
      </c>
      <c r="M61" s="190">
        <f t="shared" si="3"/>
        <v>0</v>
      </c>
      <c r="N61" s="190">
        <v>0</v>
      </c>
      <c r="O61" s="190">
        <f t="shared" si="4"/>
        <v>0</v>
      </c>
      <c r="P61" s="190">
        <v>0</v>
      </c>
      <c r="Q61" s="190">
        <f t="shared" si="5"/>
        <v>0</v>
      </c>
      <c r="R61" s="190"/>
      <c r="S61" s="190" t="s">
        <v>247</v>
      </c>
      <c r="T61" s="191" t="s">
        <v>248</v>
      </c>
      <c r="U61" s="167">
        <v>0</v>
      </c>
      <c r="V61" s="167">
        <f t="shared" si="6"/>
        <v>0</v>
      </c>
      <c r="W61" s="167"/>
      <c r="X61" s="157"/>
      <c r="Y61" s="157"/>
      <c r="Z61" s="157"/>
      <c r="AA61" s="157"/>
      <c r="AB61" s="157"/>
      <c r="AC61" s="157"/>
      <c r="AD61" s="157"/>
      <c r="AE61" s="157"/>
      <c r="AF61" s="157"/>
      <c r="AG61" s="157" t="s">
        <v>249</v>
      </c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</row>
    <row r="62" spans="1:60" outlineLevel="1" x14ac:dyDescent="0.2">
      <c r="A62" s="185">
        <v>21</v>
      </c>
      <c r="B62" s="186" t="s">
        <v>1846</v>
      </c>
      <c r="C62" s="195" t="s">
        <v>1847</v>
      </c>
      <c r="D62" s="187" t="s">
        <v>444</v>
      </c>
      <c r="E62" s="188">
        <v>1</v>
      </c>
      <c r="F62" s="189"/>
      <c r="G62" s="190">
        <f t="shared" si="0"/>
        <v>0</v>
      </c>
      <c r="H62" s="189"/>
      <c r="I62" s="190">
        <f t="shared" si="1"/>
        <v>0</v>
      </c>
      <c r="J62" s="189"/>
      <c r="K62" s="190">
        <f t="shared" si="2"/>
        <v>0</v>
      </c>
      <c r="L62" s="190">
        <v>21</v>
      </c>
      <c r="M62" s="190">
        <f t="shared" si="3"/>
        <v>0</v>
      </c>
      <c r="N62" s="190">
        <v>0</v>
      </c>
      <c r="O62" s="190">
        <f t="shared" si="4"/>
        <v>0</v>
      </c>
      <c r="P62" s="190">
        <v>0</v>
      </c>
      <c r="Q62" s="190">
        <f t="shared" si="5"/>
        <v>0</v>
      </c>
      <c r="R62" s="190"/>
      <c r="S62" s="190" t="s">
        <v>247</v>
      </c>
      <c r="T62" s="191" t="s">
        <v>248</v>
      </c>
      <c r="U62" s="167">
        <v>0</v>
      </c>
      <c r="V62" s="167">
        <f t="shared" si="6"/>
        <v>0</v>
      </c>
      <c r="W62" s="167"/>
      <c r="X62" s="157"/>
      <c r="Y62" s="157"/>
      <c r="Z62" s="157"/>
      <c r="AA62" s="157"/>
      <c r="AB62" s="157"/>
      <c r="AC62" s="157"/>
      <c r="AD62" s="157"/>
      <c r="AE62" s="157"/>
      <c r="AF62" s="157"/>
      <c r="AG62" s="157" t="s">
        <v>249</v>
      </c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</row>
    <row r="63" spans="1:60" outlineLevel="1" x14ac:dyDescent="0.2">
      <c r="A63" s="185">
        <v>22</v>
      </c>
      <c r="B63" s="186" t="s">
        <v>1848</v>
      </c>
      <c r="C63" s="195" t="s">
        <v>1849</v>
      </c>
      <c r="D63" s="187" t="s">
        <v>444</v>
      </c>
      <c r="E63" s="188">
        <v>1</v>
      </c>
      <c r="F63" s="189"/>
      <c r="G63" s="190">
        <f t="shared" si="0"/>
        <v>0</v>
      </c>
      <c r="H63" s="189"/>
      <c r="I63" s="190">
        <f t="shared" si="1"/>
        <v>0</v>
      </c>
      <c r="J63" s="189"/>
      <c r="K63" s="190">
        <f t="shared" si="2"/>
        <v>0</v>
      </c>
      <c r="L63" s="190">
        <v>21</v>
      </c>
      <c r="M63" s="190">
        <f t="shared" si="3"/>
        <v>0</v>
      </c>
      <c r="N63" s="190">
        <v>0</v>
      </c>
      <c r="O63" s="190">
        <f t="shared" si="4"/>
        <v>0</v>
      </c>
      <c r="P63" s="190">
        <v>0</v>
      </c>
      <c r="Q63" s="190">
        <f t="shared" si="5"/>
        <v>0</v>
      </c>
      <c r="R63" s="190"/>
      <c r="S63" s="190" t="s">
        <v>247</v>
      </c>
      <c r="T63" s="191" t="s">
        <v>248</v>
      </c>
      <c r="U63" s="167">
        <v>0</v>
      </c>
      <c r="V63" s="167">
        <f t="shared" si="6"/>
        <v>0</v>
      </c>
      <c r="W63" s="167"/>
      <c r="X63" s="157"/>
      <c r="Y63" s="157"/>
      <c r="Z63" s="157"/>
      <c r="AA63" s="157"/>
      <c r="AB63" s="157"/>
      <c r="AC63" s="157"/>
      <c r="AD63" s="157"/>
      <c r="AE63" s="157"/>
      <c r="AF63" s="157"/>
      <c r="AG63" s="157" t="s">
        <v>249</v>
      </c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</row>
    <row r="64" spans="1:60" ht="22.5" outlineLevel="1" x14ac:dyDescent="0.2">
      <c r="A64" s="185">
        <v>23</v>
      </c>
      <c r="B64" s="186" t="s">
        <v>1850</v>
      </c>
      <c r="C64" s="195" t="s">
        <v>1851</v>
      </c>
      <c r="D64" s="187" t="s">
        <v>444</v>
      </c>
      <c r="E64" s="188">
        <v>1</v>
      </c>
      <c r="F64" s="189"/>
      <c r="G64" s="190">
        <f t="shared" si="0"/>
        <v>0</v>
      </c>
      <c r="H64" s="189"/>
      <c r="I64" s="190">
        <f t="shared" si="1"/>
        <v>0</v>
      </c>
      <c r="J64" s="189"/>
      <c r="K64" s="190">
        <f t="shared" si="2"/>
        <v>0</v>
      </c>
      <c r="L64" s="190">
        <v>21</v>
      </c>
      <c r="M64" s="190">
        <f t="shared" si="3"/>
        <v>0</v>
      </c>
      <c r="N64" s="190">
        <v>0</v>
      </c>
      <c r="O64" s="190">
        <f t="shared" si="4"/>
        <v>0</v>
      </c>
      <c r="P64" s="190">
        <v>0</v>
      </c>
      <c r="Q64" s="190">
        <f t="shared" si="5"/>
        <v>0</v>
      </c>
      <c r="R64" s="190"/>
      <c r="S64" s="190" t="s">
        <v>247</v>
      </c>
      <c r="T64" s="191" t="s">
        <v>248</v>
      </c>
      <c r="U64" s="167">
        <v>0</v>
      </c>
      <c r="V64" s="167">
        <f t="shared" si="6"/>
        <v>0</v>
      </c>
      <c r="W64" s="167"/>
      <c r="X64" s="157"/>
      <c r="Y64" s="157"/>
      <c r="Z64" s="157"/>
      <c r="AA64" s="157"/>
      <c r="AB64" s="157"/>
      <c r="AC64" s="157"/>
      <c r="AD64" s="157"/>
      <c r="AE64" s="157"/>
      <c r="AF64" s="157"/>
      <c r="AG64" s="157" t="s">
        <v>249</v>
      </c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</row>
    <row r="65" spans="1:60" x14ac:dyDescent="0.2">
      <c r="A65" s="172" t="s">
        <v>242</v>
      </c>
      <c r="B65" s="173" t="s">
        <v>131</v>
      </c>
      <c r="C65" s="194" t="s">
        <v>132</v>
      </c>
      <c r="D65" s="174"/>
      <c r="E65" s="175"/>
      <c r="F65" s="176"/>
      <c r="G65" s="176">
        <f>SUMIF(AG66:AG67,"&lt;&gt;NOR",G66:G67)</f>
        <v>0</v>
      </c>
      <c r="H65" s="176"/>
      <c r="I65" s="176">
        <f>SUM(I66:I67)</f>
        <v>0</v>
      </c>
      <c r="J65" s="176"/>
      <c r="K65" s="176">
        <f>SUM(K66:K67)</f>
        <v>0</v>
      </c>
      <c r="L65" s="176"/>
      <c r="M65" s="176">
        <f>SUM(M66:M67)</f>
        <v>0</v>
      </c>
      <c r="N65" s="176"/>
      <c r="O65" s="176">
        <f>SUM(O66:O67)</f>
        <v>0</v>
      </c>
      <c r="P65" s="176"/>
      <c r="Q65" s="176">
        <f>SUM(Q66:Q67)</f>
        <v>0</v>
      </c>
      <c r="R65" s="176"/>
      <c r="S65" s="176"/>
      <c r="T65" s="177"/>
      <c r="U65" s="171"/>
      <c r="V65" s="171">
        <f>SUM(V66:V67)</f>
        <v>41.96</v>
      </c>
      <c r="W65" s="171"/>
      <c r="AG65" t="s">
        <v>243</v>
      </c>
    </row>
    <row r="66" spans="1:60" outlineLevel="1" x14ac:dyDescent="0.2">
      <c r="A66" s="178">
        <v>24</v>
      </c>
      <c r="B66" s="179" t="s">
        <v>1852</v>
      </c>
      <c r="C66" s="196" t="s">
        <v>1853</v>
      </c>
      <c r="D66" s="180" t="s">
        <v>294</v>
      </c>
      <c r="E66" s="181">
        <v>49.246580000000002</v>
      </c>
      <c r="F66" s="182"/>
      <c r="G66" s="183">
        <f>ROUND(E66*F66,2)</f>
        <v>0</v>
      </c>
      <c r="H66" s="182"/>
      <c r="I66" s="183">
        <f>ROUND(E66*H66,2)</f>
        <v>0</v>
      </c>
      <c r="J66" s="182"/>
      <c r="K66" s="183">
        <f>ROUND(E66*J66,2)</f>
        <v>0</v>
      </c>
      <c r="L66" s="183">
        <v>21</v>
      </c>
      <c r="M66" s="183">
        <f>G66*(1+L66/100)</f>
        <v>0</v>
      </c>
      <c r="N66" s="183">
        <v>0</v>
      </c>
      <c r="O66" s="183">
        <f>ROUND(E66*N66,2)</f>
        <v>0</v>
      </c>
      <c r="P66" s="183">
        <v>0</v>
      </c>
      <c r="Q66" s="183">
        <f>ROUND(E66*P66,2)</f>
        <v>0</v>
      </c>
      <c r="R66" s="183" t="s">
        <v>279</v>
      </c>
      <c r="S66" s="183" t="s">
        <v>257</v>
      </c>
      <c r="T66" s="184" t="s">
        <v>1802</v>
      </c>
      <c r="U66" s="167">
        <v>0.85199999999999998</v>
      </c>
      <c r="V66" s="167">
        <f>ROUND(E66*U66,2)</f>
        <v>41.96</v>
      </c>
      <c r="W66" s="167"/>
      <c r="X66" s="157"/>
      <c r="Y66" s="157"/>
      <c r="Z66" s="157"/>
      <c r="AA66" s="157"/>
      <c r="AB66" s="157"/>
      <c r="AC66" s="157"/>
      <c r="AD66" s="157"/>
      <c r="AE66" s="157"/>
      <c r="AF66" s="157"/>
      <c r="AG66" s="157" t="s">
        <v>249</v>
      </c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</row>
    <row r="67" spans="1:60" ht="22.5" outlineLevel="1" x14ac:dyDescent="0.2">
      <c r="A67" s="164"/>
      <c r="B67" s="165"/>
      <c r="C67" s="257" t="s">
        <v>1854</v>
      </c>
      <c r="D67" s="258"/>
      <c r="E67" s="258"/>
      <c r="F67" s="258"/>
      <c r="G67" s="258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57"/>
      <c r="Y67" s="157"/>
      <c r="Z67" s="157"/>
      <c r="AA67" s="157"/>
      <c r="AB67" s="157"/>
      <c r="AC67" s="157"/>
      <c r="AD67" s="157"/>
      <c r="AE67" s="157"/>
      <c r="AF67" s="157"/>
      <c r="AG67" s="157" t="s">
        <v>261</v>
      </c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92" t="str">
        <f>C67</f>
        <v>přesun hmot pro budovy občanské výstavby (JKSO 801), budovy pro bydlení (JKSO 803) budovy pro výrobu a služby (JKSO 812) s nosnou svislou konstrukcí zděnou z cihel nebo tvárnic nebo kovovou</v>
      </c>
      <c r="BB67" s="157"/>
      <c r="BC67" s="157"/>
      <c r="BD67" s="157"/>
      <c r="BE67" s="157"/>
      <c r="BF67" s="157"/>
      <c r="BG67" s="157"/>
      <c r="BH67" s="157"/>
    </row>
    <row r="68" spans="1:60" x14ac:dyDescent="0.2">
      <c r="A68" s="172" t="s">
        <v>242</v>
      </c>
      <c r="B68" s="173" t="s">
        <v>137</v>
      </c>
      <c r="C68" s="194" t="s">
        <v>138</v>
      </c>
      <c r="D68" s="174"/>
      <c r="E68" s="175"/>
      <c r="F68" s="176"/>
      <c r="G68" s="176">
        <f>SUMIF(AG69:AG76,"&lt;&gt;NOR",G69:G76)</f>
        <v>0</v>
      </c>
      <c r="H68" s="176"/>
      <c r="I68" s="176">
        <f>SUM(I69:I76)</f>
        <v>0</v>
      </c>
      <c r="J68" s="176"/>
      <c r="K68" s="176">
        <f>SUM(K69:K76)</f>
        <v>0</v>
      </c>
      <c r="L68" s="176"/>
      <c r="M68" s="176">
        <f>SUM(M69:M76)</f>
        <v>0</v>
      </c>
      <c r="N68" s="176"/>
      <c r="O68" s="176">
        <f>SUM(O69:O76)</f>
        <v>0</v>
      </c>
      <c r="P68" s="176"/>
      <c r="Q68" s="176">
        <f>SUM(Q69:Q76)</f>
        <v>0</v>
      </c>
      <c r="R68" s="176"/>
      <c r="S68" s="176"/>
      <c r="T68" s="177"/>
      <c r="U68" s="171"/>
      <c r="V68" s="171">
        <f>SUM(V69:V76)</f>
        <v>11.01</v>
      </c>
      <c r="W68" s="171"/>
      <c r="AG68" t="s">
        <v>243</v>
      </c>
    </row>
    <row r="69" spans="1:60" ht="22.5" outlineLevel="1" x14ac:dyDescent="0.2">
      <c r="A69" s="178">
        <v>25</v>
      </c>
      <c r="B69" s="179" t="s">
        <v>1855</v>
      </c>
      <c r="C69" s="196" t="s">
        <v>1856</v>
      </c>
      <c r="D69" s="180" t="s">
        <v>298</v>
      </c>
      <c r="E69" s="181">
        <v>13</v>
      </c>
      <c r="F69" s="182"/>
      <c r="G69" s="183">
        <f>ROUND(E69*F69,2)</f>
        <v>0</v>
      </c>
      <c r="H69" s="182"/>
      <c r="I69" s="183">
        <f>ROUND(E69*H69,2)</f>
        <v>0</v>
      </c>
      <c r="J69" s="182"/>
      <c r="K69" s="183">
        <f>ROUND(E69*J69,2)</f>
        <v>0</v>
      </c>
      <c r="L69" s="183">
        <v>21</v>
      </c>
      <c r="M69" s="183">
        <f>G69*(1+L69/100)</f>
        <v>0</v>
      </c>
      <c r="N69" s="183">
        <v>6.9999999999999994E-5</v>
      </c>
      <c r="O69" s="183">
        <f>ROUND(E69*N69,2)</f>
        <v>0</v>
      </c>
      <c r="P69" s="183">
        <v>0</v>
      </c>
      <c r="Q69" s="183">
        <f>ROUND(E69*P69,2)</f>
        <v>0</v>
      </c>
      <c r="R69" s="183" t="s">
        <v>1857</v>
      </c>
      <c r="S69" s="183" t="s">
        <v>257</v>
      </c>
      <c r="T69" s="184" t="s">
        <v>1802</v>
      </c>
      <c r="U69" s="167">
        <v>0.14199999999999999</v>
      </c>
      <c r="V69" s="167">
        <f>ROUND(E69*U69,2)</f>
        <v>1.85</v>
      </c>
      <c r="W69" s="167"/>
      <c r="X69" s="157"/>
      <c r="Y69" s="157"/>
      <c r="Z69" s="157"/>
      <c r="AA69" s="157"/>
      <c r="AB69" s="157"/>
      <c r="AC69" s="157"/>
      <c r="AD69" s="157"/>
      <c r="AE69" s="157"/>
      <c r="AF69" s="157"/>
      <c r="AG69" s="157" t="s">
        <v>249</v>
      </c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</row>
    <row r="70" spans="1:60" outlineLevel="1" x14ac:dyDescent="0.2">
      <c r="A70" s="164"/>
      <c r="B70" s="165"/>
      <c r="C70" s="259" t="s">
        <v>1858</v>
      </c>
      <c r="D70" s="260"/>
      <c r="E70" s="260"/>
      <c r="F70" s="260"/>
      <c r="G70" s="260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57"/>
      <c r="Y70" s="157"/>
      <c r="Z70" s="157"/>
      <c r="AA70" s="157"/>
      <c r="AB70" s="157"/>
      <c r="AC70" s="157"/>
      <c r="AD70" s="157"/>
      <c r="AE70" s="157"/>
      <c r="AF70" s="157"/>
      <c r="AG70" s="157" t="s">
        <v>413</v>
      </c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</row>
    <row r="71" spans="1:60" ht="22.5" outlineLevel="1" x14ac:dyDescent="0.2">
      <c r="A71" s="178">
        <v>26</v>
      </c>
      <c r="B71" s="179" t="s">
        <v>1859</v>
      </c>
      <c r="C71" s="196" t="s">
        <v>1860</v>
      </c>
      <c r="D71" s="180" t="s">
        <v>298</v>
      </c>
      <c r="E71" s="181">
        <v>63</v>
      </c>
      <c r="F71" s="182"/>
      <c r="G71" s="183">
        <f>ROUND(E71*F71,2)</f>
        <v>0</v>
      </c>
      <c r="H71" s="182"/>
      <c r="I71" s="183">
        <f>ROUND(E71*H71,2)</f>
        <v>0</v>
      </c>
      <c r="J71" s="182"/>
      <c r="K71" s="183">
        <f>ROUND(E71*J71,2)</f>
        <v>0</v>
      </c>
      <c r="L71" s="183">
        <v>21</v>
      </c>
      <c r="M71" s="183">
        <f>G71*(1+L71/100)</f>
        <v>0</v>
      </c>
      <c r="N71" s="183">
        <v>4.0000000000000003E-5</v>
      </c>
      <c r="O71" s="183">
        <f>ROUND(E71*N71,2)</f>
        <v>0</v>
      </c>
      <c r="P71" s="183">
        <v>0</v>
      </c>
      <c r="Q71" s="183">
        <f>ROUND(E71*P71,2)</f>
        <v>0</v>
      </c>
      <c r="R71" s="183" t="s">
        <v>1857</v>
      </c>
      <c r="S71" s="183" t="s">
        <v>257</v>
      </c>
      <c r="T71" s="184" t="s">
        <v>1802</v>
      </c>
      <c r="U71" s="167">
        <v>0.129</v>
      </c>
      <c r="V71" s="167">
        <f>ROUND(E71*U71,2)</f>
        <v>8.1300000000000008</v>
      </c>
      <c r="W71" s="167"/>
      <c r="X71" s="157"/>
      <c r="Y71" s="157"/>
      <c r="Z71" s="157"/>
      <c r="AA71" s="157"/>
      <c r="AB71" s="157"/>
      <c r="AC71" s="157"/>
      <c r="AD71" s="157"/>
      <c r="AE71" s="157"/>
      <c r="AF71" s="157"/>
      <c r="AG71" s="157" t="s">
        <v>249</v>
      </c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</row>
    <row r="72" spans="1:60" outlineLevel="1" x14ac:dyDescent="0.2">
      <c r="A72" s="164"/>
      <c r="B72" s="165"/>
      <c r="C72" s="259" t="s">
        <v>1858</v>
      </c>
      <c r="D72" s="260"/>
      <c r="E72" s="260"/>
      <c r="F72" s="260"/>
      <c r="G72" s="260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57"/>
      <c r="Y72" s="157"/>
      <c r="Z72" s="157"/>
      <c r="AA72" s="157"/>
      <c r="AB72" s="157"/>
      <c r="AC72" s="157"/>
      <c r="AD72" s="157"/>
      <c r="AE72" s="157"/>
      <c r="AF72" s="157"/>
      <c r="AG72" s="157" t="s">
        <v>413</v>
      </c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</row>
    <row r="73" spans="1:60" ht="22.5" outlineLevel="1" x14ac:dyDescent="0.2">
      <c r="A73" s="178">
        <v>27</v>
      </c>
      <c r="B73" s="179" t="s">
        <v>1861</v>
      </c>
      <c r="C73" s="196" t="s">
        <v>1862</v>
      </c>
      <c r="D73" s="180" t="s">
        <v>298</v>
      </c>
      <c r="E73" s="181">
        <v>8</v>
      </c>
      <c r="F73" s="182"/>
      <c r="G73" s="183">
        <f>ROUND(E73*F73,2)</f>
        <v>0</v>
      </c>
      <c r="H73" s="182"/>
      <c r="I73" s="183">
        <f>ROUND(E73*H73,2)</f>
        <v>0</v>
      </c>
      <c r="J73" s="182"/>
      <c r="K73" s="183">
        <f>ROUND(E73*J73,2)</f>
        <v>0</v>
      </c>
      <c r="L73" s="183">
        <v>21</v>
      </c>
      <c r="M73" s="183">
        <f>G73*(1+L73/100)</f>
        <v>0</v>
      </c>
      <c r="N73" s="183">
        <v>5.0000000000000002E-5</v>
      </c>
      <c r="O73" s="183">
        <f>ROUND(E73*N73,2)</f>
        <v>0</v>
      </c>
      <c r="P73" s="183">
        <v>0</v>
      </c>
      <c r="Q73" s="183">
        <f>ROUND(E73*P73,2)</f>
        <v>0</v>
      </c>
      <c r="R73" s="183" t="s">
        <v>1857</v>
      </c>
      <c r="S73" s="183" t="s">
        <v>257</v>
      </c>
      <c r="T73" s="184" t="s">
        <v>1802</v>
      </c>
      <c r="U73" s="167">
        <v>0.129</v>
      </c>
      <c r="V73" s="167">
        <f>ROUND(E73*U73,2)</f>
        <v>1.03</v>
      </c>
      <c r="W73" s="167"/>
      <c r="X73" s="157"/>
      <c r="Y73" s="157"/>
      <c r="Z73" s="157"/>
      <c r="AA73" s="157"/>
      <c r="AB73" s="157"/>
      <c r="AC73" s="157"/>
      <c r="AD73" s="157"/>
      <c r="AE73" s="157"/>
      <c r="AF73" s="157"/>
      <c r="AG73" s="157" t="s">
        <v>249</v>
      </c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</row>
    <row r="74" spans="1:60" outlineLevel="1" x14ac:dyDescent="0.2">
      <c r="A74" s="164"/>
      <c r="B74" s="165"/>
      <c r="C74" s="259" t="s">
        <v>1858</v>
      </c>
      <c r="D74" s="260"/>
      <c r="E74" s="260"/>
      <c r="F74" s="260"/>
      <c r="G74" s="260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57"/>
      <c r="Y74" s="157"/>
      <c r="Z74" s="157"/>
      <c r="AA74" s="157"/>
      <c r="AB74" s="157"/>
      <c r="AC74" s="157"/>
      <c r="AD74" s="157"/>
      <c r="AE74" s="157"/>
      <c r="AF74" s="157"/>
      <c r="AG74" s="157" t="s">
        <v>413</v>
      </c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</row>
    <row r="75" spans="1:60" outlineLevel="1" x14ac:dyDescent="0.2">
      <c r="A75" s="178">
        <v>28</v>
      </c>
      <c r="B75" s="179" t="s">
        <v>1863</v>
      </c>
      <c r="C75" s="196" t="s">
        <v>1864</v>
      </c>
      <c r="D75" s="180" t="s">
        <v>0</v>
      </c>
      <c r="E75" s="181">
        <v>79.552999999999997</v>
      </c>
      <c r="F75" s="182"/>
      <c r="G75" s="183">
        <f>ROUND(E75*F75,2)</f>
        <v>0</v>
      </c>
      <c r="H75" s="182"/>
      <c r="I75" s="183">
        <f>ROUND(E75*H75,2)</f>
        <v>0</v>
      </c>
      <c r="J75" s="182"/>
      <c r="K75" s="183">
        <f>ROUND(E75*J75,2)</f>
        <v>0</v>
      </c>
      <c r="L75" s="183">
        <v>21</v>
      </c>
      <c r="M75" s="183">
        <f>G75*(1+L75/100)</f>
        <v>0</v>
      </c>
      <c r="N75" s="183">
        <v>0</v>
      </c>
      <c r="O75" s="183">
        <f>ROUND(E75*N75,2)</f>
        <v>0</v>
      </c>
      <c r="P75" s="183">
        <v>0</v>
      </c>
      <c r="Q75" s="183">
        <f>ROUND(E75*P75,2)</f>
        <v>0</v>
      </c>
      <c r="R75" s="183" t="s">
        <v>1865</v>
      </c>
      <c r="S75" s="183" t="s">
        <v>257</v>
      </c>
      <c r="T75" s="184" t="s">
        <v>1802</v>
      </c>
      <c r="U75" s="167">
        <v>0</v>
      </c>
      <c r="V75" s="167">
        <f>ROUND(E75*U75,2)</f>
        <v>0</v>
      </c>
      <c r="W75" s="167"/>
      <c r="X75" s="157"/>
      <c r="Y75" s="157"/>
      <c r="Z75" s="157"/>
      <c r="AA75" s="157"/>
      <c r="AB75" s="157"/>
      <c r="AC75" s="157"/>
      <c r="AD75" s="157"/>
      <c r="AE75" s="157"/>
      <c r="AF75" s="157"/>
      <c r="AG75" s="157" t="s">
        <v>249</v>
      </c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</row>
    <row r="76" spans="1:60" outlineLevel="1" x14ac:dyDescent="0.2">
      <c r="A76" s="164"/>
      <c r="B76" s="165"/>
      <c r="C76" s="257" t="s">
        <v>647</v>
      </c>
      <c r="D76" s="258"/>
      <c r="E76" s="258"/>
      <c r="F76" s="258"/>
      <c r="G76" s="258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57"/>
      <c r="Y76" s="157"/>
      <c r="Z76" s="157"/>
      <c r="AA76" s="157"/>
      <c r="AB76" s="157"/>
      <c r="AC76" s="157"/>
      <c r="AD76" s="157"/>
      <c r="AE76" s="157"/>
      <c r="AF76" s="157"/>
      <c r="AG76" s="157" t="s">
        <v>261</v>
      </c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</row>
    <row r="77" spans="1:60" x14ac:dyDescent="0.2">
      <c r="A77" s="172" t="s">
        <v>242</v>
      </c>
      <c r="B77" s="173" t="s">
        <v>139</v>
      </c>
      <c r="C77" s="194" t="s">
        <v>140</v>
      </c>
      <c r="D77" s="174"/>
      <c r="E77" s="175"/>
      <c r="F77" s="176"/>
      <c r="G77" s="176">
        <f>SUMIF(AG78:AG107,"&lt;&gt;NOR",G78:G107)</f>
        <v>0</v>
      </c>
      <c r="H77" s="176"/>
      <c r="I77" s="176">
        <f>SUM(I78:I107)</f>
        <v>0</v>
      </c>
      <c r="J77" s="176"/>
      <c r="K77" s="176">
        <f>SUM(K78:K107)</f>
        <v>0</v>
      </c>
      <c r="L77" s="176"/>
      <c r="M77" s="176">
        <f>SUM(M78:M107)</f>
        <v>0</v>
      </c>
      <c r="N77" s="176"/>
      <c r="O77" s="176">
        <f>SUM(O78:O107)</f>
        <v>0.18</v>
      </c>
      <c r="P77" s="176"/>
      <c r="Q77" s="176">
        <f>SUM(Q78:Q107)</f>
        <v>0</v>
      </c>
      <c r="R77" s="176"/>
      <c r="S77" s="176"/>
      <c r="T77" s="177"/>
      <c r="U77" s="171"/>
      <c r="V77" s="171">
        <f>SUM(V78:V107)</f>
        <v>86.030000000000015</v>
      </c>
      <c r="W77" s="171"/>
      <c r="AG77" t="s">
        <v>243</v>
      </c>
    </row>
    <row r="78" spans="1:60" ht="22.5" outlineLevel="1" x14ac:dyDescent="0.2">
      <c r="A78" s="178">
        <v>29</v>
      </c>
      <c r="B78" s="179" t="s">
        <v>1866</v>
      </c>
      <c r="C78" s="196" t="s">
        <v>1867</v>
      </c>
      <c r="D78" s="180" t="s">
        <v>298</v>
      </c>
      <c r="E78" s="181">
        <v>4</v>
      </c>
      <c r="F78" s="182"/>
      <c r="G78" s="183">
        <f>ROUND(E78*F78,2)</f>
        <v>0</v>
      </c>
      <c r="H78" s="182"/>
      <c r="I78" s="183">
        <f>ROUND(E78*H78,2)</f>
        <v>0</v>
      </c>
      <c r="J78" s="182"/>
      <c r="K78" s="183">
        <f>ROUND(E78*J78,2)</f>
        <v>0</v>
      </c>
      <c r="L78" s="183">
        <v>21</v>
      </c>
      <c r="M78" s="183">
        <f>G78*(1+L78/100)</f>
        <v>0</v>
      </c>
      <c r="N78" s="183">
        <v>5.2999999999999998E-4</v>
      </c>
      <c r="O78" s="183">
        <f>ROUND(E78*N78,2)</f>
        <v>0</v>
      </c>
      <c r="P78" s="183">
        <v>0</v>
      </c>
      <c r="Q78" s="183">
        <f>ROUND(E78*P78,2)</f>
        <v>0</v>
      </c>
      <c r="R78" s="183" t="s">
        <v>1857</v>
      </c>
      <c r="S78" s="183" t="s">
        <v>257</v>
      </c>
      <c r="T78" s="184" t="s">
        <v>1802</v>
      </c>
      <c r="U78" s="167">
        <v>0.26750000000000002</v>
      </c>
      <c r="V78" s="167">
        <f>ROUND(E78*U78,2)</f>
        <v>1.07</v>
      </c>
      <c r="W78" s="167"/>
      <c r="X78" s="157"/>
      <c r="Y78" s="157"/>
      <c r="Z78" s="157"/>
      <c r="AA78" s="157"/>
      <c r="AB78" s="157"/>
      <c r="AC78" s="157"/>
      <c r="AD78" s="157"/>
      <c r="AE78" s="157"/>
      <c r="AF78" s="157"/>
      <c r="AG78" s="157" t="s">
        <v>249</v>
      </c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</row>
    <row r="79" spans="1:60" outlineLevel="1" x14ac:dyDescent="0.2">
      <c r="A79" s="164"/>
      <c r="B79" s="165"/>
      <c r="C79" s="259" t="s">
        <v>1868</v>
      </c>
      <c r="D79" s="260"/>
      <c r="E79" s="260"/>
      <c r="F79" s="260"/>
      <c r="G79" s="260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57"/>
      <c r="Y79" s="157"/>
      <c r="Z79" s="157"/>
      <c r="AA79" s="157"/>
      <c r="AB79" s="157"/>
      <c r="AC79" s="157"/>
      <c r="AD79" s="157"/>
      <c r="AE79" s="157"/>
      <c r="AF79" s="157"/>
      <c r="AG79" s="157" t="s">
        <v>413</v>
      </c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</row>
    <row r="80" spans="1:60" ht="22.5" outlineLevel="1" x14ac:dyDescent="0.2">
      <c r="A80" s="178">
        <v>30</v>
      </c>
      <c r="B80" s="179" t="s">
        <v>1869</v>
      </c>
      <c r="C80" s="196" t="s">
        <v>1870</v>
      </c>
      <c r="D80" s="180" t="s">
        <v>298</v>
      </c>
      <c r="E80" s="181">
        <v>10</v>
      </c>
      <c r="F80" s="182"/>
      <c r="G80" s="183">
        <f>ROUND(E80*F80,2)</f>
        <v>0</v>
      </c>
      <c r="H80" s="182"/>
      <c r="I80" s="183">
        <f>ROUND(E80*H80,2)</f>
        <v>0</v>
      </c>
      <c r="J80" s="182"/>
      <c r="K80" s="183">
        <f>ROUND(E80*J80,2)</f>
        <v>0</v>
      </c>
      <c r="L80" s="183">
        <v>21</v>
      </c>
      <c r="M80" s="183">
        <f>G80*(1+L80/100)</f>
        <v>0</v>
      </c>
      <c r="N80" s="183">
        <v>1.4400000000000001E-3</v>
      </c>
      <c r="O80" s="183">
        <f>ROUND(E80*N80,2)</f>
        <v>0.01</v>
      </c>
      <c r="P80" s="183">
        <v>0</v>
      </c>
      <c r="Q80" s="183">
        <f>ROUND(E80*P80,2)</f>
        <v>0</v>
      </c>
      <c r="R80" s="183" t="s">
        <v>1857</v>
      </c>
      <c r="S80" s="183" t="s">
        <v>257</v>
      </c>
      <c r="T80" s="184" t="s">
        <v>1802</v>
      </c>
      <c r="U80" s="167">
        <v>0.8</v>
      </c>
      <c r="V80" s="167">
        <f>ROUND(E80*U80,2)</f>
        <v>8</v>
      </c>
      <c r="W80" s="167"/>
      <c r="X80" s="157"/>
      <c r="Y80" s="157"/>
      <c r="Z80" s="157"/>
      <c r="AA80" s="157"/>
      <c r="AB80" s="157"/>
      <c r="AC80" s="157"/>
      <c r="AD80" s="157"/>
      <c r="AE80" s="157"/>
      <c r="AF80" s="157"/>
      <c r="AG80" s="157" t="s">
        <v>249</v>
      </c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</row>
    <row r="81" spans="1:60" outlineLevel="1" x14ac:dyDescent="0.2">
      <c r="A81" s="164"/>
      <c r="B81" s="165"/>
      <c r="C81" s="259" t="s">
        <v>1868</v>
      </c>
      <c r="D81" s="260"/>
      <c r="E81" s="260"/>
      <c r="F81" s="260"/>
      <c r="G81" s="260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57"/>
      <c r="Y81" s="157"/>
      <c r="Z81" s="157"/>
      <c r="AA81" s="157"/>
      <c r="AB81" s="157"/>
      <c r="AC81" s="157"/>
      <c r="AD81" s="157"/>
      <c r="AE81" s="157"/>
      <c r="AF81" s="157"/>
      <c r="AG81" s="157" t="s">
        <v>413</v>
      </c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</row>
    <row r="82" spans="1:60" ht="22.5" outlineLevel="1" x14ac:dyDescent="0.2">
      <c r="A82" s="178">
        <v>31</v>
      </c>
      <c r="B82" s="179" t="s">
        <v>1869</v>
      </c>
      <c r="C82" s="196" t="s">
        <v>1870</v>
      </c>
      <c r="D82" s="180" t="s">
        <v>298</v>
      </c>
      <c r="E82" s="181">
        <v>11</v>
      </c>
      <c r="F82" s="182"/>
      <c r="G82" s="183">
        <f>ROUND(E82*F82,2)</f>
        <v>0</v>
      </c>
      <c r="H82" s="182"/>
      <c r="I82" s="183">
        <f>ROUND(E82*H82,2)</f>
        <v>0</v>
      </c>
      <c r="J82" s="182"/>
      <c r="K82" s="183">
        <f>ROUND(E82*J82,2)</f>
        <v>0</v>
      </c>
      <c r="L82" s="183">
        <v>21</v>
      </c>
      <c r="M82" s="183">
        <f>G82*(1+L82/100)</f>
        <v>0</v>
      </c>
      <c r="N82" s="183">
        <v>1.4400000000000001E-3</v>
      </c>
      <c r="O82" s="183">
        <f>ROUND(E82*N82,2)</f>
        <v>0.02</v>
      </c>
      <c r="P82" s="183">
        <v>0</v>
      </c>
      <c r="Q82" s="183">
        <f>ROUND(E82*P82,2)</f>
        <v>0</v>
      </c>
      <c r="R82" s="183" t="s">
        <v>1857</v>
      </c>
      <c r="S82" s="183" t="s">
        <v>257</v>
      </c>
      <c r="T82" s="184" t="s">
        <v>1802</v>
      </c>
      <c r="U82" s="167">
        <v>0.8</v>
      </c>
      <c r="V82" s="167">
        <f>ROUND(E82*U82,2)</f>
        <v>8.8000000000000007</v>
      </c>
      <c r="W82" s="167"/>
      <c r="X82" s="157"/>
      <c r="Y82" s="157"/>
      <c r="Z82" s="157"/>
      <c r="AA82" s="157"/>
      <c r="AB82" s="157"/>
      <c r="AC82" s="157"/>
      <c r="AD82" s="157"/>
      <c r="AE82" s="157"/>
      <c r="AF82" s="157"/>
      <c r="AG82" s="157" t="s">
        <v>249</v>
      </c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</row>
    <row r="83" spans="1:60" outlineLevel="1" x14ac:dyDescent="0.2">
      <c r="A83" s="164"/>
      <c r="B83" s="165"/>
      <c r="C83" s="259" t="s">
        <v>1868</v>
      </c>
      <c r="D83" s="260"/>
      <c r="E83" s="260"/>
      <c r="F83" s="260"/>
      <c r="G83" s="260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57"/>
      <c r="Y83" s="157"/>
      <c r="Z83" s="157"/>
      <c r="AA83" s="157"/>
      <c r="AB83" s="157"/>
      <c r="AC83" s="157"/>
      <c r="AD83" s="157"/>
      <c r="AE83" s="157"/>
      <c r="AF83" s="157"/>
      <c r="AG83" s="157" t="s">
        <v>413</v>
      </c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</row>
    <row r="84" spans="1:60" ht="22.5" outlineLevel="1" x14ac:dyDescent="0.2">
      <c r="A84" s="178">
        <v>32</v>
      </c>
      <c r="B84" s="179" t="s">
        <v>1871</v>
      </c>
      <c r="C84" s="196" t="s">
        <v>1872</v>
      </c>
      <c r="D84" s="180" t="s">
        <v>298</v>
      </c>
      <c r="E84" s="181">
        <v>18</v>
      </c>
      <c r="F84" s="182"/>
      <c r="G84" s="183">
        <f>ROUND(E84*F84,2)</f>
        <v>0</v>
      </c>
      <c r="H84" s="182"/>
      <c r="I84" s="183">
        <f>ROUND(E84*H84,2)</f>
        <v>0</v>
      </c>
      <c r="J84" s="182"/>
      <c r="K84" s="183">
        <f>ROUND(E84*J84,2)</f>
        <v>0</v>
      </c>
      <c r="L84" s="183">
        <v>21</v>
      </c>
      <c r="M84" s="183">
        <f>G84*(1+L84/100)</f>
        <v>0</v>
      </c>
      <c r="N84" s="183">
        <v>1.73E-3</v>
      </c>
      <c r="O84" s="183">
        <f>ROUND(E84*N84,2)</f>
        <v>0.03</v>
      </c>
      <c r="P84" s="183">
        <v>0</v>
      </c>
      <c r="Q84" s="183">
        <f>ROUND(E84*P84,2)</f>
        <v>0</v>
      </c>
      <c r="R84" s="183" t="s">
        <v>1857</v>
      </c>
      <c r="S84" s="183" t="s">
        <v>257</v>
      </c>
      <c r="T84" s="184" t="s">
        <v>1802</v>
      </c>
      <c r="U84" s="167">
        <v>0.82899999999999996</v>
      </c>
      <c r="V84" s="167">
        <f>ROUND(E84*U84,2)</f>
        <v>14.92</v>
      </c>
      <c r="W84" s="167"/>
      <c r="X84" s="157"/>
      <c r="Y84" s="157"/>
      <c r="Z84" s="157"/>
      <c r="AA84" s="157"/>
      <c r="AB84" s="157"/>
      <c r="AC84" s="157"/>
      <c r="AD84" s="157"/>
      <c r="AE84" s="157"/>
      <c r="AF84" s="157"/>
      <c r="AG84" s="157" t="s">
        <v>249</v>
      </c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</row>
    <row r="85" spans="1:60" outlineLevel="1" x14ac:dyDescent="0.2">
      <c r="A85" s="164"/>
      <c r="B85" s="165"/>
      <c r="C85" s="259" t="s">
        <v>1873</v>
      </c>
      <c r="D85" s="260"/>
      <c r="E85" s="260"/>
      <c r="F85" s="260"/>
      <c r="G85" s="260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57"/>
      <c r="Y85" s="157"/>
      <c r="Z85" s="157"/>
      <c r="AA85" s="157"/>
      <c r="AB85" s="157"/>
      <c r="AC85" s="157"/>
      <c r="AD85" s="157"/>
      <c r="AE85" s="157"/>
      <c r="AF85" s="157"/>
      <c r="AG85" s="157" t="s">
        <v>413</v>
      </c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</row>
    <row r="86" spans="1:60" outlineLevel="1" x14ac:dyDescent="0.2">
      <c r="A86" s="164"/>
      <c r="B86" s="165"/>
      <c r="C86" s="269" t="s">
        <v>1874</v>
      </c>
      <c r="D86" s="270"/>
      <c r="E86" s="270"/>
      <c r="F86" s="270"/>
      <c r="G86" s="270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57"/>
      <c r="Y86" s="157"/>
      <c r="Z86" s="157"/>
      <c r="AA86" s="157"/>
      <c r="AB86" s="157"/>
      <c r="AC86" s="157"/>
      <c r="AD86" s="157"/>
      <c r="AE86" s="157"/>
      <c r="AF86" s="157"/>
      <c r="AG86" s="157" t="s">
        <v>413</v>
      </c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</row>
    <row r="87" spans="1:60" ht="22.5" outlineLevel="1" x14ac:dyDescent="0.2">
      <c r="A87" s="178">
        <v>33</v>
      </c>
      <c r="B87" s="179" t="s">
        <v>1875</v>
      </c>
      <c r="C87" s="196" t="s">
        <v>1876</v>
      </c>
      <c r="D87" s="180" t="s">
        <v>298</v>
      </c>
      <c r="E87" s="181">
        <v>47</v>
      </c>
      <c r="F87" s="182"/>
      <c r="G87" s="183">
        <f>ROUND(E87*F87,2)</f>
        <v>0</v>
      </c>
      <c r="H87" s="182"/>
      <c r="I87" s="183">
        <f>ROUND(E87*H87,2)</f>
        <v>0</v>
      </c>
      <c r="J87" s="182"/>
      <c r="K87" s="183">
        <f>ROUND(E87*J87,2)</f>
        <v>0</v>
      </c>
      <c r="L87" s="183">
        <v>21</v>
      </c>
      <c r="M87" s="183">
        <f>G87*(1+L87/100)</f>
        <v>0</v>
      </c>
      <c r="N87" s="183">
        <v>2.47E-3</v>
      </c>
      <c r="O87" s="183">
        <f>ROUND(E87*N87,2)</f>
        <v>0.12</v>
      </c>
      <c r="P87" s="183">
        <v>0</v>
      </c>
      <c r="Q87" s="183">
        <f>ROUND(E87*P87,2)</f>
        <v>0</v>
      </c>
      <c r="R87" s="183" t="s">
        <v>1857</v>
      </c>
      <c r="S87" s="183" t="s">
        <v>257</v>
      </c>
      <c r="T87" s="184" t="s">
        <v>1802</v>
      </c>
      <c r="U87" s="167">
        <v>0.84570000000000001</v>
      </c>
      <c r="V87" s="167">
        <f>ROUND(E87*U87,2)</f>
        <v>39.75</v>
      </c>
      <c r="W87" s="167"/>
      <c r="X87" s="157"/>
      <c r="Y87" s="157"/>
      <c r="Z87" s="157"/>
      <c r="AA87" s="157"/>
      <c r="AB87" s="157"/>
      <c r="AC87" s="157"/>
      <c r="AD87" s="157"/>
      <c r="AE87" s="157"/>
      <c r="AF87" s="157"/>
      <c r="AG87" s="157" t="s">
        <v>249</v>
      </c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</row>
    <row r="88" spans="1:60" outlineLevel="1" x14ac:dyDescent="0.2">
      <c r="A88" s="164"/>
      <c r="B88" s="165"/>
      <c r="C88" s="259" t="s">
        <v>1873</v>
      </c>
      <c r="D88" s="260"/>
      <c r="E88" s="260"/>
      <c r="F88" s="260"/>
      <c r="G88" s="260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57"/>
      <c r="Y88" s="157"/>
      <c r="Z88" s="157"/>
      <c r="AA88" s="157"/>
      <c r="AB88" s="157"/>
      <c r="AC88" s="157"/>
      <c r="AD88" s="157"/>
      <c r="AE88" s="157"/>
      <c r="AF88" s="157"/>
      <c r="AG88" s="157" t="s">
        <v>413</v>
      </c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</row>
    <row r="89" spans="1:60" outlineLevel="1" x14ac:dyDescent="0.2">
      <c r="A89" s="164"/>
      <c r="B89" s="165"/>
      <c r="C89" s="269" t="s">
        <v>1874</v>
      </c>
      <c r="D89" s="270"/>
      <c r="E89" s="270"/>
      <c r="F89" s="270"/>
      <c r="G89" s="270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57"/>
      <c r="Y89" s="157"/>
      <c r="Z89" s="157"/>
      <c r="AA89" s="157"/>
      <c r="AB89" s="157"/>
      <c r="AC89" s="157"/>
      <c r="AD89" s="157"/>
      <c r="AE89" s="157"/>
      <c r="AF89" s="157"/>
      <c r="AG89" s="157" t="s">
        <v>413</v>
      </c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</row>
    <row r="90" spans="1:60" outlineLevel="1" x14ac:dyDescent="0.2">
      <c r="A90" s="178">
        <v>34</v>
      </c>
      <c r="B90" s="179" t="s">
        <v>1877</v>
      </c>
      <c r="C90" s="196" t="s">
        <v>1878</v>
      </c>
      <c r="D90" s="180" t="s">
        <v>298</v>
      </c>
      <c r="E90" s="181">
        <v>4</v>
      </c>
      <c r="F90" s="182"/>
      <c r="G90" s="183">
        <f>ROUND(E90*F90,2)</f>
        <v>0</v>
      </c>
      <c r="H90" s="182"/>
      <c r="I90" s="183">
        <f>ROUND(E90*H90,2)</f>
        <v>0</v>
      </c>
      <c r="J90" s="182"/>
      <c r="K90" s="183">
        <f>ROUND(E90*J90,2)</f>
        <v>0</v>
      </c>
      <c r="L90" s="183">
        <v>21</v>
      </c>
      <c r="M90" s="183">
        <f>G90*(1+L90/100)</f>
        <v>0</v>
      </c>
      <c r="N90" s="183">
        <v>3.8000000000000002E-4</v>
      </c>
      <c r="O90" s="183">
        <f>ROUND(E90*N90,2)</f>
        <v>0</v>
      </c>
      <c r="P90" s="183">
        <v>0</v>
      </c>
      <c r="Q90" s="183">
        <f>ROUND(E90*P90,2)</f>
        <v>0</v>
      </c>
      <c r="R90" s="183" t="s">
        <v>1857</v>
      </c>
      <c r="S90" s="183" t="s">
        <v>257</v>
      </c>
      <c r="T90" s="184" t="s">
        <v>1802</v>
      </c>
      <c r="U90" s="167">
        <v>0.32</v>
      </c>
      <c r="V90" s="167">
        <f>ROUND(E90*U90,2)</f>
        <v>1.28</v>
      </c>
      <c r="W90" s="167"/>
      <c r="X90" s="157"/>
      <c r="Y90" s="157"/>
      <c r="Z90" s="157"/>
      <c r="AA90" s="157"/>
      <c r="AB90" s="157"/>
      <c r="AC90" s="157"/>
      <c r="AD90" s="157"/>
      <c r="AE90" s="157"/>
      <c r="AF90" s="157"/>
      <c r="AG90" s="157" t="s">
        <v>249</v>
      </c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</row>
    <row r="91" spans="1:60" outlineLevel="1" x14ac:dyDescent="0.2">
      <c r="A91" s="164"/>
      <c r="B91" s="165"/>
      <c r="C91" s="259" t="s">
        <v>1868</v>
      </c>
      <c r="D91" s="260"/>
      <c r="E91" s="260"/>
      <c r="F91" s="260"/>
      <c r="G91" s="260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57"/>
      <c r="Y91" s="157"/>
      <c r="Z91" s="157"/>
      <c r="AA91" s="157"/>
      <c r="AB91" s="157"/>
      <c r="AC91" s="157"/>
      <c r="AD91" s="157"/>
      <c r="AE91" s="157"/>
      <c r="AF91" s="157"/>
      <c r="AG91" s="157" t="s">
        <v>413</v>
      </c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</row>
    <row r="92" spans="1:60" outlineLevel="1" x14ac:dyDescent="0.2">
      <c r="A92" s="178">
        <v>35</v>
      </c>
      <c r="B92" s="179" t="s">
        <v>1879</v>
      </c>
      <c r="C92" s="196" t="s">
        <v>1880</v>
      </c>
      <c r="D92" s="180" t="s">
        <v>298</v>
      </c>
      <c r="E92" s="181">
        <v>2</v>
      </c>
      <c r="F92" s="182"/>
      <c r="G92" s="183">
        <f>ROUND(E92*F92,2)</f>
        <v>0</v>
      </c>
      <c r="H92" s="182"/>
      <c r="I92" s="183">
        <f>ROUND(E92*H92,2)</f>
        <v>0</v>
      </c>
      <c r="J92" s="182"/>
      <c r="K92" s="183">
        <f>ROUND(E92*J92,2)</f>
        <v>0</v>
      </c>
      <c r="L92" s="183">
        <v>21</v>
      </c>
      <c r="M92" s="183">
        <f>G92*(1+L92/100)</f>
        <v>0</v>
      </c>
      <c r="N92" s="183">
        <v>4.6999999999999999E-4</v>
      </c>
      <c r="O92" s="183">
        <f>ROUND(E92*N92,2)</f>
        <v>0</v>
      </c>
      <c r="P92" s="183">
        <v>0</v>
      </c>
      <c r="Q92" s="183">
        <f>ROUND(E92*P92,2)</f>
        <v>0</v>
      </c>
      <c r="R92" s="183" t="s">
        <v>1857</v>
      </c>
      <c r="S92" s="183" t="s">
        <v>257</v>
      </c>
      <c r="T92" s="184" t="s">
        <v>1802</v>
      </c>
      <c r="U92" s="167">
        <v>0.35899999999999999</v>
      </c>
      <c r="V92" s="167">
        <f>ROUND(E92*U92,2)</f>
        <v>0.72</v>
      </c>
      <c r="W92" s="167"/>
      <c r="X92" s="157"/>
      <c r="Y92" s="157"/>
      <c r="Z92" s="157"/>
      <c r="AA92" s="157"/>
      <c r="AB92" s="157"/>
      <c r="AC92" s="157"/>
      <c r="AD92" s="157"/>
      <c r="AE92" s="157"/>
      <c r="AF92" s="157"/>
      <c r="AG92" s="157" t="s">
        <v>249</v>
      </c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</row>
    <row r="93" spans="1:60" outlineLevel="1" x14ac:dyDescent="0.2">
      <c r="A93" s="164"/>
      <c r="B93" s="165"/>
      <c r="C93" s="259" t="s">
        <v>1868</v>
      </c>
      <c r="D93" s="260"/>
      <c r="E93" s="260"/>
      <c r="F93" s="260"/>
      <c r="G93" s="260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57"/>
      <c r="Y93" s="157"/>
      <c r="Z93" s="157"/>
      <c r="AA93" s="157"/>
      <c r="AB93" s="157"/>
      <c r="AC93" s="157"/>
      <c r="AD93" s="157"/>
      <c r="AE93" s="157"/>
      <c r="AF93" s="157"/>
      <c r="AG93" s="157" t="s">
        <v>413</v>
      </c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</row>
    <row r="94" spans="1:60" outlineLevel="1" x14ac:dyDescent="0.2">
      <c r="A94" s="178">
        <v>36</v>
      </c>
      <c r="B94" s="179" t="s">
        <v>1881</v>
      </c>
      <c r="C94" s="196" t="s">
        <v>1882</v>
      </c>
      <c r="D94" s="180" t="s">
        <v>246</v>
      </c>
      <c r="E94" s="181">
        <v>3</v>
      </c>
      <c r="F94" s="182"/>
      <c r="G94" s="183">
        <f>ROUND(E94*F94,2)</f>
        <v>0</v>
      </c>
      <c r="H94" s="182"/>
      <c r="I94" s="183">
        <f>ROUND(E94*H94,2)</f>
        <v>0</v>
      </c>
      <c r="J94" s="182"/>
      <c r="K94" s="183">
        <f>ROUND(E94*J94,2)</f>
        <v>0</v>
      </c>
      <c r="L94" s="183">
        <v>21</v>
      </c>
      <c r="M94" s="183">
        <f>G94*(1+L94/100)</f>
        <v>0</v>
      </c>
      <c r="N94" s="183">
        <v>0</v>
      </c>
      <c r="O94" s="183">
        <f>ROUND(E94*N94,2)</f>
        <v>0</v>
      </c>
      <c r="P94" s="183">
        <v>0</v>
      </c>
      <c r="Q94" s="183">
        <f>ROUND(E94*P94,2)</f>
        <v>0</v>
      </c>
      <c r="R94" s="183" t="s">
        <v>1857</v>
      </c>
      <c r="S94" s="183" t="s">
        <v>257</v>
      </c>
      <c r="T94" s="184" t="s">
        <v>1802</v>
      </c>
      <c r="U94" s="167">
        <v>0.157</v>
      </c>
      <c r="V94" s="167">
        <f>ROUND(E94*U94,2)</f>
        <v>0.47</v>
      </c>
      <c r="W94" s="167"/>
      <c r="X94" s="157"/>
      <c r="Y94" s="157"/>
      <c r="Z94" s="157"/>
      <c r="AA94" s="157"/>
      <c r="AB94" s="157"/>
      <c r="AC94" s="157"/>
      <c r="AD94" s="157"/>
      <c r="AE94" s="157"/>
      <c r="AF94" s="157"/>
      <c r="AG94" s="157" t="s">
        <v>394</v>
      </c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</row>
    <row r="95" spans="1:60" outlineLevel="1" x14ac:dyDescent="0.2">
      <c r="A95" s="164"/>
      <c r="B95" s="165"/>
      <c r="C95" s="257" t="s">
        <v>1883</v>
      </c>
      <c r="D95" s="258"/>
      <c r="E95" s="258"/>
      <c r="F95" s="258"/>
      <c r="G95" s="258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57"/>
      <c r="Y95" s="157"/>
      <c r="Z95" s="157"/>
      <c r="AA95" s="157"/>
      <c r="AB95" s="157"/>
      <c r="AC95" s="157"/>
      <c r="AD95" s="157"/>
      <c r="AE95" s="157"/>
      <c r="AF95" s="157"/>
      <c r="AG95" s="157" t="s">
        <v>261</v>
      </c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</row>
    <row r="96" spans="1:60" outlineLevel="1" x14ac:dyDescent="0.2">
      <c r="A96" s="178">
        <v>37</v>
      </c>
      <c r="B96" s="179" t="s">
        <v>1884</v>
      </c>
      <c r="C96" s="196" t="s">
        <v>1885</v>
      </c>
      <c r="D96" s="180" t="s">
        <v>246</v>
      </c>
      <c r="E96" s="181">
        <v>3</v>
      </c>
      <c r="F96" s="182"/>
      <c r="G96" s="183">
        <f>ROUND(E96*F96,2)</f>
        <v>0</v>
      </c>
      <c r="H96" s="182"/>
      <c r="I96" s="183">
        <f>ROUND(E96*H96,2)</f>
        <v>0</v>
      </c>
      <c r="J96" s="182"/>
      <c r="K96" s="183">
        <f>ROUND(E96*J96,2)</f>
        <v>0</v>
      </c>
      <c r="L96" s="183">
        <v>21</v>
      </c>
      <c r="M96" s="183">
        <f>G96*(1+L96/100)</f>
        <v>0</v>
      </c>
      <c r="N96" s="183">
        <v>0</v>
      </c>
      <c r="O96" s="183">
        <f>ROUND(E96*N96,2)</f>
        <v>0</v>
      </c>
      <c r="P96" s="183">
        <v>0</v>
      </c>
      <c r="Q96" s="183">
        <f>ROUND(E96*P96,2)</f>
        <v>0</v>
      </c>
      <c r="R96" s="183" t="s">
        <v>1857</v>
      </c>
      <c r="S96" s="183" t="s">
        <v>257</v>
      </c>
      <c r="T96" s="184" t="s">
        <v>1802</v>
      </c>
      <c r="U96" s="167">
        <v>0.17399999999999999</v>
      </c>
      <c r="V96" s="167">
        <f>ROUND(E96*U96,2)</f>
        <v>0.52</v>
      </c>
      <c r="W96" s="167"/>
      <c r="X96" s="157"/>
      <c r="Y96" s="157"/>
      <c r="Z96" s="157"/>
      <c r="AA96" s="157"/>
      <c r="AB96" s="157"/>
      <c r="AC96" s="157"/>
      <c r="AD96" s="157"/>
      <c r="AE96" s="157"/>
      <c r="AF96" s="157"/>
      <c r="AG96" s="157" t="s">
        <v>394</v>
      </c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</row>
    <row r="97" spans="1:60" outlineLevel="1" x14ac:dyDescent="0.2">
      <c r="A97" s="164"/>
      <c r="B97" s="165"/>
      <c r="C97" s="257" t="s">
        <v>1883</v>
      </c>
      <c r="D97" s="258"/>
      <c r="E97" s="258"/>
      <c r="F97" s="258"/>
      <c r="G97" s="258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57"/>
      <c r="Y97" s="157"/>
      <c r="Z97" s="157"/>
      <c r="AA97" s="157"/>
      <c r="AB97" s="157"/>
      <c r="AC97" s="157"/>
      <c r="AD97" s="157"/>
      <c r="AE97" s="157"/>
      <c r="AF97" s="157"/>
      <c r="AG97" s="157" t="s">
        <v>261</v>
      </c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</row>
    <row r="98" spans="1:60" outlineLevel="1" x14ac:dyDescent="0.2">
      <c r="A98" s="178">
        <v>38</v>
      </c>
      <c r="B98" s="179" t="s">
        <v>1886</v>
      </c>
      <c r="C98" s="196" t="s">
        <v>1887</v>
      </c>
      <c r="D98" s="180" t="s">
        <v>246</v>
      </c>
      <c r="E98" s="181">
        <v>4</v>
      </c>
      <c r="F98" s="182"/>
      <c r="G98" s="183">
        <f>ROUND(E98*F98,2)</f>
        <v>0</v>
      </c>
      <c r="H98" s="182"/>
      <c r="I98" s="183">
        <f>ROUND(E98*H98,2)</f>
        <v>0</v>
      </c>
      <c r="J98" s="182"/>
      <c r="K98" s="183">
        <f>ROUND(E98*J98,2)</f>
        <v>0</v>
      </c>
      <c r="L98" s="183">
        <v>21</v>
      </c>
      <c r="M98" s="183">
        <f>G98*(1+L98/100)</f>
        <v>0</v>
      </c>
      <c r="N98" s="183">
        <v>0</v>
      </c>
      <c r="O98" s="183">
        <f>ROUND(E98*N98,2)</f>
        <v>0</v>
      </c>
      <c r="P98" s="183">
        <v>0</v>
      </c>
      <c r="Q98" s="183">
        <f>ROUND(E98*P98,2)</f>
        <v>0</v>
      </c>
      <c r="R98" s="183" t="s">
        <v>1857</v>
      </c>
      <c r="S98" s="183" t="s">
        <v>257</v>
      </c>
      <c r="T98" s="184" t="s">
        <v>1802</v>
      </c>
      <c r="U98" s="167">
        <v>0.25900000000000001</v>
      </c>
      <c r="V98" s="167">
        <f>ROUND(E98*U98,2)</f>
        <v>1.04</v>
      </c>
      <c r="W98" s="167"/>
      <c r="X98" s="157"/>
      <c r="Y98" s="157"/>
      <c r="Z98" s="157"/>
      <c r="AA98" s="157"/>
      <c r="AB98" s="157"/>
      <c r="AC98" s="157"/>
      <c r="AD98" s="157"/>
      <c r="AE98" s="157"/>
      <c r="AF98" s="157"/>
      <c r="AG98" s="157" t="s">
        <v>394</v>
      </c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</row>
    <row r="99" spans="1:60" outlineLevel="1" x14ac:dyDescent="0.2">
      <c r="A99" s="164"/>
      <c r="B99" s="165"/>
      <c r="C99" s="257" t="s">
        <v>1883</v>
      </c>
      <c r="D99" s="258"/>
      <c r="E99" s="258"/>
      <c r="F99" s="258"/>
      <c r="G99" s="258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57"/>
      <c r="Y99" s="157"/>
      <c r="Z99" s="157"/>
      <c r="AA99" s="157"/>
      <c r="AB99" s="157"/>
      <c r="AC99" s="157"/>
      <c r="AD99" s="157"/>
      <c r="AE99" s="157"/>
      <c r="AF99" s="157"/>
      <c r="AG99" s="157" t="s">
        <v>261</v>
      </c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</row>
    <row r="100" spans="1:60" ht="22.5" outlineLevel="1" x14ac:dyDescent="0.2">
      <c r="A100" s="185">
        <v>39</v>
      </c>
      <c r="B100" s="186" t="s">
        <v>1888</v>
      </c>
      <c r="C100" s="195" t="s">
        <v>1889</v>
      </c>
      <c r="D100" s="187" t="s">
        <v>246</v>
      </c>
      <c r="E100" s="188">
        <v>1</v>
      </c>
      <c r="F100" s="189"/>
      <c r="G100" s="190">
        <f t="shared" ref="G100:G106" si="7">ROUND(E100*F100,2)</f>
        <v>0</v>
      </c>
      <c r="H100" s="189"/>
      <c r="I100" s="190">
        <f t="shared" ref="I100:I106" si="8">ROUND(E100*H100,2)</f>
        <v>0</v>
      </c>
      <c r="J100" s="189"/>
      <c r="K100" s="190">
        <f t="shared" ref="K100:K106" si="9">ROUND(E100*J100,2)</f>
        <v>0</v>
      </c>
      <c r="L100" s="190">
        <v>21</v>
      </c>
      <c r="M100" s="190">
        <f t="shared" ref="M100:M106" si="10">G100*(1+L100/100)</f>
        <v>0</v>
      </c>
      <c r="N100" s="190">
        <v>7.2000000000000005E-4</v>
      </c>
      <c r="O100" s="190">
        <f t="shared" ref="O100:O106" si="11">ROUND(E100*N100,2)</f>
        <v>0</v>
      </c>
      <c r="P100" s="190">
        <v>0</v>
      </c>
      <c r="Q100" s="190">
        <f t="shared" ref="Q100:Q106" si="12">ROUND(E100*P100,2)</f>
        <v>0</v>
      </c>
      <c r="R100" s="190" t="s">
        <v>1857</v>
      </c>
      <c r="S100" s="190" t="s">
        <v>257</v>
      </c>
      <c r="T100" s="191" t="s">
        <v>1802</v>
      </c>
      <c r="U100" s="167">
        <v>0.2</v>
      </c>
      <c r="V100" s="167">
        <f t="shared" ref="V100:V106" si="13">ROUND(E100*U100,2)</f>
        <v>0.2</v>
      </c>
      <c r="W100" s="16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 t="s">
        <v>394</v>
      </c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</row>
    <row r="101" spans="1:60" outlineLevel="1" x14ac:dyDescent="0.2">
      <c r="A101" s="185">
        <v>40</v>
      </c>
      <c r="B101" s="186" t="s">
        <v>1890</v>
      </c>
      <c r="C101" s="195" t="s">
        <v>1891</v>
      </c>
      <c r="D101" s="187" t="s">
        <v>246</v>
      </c>
      <c r="E101" s="188">
        <v>3</v>
      </c>
      <c r="F101" s="189"/>
      <c r="G101" s="190">
        <f t="shared" si="7"/>
        <v>0</v>
      </c>
      <c r="H101" s="189"/>
      <c r="I101" s="190">
        <f t="shared" si="8"/>
        <v>0</v>
      </c>
      <c r="J101" s="189"/>
      <c r="K101" s="190">
        <f t="shared" si="9"/>
        <v>0</v>
      </c>
      <c r="L101" s="190">
        <v>21</v>
      </c>
      <c r="M101" s="190">
        <f t="shared" si="10"/>
        <v>0</v>
      </c>
      <c r="N101" s="190">
        <v>4.8999999999999998E-4</v>
      </c>
      <c r="O101" s="190">
        <f t="shared" si="11"/>
        <v>0</v>
      </c>
      <c r="P101" s="190">
        <v>0</v>
      </c>
      <c r="Q101" s="190">
        <f t="shared" si="12"/>
        <v>0</v>
      </c>
      <c r="R101" s="190"/>
      <c r="S101" s="190" t="s">
        <v>247</v>
      </c>
      <c r="T101" s="191" t="s">
        <v>1802</v>
      </c>
      <c r="U101" s="167">
        <v>0.13300000000000001</v>
      </c>
      <c r="V101" s="167">
        <f t="shared" si="13"/>
        <v>0.4</v>
      </c>
      <c r="W101" s="16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 t="s">
        <v>394</v>
      </c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</row>
    <row r="102" spans="1:60" outlineLevel="1" x14ac:dyDescent="0.2">
      <c r="A102" s="185">
        <v>41</v>
      </c>
      <c r="B102" s="186" t="s">
        <v>1892</v>
      </c>
      <c r="C102" s="195" t="s">
        <v>1893</v>
      </c>
      <c r="D102" s="187" t="s">
        <v>298</v>
      </c>
      <c r="E102" s="188">
        <v>29</v>
      </c>
      <c r="F102" s="189"/>
      <c r="G102" s="190">
        <f t="shared" si="7"/>
        <v>0</v>
      </c>
      <c r="H102" s="189"/>
      <c r="I102" s="190">
        <f t="shared" si="8"/>
        <v>0</v>
      </c>
      <c r="J102" s="189"/>
      <c r="K102" s="190">
        <f t="shared" si="9"/>
        <v>0</v>
      </c>
      <c r="L102" s="190">
        <v>21</v>
      </c>
      <c r="M102" s="190">
        <f t="shared" si="10"/>
        <v>0</v>
      </c>
      <c r="N102" s="190">
        <v>0</v>
      </c>
      <c r="O102" s="190">
        <f t="shared" si="11"/>
        <v>0</v>
      </c>
      <c r="P102" s="190">
        <v>0</v>
      </c>
      <c r="Q102" s="190">
        <f t="shared" si="12"/>
        <v>0</v>
      </c>
      <c r="R102" s="190" t="s">
        <v>1857</v>
      </c>
      <c r="S102" s="190" t="s">
        <v>257</v>
      </c>
      <c r="T102" s="191" t="s">
        <v>1802</v>
      </c>
      <c r="U102" s="167">
        <v>4.8000000000000001E-2</v>
      </c>
      <c r="V102" s="167">
        <f t="shared" si="13"/>
        <v>1.39</v>
      </c>
      <c r="W102" s="16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 t="s">
        <v>394</v>
      </c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</row>
    <row r="103" spans="1:60" outlineLevel="1" x14ac:dyDescent="0.2">
      <c r="A103" s="185">
        <v>42</v>
      </c>
      <c r="B103" s="186" t="s">
        <v>1894</v>
      </c>
      <c r="C103" s="195" t="s">
        <v>1895</v>
      </c>
      <c r="D103" s="187" t="s">
        <v>298</v>
      </c>
      <c r="E103" s="188">
        <v>17</v>
      </c>
      <c r="F103" s="189"/>
      <c r="G103" s="190">
        <f t="shared" si="7"/>
        <v>0</v>
      </c>
      <c r="H103" s="189"/>
      <c r="I103" s="190">
        <f t="shared" si="8"/>
        <v>0</v>
      </c>
      <c r="J103" s="189"/>
      <c r="K103" s="190">
        <f t="shared" si="9"/>
        <v>0</v>
      </c>
      <c r="L103" s="190">
        <v>21</v>
      </c>
      <c r="M103" s="190">
        <f t="shared" si="10"/>
        <v>0</v>
      </c>
      <c r="N103" s="190">
        <v>0</v>
      </c>
      <c r="O103" s="190">
        <f t="shared" si="11"/>
        <v>0</v>
      </c>
      <c r="P103" s="190">
        <v>0</v>
      </c>
      <c r="Q103" s="190">
        <f t="shared" si="12"/>
        <v>0</v>
      </c>
      <c r="R103" s="190" t="s">
        <v>1857</v>
      </c>
      <c r="S103" s="190" t="s">
        <v>257</v>
      </c>
      <c r="T103" s="191" t="s">
        <v>1802</v>
      </c>
      <c r="U103" s="167">
        <v>5.8999999999999997E-2</v>
      </c>
      <c r="V103" s="167">
        <f t="shared" si="13"/>
        <v>1</v>
      </c>
      <c r="W103" s="16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 t="s">
        <v>394</v>
      </c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</row>
    <row r="104" spans="1:60" outlineLevel="1" x14ac:dyDescent="0.2">
      <c r="A104" s="185">
        <v>43</v>
      </c>
      <c r="B104" s="186" t="s">
        <v>1896</v>
      </c>
      <c r="C104" s="195" t="s">
        <v>1897</v>
      </c>
      <c r="D104" s="187" t="s">
        <v>298</v>
      </c>
      <c r="E104" s="188">
        <v>20</v>
      </c>
      <c r="F104" s="189"/>
      <c r="G104" s="190">
        <f t="shared" si="7"/>
        <v>0</v>
      </c>
      <c r="H104" s="189"/>
      <c r="I104" s="190">
        <f t="shared" si="8"/>
        <v>0</v>
      </c>
      <c r="J104" s="189"/>
      <c r="K104" s="190">
        <f t="shared" si="9"/>
        <v>0</v>
      </c>
      <c r="L104" s="190">
        <v>21</v>
      </c>
      <c r="M104" s="190">
        <f t="shared" si="10"/>
        <v>0</v>
      </c>
      <c r="N104" s="190">
        <v>0</v>
      </c>
      <c r="O104" s="190">
        <f t="shared" si="11"/>
        <v>0</v>
      </c>
      <c r="P104" s="190">
        <v>0</v>
      </c>
      <c r="Q104" s="190">
        <f t="shared" si="12"/>
        <v>0</v>
      </c>
      <c r="R104" s="190" t="s">
        <v>1857</v>
      </c>
      <c r="S104" s="190" t="s">
        <v>257</v>
      </c>
      <c r="T104" s="191" t="s">
        <v>1802</v>
      </c>
      <c r="U104" s="167">
        <v>5.8999999999999997E-2</v>
      </c>
      <c r="V104" s="167">
        <f t="shared" si="13"/>
        <v>1.18</v>
      </c>
      <c r="W104" s="16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 t="s">
        <v>394</v>
      </c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</row>
    <row r="105" spans="1:60" ht="22.5" outlineLevel="1" x14ac:dyDescent="0.2">
      <c r="A105" s="185">
        <v>44</v>
      </c>
      <c r="B105" s="186" t="s">
        <v>1898</v>
      </c>
      <c r="C105" s="195" t="s">
        <v>1899</v>
      </c>
      <c r="D105" s="187" t="s">
        <v>298</v>
      </c>
      <c r="E105" s="188">
        <v>7</v>
      </c>
      <c r="F105" s="189"/>
      <c r="G105" s="190">
        <f t="shared" si="7"/>
        <v>0</v>
      </c>
      <c r="H105" s="189"/>
      <c r="I105" s="190">
        <f t="shared" si="8"/>
        <v>0</v>
      </c>
      <c r="J105" s="189"/>
      <c r="K105" s="190">
        <f t="shared" si="9"/>
        <v>0</v>
      </c>
      <c r="L105" s="190">
        <v>21</v>
      </c>
      <c r="M105" s="190">
        <f t="shared" si="10"/>
        <v>0</v>
      </c>
      <c r="N105" s="190">
        <v>5.9000000000000003E-4</v>
      </c>
      <c r="O105" s="190">
        <f t="shared" si="11"/>
        <v>0</v>
      </c>
      <c r="P105" s="190">
        <v>0</v>
      </c>
      <c r="Q105" s="190">
        <f t="shared" si="12"/>
        <v>0</v>
      </c>
      <c r="R105" s="190" t="s">
        <v>1857</v>
      </c>
      <c r="S105" s="190" t="s">
        <v>257</v>
      </c>
      <c r="T105" s="191" t="s">
        <v>1802</v>
      </c>
      <c r="U105" s="167">
        <v>0.755</v>
      </c>
      <c r="V105" s="167">
        <f t="shared" si="13"/>
        <v>5.29</v>
      </c>
      <c r="W105" s="16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 t="s">
        <v>394</v>
      </c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</row>
    <row r="106" spans="1:60" outlineLevel="1" x14ac:dyDescent="0.2">
      <c r="A106" s="178">
        <v>45</v>
      </c>
      <c r="B106" s="179" t="s">
        <v>1900</v>
      </c>
      <c r="C106" s="196" t="s">
        <v>1901</v>
      </c>
      <c r="D106" s="180" t="s">
        <v>0</v>
      </c>
      <c r="E106" s="181">
        <v>906.78499999999997</v>
      </c>
      <c r="F106" s="182"/>
      <c r="G106" s="183">
        <f t="shared" si="7"/>
        <v>0</v>
      </c>
      <c r="H106" s="182"/>
      <c r="I106" s="183">
        <f t="shared" si="8"/>
        <v>0</v>
      </c>
      <c r="J106" s="182"/>
      <c r="K106" s="183">
        <f t="shared" si="9"/>
        <v>0</v>
      </c>
      <c r="L106" s="183">
        <v>21</v>
      </c>
      <c r="M106" s="183">
        <f t="shared" si="10"/>
        <v>0</v>
      </c>
      <c r="N106" s="183">
        <v>0</v>
      </c>
      <c r="O106" s="183">
        <f t="shared" si="11"/>
        <v>0</v>
      </c>
      <c r="P106" s="183">
        <v>0</v>
      </c>
      <c r="Q106" s="183">
        <f t="shared" si="12"/>
        <v>0</v>
      </c>
      <c r="R106" s="183" t="s">
        <v>1857</v>
      </c>
      <c r="S106" s="183" t="s">
        <v>257</v>
      </c>
      <c r="T106" s="184" t="s">
        <v>1802</v>
      </c>
      <c r="U106" s="167">
        <v>0</v>
      </c>
      <c r="V106" s="167">
        <f t="shared" si="13"/>
        <v>0</v>
      </c>
      <c r="W106" s="16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 t="s">
        <v>249</v>
      </c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</row>
    <row r="107" spans="1:60" outlineLevel="1" x14ac:dyDescent="0.2">
      <c r="A107" s="164"/>
      <c r="B107" s="165"/>
      <c r="C107" s="257" t="s">
        <v>1902</v>
      </c>
      <c r="D107" s="258"/>
      <c r="E107" s="258"/>
      <c r="F107" s="258"/>
      <c r="G107" s="258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 t="s">
        <v>261</v>
      </c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</row>
    <row r="108" spans="1:60" x14ac:dyDescent="0.2">
      <c r="A108" s="172" t="s">
        <v>242</v>
      </c>
      <c r="B108" s="173" t="s">
        <v>142</v>
      </c>
      <c r="C108" s="194" t="s">
        <v>143</v>
      </c>
      <c r="D108" s="174"/>
      <c r="E108" s="175"/>
      <c r="F108" s="176"/>
      <c r="G108" s="176">
        <f>SUMIF(AG109:AG125,"&lt;&gt;NOR",G109:G125)</f>
        <v>0</v>
      </c>
      <c r="H108" s="176"/>
      <c r="I108" s="176">
        <f>SUM(I109:I125)</f>
        <v>0</v>
      </c>
      <c r="J108" s="176"/>
      <c r="K108" s="176">
        <f>SUM(K109:K125)</f>
        <v>0</v>
      </c>
      <c r="L108" s="176"/>
      <c r="M108" s="176">
        <f>SUM(M109:M125)</f>
        <v>0</v>
      </c>
      <c r="N108" s="176"/>
      <c r="O108" s="176">
        <f>SUM(O109:O125)</f>
        <v>0.02</v>
      </c>
      <c r="P108" s="176"/>
      <c r="Q108" s="176">
        <f>SUM(Q109:Q125)</f>
        <v>0</v>
      </c>
      <c r="R108" s="176"/>
      <c r="S108" s="176"/>
      <c r="T108" s="177"/>
      <c r="U108" s="171"/>
      <c r="V108" s="171">
        <f>SUM(V109:V125)</f>
        <v>11.51</v>
      </c>
      <c r="W108" s="171"/>
      <c r="AG108" t="s">
        <v>243</v>
      </c>
    </row>
    <row r="109" spans="1:60" outlineLevel="1" x14ac:dyDescent="0.2">
      <c r="A109" s="185">
        <v>46</v>
      </c>
      <c r="B109" s="186" t="s">
        <v>1903</v>
      </c>
      <c r="C109" s="195" t="s">
        <v>1904</v>
      </c>
      <c r="D109" s="187" t="s">
        <v>246</v>
      </c>
      <c r="E109" s="188">
        <v>1</v>
      </c>
      <c r="F109" s="189"/>
      <c r="G109" s="190">
        <f t="shared" ref="G109:G124" si="14">ROUND(E109*F109,2)</f>
        <v>0</v>
      </c>
      <c r="H109" s="189"/>
      <c r="I109" s="190">
        <f t="shared" ref="I109:I124" si="15">ROUND(E109*H109,2)</f>
        <v>0</v>
      </c>
      <c r="J109" s="189"/>
      <c r="K109" s="190">
        <f t="shared" ref="K109:K124" si="16">ROUND(E109*J109,2)</f>
        <v>0</v>
      </c>
      <c r="L109" s="190">
        <v>21</v>
      </c>
      <c r="M109" s="190">
        <f t="shared" ref="M109:M124" si="17">G109*(1+L109/100)</f>
        <v>0</v>
      </c>
      <c r="N109" s="190">
        <v>9.8999999999999999E-4</v>
      </c>
      <c r="O109" s="190">
        <f t="shared" ref="O109:O124" si="18">ROUND(E109*N109,2)</f>
        <v>0</v>
      </c>
      <c r="P109" s="190">
        <v>0</v>
      </c>
      <c r="Q109" s="190">
        <f t="shared" ref="Q109:Q124" si="19">ROUND(E109*P109,2)</f>
        <v>0</v>
      </c>
      <c r="R109" s="190" t="s">
        <v>1857</v>
      </c>
      <c r="S109" s="190" t="s">
        <v>257</v>
      </c>
      <c r="T109" s="191" t="s">
        <v>1802</v>
      </c>
      <c r="U109" s="167">
        <v>0.66900000000000004</v>
      </c>
      <c r="V109" s="167">
        <f t="shared" ref="V109:V124" si="20">ROUND(E109*U109,2)</f>
        <v>0.67</v>
      </c>
      <c r="W109" s="16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 t="s">
        <v>394</v>
      </c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</row>
    <row r="110" spans="1:60" outlineLevel="1" x14ac:dyDescent="0.2">
      <c r="A110" s="185">
        <v>47</v>
      </c>
      <c r="B110" s="186" t="s">
        <v>1905</v>
      </c>
      <c r="C110" s="195" t="s">
        <v>1906</v>
      </c>
      <c r="D110" s="187" t="s">
        <v>246</v>
      </c>
      <c r="E110" s="188">
        <v>1</v>
      </c>
      <c r="F110" s="189"/>
      <c r="G110" s="190">
        <f t="shared" si="14"/>
        <v>0</v>
      </c>
      <c r="H110" s="189"/>
      <c r="I110" s="190">
        <f t="shared" si="15"/>
        <v>0</v>
      </c>
      <c r="J110" s="189"/>
      <c r="K110" s="190">
        <f t="shared" si="16"/>
        <v>0</v>
      </c>
      <c r="L110" s="190">
        <v>21</v>
      </c>
      <c r="M110" s="190">
        <f t="shared" si="17"/>
        <v>0</v>
      </c>
      <c r="N110" s="190">
        <v>0</v>
      </c>
      <c r="O110" s="190">
        <f t="shared" si="18"/>
        <v>0</v>
      </c>
      <c r="P110" s="190">
        <v>0</v>
      </c>
      <c r="Q110" s="190">
        <f t="shared" si="19"/>
        <v>0</v>
      </c>
      <c r="R110" s="190"/>
      <c r="S110" s="190" t="s">
        <v>247</v>
      </c>
      <c r="T110" s="191" t="s">
        <v>248</v>
      </c>
      <c r="U110" s="167">
        <v>0</v>
      </c>
      <c r="V110" s="167">
        <f t="shared" si="20"/>
        <v>0</v>
      </c>
      <c r="W110" s="16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 t="s">
        <v>394</v>
      </c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</row>
    <row r="111" spans="1:60" outlineLevel="1" x14ac:dyDescent="0.2">
      <c r="A111" s="185">
        <v>48</v>
      </c>
      <c r="B111" s="186" t="s">
        <v>1907</v>
      </c>
      <c r="C111" s="195" t="s">
        <v>1908</v>
      </c>
      <c r="D111" s="187" t="s">
        <v>1909</v>
      </c>
      <c r="E111" s="188">
        <v>1</v>
      </c>
      <c r="F111" s="189"/>
      <c r="G111" s="190">
        <f t="shared" si="14"/>
        <v>0</v>
      </c>
      <c r="H111" s="189"/>
      <c r="I111" s="190">
        <f t="shared" si="15"/>
        <v>0</v>
      </c>
      <c r="J111" s="189"/>
      <c r="K111" s="190">
        <f t="shared" si="16"/>
        <v>0</v>
      </c>
      <c r="L111" s="190">
        <v>21</v>
      </c>
      <c r="M111" s="190">
        <f t="shared" si="17"/>
        <v>0</v>
      </c>
      <c r="N111" s="190">
        <v>0</v>
      </c>
      <c r="O111" s="190">
        <f t="shared" si="18"/>
        <v>0</v>
      </c>
      <c r="P111" s="190">
        <v>0</v>
      </c>
      <c r="Q111" s="190">
        <f t="shared" si="19"/>
        <v>0</v>
      </c>
      <c r="R111" s="190"/>
      <c r="S111" s="190" t="s">
        <v>247</v>
      </c>
      <c r="T111" s="191" t="s">
        <v>248</v>
      </c>
      <c r="U111" s="167">
        <v>0</v>
      </c>
      <c r="V111" s="167">
        <f t="shared" si="20"/>
        <v>0</v>
      </c>
      <c r="W111" s="16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 t="s">
        <v>249</v>
      </c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</row>
    <row r="112" spans="1:60" outlineLevel="1" x14ac:dyDescent="0.2">
      <c r="A112" s="185">
        <v>49</v>
      </c>
      <c r="B112" s="186" t="s">
        <v>1910</v>
      </c>
      <c r="C112" s="195" t="s">
        <v>1911</v>
      </c>
      <c r="D112" s="187" t="s">
        <v>298</v>
      </c>
      <c r="E112" s="188">
        <v>84</v>
      </c>
      <c r="F112" s="189"/>
      <c r="G112" s="190">
        <f t="shared" si="14"/>
        <v>0</v>
      </c>
      <c r="H112" s="189"/>
      <c r="I112" s="190">
        <f t="shared" si="15"/>
        <v>0</v>
      </c>
      <c r="J112" s="189"/>
      <c r="K112" s="190">
        <f t="shared" si="16"/>
        <v>0</v>
      </c>
      <c r="L112" s="190">
        <v>21</v>
      </c>
      <c r="M112" s="190">
        <f t="shared" si="17"/>
        <v>0</v>
      </c>
      <c r="N112" s="190">
        <v>1.8000000000000001E-4</v>
      </c>
      <c r="O112" s="190">
        <f t="shared" si="18"/>
        <v>0.02</v>
      </c>
      <c r="P112" s="190">
        <v>0</v>
      </c>
      <c r="Q112" s="190">
        <f t="shared" si="19"/>
        <v>0</v>
      </c>
      <c r="R112" s="190" t="s">
        <v>1857</v>
      </c>
      <c r="S112" s="190" t="s">
        <v>257</v>
      </c>
      <c r="T112" s="191" t="s">
        <v>1802</v>
      </c>
      <c r="U112" s="167">
        <v>6.7000000000000004E-2</v>
      </c>
      <c r="V112" s="167">
        <f t="shared" si="20"/>
        <v>5.63</v>
      </c>
      <c r="W112" s="16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 t="s">
        <v>394</v>
      </c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</row>
    <row r="113" spans="1:60" outlineLevel="1" x14ac:dyDescent="0.2">
      <c r="A113" s="185">
        <v>50</v>
      </c>
      <c r="B113" s="186" t="s">
        <v>1912</v>
      </c>
      <c r="C113" s="195" t="s">
        <v>1913</v>
      </c>
      <c r="D113" s="187" t="s">
        <v>298</v>
      </c>
      <c r="E113" s="188">
        <v>84</v>
      </c>
      <c r="F113" s="189"/>
      <c r="G113" s="190">
        <f t="shared" si="14"/>
        <v>0</v>
      </c>
      <c r="H113" s="189"/>
      <c r="I113" s="190">
        <f t="shared" si="15"/>
        <v>0</v>
      </c>
      <c r="J113" s="189"/>
      <c r="K113" s="190">
        <f t="shared" si="16"/>
        <v>0</v>
      </c>
      <c r="L113" s="190">
        <v>21</v>
      </c>
      <c r="M113" s="190">
        <f t="shared" si="17"/>
        <v>0</v>
      </c>
      <c r="N113" s="190">
        <v>1.0000000000000001E-5</v>
      </c>
      <c r="O113" s="190">
        <f t="shared" si="18"/>
        <v>0</v>
      </c>
      <c r="P113" s="190">
        <v>0</v>
      </c>
      <c r="Q113" s="190">
        <f t="shared" si="19"/>
        <v>0</v>
      </c>
      <c r="R113" s="190" t="s">
        <v>1857</v>
      </c>
      <c r="S113" s="190" t="s">
        <v>257</v>
      </c>
      <c r="T113" s="191" t="s">
        <v>1802</v>
      </c>
      <c r="U113" s="167">
        <v>6.2E-2</v>
      </c>
      <c r="V113" s="167">
        <f t="shared" si="20"/>
        <v>5.21</v>
      </c>
      <c r="W113" s="16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 t="s">
        <v>394</v>
      </c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</row>
    <row r="114" spans="1:60" outlineLevel="1" x14ac:dyDescent="0.2">
      <c r="A114" s="185">
        <v>51</v>
      </c>
      <c r="B114" s="186" t="s">
        <v>1914</v>
      </c>
      <c r="C114" s="195" t="s">
        <v>1915</v>
      </c>
      <c r="D114" s="187" t="s">
        <v>298</v>
      </c>
      <c r="E114" s="188">
        <v>63</v>
      </c>
      <c r="F114" s="189"/>
      <c r="G114" s="190">
        <f t="shared" si="14"/>
        <v>0</v>
      </c>
      <c r="H114" s="189"/>
      <c r="I114" s="190">
        <f t="shared" si="15"/>
        <v>0</v>
      </c>
      <c r="J114" s="189"/>
      <c r="K114" s="190">
        <f t="shared" si="16"/>
        <v>0</v>
      </c>
      <c r="L114" s="190">
        <v>21</v>
      </c>
      <c r="M114" s="190">
        <f t="shared" si="17"/>
        <v>0</v>
      </c>
      <c r="N114" s="190">
        <v>0</v>
      </c>
      <c r="O114" s="190">
        <f t="shared" si="18"/>
        <v>0</v>
      </c>
      <c r="P114" s="190">
        <v>0</v>
      </c>
      <c r="Q114" s="190">
        <f t="shared" si="19"/>
        <v>0</v>
      </c>
      <c r="R114" s="190"/>
      <c r="S114" s="190" t="s">
        <v>247</v>
      </c>
      <c r="T114" s="191" t="s">
        <v>248</v>
      </c>
      <c r="U114" s="167">
        <v>0</v>
      </c>
      <c r="V114" s="167">
        <f t="shared" si="20"/>
        <v>0</v>
      </c>
      <c r="W114" s="16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 t="s">
        <v>394</v>
      </c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</row>
    <row r="115" spans="1:60" outlineLevel="1" x14ac:dyDescent="0.2">
      <c r="A115" s="185">
        <v>52</v>
      </c>
      <c r="B115" s="186" t="s">
        <v>1916</v>
      </c>
      <c r="C115" s="195" t="s">
        <v>1917</v>
      </c>
      <c r="D115" s="187" t="s">
        <v>298</v>
      </c>
      <c r="E115" s="188">
        <v>8</v>
      </c>
      <c r="F115" s="189"/>
      <c r="G115" s="190">
        <f t="shared" si="14"/>
        <v>0</v>
      </c>
      <c r="H115" s="189"/>
      <c r="I115" s="190">
        <f t="shared" si="15"/>
        <v>0</v>
      </c>
      <c r="J115" s="189"/>
      <c r="K115" s="190">
        <f t="shared" si="16"/>
        <v>0</v>
      </c>
      <c r="L115" s="190">
        <v>21</v>
      </c>
      <c r="M115" s="190">
        <f t="shared" si="17"/>
        <v>0</v>
      </c>
      <c r="N115" s="190">
        <v>0</v>
      </c>
      <c r="O115" s="190">
        <f t="shared" si="18"/>
        <v>0</v>
      </c>
      <c r="P115" s="190">
        <v>0</v>
      </c>
      <c r="Q115" s="190">
        <f t="shared" si="19"/>
        <v>0</v>
      </c>
      <c r="R115" s="190"/>
      <c r="S115" s="190" t="s">
        <v>247</v>
      </c>
      <c r="T115" s="191" t="s">
        <v>248</v>
      </c>
      <c r="U115" s="167">
        <v>0</v>
      </c>
      <c r="V115" s="167">
        <f t="shared" si="20"/>
        <v>0</v>
      </c>
      <c r="W115" s="16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 t="s">
        <v>394</v>
      </c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</row>
    <row r="116" spans="1:60" outlineLevel="1" x14ac:dyDescent="0.2">
      <c r="A116" s="185">
        <v>53</v>
      </c>
      <c r="B116" s="186" t="s">
        <v>1918</v>
      </c>
      <c r="C116" s="195" t="s">
        <v>1919</v>
      </c>
      <c r="D116" s="187" t="s">
        <v>298</v>
      </c>
      <c r="E116" s="188">
        <v>13</v>
      </c>
      <c r="F116" s="189"/>
      <c r="G116" s="190">
        <f t="shared" si="14"/>
        <v>0</v>
      </c>
      <c r="H116" s="189"/>
      <c r="I116" s="190">
        <f t="shared" si="15"/>
        <v>0</v>
      </c>
      <c r="J116" s="189"/>
      <c r="K116" s="190">
        <f t="shared" si="16"/>
        <v>0</v>
      </c>
      <c r="L116" s="190">
        <v>21</v>
      </c>
      <c r="M116" s="190">
        <f t="shared" si="17"/>
        <v>0</v>
      </c>
      <c r="N116" s="190">
        <v>0</v>
      </c>
      <c r="O116" s="190">
        <f t="shared" si="18"/>
        <v>0</v>
      </c>
      <c r="P116" s="190">
        <v>0</v>
      </c>
      <c r="Q116" s="190">
        <f t="shared" si="19"/>
        <v>0</v>
      </c>
      <c r="R116" s="190"/>
      <c r="S116" s="190" t="s">
        <v>247</v>
      </c>
      <c r="T116" s="191" t="s">
        <v>248</v>
      </c>
      <c r="U116" s="167">
        <v>0</v>
      </c>
      <c r="V116" s="167">
        <f t="shared" si="20"/>
        <v>0</v>
      </c>
      <c r="W116" s="16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 t="s">
        <v>394</v>
      </c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</row>
    <row r="117" spans="1:60" outlineLevel="1" x14ac:dyDescent="0.2">
      <c r="A117" s="185">
        <v>54</v>
      </c>
      <c r="B117" s="186" t="s">
        <v>1920</v>
      </c>
      <c r="C117" s="195" t="s">
        <v>1921</v>
      </c>
      <c r="D117" s="187" t="s">
        <v>298</v>
      </c>
      <c r="E117" s="188">
        <v>11</v>
      </c>
      <c r="F117" s="189"/>
      <c r="G117" s="190">
        <f t="shared" si="14"/>
        <v>0</v>
      </c>
      <c r="H117" s="189"/>
      <c r="I117" s="190">
        <f t="shared" si="15"/>
        <v>0</v>
      </c>
      <c r="J117" s="189"/>
      <c r="K117" s="190">
        <f t="shared" si="16"/>
        <v>0</v>
      </c>
      <c r="L117" s="190">
        <v>21</v>
      </c>
      <c r="M117" s="190">
        <f t="shared" si="17"/>
        <v>0</v>
      </c>
      <c r="N117" s="190">
        <v>0</v>
      </c>
      <c r="O117" s="190">
        <f t="shared" si="18"/>
        <v>0</v>
      </c>
      <c r="P117" s="190">
        <v>0</v>
      </c>
      <c r="Q117" s="190">
        <f t="shared" si="19"/>
        <v>0</v>
      </c>
      <c r="R117" s="190"/>
      <c r="S117" s="190" t="s">
        <v>247</v>
      </c>
      <c r="T117" s="191" t="s">
        <v>248</v>
      </c>
      <c r="U117" s="167">
        <v>0</v>
      </c>
      <c r="V117" s="167">
        <f t="shared" si="20"/>
        <v>0</v>
      </c>
      <c r="W117" s="16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 t="s">
        <v>394</v>
      </c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</row>
    <row r="118" spans="1:60" outlineLevel="1" x14ac:dyDescent="0.2">
      <c r="A118" s="185">
        <v>55</v>
      </c>
      <c r="B118" s="186" t="s">
        <v>1922</v>
      </c>
      <c r="C118" s="195" t="s">
        <v>1923</v>
      </c>
      <c r="D118" s="187" t="s">
        <v>298</v>
      </c>
      <c r="E118" s="188">
        <v>4</v>
      </c>
      <c r="F118" s="189"/>
      <c r="G118" s="190">
        <f t="shared" si="14"/>
        <v>0</v>
      </c>
      <c r="H118" s="189"/>
      <c r="I118" s="190">
        <f t="shared" si="15"/>
        <v>0</v>
      </c>
      <c r="J118" s="189"/>
      <c r="K118" s="190">
        <f t="shared" si="16"/>
        <v>0</v>
      </c>
      <c r="L118" s="190">
        <v>21</v>
      </c>
      <c r="M118" s="190">
        <f t="shared" si="17"/>
        <v>0</v>
      </c>
      <c r="N118" s="190">
        <v>0</v>
      </c>
      <c r="O118" s="190">
        <f t="shared" si="18"/>
        <v>0</v>
      </c>
      <c r="P118" s="190">
        <v>0</v>
      </c>
      <c r="Q118" s="190">
        <f t="shared" si="19"/>
        <v>0</v>
      </c>
      <c r="R118" s="190"/>
      <c r="S118" s="190" t="s">
        <v>247</v>
      </c>
      <c r="T118" s="191" t="s">
        <v>248</v>
      </c>
      <c r="U118" s="167">
        <v>0</v>
      </c>
      <c r="V118" s="167">
        <f t="shared" si="20"/>
        <v>0</v>
      </c>
      <c r="W118" s="16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 t="s">
        <v>394</v>
      </c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</row>
    <row r="119" spans="1:60" outlineLevel="1" x14ac:dyDescent="0.2">
      <c r="A119" s="185">
        <v>56</v>
      </c>
      <c r="B119" s="186" t="s">
        <v>1924</v>
      </c>
      <c r="C119" s="195" t="s">
        <v>1925</v>
      </c>
      <c r="D119" s="187" t="s">
        <v>298</v>
      </c>
      <c r="E119" s="188">
        <v>9</v>
      </c>
      <c r="F119" s="189"/>
      <c r="G119" s="190">
        <f t="shared" si="14"/>
        <v>0</v>
      </c>
      <c r="H119" s="189"/>
      <c r="I119" s="190">
        <f t="shared" si="15"/>
        <v>0</v>
      </c>
      <c r="J119" s="189"/>
      <c r="K119" s="190">
        <f t="shared" si="16"/>
        <v>0</v>
      </c>
      <c r="L119" s="190">
        <v>21</v>
      </c>
      <c r="M119" s="190">
        <f t="shared" si="17"/>
        <v>0</v>
      </c>
      <c r="N119" s="190">
        <v>0</v>
      </c>
      <c r="O119" s="190">
        <f t="shared" si="18"/>
        <v>0</v>
      </c>
      <c r="P119" s="190">
        <v>0</v>
      </c>
      <c r="Q119" s="190">
        <f t="shared" si="19"/>
        <v>0</v>
      </c>
      <c r="R119" s="190"/>
      <c r="S119" s="190" t="s">
        <v>247</v>
      </c>
      <c r="T119" s="191" t="s">
        <v>248</v>
      </c>
      <c r="U119" s="167">
        <v>0</v>
      </c>
      <c r="V119" s="167">
        <f t="shared" si="20"/>
        <v>0</v>
      </c>
      <c r="W119" s="16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 t="s">
        <v>394</v>
      </c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</row>
    <row r="120" spans="1:60" outlineLevel="1" x14ac:dyDescent="0.2">
      <c r="A120" s="185">
        <v>57</v>
      </c>
      <c r="B120" s="186" t="s">
        <v>1926</v>
      </c>
      <c r="C120" s="195" t="s">
        <v>1927</v>
      </c>
      <c r="D120" s="187" t="s">
        <v>444</v>
      </c>
      <c r="E120" s="188">
        <v>1</v>
      </c>
      <c r="F120" s="189"/>
      <c r="G120" s="190">
        <f t="shared" si="14"/>
        <v>0</v>
      </c>
      <c r="H120" s="189"/>
      <c r="I120" s="190">
        <f t="shared" si="15"/>
        <v>0</v>
      </c>
      <c r="J120" s="189"/>
      <c r="K120" s="190">
        <f t="shared" si="16"/>
        <v>0</v>
      </c>
      <c r="L120" s="190">
        <v>21</v>
      </c>
      <c r="M120" s="190">
        <f t="shared" si="17"/>
        <v>0</v>
      </c>
      <c r="N120" s="190">
        <v>0</v>
      </c>
      <c r="O120" s="190">
        <f t="shared" si="18"/>
        <v>0</v>
      </c>
      <c r="P120" s="190">
        <v>0</v>
      </c>
      <c r="Q120" s="190">
        <f t="shared" si="19"/>
        <v>0</v>
      </c>
      <c r="R120" s="190"/>
      <c r="S120" s="190" t="s">
        <v>247</v>
      </c>
      <c r="T120" s="191" t="s">
        <v>248</v>
      </c>
      <c r="U120" s="167">
        <v>0</v>
      </c>
      <c r="V120" s="167">
        <f t="shared" si="20"/>
        <v>0</v>
      </c>
      <c r="W120" s="16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 t="s">
        <v>394</v>
      </c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</row>
    <row r="121" spans="1:60" outlineLevel="1" x14ac:dyDescent="0.2">
      <c r="A121" s="185">
        <v>58</v>
      </c>
      <c r="B121" s="186" t="s">
        <v>1928</v>
      </c>
      <c r="C121" s="195" t="s">
        <v>1929</v>
      </c>
      <c r="D121" s="187" t="s">
        <v>444</v>
      </c>
      <c r="E121" s="188">
        <v>2</v>
      </c>
      <c r="F121" s="189"/>
      <c r="G121" s="190">
        <f t="shared" si="14"/>
        <v>0</v>
      </c>
      <c r="H121" s="189"/>
      <c r="I121" s="190">
        <f t="shared" si="15"/>
        <v>0</v>
      </c>
      <c r="J121" s="189"/>
      <c r="K121" s="190">
        <f t="shared" si="16"/>
        <v>0</v>
      </c>
      <c r="L121" s="190">
        <v>21</v>
      </c>
      <c r="M121" s="190">
        <f t="shared" si="17"/>
        <v>0</v>
      </c>
      <c r="N121" s="190">
        <v>0</v>
      </c>
      <c r="O121" s="190">
        <f t="shared" si="18"/>
        <v>0</v>
      </c>
      <c r="P121" s="190">
        <v>0</v>
      </c>
      <c r="Q121" s="190">
        <f t="shared" si="19"/>
        <v>0</v>
      </c>
      <c r="R121" s="190"/>
      <c r="S121" s="190" t="s">
        <v>247</v>
      </c>
      <c r="T121" s="191" t="s">
        <v>248</v>
      </c>
      <c r="U121" s="167">
        <v>0</v>
      </c>
      <c r="V121" s="167">
        <f t="shared" si="20"/>
        <v>0</v>
      </c>
      <c r="W121" s="16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 t="s">
        <v>394</v>
      </c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</row>
    <row r="122" spans="1:60" outlineLevel="1" x14ac:dyDescent="0.2">
      <c r="A122" s="185">
        <v>59</v>
      </c>
      <c r="B122" s="186" t="s">
        <v>1930</v>
      </c>
      <c r="C122" s="195" t="s">
        <v>1931</v>
      </c>
      <c r="D122" s="187" t="s">
        <v>444</v>
      </c>
      <c r="E122" s="188">
        <v>1</v>
      </c>
      <c r="F122" s="189"/>
      <c r="G122" s="190">
        <f t="shared" si="14"/>
        <v>0</v>
      </c>
      <c r="H122" s="189"/>
      <c r="I122" s="190">
        <f t="shared" si="15"/>
        <v>0</v>
      </c>
      <c r="J122" s="189"/>
      <c r="K122" s="190">
        <f t="shared" si="16"/>
        <v>0</v>
      </c>
      <c r="L122" s="190">
        <v>21</v>
      </c>
      <c r="M122" s="190">
        <f t="shared" si="17"/>
        <v>0</v>
      </c>
      <c r="N122" s="190">
        <v>0</v>
      </c>
      <c r="O122" s="190">
        <f t="shared" si="18"/>
        <v>0</v>
      </c>
      <c r="P122" s="190">
        <v>0</v>
      </c>
      <c r="Q122" s="190">
        <f t="shared" si="19"/>
        <v>0</v>
      </c>
      <c r="R122" s="190"/>
      <c r="S122" s="190" t="s">
        <v>247</v>
      </c>
      <c r="T122" s="191" t="s">
        <v>248</v>
      </c>
      <c r="U122" s="167">
        <v>0</v>
      </c>
      <c r="V122" s="167">
        <f t="shared" si="20"/>
        <v>0</v>
      </c>
      <c r="W122" s="16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 t="s">
        <v>394</v>
      </c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</row>
    <row r="123" spans="1:60" outlineLevel="1" x14ac:dyDescent="0.2">
      <c r="A123" s="185">
        <v>60</v>
      </c>
      <c r="B123" s="186" t="s">
        <v>1932</v>
      </c>
      <c r="C123" s="195" t="s">
        <v>1933</v>
      </c>
      <c r="D123" s="187" t="s">
        <v>444</v>
      </c>
      <c r="E123" s="188">
        <v>1</v>
      </c>
      <c r="F123" s="189"/>
      <c r="G123" s="190">
        <f t="shared" si="14"/>
        <v>0</v>
      </c>
      <c r="H123" s="189"/>
      <c r="I123" s="190">
        <f t="shared" si="15"/>
        <v>0</v>
      </c>
      <c r="J123" s="189"/>
      <c r="K123" s="190">
        <f t="shared" si="16"/>
        <v>0</v>
      </c>
      <c r="L123" s="190">
        <v>21</v>
      </c>
      <c r="M123" s="190">
        <f t="shared" si="17"/>
        <v>0</v>
      </c>
      <c r="N123" s="190">
        <v>0</v>
      </c>
      <c r="O123" s="190">
        <f t="shared" si="18"/>
        <v>0</v>
      </c>
      <c r="P123" s="190">
        <v>0</v>
      </c>
      <c r="Q123" s="190">
        <f t="shared" si="19"/>
        <v>0</v>
      </c>
      <c r="R123" s="190"/>
      <c r="S123" s="190" t="s">
        <v>247</v>
      </c>
      <c r="T123" s="191" t="s">
        <v>248</v>
      </c>
      <c r="U123" s="167">
        <v>0</v>
      </c>
      <c r="V123" s="167">
        <f t="shared" si="20"/>
        <v>0</v>
      </c>
      <c r="W123" s="16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 t="s">
        <v>249</v>
      </c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</row>
    <row r="124" spans="1:60" outlineLevel="1" x14ac:dyDescent="0.2">
      <c r="A124" s="178">
        <v>61</v>
      </c>
      <c r="B124" s="179" t="s">
        <v>1934</v>
      </c>
      <c r="C124" s="196" t="s">
        <v>1935</v>
      </c>
      <c r="D124" s="180" t="s">
        <v>0</v>
      </c>
      <c r="E124" s="181">
        <v>308.12799999999999</v>
      </c>
      <c r="F124" s="182"/>
      <c r="G124" s="183">
        <f t="shared" si="14"/>
        <v>0</v>
      </c>
      <c r="H124" s="182"/>
      <c r="I124" s="183">
        <f t="shared" si="15"/>
        <v>0</v>
      </c>
      <c r="J124" s="182"/>
      <c r="K124" s="183">
        <f t="shared" si="16"/>
        <v>0</v>
      </c>
      <c r="L124" s="183">
        <v>21</v>
      </c>
      <c r="M124" s="183">
        <f t="shared" si="17"/>
        <v>0</v>
      </c>
      <c r="N124" s="183">
        <v>0</v>
      </c>
      <c r="O124" s="183">
        <f t="shared" si="18"/>
        <v>0</v>
      </c>
      <c r="P124" s="183">
        <v>0</v>
      </c>
      <c r="Q124" s="183">
        <f t="shared" si="19"/>
        <v>0</v>
      </c>
      <c r="R124" s="183" t="s">
        <v>1857</v>
      </c>
      <c r="S124" s="183" t="s">
        <v>257</v>
      </c>
      <c r="T124" s="184" t="s">
        <v>1802</v>
      </c>
      <c r="U124" s="167">
        <v>0</v>
      </c>
      <c r="V124" s="167">
        <f t="shared" si="20"/>
        <v>0</v>
      </c>
      <c r="W124" s="16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 t="s">
        <v>249</v>
      </c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</row>
    <row r="125" spans="1:60" outlineLevel="1" x14ac:dyDescent="0.2">
      <c r="A125" s="164"/>
      <c r="B125" s="165"/>
      <c r="C125" s="257" t="s">
        <v>1936</v>
      </c>
      <c r="D125" s="258"/>
      <c r="E125" s="258"/>
      <c r="F125" s="258"/>
      <c r="G125" s="258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 t="s">
        <v>261</v>
      </c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</row>
    <row r="126" spans="1:60" x14ac:dyDescent="0.2">
      <c r="A126" s="172" t="s">
        <v>242</v>
      </c>
      <c r="B126" s="173" t="s">
        <v>144</v>
      </c>
      <c r="C126" s="194" t="s">
        <v>145</v>
      </c>
      <c r="D126" s="174"/>
      <c r="E126" s="175"/>
      <c r="F126" s="176"/>
      <c r="G126" s="176">
        <f>SUMIF(AG127:AG131,"&lt;&gt;NOR",G127:G131)</f>
        <v>0</v>
      </c>
      <c r="H126" s="176"/>
      <c r="I126" s="176">
        <f>SUM(I127:I131)</f>
        <v>0</v>
      </c>
      <c r="J126" s="176"/>
      <c r="K126" s="176">
        <f>SUM(K127:K131)</f>
        <v>0</v>
      </c>
      <c r="L126" s="176"/>
      <c r="M126" s="176">
        <f>SUM(M127:M131)</f>
        <v>0</v>
      </c>
      <c r="N126" s="176"/>
      <c r="O126" s="176">
        <f>SUM(O127:O131)</f>
        <v>0</v>
      </c>
      <c r="P126" s="176"/>
      <c r="Q126" s="176">
        <f>SUM(Q127:Q131)</f>
        <v>0</v>
      </c>
      <c r="R126" s="176"/>
      <c r="S126" s="176"/>
      <c r="T126" s="177"/>
      <c r="U126" s="171"/>
      <c r="V126" s="171">
        <f>SUM(V127:V131)</f>
        <v>0</v>
      </c>
      <c r="W126" s="171"/>
      <c r="AG126" t="s">
        <v>243</v>
      </c>
    </row>
    <row r="127" spans="1:60" outlineLevel="1" x14ac:dyDescent="0.2">
      <c r="A127" s="185">
        <v>62</v>
      </c>
      <c r="B127" s="186" t="s">
        <v>1937</v>
      </c>
      <c r="C127" s="195" t="s">
        <v>1938</v>
      </c>
      <c r="D127" s="187" t="s">
        <v>444</v>
      </c>
      <c r="E127" s="188">
        <v>1</v>
      </c>
      <c r="F127" s="189"/>
      <c r="G127" s="190">
        <f>ROUND(E127*F127,2)</f>
        <v>0</v>
      </c>
      <c r="H127" s="189"/>
      <c r="I127" s="190">
        <f>ROUND(E127*H127,2)</f>
        <v>0</v>
      </c>
      <c r="J127" s="189"/>
      <c r="K127" s="190">
        <f>ROUND(E127*J127,2)</f>
        <v>0</v>
      </c>
      <c r="L127" s="190">
        <v>21</v>
      </c>
      <c r="M127" s="190">
        <f>G127*(1+L127/100)</f>
        <v>0</v>
      </c>
      <c r="N127" s="190">
        <v>0</v>
      </c>
      <c r="O127" s="190">
        <f>ROUND(E127*N127,2)</f>
        <v>0</v>
      </c>
      <c r="P127" s="190">
        <v>0</v>
      </c>
      <c r="Q127" s="190">
        <f>ROUND(E127*P127,2)</f>
        <v>0</v>
      </c>
      <c r="R127" s="190"/>
      <c r="S127" s="190" t="s">
        <v>247</v>
      </c>
      <c r="T127" s="191" t="s">
        <v>248</v>
      </c>
      <c r="U127" s="167">
        <v>0</v>
      </c>
      <c r="V127" s="167">
        <f>ROUND(E127*U127,2)</f>
        <v>0</v>
      </c>
      <c r="W127" s="16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 t="s">
        <v>249</v>
      </c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</row>
    <row r="128" spans="1:60" outlineLevel="1" x14ac:dyDescent="0.2">
      <c r="A128" s="185">
        <v>63</v>
      </c>
      <c r="B128" s="186" t="s">
        <v>1939</v>
      </c>
      <c r="C128" s="195" t="s">
        <v>1940</v>
      </c>
      <c r="D128" s="187" t="s">
        <v>444</v>
      </c>
      <c r="E128" s="188">
        <v>1</v>
      </c>
      <c r="F128" s="189"/>
      <c r="G128" s="190">
        <f>ROUND(E128*F128,2)</f>
        <v>0</v>
      </c>
      <c r="H128" s="189"/>
      <c r="I128" s="190">
        <f>ROUND(E128*H128,2)</f>
        <v>0</v>
      </c>
      <c r="J128" s="189"/>
      <c r="K128" s="190">
        <f>ROUND(E128*J128,2)</f>
        <v>0</v>
      </c>
      <c r="L128" s="190">
        <v>21</v>
      </c>
      <c r="M128" s="190">
        <f>G128*(1+L128/100)</f>
        <v>0</v>
      </c>
      <c r="N128" s="190">
        <v>0</v>
      </c>
      <c r="O128" s="190">
        <f>ROUND(E128*N128,2)</f>
        <v>0</v>
      </c>
      <c r="P128" s="190">
        <v>0</v>
      </c>
      <c r="Q128" s="190">
        <f>ROUND(E128*P128,2)</f>
        <v>0</v>
      </c>
      <c r="R128" s="190"/>
      <c r="S128" s="190" t="s">
        <v>247</v>
      </c>
      <c r="T128" s="191" t="s">
        <v>248</v>
      </c>
      <c r="U128" s="167">
        <v>0</v>
      </c>
      <c r="V128" s="167">
        <f>ROUND(E128*U128,2)</f>
        <v>0</v>
      </c>
      <c r="W128" s="16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 t="s">
        <v>249</v>
      </c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</row>
    <row r="129" spans="1:60" outlineLevel="1" x14ac:dyDescent="0.2">
      <c r="A129" s="185">
        <v>64</v>
      </c>
      <c r="B129" s="186" t="s">
        <v>1941</v>
      </c>
      <c r="C129" s="195" t="s">
        <v>1942</v>
      </c>
      <c r="D129" s="187" t="s">
        <v>444</v>
      </c>
      <c r="E129" s="188">
        <v>1</v>
      </c>
      <c r="F129" s="189"/>
      <c r="G129" s="190">
        <f>ROUND(E129*F129,2)</f>
        <v>0</v>
      </c>
      <c r="H129" s="189"/>
      <c r="I129" s="190">
        <f>ROUND(E129*H129,2)</f>
        <v>0</v>
      </c>
      <c r="J129" s="189"/>
      <c r="K129" s="190">
        <f>ROUND(E129*J129,2)</f>
        <v>0</v>
      </c>
      <c r="L129" s="190">
        <v>21</v>
      </c>
      <c r="M129" s="190">
        <f>G129*(1+L129/100)</f>
        <v>0</v>
      </c>
      <c r="N129" s="190">
        <v>0</v>
      </c>
      <c r="O129" s="190">
        <f>ROUND(E129*N129,2)</f>
        <v>0</v>
      </c>
      <c r="P129" s="190">
        <v>0</v>
      </c>
      <c r="Q129" s="190">
        <f>ROUND(E129*P129,2)</f>
        <v>0</v>
      </c>
      <c r="R129" s="190"/>
      <c r="S129" s="190" t="s">
        <v>247</v>
      </c>
      <c r="T129" s="191" t="s">
        <v>248</v>
      </c>
      <c r="U129" s="167">
        <v>0</v>
      </c>
      <c r="V129" s="167">
        <f>ROUND(E129*U129,2)</f>
        <v>0</v>
      </c>
      <c r="W129" s="16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 t="s">
        <v>249</v>
      </c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</row>
    <row r="130" spans="1:60" outlineLevel="1" x14ac:dyDescent="0.2">
      <c r="A130" s="178">
        <v>65</v>
      </c>
      <c r="B130" s="179" t="s">
        <v>1943</v>
      </c>
      <c r="C130" s="196" t="s">
        <v>1944</v>
      </c>
      <c r="D130" s="180" t="s">
        <v>0</v>
      </c>
      <c r="E130" s="181">
        <v>195</v>
      </c>
      <c r="F130" s="182"/>
      <c r="G130" s="183">
        <f>ROUND(E130*F130,2)</f>
        <v>0</v>
      </c>
      <c r="H130" s="182"/>
      <c r="I130" s="183">
        <f>ROUND(E130*H130,2)</f>
        <v>0</v>
      </c>
      <c r="J130" s="182"/>
      <c r="K130" s="183">
        <f>ROUND(E130*J130,2)</f>
        <v>0</v>
      </c>
      <c r="L130" s="183">
        <v>21</v>
      </c>
      <c r="M130" s="183">
        <f>G130*(1+L130/100)</f>
        <v>0</v>
      </c>
      <c r="N130" s="183">
        <v>0</v>
      </c>
      <c r="O130" s="183">
        <f>ROUND(E130*N130,2)</f>
        <v>0</v>
      </c>
      <c r="P130" s="183">
        <v>0</v>
      </c>
      <c r="Q130" s="183">
        <f>ROUND(E130*P130,2)</f>
        <v>0</v>
      </c>
      <c r="R130" s="183" t="s">
        <v>1857</v>
      </c>
      <c r="S130" s="183" t="s">
        <v>257</v>
      </c>
      <c r="T130" s="184" t="s">
        <v>1802</v>
      </c>
      <c r="U130" s="167">
        <v>0</v>
      </c>
      <c r="V130" s="167">
        <f>ROUND(E130*U130,2)</f>
        <v>0</v>
      </c>
      <c r="W130" s="16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 t="s">
        <v>249</v>
      </c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</row>
    <row r="131" spans="1:60" outlineLevel="1" x14ac:dyDescent="0.2">
      <c r="A131" s="164"/>
      <c r="B131" s="165"/>
      <c r="C131" s="257" t="s">
        <v>1936</v>
      </c>
      <c r="D131" s="258"/>
      <c r="E131" s="258"/>
      <c r="F131" s="258"/>
      <c r="G131" s="258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 t="s">
        <v>261</v>
      </c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</row>
    <row r="132" spans="1:60" x14ac:dyDescent="0.2">
      <c r="A132" s="172" t="s">
        <v>242</v>
      </c>
      <c r="B132" s="173" t="s">
        <v>146</v>
      </c>
      <c r="C132" s="194" t="s">
        <v>147</v>
      </c>
      <c r="D132" s="174"/>
      <c r="E132" s="175"/>
      <c r="F132" s="176"/>
      <c r="G132" s="176">
        <f>SUMIF(AG133:AG159,"&lt;&gt;NOR",G133:G159)</f>
        <v>0</v>
      </c>
      <c r="H132" s="176"/>
      <c r="I132" s="176">
        <f>SUM(I133:I159)</f>
        <v>0</v>
      </c>
      <c r="J132" s="176"/>
      <c r="K132" s="176">
        <f>SUM(K133:K159)</f>
        <v>0</v>
      </c>
      <c r="L132" s="176"/>
      <c r="M132" s="176">
        <f>SUM(M133:M159)</f>
        <v>0</v>
      </c>
      <c r="N132" s="176"/>
      <c r="O132" s="176">
        <f>SUM(O133:O159)</f>
        <v>0.01</v>
      </c>
      <c r="P132" s="176"/>
      <c r="Q132" s="176">
        <f>SUM(Q133:Q159)</f>
        <v>0</v>
      </c>
      <c r="R132" s="176"/>
      <c r="S132" s="176"/>
      <c r="T132" s="177"/>
      <c r="U132" s="171"/>
      <c r="V132" s="171">
        <f>SUM(V133:V159)</f>
        <v>16.510000000000002</v>
      </c>
      <c r="W132" s="171"/>
      <c r="AG132" t="s">
        <v>243</v>
      </c>
    </row>
    <row r="133" spans="1:60" outlineLevel="1" x14ac:dyDescent="0.2">
      <c r="A133" s="185">
        <v>66</v>
      </c>
      <c r="B133" s="186" t="s">
        <v>1945</v>
      </c>
      <c r="C133" s="195" t="s">
        <v>1946</v>
      </c>
      <c r="D133" s="187" t="s">
        <v>381</v>
      </c>
      <c r="E133" s="188">
        <v>2</v>
      </c>
      <c r="F133" s="189"/>
      <c r="G133" s="190">
        <f t="shared" ref="G133:G158" si="21">ROUND(E133*F133,2)</f>
        <v>0</v>
      </c>
      <c r="H133" s="189"/>
      <c r="I133" s="190">
        <f t="shared" ref="I133:I158" si="22">ROUND(E133*H133,2)</f>
        <v>0</v>
      </c>
      <c r="J133" s="189"/>
      <c r="K133" s="190">
        <f t="shared" ref="K133:K158" si="23">ROUND(E133*J133,2)</f>
        <v>0</v>
      </c>
      <c r="L133" s="190">
        <v>21</v>
      </c>
      <c r="M133" s="190">
        <f t="shared" ref="M133:M158" si="24">G133*(1+L133/100)</f>
        <v>0</v>
      </c>
      <c r="N133" s="190">
        <v>3.9199999999999999E-3</v>
      </c>
      <c r="O133" s="190">
        <f t="shared" ref="O133:O158" si="25">ROUND(E133*N133,2)</f>
        <v>0.01</v>
      </c>
      <c r="P133" s="190">
        <v>0</v>
      </c>
      <c r="Q133" s="190">
        <f t="shared" ref="Q133:Q158" si="26">ROUND(E133*P133,2)</f>
        <v>0</v>
      </c>
      <c r="R133" s="190" t="s">
        <v>1857</v>
      </c>
      <c r="S133" s="190" t="s">
        <v>257</v>
      </c>
      <c r="T133" s="191" t="s">
        <v>1802</v>
      </c>
      <c r="U133" s="167">
        <v>2.5249999999999999</v>
      </c>
      <c r="V133" s="167">
        <f t="shared" ref="V133:V158" si="27">ROUND(E133*U133,2)</f>
        <v>5.05</v>
      </c>
      <c r="W133" s="16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 t="s">
        <v>249</v>
      </c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</row>
    <row r="134" spans="1:60" outlineLevel="1" x14ac:dyDescent="0.2">
      <c r="A134" s="185">
        <v>67</v>
      </c>
      <c r="B134" s="186" t="s">
        <v>1947</v>
      </c>
      <c r="C134" s="195" t="s">
        <v>1948</v>
      </c>
      <c r="D134" s="187" t="s">
        <v>444</v>
      </c>
      <c r="E134" s="188">
        <v>2</v>
      </c>
      <c r="F134" s="189"/>
      <c r="G134" s="190">
        <f t="shared" si="21"/>
        <v>0</v>
      </c>
      <c r="H134" s="189"/>
      <c r="I134" s="190">
        <f t="shared" si="22"/>
        <v>0</v>
      </c>
      <c r="J134" s="189"/>
      <c r="K134" s="190">
        <f t="shared" si="23"/>
        <v>0</v>
      </c>
      <c r="L134" s="190">
        <v>21</v>
      </c>
      <c r="M134" s="190">
        <f t="shared" si="24"/>
        <v>0</v>
      </c>
      <c r="N134" s="190">
        <v>0</v>
      </c>
      <c r="O134" s="190">
        <f t="shared" si="25"/>
        <v>0</v>
      </c>
      <c r="P134" s="190">
        <v>0</v>
      </c>
      <c r="Q134" s="190">
        <f t="shared" si="26"/>
        <v>0</v>
      </c>
      <c r="R134" s="190"/>
      <c r="S134" s="190" t="s">
        <v>247</v>
      </c>
      <c r="T134" s="191" t="s">
        <v>248</v>
      </c>
      <c r="U134" s="167">
        <v>0</v>
      </c>
      <c r="V134" s="167">
        <f t="shared" si="27"/>
        <v>0</v>
      </c>
      <c r="W134" s="16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 t="s">
        <v>352</v>
      </c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</row>
    <row r="135" spans="1:60" outlineLevel="1" x14ac:dyDescent="0.2">
      <c r="A135" s="185">
        <v>68</v>
      </c>
      <c r="B135" s="186" t="s">
        <v>1949</v>
      </c>
      <c r="C135" s="195" t="s">
        <v>1950</v>
      </c>
      <c r="D135" s="187" t="s">
        <v>381</v>
      </c>
      <c r="E135" s="188">
        <v>3</v>
      </c>
      <c r="F135" s="189"/>
      <c r="G135" s="190">
        <f t="shared" si="21"/>
        <v>0</v>
      </c>
      <c r="H135" s="189"/>
      <c r="I135" s="190">
        <f t="shared" si="22"/>
        <v>0</v>
      </c>
      <c r="J135" s="189"/>
      <c r="K135" s="190">
        <f t="shared" si="23"/>
        <v>0</v>
      </c>
      <c r="L135" s="190">
        <v>21</v>
      </c>
      <c r="M135" s="190">
        <f t="shared" si="24"/>
        <v>0</v>
      </c>
      <c r="N135" s="190">
        <v>8.8999999999999995E-4</v>
      </c>
      <c r="O135" s="190">
        <f t="shared" si="25"/>
        <v>0</v>
      </c>
      <c r="P135" s="190">
        <v>0</v>
      </c>
      <c r="Q135" s="190">
        <f t="shared" si="26"/>
        <v>0</v>
      </c>
      <c r="R135" s="190" t="s">
        <v>1857</v>
      </c>
      <c r="S135" s="190" t="s">
        <v>257</v>
      </c>
      <c r="T135" s="191" t="s">
        <v>1802</v>
      </c>
      <c r="U135" s="167">
        <v>1.1200000000000001</v>
      </c>
      <c r="V135" s="167">
        <f t="shared" si="27"/>
        <v>3.36</v>
      </c>
      <c r="W135" s="16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 t="s">
        <v>394</v>
      </c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</row>
    <row r="136" spans="1:60" outlineLevel="1" x14ac:dyDescent="0.2">
      <c r="A136" s="185">
        <v>69</v>
      </c>
      <c r="B136" s="186" t="s">
        <v>1951</v>
      </c>
      <c r="C136" s="195" t="s">
        <v>1952</v>
      </c>
      <c r="D136" s="187" t="s">
        <v>246</v>
      </c>
      <c r="E136" s="188">
        <v>2</v>
      </c>
      <c r="F136" s="189"/>
      <c r="G136" s="190">
        <f t="shared" si="21"/>
        <v>0</v>
      </c>
      <c r="H136" s="189"/>
      <c r="I136" s="190">
        <f t="shared" si="22"/>
        <v>0</v>
      </c>
      <c r="J136" s="189"/>
      <c r="K136" s="190">
        <f t="shared" si="23"/>
        <v>0</v>
      </c>
      <c r="L136" s="190">
        <v>21</v>
      </c>
      <c r="M136" s="190">
        <f t="shared" si="24"/>
        <v>0</v>
      </c>
      <c r="N136" s="190">
        <v>0</v>
      </c>
      <c r="O136" s="190">
        <f t="shared" si="25"/>
        <v>0</v>
      </c>
      <c r="P136" s="190">
        <v>0</v>
      </c>
      <c r="Q136" s="190">
        <f t="shared" si="26"/>
        <v>0</v>
      </c>
      <c r="R136" s="190"/>
      <c r="S136" s="190" t="s">
        <v>247</v>
      </c>
      <c r="T136" s="191" t="s">
        <v>248</v>
      </c>
      <c r="U136" s="167">
        <v>0</v>
      </c>
      <c r="V136" s="167">
        <f t="shared" si="27"/>
        <v>0</v>
      </c>
      <c r="W136" s="16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 t="s">
        <v>664</v>
      </c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</row>
    <row r="137" spans="1:60" outlineLevel="1" x14ac:dyDescent="0.2">
      <c r="A137" s="185">
        <v>70</v>
      </c>
      <c r="B137" s="186" t="s">
        <v>1953</v>
      </c>
      <c r="C137" s="195" t="s">
        <v>1954</v>
      </c>
      <c r="D137" s="187" t="s">
        <v>246</v>
      </c>
      <c r="E137" s="188">
        <v>1</v>
      </c>
      <c r="F137" s="189"/>
      <c r="G137" s="190">
        <f t="shared" si="21"/>
        <v>0</v>
      </c>
      <c r="H137" s="189"/>
      <c r="I137" s="190">
        <f t="shared" si="22"/>
        <v>0</v>
      </c>
      <c r="J137" s="189"/>
      <c r="K137" s="190">
        <f t="shared" si="23"/>
        <v>0</v>
      </c>
      <c r="L137" s="190">
        <v>21</v>
      </c>
      <c r="M137" s="190">
        <f t="shared" si="24"/>
        <v>0</v>
      </c>
      <c r="N137" s="190">
        <v>0</v>
      </c>
      <c r="O137" s="190">
        <f t="shared" si="25"/>
        <v>0</v>
      </c>
      <c r="P137" s="190">
        <v>0</v>
      </c>
      <c r="Q137" s="190">
        <f t="shared" si="26"/>
        <v>0</v>
      </c>
      <c r="R137" s="190"/>
      <c r="S137" s="190" t="s">
        <v>247</v>
      </c>
      <c r="T137" s="191" t="s">
        <v>248</v>
      </c>
      <c r="U137" s="167">
        <v>0</v>
      </c>
      <c r="V137" s="167">
        <f t="shared" si="27"/>
        <v>0</v>
      </c>
      <c r="W137" s="16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 t="s">
        <v>664</v>
      </c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</row>
    <row r="138" spans="1:60" outlineLevel="1" x14ac:dyDescent="0.2">
      <c r="A138" s="185">
        <v>71</v>
      </c>
      <c r="B138" s="186" t="s">
        <v>1955</v>
      </c>
      <c r="C138" s="195" t="s">
        <v>1956</v>
      </c>
      <c r="D138" s="187" t="s">
        <v>444</v>
      </c>
      <c r="E138" s="188">
        <v>2</v>
      </c>
      <c r="F138" s="189"/>
      <c r="G138" s="190">
        <f t="shared" si="21"/>
        <v>0</v>
      </c>
      <c r="H138" s="189"/>
      <c r="I138" s="190">
        <f t="shared" si="22"/>
        <v>0</v>
      </c>
      <c r="J138" s="189"/>
      <c r="K138" s="190">
        <f t="shared" si="23"/>
        <v>0</v>
      </c>
      <c r="L138" s="190">
        <v>21</v>
      </c>
      <c r="M138" s="190">
        <f t="shared" si="24"/>
        <v>0</v>
      </c>
      <c r="N138" s="190">
        <v>0</v>
      </c>
      <c r="O138" s="190">
        <f t="shared" si="25"/>
        <v>0</v>
      </c>
      <c r="P138" s="190">
        <v>0</v>
      </c>
      <c r="Q138" s="190">
        <f t="shared" si="26"/>
        <v>0</v>
      </c>
      <c r="R138" s="190"/>
      <c r="S138" s="190" t="s">
        <v>247</v>
      </c>
      <c r="T138" s="191" t="s">
        <v>248</v>
      </c>
      <c r="U138" s="167">
        <v>0</v>
      </c>
      <c r="V138" s="167">
        <f t="shared" si="27"/>
        <v>0</v>
      </c>
      <c r="W138" s="16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 t="s">
        <v>249</v>
      </c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</row>
    <row r="139" spans="1:60" outlineLevel="1" x14ac:dyDescent="0.2">
      <c r="A139" s="185">
        <v>72</v>
      </c>
      <c r="B139" s="186" t="s">
        <v>1957</v>
      </c>
      <c r="C139" s="195" t="s">
        <v>1958</v>
      </c>
      <c r="D139" s="187" t="s">
        <v>444</v>
      </c>
      <c r="E139" s="188">
        <v>1</v>
      </c>
      <c r="F139" s="189"/>
      <c r="G139" s="190">
        <f t="shared" si="21"/>
        <v>0</v>
      </c>
      <c r="H139" s="189"/>
      <c r="I139" s="190">
        <f t="shared" si="22"/>
        <v>0</v>
      </c>
      <c r="J139" s="189"/>
      <c r="K139" s="190">
        <f t="shared" si="23"/>
        <v>0</v>
      </c>
      <c r="L139" s="190">
        <v>21</v>
      </c>
      <c r="M139" s="190">
        <f t="shared" si="24"/>
        <v>0</v>
      </c>
      <c r="N139" s="190">
        <v>0</v>
      </c>
      <c r="O139" s="190">
        <f t="shared" si="25"/>
        <v>0</v>
      </c>
      <c r="P139" s="190">
        <v>0</v>
      </c>
      <c r="Q139" s="190">
        <f t="shared" si="26"/>
        <v>0</v>
      </c>
      <c r="R139" s="190"/>
      <c r="S139" s="190" t="s">
        <v>247</v>
      </c>
      <c r="T139" s="191" t="s">
        <v>248</v>
      </c>
      <c r="U139" s="167">
        <v>0</v>
      </c>
      <c r="V139" s="167">
        <f t="shared" si="27"/>
        <v>0</v>
      </c>
      <c r="W139" s="16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 t="s">
        <v>249</v>
      </c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</row>
    <row r="140" spans="1:60" outlineLevel="1" x14ac:dyDescent="0.2">
      <c r="A140" s="185">
        <v>73</v>
      </c>
      <c r="B140" s="186" t="s">
        <v>1959</v>
      </c>
      <c r="C140" s="195" t="s">
        <v>1960</v>
      </c>
      <c r="D140" s="187" t="s">
        <v>444</v>
      </c>
      <c r="E140" s="188">
        <v>1</v>
      </c>
      <c r="F140" s="189"/>
      <c r="G140" s="190">
        <f t="shared" si="21"/>
        <v>0</v>
      </c>
      <c r="H140" s="189"/>
      <c r="I140" s="190">
        <f t="shared" si="22"/>
        <v>0</v>
      </c>
      <c r="J140" s="189"/>
      <c r="K140" s="190">
        <f t="shared" si="23"/>
        <v>0</v>
      </c>
      <c r="L140" s="190">
        <v>21</v>
      </c>
      <c r="M140" s="190">
        <f t="shared" si="24"/>
        <v>0</v>
      </c>
      <c r="N140" s="190">
        <v>0</v>
      </c>
      <c r="O140" s="190">
        <f t="shared" si="25"/>
        <v>0</v>
      </c>
      <c r="P140" s="190">
        <v>0</v>
      </c>
      <c r="Q140" s="190">
        <f t="shared" si="26"/>
        <v>0</v>
      </c>
      <c r="R140" s="190"/>
      <c r="S140" s="190" t="s">
        <v>247</v>
      </c>
      <c r="T140" s="191" t="s">
        <v>248</v>
      </c>
      <c r="U140" s="167">
        <v>0</v>
      </c>
      <c r="V140" s="167">
        <f t="shared" si="27"/>
        <v>0</v>
      </c>
      <c r="W140" s="16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 t="s">
        <v>249</v>
      </c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</row>
    <row r="141" spans="1:60" outlineLevel="1" x14ac:dyDescent="0.2">
      <c r="A141" s="185">
        <v>74</v>
      </c>
      <c r="B141" s="186" t="s">
        <v>1961</v>
      </c>
      <c r="C141" s="195" t="s">
        <v>1962</v>
      </c>
      <c r="D141" s="187" t="s">
        <v>444</v>
      </c>
      <c r="E141" s="188">
        <v>2</v>
      </c>
      <c r="F141" s="189"/>
      <c r="G141" s="190">
        <f t="shared" si="21"/>
        <v>0</v>
      </c>
      <c r="H141" s="189"/>
      <c r="I141" s="190">
        <f t="shared" si="22"/>
        <v>0</v>
      </c>
      <c r="J141" s="189"/>
      <c r="K141" s="190">
        <f t="shared" si="23"/>
        <v>0</v>
      </c>
      <c r="L141" s="190">
        <v>21</v>
      </c>
      <c r="M141" s="190">
        <f t="shared" si="24"/>
        <v>0</v>
      </c>
      <c r="N141" s="190">
        <v>0</v>
      </c>
      <c r="O141" s="190">
        <f t="shared" si="25"/>
        <v>0</v>
      </c>
      <c r="P141" s="190">
        <v>0</v>
      </c>
      <c r="Q141" s="190">
        <f t="shared" si="26"/>
        <v>0</v>
      </c>
      <c r="R141" s="190"/>
      <c r="S141" s="190" t="s">
        <v>247</v>
      </c>
      <c r="T141" s="191" t="s">
        <v>248</v>
      </c>
      <c r="U141" s="167">
        <v>0</v>
      </c>
      <c r="V141" s="167">
        <f t="shared" si="27"/>
        <v>0</v>
      </c>
      <c r="W141" s="16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 t="s">
        <v>249</v>
      </c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</row>
    <row r="142" spans="1:60" outlineLevel="1" x14ac:dyDescent="0.2">
      <c r="A142" s="185">
        <v>75</v>
      </c>
      <c r="B142" s="186" t="s">
        <v>1963</v>
      </c>
      <c r="C142" s="195" t="s">
        <v>1964</v>
      </c>
      <c r="D142" s="187" t="s">
        <v>381</v>
      </c>
      <c r="E142" s="188">
        <v>3</v>
      </c>
      <c r="F142" s="189"/>
      <c r="G142" s="190">
        <f t="shared" si="21"/>
        <v>0</v>
      </c>
      <c r="H142" s="189"/>
      <c r="I142" s="190">
        <f t="shared" si="22"/>
        <v>0</v>
      </c>
      <c r="J142" s="189"/>
      <c r="K142" s="190">
        <f t="shared" si="23"/>
        <v>0</v>
      </c>
      <c r="L142" s="190">
        <v>21</v>
      </c>
      <c r="M142" s="190">
        <f t="shared" si="24"/>
        <v>0</v>
      </c>
      <c r="N142" s="190">
        <v>1.41E-3</v>
      </c>
      <c r="O142" s="190">
        <f t="shared" si="25"/>
        <v>0</v>
      </c>
      <c r="P142" s="190">
        <v>0</v>
      </c>
      <c r="Q142" s="190">
        <f t="shared" si="26"/>
        <v>0</v>
      </c>
      <c r="R142" s="190" t="s">
        <v>1857</v>
      </c>
      <c r="S142" s="190" t="s">
        <v>257</v>
      </c>
      <c r="T142" s="191" t="s">
        <v>1802</v>
      </c>
      <c r="U142" s="167">
        <v>1.575</v>
      </c>
      <c r="V142" s="167">
        <f t="shared" si="27"/>
        <v>4.7300000000000004</v>
      </c>
      <c r="W142" s="16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 t="s">
        <v>394</v>
      </c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</row>
    <row r="143" spans="1:60" outlineLevel="1" x14ac:dyDescent="0.2">
      <c r="A143" s="185">
        <v>76</v>
      </c>
      <c r="B143" s="186" t="s">
        <v>1965</v>
      </c>
      <c r="C143" s="195" t="s">
        <v>1966</v>
      </c>
      <c r="D143" s="187" t="s">
        <v>246</v>
      </c>
      <c r="E143" s="188">
        <v>2</v>
      </c>
      <c r="F143" s="189"/>
      <c r="G143" s="190">
        <f t="shared" si="21"/>
        <v>0</v>
      </c>
      <c r="H143" s="189"/>
      <c r="I143" s="190">
        <f t="shared" si="22"/>
        <v>0</v>
      </c>
      <c r="J143" s="189"/>
      <c r="K143" s="190">
        <f t="shared" si="23"/>
        <v>0</v>
      </c>
      <c r="L143" s="190">
        <v>21</v>
      </c>
      <c r="M143" s="190">
        <f t="shared" si="24"/>
        <v>0</v>
      </c>
      <c r="N143" s="190">
        <v>0</v>
      </c>
      <c r="O143" s="190">
        <f t="shared" si="25"/>
        <v>0</v>
      </c>
      <c r="P143" s="190">
        <v>0</v>
      </c>
      <c r="Q143" s="190">
        <f t="shared" si="26"/>
        <v>0</v>
      </c>
      <c r="R143" s="190"/>
      <c r="S143" s="190" t="s">
        <v>247</v>
      </c>
      <c r="T143" s="191" t="s">
        <v>248</v>
      </c>
      <c r="U143" s="167">
        <v>0</v>
      </c>
      <c r="V143" s="167">
        <f t="shared" si="27"/>
        <v>0</v>
      </c>
      <c r="W143" s="16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 t="s">
        <v>664</v>
      </c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</row>
    <row r="144" spans="1:60" outlineLevel="1" x14ac:dyDescent="0.2">
      <c r="A144" s="185">
        <v>77</v>
      </c>
      <c r="B144" s="186" t="s">
        <v>1967</v>
      </c>
      <c r="C144" s="195" t="s">
        <v>1968</v>
      </c>
      <c r="D144" s="187" t="s">
        <v>246</v>
      </c>
      <c r="E144" s="188">
        <v>1</v>
      </c>
      <c r="F144" s="189"/>
      <c r="G144" s="190">
        <f t="shared" si="21"/>
        <v>0</v>
      </c>
      <c r="H144" s="189"/>
      <c r="I144" s="190">
        <f t="shared" si="22"/>
        <v>0</v>
      </c>
      <c r="J144" s="189"/>
      <c r="K144" s="190">
        <f t="shared" si="23"/>
        <v>0</v>
      </c>
      <c r="L144" s="190">
        <v>21</v>
      </c>
      <c r="M144" s="190">
        <f t="shared" si="24"/>
        <v>0</v>
      </c>
      <c r="N144" s="190">
        <v>0</v>
      </c>
      <c r="O144" s="190">
        <f t="shared" si="25"/>
        <v>0</v>
      </c>
      <c r="P144" s="190">
        <v>0</v>
      </c>
      <c r="Q144" s="190">
        <f t="shared" si="26"/>
        <v>0</v>
      </c>
      <c r="R144" s="190"/>
      <c r="S144" s="190" t="s">
        <v>247</v>
      </c>
      <c r="T144" s="191" t="s">
        <v>248</v>
      </c>
      <c r="U144" s="167">
        <v>0</v>
      </c>
      <c r="V144" s="167">
        <f t="shared" si="27"/>
        <v>0</v>
      </c>
      <c r="W144" s="16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 t="s">
        <v>664</v>
      </c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</row>
    <row r="145" spans="1:60" outlineLevel="1" x14ac:dyDescent="0.2">
      <c r="A145" s="185">
        <v>78</v>
      </c>
      <c r="B145" s="186" t="s">
        <v>1969</v>
      </c>
      <c r="C145" s="195" t="s">
        <v>1970</v>
      </c>
      <c r="D145" s="187" t="s">
        <v>444</v>
      </c>
      <c r="E145" s="188">
        <v>1</v>
      </c>
      <c r="F145" s="189"/>
      <c r="G145" s="190">
        <f t="shared" si="21"/>
        <v>0</v>
      </c>
      <c r="H145" s="189"/>
      <c r="I145" s="190">
        <f t="shared" si="22"/>
        <v>0</v>
      </c>
      <c r="J145" s="189"/>
      <c r="K145" s="190">
        <f t="shared" si="23"/>
        <v>0</v>
      </c>
      <c r="L145" s="190">
        <v>21</v>
      </c>
      <c r="M145" s="190">
        <f t="shared" si="24"/>
        <v>0</v>
      </c>
      <c r="N145" s="190">
        <v>0</v>
      </c>
      <c r="O145" s="190">
        <f t="shared" si="25"/>
        <v>0</v>
      </c>
      <c r="P145" s="190">
        <v>0</v>
      </c>
      <c r="Q145" s="190">
        <f t="shared" si="26"/>
        <v>0</v>
      </c>
      <c r="R145" s="190"/>
      <c r="S145" s="190" t="s">
        <v>247</v>
      </c>
      <c r="T145" s="191" t="s">
        <v>248</v>
      </c>
      <c r="U145" s="167">
        <v>0</v>
      </c>
      <c r="V145" s="167">
        <f t="shared" si="27"/>
        <v>0</v>
      </c>
      <c r="W145" s="16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 t="s">
        <v>394</v>
      </c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</row>
    <row r="146" spans="1:60" outlineLevel="1" x14ac:dyDescent="0.2">
      <c r="A146" s="185">
        <v>79</v>
      </c>
      <c r="B146" s="186" t="s">
        <v>1971</v>
      </c>
      <c r="C146" s="195" t="s">
        <v>1972</v>
      </c>
      <c r="D146" s="187" t="s">
        <v>444</v>
      </c>
      <c r="E146" s="188">
        <v>3</v>
      </c>
      <c r="F146" s="189"/>
      <c r="G146" s="190">
        <f t="shared" si="21"/>
        <v>0</v>
      </c>
      <c r="H146" s="189"/>
      <c r="I146" s="190">
        <f t="shared" si="22"/>
        <v>0</v>
      </c>
      <c r="J146" s="189"/>
      <c r="K146" s="190">
        <f t="shared" si="23"/>
        <v>0</v>
      </c>
      <c r="L146" s="190">
        <v>21</v>
      </c>
      <c r="M146" s="190">
        <f t="shared" si="24"/>
        <v>0</v>
      </c>
      <c r="N146" s="190">
        <v>0</v>
      </c>
      <c r="O146" s="190">
        <f t="shared" si="25"/>
        <v>0</v>
      </c>
      <c r="P146" s="190">
        <v>0</v>
      </c>
      <c r="Q146" s="190">
        <f t="shared" si="26"/>
        <v>0</v>
      </c>
      <c r="R146" s="190"/>
      <c r="S146" s="190" t="s">
        <v>247</v>
      </c>
      <c r="T146" s="191" t="s">
        <v>248</v>
      </c>
      <c r="U146" s="167">
        <v>0</v>
      </c>
      <c r="V146" s="167">
        <f t="shared" si="27"/>
        <v>0</v>
      </c>
      <c r="W146" s="16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 t="s">
        <v>249</v>
      </c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</row>
    <row r="147" spans="1:60" ht="22.5" outlineLevel="1" x14ac:dyDescent="0.2">
      <c r="A147" s="185">
        <v>80</v>
      </c>
      <c r="B147" s="186" t="s">
        <v>1973</v>
      </c>
      <c r="C147" s="195" t="s">
        <v>1974</v>
      </c>
      <c r="D147" s="187" t="s">
        <v>381</v>
      </c>
      <c r="E147" s="188">
        <v>1</v>
      </c>
      <c r="F147" s="189"/>
      <c r="G147" s="190">
        <f t="shared" si="21"/>
        <v>0</v>
      </c>
      <c r="H147" s="189"/>
      <c r="I147" s="190">
        <f t="shared" si="22"/>
        <v>0</v>
      </c>
      <c r="J147" s="189"/>
      <c r="K147" s="190">
        <f t="shared" si="23"/>
        <v>0</v>
      </c>
      <c r="L147" s="190">
        <v>21</v>
      </c>
      <c r="M147" s="190">
        <f t="shared" si="24"/>
        <v>0</v>
      </c>
      <c r="N147" s="190">
        <v>7.2000000000000005E-4</v>
      </c>
      <c r="O147" s="190">
        <f t="shared" si="25"/>
        <v>0</v>
      </c>
      <c r="P147" s="190">
        <v>0</v>
      </c>
      <c r="Q147" s="190">
        <f t="shared" si="26"/>
        <v>0</v>
      </c>
      <c r="R147" s="190" t="s">
        <v>1857</v>
      </c>
      <c r="S147" s="190" t="s">
        <v>257</v>
      </c>
      <c r="T147" s="191" t="s">
        <v>1802</v>
      </c>
      <c r="U147" s="167">
        <v>0.50600000000000001</v>
      </c>
      <c r="V147" s="167">
        <f t="shared" si="27"/>
        <v>0.51</v>
      </c>
      <c r="W147" s="16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 t="s">
        <v>394</v>
      </c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</row>
    <row r="148" spans="1:60" outlineLevel="1" x14ac:dyDescent="0.2">
      <c r="A148" s="185">
        <v>81</v>
      </c>
      <c r="B148" s="186" t="s">
        <v>1975</v>
      </c>
      <c r="C148" s="195" t="s">
        <v>1976</v>
      </c>
      <c r="D148" s="187" t="s">
        <v>381</v>
      </c>
      <c r="E148" s="188">
        <v>1</v>
      </c>
      <c r="F148" s="189"/>
      <c r="G148" s="190">
        <f t="shared" si="21"/>
        <v>0</v>
      </c>
      <c r="H148" s="189"/>
      <c r="I148" s="190">
        <f t="shared" si="22"/>
        <v>0</v>
      </c>
      <c r="J148" s="189"/>
      <c r="K148" s="190">
        <f t="shared" si="23"/>
        <v>0</v>
      </c>
      <c r="L148" s="190">
        <v>21</v>
      </c>
      <c r="M148" s="190">
        <f t="shared" si="24"/>
        <v>0</v>
      </c>
      <c r="N148" s="190">
        <v>0</v>
      </c>
      <c r="O148" s="190">
        <f t="shared" si="25"/>
        <v>0</v>
      </c>
      <c r="P148" s="190">
        <v>0</v>
      </c>
      <c r="Q148" s="190">
        <f t="shared" si="26"/>
        <v>0</v>
      </c>
      <c r="R148" s="190"/>
      <c r="S148" s="190" t="s">
        <v>247</v>
      </c>
      <c r="T148" s="191" t="s">
        <v>248</v>
      </c>
      <c r="U148" s="167">
        <v>0</v>
      </c>
      <c r="V148" s="167">
        <f t="shared" si="27"/>
        <v>0</v>
      </c>
      <c r="W148" s="16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 t="s">
        <v>664</v>
      </c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</row>
    <row r="149" spans="1:60" ht="22.5" outlineLevel="1" x14ac:dyDescent="0.2">
      <c r="A149" s="185">
        <v>82</v>
      </c>
      <c r="B149" s="186" t="s">
        <v>1977</v>
      </c>
      <c r="C149" s="195" t="s">
        <v>1978</v>
      </c>
      <c r="D149" s="187" t="s">
        <v>381</v>
      </c>
      <c r="E149" s="188">
        <v>1</v>
      </c>
      <c r="F149" s="189"/>
      <c r="G149" s="190">
        <f t="shared" si="21"/>
        <v>0</v>
      </c>
      <c r="H149" s="189"/>
      <c r="I149" s="190">
        <f t="shared" si="22"/>
        <v>0</v>
      </c>
      <c r="J149" s="189"/>
      <c r="K149" s="190">
        <f t="shared" si="23"/>
        <v>0</v>
      </c>
      <c r="L149" s="190">
        <v>21</v>
      </c>
      <c r="M149" s="190">
        <f t="shared" si="24"/>
        <v>0</v>
      </c>
      <c r="N149" s="190">
        <v>2.5000000000000001E-4</v>
      </c>
      <c r="O149" s="190">
        <f t="shared" si="25"/>
        <v>0</v>
      </c>
      <c r="P149" s="190">
        <v>0</v>
      </c>
      <c r="Q149" s="190">
        <f t="shared" si="26"/>
        <v>0</v>
      </c>
      <c r="R149" s="190" t="s">
        <v>1857</v>
      </c>
      <c r="S149" s="190" t="s">
        <v>257</v>
      </c>
      <c r="T149" s="191" t="s">
        <v>1802</v>
      </c>
      <c r="U149" s="167">
        <v>0.25800000000000001</v>
      </c>
      <c r="V149" s="167">
        <f t="shared" si="27"/>
        <v>0.26</v>
      </c>
      <c r="W149" s="16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 t="s">
        <v>394</v>
      </c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</row>
    <row r="150" spans="1:60" outlineLevel="1" x14ac:dyDescent="0.2">
      <c r="A150" s="185">
        <v>83</v>
      </c>
      <c r="B150" s="186" t="s">
        <v>1979</v>
      </c>
      <c r="C150" s="195" t="s">
        <v>1980</v>
      </c>
      <c r="D150" s="187" t="s">
        <v>246</v>
      </c>
      <c r="E150" s="188">
        <v>5</v>
      </c>
      <c r="F150" s="189"/>
      <c r="G150" s="190">
        <f t="shared" si="21"/>
        <v>0</v>
      </c>
      <c r="H150" s="189"/>
      <c r="I150" s="190">
        <f t="shared" si="22"/>
        <v>0</v>
      </c>
      <c r="J150" s="189"/>
      <c r="K150" s="190">
        <f t="shared" si="23"/>
        <v>0</v>
      </c>
      <c r="L150" s="190">
        <v>21</v>
      </c>
      <c r="M150" s="190">
        <f t="shared" si="24"/>
        <v>0</v>
      </c>
      <c r="N150" s="190">
        <v>4.0000000000000003E-5</v>
      </c>
      <c r="O150" s="190">
        <f t="shared" si="25"/>
        <v>0</v>
      </c>
      <c r="P150" s="190">
        <v>0</v>
      </c>
      <c r="Q150" s="190">
        <f t="shared" si="26"/>
        <v>0</v>
      </c>
      <c r="R150" s="190" t="s">
        <v>1857</v>
      </c>
      <c r="S150" s="190" t="s">
        <v>257</v>
      </c>
      <c r="T150" s="191" t="s">
        <v>1802</v>
      </c>
      <c r="U150" s="167">
        <v>0.44500000000000001</v>
      </c>
      <c r="V150" s="167">
        <f t="shared" si="27"/>
        <v>2.23</v>
      </c>
      <c r="W150" s="16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 t="s">
        <v>394</v>
      </c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</row>
    <row r="151" spans="1:60" outlineLevel="1" x14ac:dyDescent="0.2">
      <c r="A151" s="185">
        <v>84</v>
      </c>
      <c r="B151" s="186" t="s">
        <v>1981</v>
      </c>
      <c r="C151" s="195" t="s">
        <v>1982</v>
      </c>
      <c r="D151" s="187" t="s">
        <v>246</v>
      </c>
      <c r="E151" s="188">
        <v>1</v>
      </c>
      <c r="F151" s="189"/>
      <c r="G151" s="190">
        <f t="shared" si="21"/>
        <v>0</v>
      </c>
      <c r="H151" s="189"/>
      <c r="I151" s="190">
        <f t="shared" si="22"/>
        <v>0</v>
      </c>
      <c r="J151" s="189"/>
      <c r="K151" s="190">
        <f t="shared" si="23"/>
        <v>0</v>
      </c>
      <c r="L151" s="190">
        <v>21</v>
      </c>
      <c r="M151" s="190">
        <f t="shared" si="24"/>
        <v>0</v>
      </c>
      <c r="N151" s="190">
        <v>0</v>
      </c>
      <c r="O151" s="190">
        <f t="shared" si="25"/>
        <v>0</v>
      </c>
      <c r="P151" s="190">
        <v>0</v>
      </c>
      <c r="Q151" s="190">
        <f t="shared" si="26"/>
        <v>0</v>
      </c>
      <c r="R151" s="190"/>
      <c r="S151" s="190" t="s">
        <v>247</v>
      </c>
      <c r="T151" s="191" t="s">
        <v>248</v>
      </c>
      <c r="U151" s="167">
        <v>0</v>
      </c>
      <c r="V151" s="167">
        <f t="shared" si="27"/>
        <v>0</v>
      </c>
      <c r="W151" s="16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 t="s">
        <v>664</v>
      </c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</row>
    <row r="152" spans="1:60" outlineLevel="1" x14ac:dyDescent="0.2">
      <c r="A152" s="185">
        <v>85</v>
      </c>
      <c r="B152" s="186" t="s">
        <v>1983</v>
      </c>
      <c r="C152" s="195" t="s">
        <v>1984</v>
      </c>
      <c r="D152" s="187" t="s">
        <v>246</v>
      </c>
      <c r="E152" s="188">
        <v>3</v>
      </c>
      <c r="F152" s="189"/>
      <c r="G152" s="190">
        <f t="shared" si="21"/>
        <v>0</v>
      </c>
      <c r="H152" s="189"/>
      <c r="I152" s="190">
        <f t="shared" si="22"/>
        <v>0</v>
      </c>
      <c r="J152" s="189"/>
      <c r="K152" s="190">
        <f t="shared" si="23"/>
        <v>0</v>
      </c>
      <c r="L152" s="190">
        <v>21</v>
      </c>
      <c r="M152" s="190">
        <f t="shared" si="24"/>
        <v>0</v>
      </c>
      <c r="N152" s="190">
        <v>0</v>
      </c>
      <c r="O152" s="190">
        <f t="shared" si="25"/>
        <v>0</v>
      </c>
      <c r="P152" s="190">
        <v>0</v>
      </c>
      <c r="Q152" s="190">
        <f t="shared" si="26"/>
        <v>0</v>
      </c>
      <c r="R152" s="190"/>
      <c r="S152" s="190" t="s">
        <v>247</v>
      </c>
      <c r="T152" s="191" t="s">
        <v>248</v>
      </c>
      <c r="U152" s="167">
        <v>0</v>
      </c>
      <c r="V152" s="167">
        <f t="shared" si="27"/>
        <v>0</v>
      </c>
      <c r="W152" s="16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 t="s">
        <v>664</v>
      </c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</row>
    <row r="153" spans="1:60" outlineLevel="1" x14ac:dyDescent="0.2">
      <c r="A153" s="185">
        <v>86</v>
      </c>
      <c r="B153" s="186" t="s">
        <v>1985</v>
      </c>
      <c r="C153" s="195" t="s">
        <v>1986</v>
      </c>
      <c r="D153" s="187" t="s">
        <v>246</v>
      </c>
      <c r="E153" s="188">
        <v>1</v>
      </c>
      <c r="F153" s="189"/>
      <c r="G153" s="190">
        <f t="shared" si="21"/>
        <v>0</v>
      </c>
      <c r="H153" s="189"/>
      <c r="I153" s="190">
        <f t="shared" si="22"/>
        <v>0</v>
      </c>
      <c r="J153" s="189"/>
      <c r="K153" s="190">
        <f t="shared" si="23"/>
        <v>0</v>
      </c>
      <c r="L153" s="190">
        <v>21</v>
      </c>
      <c r="M153" s="190">
        <f t="shared" si="24"/>
        <v>0</v>
      </c>
      <c r="N153" s="190">
        <v>0</v>
      </c>
      <c r="O153" s="190">
        <f t="shared" si="25"/>
        <v>0</v>
      </c>
      <c r="P153" s="190">
        <v>0</v>
      </c>
      <c r="Q153" s="190">
        <f t="shared" si="26"/>
        <v>0</v>
      </c>
      <c r="R153" s="190"/>
      <c r="S153" s="190" t="s">
        <v>247</v>
      </c>
      <c r="T153" s="191" t="s">
        <v>248</v>
      </c>
      <c r="U153" s="167">
        <v>0</v>
      </c>
      <c r="V153" s="167">
        <f t="shared" si="27"/>
        <v>0</v>
      </c>
      <c r="W153" s="16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 t="s">
        <v>664</v>
      </c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</row>
    <row r="154" spans="1:60" outlineLevel="1" x14ac:dyDescent="0.2">
      <c r="A154" s="185">
        <v>87</v>
      </c>
      <c r="B154" s="186" t="s">
        <v>1987</v>
      </c>
      <c r="C154" s="195" t="s">
        <v>1988</v>
      </c>
      <c r="D154" s="187" t="s">
        <v>246</v>
      </c>
      <c r="E154" s="188">
        <v>1</v>
      </c>
      <c r="F154" s="189"/>
      <c r="G154" s="190">
        <f t="shared" si="21"/>
        <v>0</v>
      </c>
      <c r="H154" s="189"/>
      <c r="I154" s="190">
        <f t="shared" si="22"/>
        <v>0</v>
      </c>
      <c r="J154" s="189"/>
      <c r="K154" s="190">
        <f t="shared" si="23"/>
        <v>0</v>
      </c>
      <c r="L154" s="190">
        <v>21</v>
      </c>
      <c r="M154" s="190">
        <f t="shared" si="24"/>
        <v>0</v>
      </c>
      <c r="N154" s="190">
        <v>0</v>
      </c>
      <c r="O154" s="190">
        <f t="shared" si="25"/>
        <v>0</v>
      </c>
      <c r="P154" s="190">
        <v>0</v>
      </c>
      <c r="Q154" s="190">
        <f t="shared" si="26"/>
        <v>0</v>
      </c>
      <c r="R154" s="190"/>
      <c r="S154" s="190" t="s">
        <v>247</v>
      </c>
      <c r="T154" s="191" t="s">
        <v>248</v>
      </c>
      <c r="U154" s="167">
        <v>0</v>
      </c>
      <c r="V154" s="167">
        <f t="shared" si="27"/>
        <v>0</v>
      </c>
      <c r="W154" s="16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 t="s">
        <v>394</v>
      </c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</row>
    <row r="155" spans="1:60" outlineLevel="1" x14ac:dyDescent="0.2">
      <c r="A155" s="185">
        <v>88</v>
      </c>
      <c r="B155" s="186" t="s">
        <v>1989</v>
      </c>
      <c r="C155" s="195" t="s">
        <v>1990</v>
      </c>
      <c r="D155" s="187" t="s">
        <v>444</v>
      </c>
      <c r="E155" s="188">
        <v>1</v>
      </c>
      <c r="F155" s="189"/>
      <c r="G155" s="190">
        <f t="shared" si="21"/>
        <v>0</v>
      </c>
      <c r="H155" s="189"/>
      <c r="I155" s="190">
        <f t="shared" si="22"/>
        <v>0</v>
      </c>
      <c r="J155" s="189"/>
      <c r="K155" s="190">
        <f t="shared" si="23"/>
        <v>0</v>
      </c>
      <c r="L155" s="190">
        <v>21</v>
      </c>
      <c r="M155" s="190">
        <f t="shared" si="24"/>
        <v>0</v>
      </c>
      <c r="N155" s="190">
        <v>0</v>
      </c>
      <c r="O155" s="190">
        <f t="shared" si="25"/>
        <v>0</v>
      </c>
      <c r="P155" s="190">
        <v>0</v>
      </c>
      <c r="Q155" s="190">
        <f t="shared" si="26"/>
        <v>0</v>
      </c>
      <c r="R155" s="190"/>
      <c r="S155" s="190" t="s">
        <v>247</v>
      </c>
      <c r="T155" s="191" t="s">
        <v>248</v>
      </c>
      <c r="U155" s="167">
        <v>0</v>
      </c>
      <c r="V155" s="167">
        <f t="shared" si="27"/>
        <v>0</v>
      </c>
      <c r="W155" s="16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 t="s">
        <v>394</v>
      </c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</row>
    <row r="156" spans="1:60" outlineLevel="1" x14ac:dyDescent="0.2">
      <c r="A156" s="185">
        <v>89</v>
      </c>
      <c r="B156" s="186" t="s">
        <v>1991</v>
      </c>
      <c r="C156" s="195" t="s">
        <v>1992</v>
      </c>
      <c r="D156" s="187" t="s">
        <v>444</v>
      </c>
      <c r="E156" s="188">
        <v>13</v>
      </c>
      <c r="F156" s="189"/>
      <c r="G156" s="190">
        <f t="shared" si="21"/>
        <v>0</v>
      </c>
      <c r="H156" s="189"/>
      <c r="I156" s="190">
        <f t="shared" si="22"/>
        <v>0</v>
      </c>
      <c r="J156" s="189"/>
      <c r="K156" s="190">
        <f t="shared" si="23"/>
        <v>0</v>
      </c>
      <c r="L156" s="190">
        <v>21</v>
      </c>
      <c r="M156" s="190">
        <f t="shared" si="24"/>
        <v>0</v>
      </c>
      <c r="N156" s="190">
        <v>0</v>
      </c>
      <c r="O156" s="190">
        <f t="shared" si="25"/>
        <v>0</v>
      </c>
      <c r="P156" s="190">
        <v>0</v>
      </c>
      <c r="Q156" s="190">
        <f t="shared" si="26"/>
        <v>0</v>
      </c>
      <c r="R156" s="190"/>
      <c r="S156" s="190" t="s">
        <v>247</v>
      </c>
      <c r="T156" s="191" t="s">
        <v>248</v>
      </c>
      <c r="U156" s="167">
        <v>0</v>
      </c>
      <c r="V156" s="167">
        <f t="shared" si="27"/>
        <v>0</v>
      </c>
      <c r="W156" s="16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 t="s">
        <v>249</v>
      </c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</row>
    <row r="157" spans="1:60" outlineLevel="1" x14ac:dyDescent="0.2">
      <c r="A157" s="185">
        <v>90</v>
      </c>
      <c r="B157" s="186" t="s">
        <v>1993</v>
      </c>
      <c r="C157" s="195" t="s">
        <v>1994</v>
      </c>
      <c r="D157" s="187" t="s">
        <v>246</v>
      </c>
      <c r="E157" s="188">
        <v>1</v>
      </c>
      <c r="F157" s="189"/>
      <c r="G157" s="190">
        <f t="shared" si="21"/>
        <v>0</v>
      </c>
      <c r="H157" s="189"/>
      <c r="I157" s="190">
        <f t="shared" si="22"/>
        <v>0</v>
      </c>
      <c r="J157" s="189"/>
      <c r="K157" s="190">
        <f t="shared" si="23"/>
        <v>0</v>
      </c>
      <c r="L157" s="190">
        <v>21</v>
      </c>
      <c r="M157" s="190">
        <f t="shared" si="24"/>
        <v>0</v>
      </c>
      <c r="N157" s="190">
        <v>5.0000000000000001E-4</v>
      </c>
      <c r="O157" s="190">
        <f t="shared" si="25"/>
        <v>0</v>
      </c>
      <c r="P157" s="190">
        <v>0</v>
      </c>
      <c r="Q157" s="190">
        <f t="shared" si="26"/>
        <v>0</v>
      </c>
      <c r="R157" s="190" t="s">
        <v>1857</v>
      </c>
      <c r="S157" s="190" t="s">
        <v>257</v>
      </c>
      <c r="T157" s="191" t="s">
        <v>1802</v>
      </c>
      <c r="U157" s="167">
        <v>0.37</v>
      </c>
      <c r="V157" s="167">
        <f t="shared" si="27"/>
        <v>0.37</v>
      </c>
      <c r="W157" s="16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 t="s">
        <v>394</v>
      </c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</row>
    <row r="158" spans="1:60" outlineLevel="1" x14ac:dyDescent="0.2">
      <c r="A158" s="178">
        <v>91</v>
      </c>
      <c r="B158" s="179" t="s">
        <v>1995</v>
      </c>
      <c r="C158" s="196" t="s">
        <v>1996</v>
      </c>
      <c r="D158" s="180" t="s">
        <v>0</v>
      </c>
      <c r="E158" s="181">
        <v>2108.5482999999999</v>
      </c>
      <c r="F158" s="182"/>
      <c r="G158" s="183">
        <f t="shared" si="21"/>
        <v>0</v>
      </c>
      <c r="H158" s="182"/>
      <c r="I158" s="183">
        <f t="shared" si="22"/>
        <v>0</v>
      </c>
      <c r="J158" s="182"/>
      <c r="K158" s="183">
        <f t="shared" si="23"/>
        <v>0</v>
      </c>
      <c r="L158" s="183">
        <v>21</v>
      </c>
      <c r="M158" s="183">
        <f t="shared" si="24"/>
        <v>0</v>
      </c>
      <c r="N158" s="183">
        <v>0</v>
      </c>
      <c r="O158" s="183">
        <f t="shared" si="25"/>
        <v>0</v>
      </c>
      <c r="P158" s="183">
        <v>0</v>
      </c>
      <c r="Q158" s="183">
        <f t="shared" si="26"/>
        <v>0</v>
      </c>
      <c r="R158" s="183" t="s">
        <v>1857</v>
      </c>
      <c r="S158" s="183" t="s">
        <v>257</v>
      </c>
      <c r="T158" s="184" t="s">
        <v>1802</v>
      </c>
      <c r="U158" s="167">
        <v>0</v>
      </c>
      <c r="V158" s="167">
        <f t="shared" si="27"/>
        <v>0</v>
      </c>
      <c r="W158" s="16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 t="s">
        <v>249</v>
      </c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</row>
    <row r="159" spans="1:60" outlineLevel="1" x14ac:dyDescent="0.2">
      <c r="A159" s="164"/>
      <c r="B159" s="165"/>
      <c r="C159" s="257" t="s">
        <v>1936</v>
      </c>
      <c r="D159" s="258"/>
      <c r="E159" s="258"/>
      <c r="F159" s="258"/>
      <c r="G159" s="258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 t="s">
        <v>261</v>
      </c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</row>
    <row r="160" spans="1:60" x14ac:dyDescent="0.2">
      <c r="A160" s="5"/>
      <c r="B160" s="6"/>
      <c r="C160" s="198"/>
      <c r="D160" s="8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AE160">
        <v>15</v>
      </c>
      <c r="AF160">
        <v>21</v>
      </c>
    </row>
    <row r="161" spans="1:33" x14ac:dyDescent="0.2">
      <c r="A161" s="160"/>
      <c r="B161" s="161" t="s">
        <v>29</v>
      </c>
      <c r="C161" s="199"/>
      <c r="D161" s="162"/>
      <c r="E161" s="163"/>
      <c r="F161" s="163"/>
      <c r="G161" s="193">
        <f>G8+G38+G47+G52+G58+G65+G68+G77+G108+G126+G132</f>
        <v>0</v>
      </c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AE161">
        <f>SUMIF(L7:L159,AE160,G7:G159)</f>
        <v>0</v>
      </c>
      <c r="AF161">
        <f>SUMIF(L7:L159,AF160,G7:G159)</f>
        <v>0</v>
      </c>
      <c r="AG161" t="s">
        <v>426</v>
      </c>
    </row>
    <row r="162" spans="1:33" x14ac:dyDescent="0.2">
      <c r="A162" s="268" t="s">
        <v>427</v>
      </c>
      <c r="B162" s="268"/>
      <c r="C162" s="198"/>
      <c r="D162" s="8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33" x14ac:dyDescent="0.2">
      <c r="A163" s="5"/>
      <c r="B163" s="6" t="s">
        <v>1792</v>
      </c>
      <c r="C163" s="198" t="s">
        <v>1793</v>
      </c>
      <c r="D163" s="8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AG163" t="s">
        <v>430</v>
      </c>
    </row>
    <row r="164" spans="1:33" x14ac:dyDescent="0.2">
      <c r="A164" s="5"/>
      <c r="B164" s="6" t="s">
        <v>1794</v>
      </c>
      <c r="C164" s="198" t="s">
        <v>1795</v>
      </c>
      <c r="D164" s="8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AG164" t="s">
        <v>433</v>
      </c>
    </row>
    <row r="165" spans="1:33" x14ac:dyDescent="0.2">
      <c r="A165" s="5"/>
      <c r="B165" s="6"/>
      <c r="C165" s="198" t="s">
        <v>434</v>
      </c>
      <c r="D165" s="8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AG165" t="s">
        <v>435</v>
      </c>
    </row>
    <row r="166" spans="1:33" x14ac:dyDescent="0.2">
      <c r="A166" s="5"/>
      <c r="B166" s="6"/>
      <c r="C166" s="198"/>
      <c r="D166" s="8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33" x14ac:dyDescent="0.2">
      <c r="C167" s="200"/>
      <c r="D167" s="148"/>
      <c r="AG167" t="s">
        <v>436</v>
      </c>
    </row>
    <row r="168" spans="1:33" x14ac:dyDescent="0.2">
      <c r="D168" s="148"/>
    </row>
    <row r="169" spans="1:33" x14ac:dyDescent="0.2">
      <c r="D169" s="148"/>
    </row>
    <row r="170" spans="1:33" x14ac:dyDescent="0.2">
      <c r="D170" s="148"/>
    </row>
    <row r="171" spans="1:33" x14ac:dyDescent="0.2">
      <c r="D171" s="148"/>
    </row>
    <row r="172" spans="1:33" x14ac:dyDescent="0.2">
      <c r="D172" s="148"/>
    </row>
    <row r="173" spans="1:33" x14ac:dyDescent="0.2">
      <c r="D173" s="148"/>
    </row>
    <row r="174" spans="1:33" x14ac:dyDescent="0.2">
      <c r="D174" s="148"/>
    </row>
    <row r="175" spans="1:33" x14ac:dyDescent="0.2">
      <c r="D175" s="148"/>
    </row>
    <row r="176" spans="1:33" x14ac:dyDescent="0.2">
      <c r="D176" s="148"/>
    </row>
    <row r="177" spans="4:4" x14ac:dyDescent="0.2">
      <c r="D177" s="148"/>
    </row>
    <row r="178" spans="4:4" x14ac:dyDescent="0.2">
      <c r="D178" s="148"/>
    </row>
    <row r="179" spans="4:4" x14ac:dyDescent="0.2">
      <c r="D179" s="148"/>
    </row>
    <row r="180" spans="4:4" x14ac:dyDescent="0.2">
      <c r="D180" s="148"/>
    </row>
    <row r="181" spans="4:4" x14ac:dyDescent="0.2">
      <c r="D181" s="148"/>
    </row>
    <row r="182" spans="4:4" x14ac:dyDescent="0.2">
      <c r="D182" s="148"/>
    </row>
    <row r="183" spans="4:4" x14ac:dyDescent="0.2">
      <c r="D183" s="148"/>
    </row>
    <row r="184" spans="4:4" x14ac:dyDescent="0.2">
      <c r="D184" s="148"/>
    </row>
    <row r="185" spans="4:4" x14ac:dyDescent="0.2">
      <c r="D185" s="148"/>
    </row>
    <row r="186" spans="4:4" x14ac:dyDescent="0.2">
      <c r="D186" s="148"/>
    </row>
    <row r="187" spans="4:4" x14ac:dyDescent="0.2">
      <c r="D187" s="148"/>
    </row>
    <row r="188" spans="4:4" x14ac:dyDescent="0.2">
      <c r="D188" s="148"/>
    </row>
    <row r="189" spans="4:4" x14ac:dyDescent="0.2">
      <c r="D189" s="148"/>
    </row>
    <row r="190" spans="4:4" x14ac:dyDescent="0.2">
      <c r="D190" s="148"/>
    </row>
    <row r="191" spans="4:4" x14ac:dyDescent="0.2">
      <c r="D191" s="148"/>
    </row>
    <row r="192" spans="4:4" x14ac:dyDescent="0.2">
      <c r="D192" s="148"/>
    </row>
    <row r="193" spans="4:4" x14ac:dyDescent="0.2">
      <c r="D193" s="148"/>
    </row>
    <row r="194" spans="4:4" x14ac:dyDescent="0.2">
      <c r="D194" s="148"/>
    </row>
    <row r="195" spans="4:4" x14ac:dyDescent="0.2">
      <c r="D195" s="148"/>
    </row>
    <row r="196" spans="4:4" x14ac:dyDescent="0.2">
      <c r="D196" s="148"/>
    </row>
    <row r="197" spans="4:4" x14ac:dyDescent="0.2">
      <c r="D197" s="148"/>
    </row>
    <row r="198" spans="4:4" x14ac:dyDescent="0.2">
      <c r="D198" s="148"/>
    </row>
    <row r="199" spans="4:4" x14ac:dyDescent="0.2">
      <c r="D199" s="148"/>
    </row>
    <row r="200" spans="4:4" x14ac:dyDescent="0.2">
      <c r="D200" s="148"/>
    </row>
    <row r="201" spans="4:4" x14ac:dyDescent="0.2">
      <c r="D201" s="148"/>
    </row>
    <row r="202" spans="4:4" x14ac:dyDescent="0.2">
      <c r="D202" s="148"/>
    </row>
    <row r="203" spans="4:4" x14ac:dyDescent="0.2">
      <c r="D203" s="148"/>
    </row>
    <row r="204" spans="4:4" x14ac:dyDescent="0.2">
      <c r="D204" s="148"/>
    </row>
    <row r="205" spans="4:4" x14ac:dyDescent="0.2">
      <c r="D205" s="148"/>
    </row>
    <row r="206" spans="4:4" x14ac:dyDescent="0.2">
      <c r="D206" s="148"/>
    </row>
    <row r="207" spans="4:4" x14ac:dyDescent="0.2">
      <c r="D207" s="148"/>
    </row>
    <row r="208" spans="4:4" x14ac:dyDescent="0.2">
      <c r="D208" s="148"/>
    </row>
    <row r="209" spans="4:4" x14ac:dyDescent="0.2">
      <c r="D209" s="148"/>
    </row>
    <row r="210" spans="4:4" x14ac:dyDescent="0.2">
      <c r="D210" s="148"/>
    </row>
    <row r="211" spans="4:4" x14ac:dyDescent="0.2">
      <c r="D211" s="148"/>
    </row>
    <row r="212" spans="4:4" x14ac:dyDescent="0.2">
      <c r="D212" s="148"/>
    </row>
    <row r="213" spans="4:4" x14ac:dyDescent="0.2">
      <c r="D213" s="148"/>
    </row>
    <row r="214" spans="4:4" x14ac:dyDescent="0.2">
      <c r="D214" s="148"/>
    </row>
    <row r="215" spans="4:4" x14ac:dyDescent="0.2">
      <c r="D215" s="148"/>
    </row>
    <row r="216" spans="4:4" x14ac:dyDescent="0.2">
      <c r="D216" s="148"/>
    </row>
    <row r="217" spans="4:4" x14ac:dyDescent="0.2">
      <c r="D217" s="148"/>
    </row>
    <row r="218" spans="4:4" x14ac:dyDescent="0.2">
      <c r="D218" s="148"/>
    </row>
    <row r="219" spans="4:4" x14ac:dyDescent="0.2">
      <c r="D219" s="148"/>
    </row>
    <row r="220" spans="4:4" x14ac:dyDescent="0.2">
      <c r="D220" s="148"/>
    </row>
    <row r="221" spans="4:4" x14ac:dyDescent="0.2">
      <c r="D221" s="148"/>
    </row>
    <row r="222" spans="4:4" x14ac:dyDescent="0.2">
      <c r="D222" s="148"/>
    </row>
    <row r="223" spans="4:4" x14ac:dyDescent="0.2">
      <c r="D223" s="148"/>
    </row>
    <row r="224" spans="4:4" x14ac:dyDescent="0.2">
      <c r="D224" s="148"/>
    </row>
    <row r="225" spans="4:4" x14ac:dyDescent="0.2">
      <c r="D225" s="148"/>
    </row>
    <row r="226" spans="4:4" x14ac:dyDescent="0.2">
      <c r="D226" s="148"/>
    </row>
    <row r="227" spans="4:4" x14ac:dyDescent="0.2">
      <c r="D227" s="148"/>
    </row>
    <row r="228" spans="4:4" x14ac:dyDescent="0.2">
      <c r="D228" s="148"/>
    </row>
    <row r="229" spans="4:4" x14ac:dyDescent="0.2">
      <c r="D229" s="148"/>
    </row>
    <row r="230" spans="4:4" x14ac:dyDescent="0.2">
      <c r="D230" s="148"/>
    </row>
    <row r="231" spans="4:4" x14ac:dyDescent="0.2">
      <c r="D231" s="148"/>
    </row>
    <row r="232" spans="4:4" x14ac:dyDescent="0.2">
      <c r="D232" s="148"/>
    </row>
    <row r="233" spans="4:4" x14ac:dyDescent="0.2">
      <c r="D233" s="148"/>
    </row>
    <row r="234" spans="4:4" x14ac:dyDescent="0.2">
      <c r="D234" s="148"/>
    </row>
    <row r="235" spans="4:4" x14ac:dyDescent="0.2">
      <c r="D235" s="148"/>
    </row>
    <row r="236" spans="4:4" x14ac:dyDescent="0.2">
      <c r="D236" s="148"/>
    </row>
    <row r="237" spans="4:4" x14ac:dyDescent="0.2">
      <c r="D237" s="148"/>
    </row>
    <row r="238" spans="4:4" x14ac:dyDescent="0.2">
      <c r="D238" s="148"/>
    </row>
    <row r="239" spans="4:4" x14ac:dyDescent="0.2">
      <c r="D239" s="148"/>
    </row>
    <row r="240" spans="4:4" x14ac:dyDescent="0.2">
      <c r="D240" s="148"/>
    </row>
    <row r="241" spans="4:4" x14ac:dyDescent="0.2">
      <c r="D241" s="148"/>
    </row>
    <row r="242" spans="4:4" x14ac:dyDescent="0.2">
      <c r="D242" s="148"/>
    </row>
    <row r="243" spans="4:4" x14ac:dyDescent="0.2">
      <c r="D243" s="148"/>
    </row>
    <row r="244" spans="4:4" x14ac:dyDescent="0.2">
      <c r="D244" s="148"/>
    </row>
    <row r="245" spans="4:4" x14ac:dyDescent="0.2">
      <c r="D245" s="148"/>
    </row>
    <row r="246" spans="4:4" x14ac:dyDescent="0.2">
      <c r="D246" s="148"/>
    </row>
    <row r="247" spans="4:4" x14ac:dyDescent="0.2">
      <c r="D247" s="148"/>
    </row>
    <row r="248" spans="4:4" x14ac:dyDescent="0.2">
      <c r="D248" s="148"/>
    </row>
    <row r="249" spans="4:4" x14ac:dyDescent="0.2">
      <c r="D249" s="148"/>
    </row>
    <row r="250" spans="4:4" x14ac:dyDescent="0.2">
      <c r="D250" s="148"/>
    </row>
    <row r="251" spans="4:4" x14ac:dyDescent="0.2">
      <c r="D251" s="148"/>
    </row>
    <row r="252" spans="4:4" x14ac:dyDescent="0.2">
      <c r="D252" s="148"/>
    </row>
    <row r="253" spans="4:4" x14ac:dyDescent="0.2">
      <c r="D253" s="148"/>
    </row>
    <row r="254" spans="4:4" x14ac:dyDescent="0.2">
      <c r="D254" s="148"/>
    </row>
    <row r="255" spans="4:4" x14ac:dyDescent="0.2">
      <c r="D255" s="148"/>
    </row>
    <row r="256" spans="4:4" x14ac:dyDescent="0.2">
      <c r="D256" s="148"/>
    </row>
    <row r="257" spans="4:4" x14ac:dyDescent="0.2">
      <c r="D257" s="148"/>
    </row>
    <row r="258" spans="4:4" x14ac:dyDescent="0.2">
      <c r="D258" s="148"/>
    </row>
    <row r="259" spans="4:4" x14ac:dyDescent="0.2">
      <c r="D259" s="148"/>
    </row>
    <row r="260" spans="4:4" x14ac:dyDescent="0.2">
      <c r="D260" s="148"/>
    </row>
    <row r="261" spans="4:4" x14ac:dyDescent="0.2">
      <c r="D261" s="148"/>
    </row>
    <row r="262" spans="4:4" x14ac:dyDescent="0.2">
      <c r="D262" s="148"/>
    </row>
    <row r="263" spans="4:4" x14ac:dyDescent="0.2">
      <c r="D263" s="148"/>
    </row>
    <row r="264" spans="4:4" x14ac:dyDescent="0.2">
      <c r="D264" s="148"/>
    </row>
    <row r="265" spans="4:4" x14ac:dyDescent="0.2">
      <c r="D265" s="148"/>
    </row>
    <row r="266" spans="4:4" x14ac:dyDescent="0.2">
      <c r="D266" s="148"/>
    </row>
    <row r="267" spans="4:4" x14ac:dyDescent="0.2">
      <c r="D267" s="148"/>
    </row>
    <row r="268" spans="4:4" x14ac:dyDescent="0.2">
      <c r="D268" s="148"/>
    </row>
    <row r="269" spans="4:4" x14ac:dyDescent="0.2">
      <c r="D269" s="148"/>
    </row>
    <row r="270" spans="4:4" x14ac:dyDescent="0.2">
      <c r="D270" s="148"/>
    </row>
    <row r="271" spans="4:4" x14ac:dyDescent="0.2">
      <c r="D271" s="148"/>
    </row>
    <row r="272" spans="4:4" x14ac:dyDescent="0.2">
      <c r="D272" s="148"/>
    </row>
    <row r="273" spans="4:4" x14ac:dyDescent="0.2">
      <c r="D273" s="148"/>
    </row>
    <row r="274" spans="4:4" x14ac:dyDescent="0.2">
      <c r="D274" s="148"/>
    </row>
    <row r="275" spans="4:4" x14ac:dyDescent="0.2">
      <c r="D275" s="148"/>
    </row>
    <row r="276" spans="4:4" x14ac:dyDescent="0.2">
      <c r="D276" s="148"/>
    </row>
    <row r="277" spans="4:4" x14ac:dyDescent="0.2">
      <c r="D277" s="148"/>
    </row>
    <row r="278" spans="4:4" x14ac:dyDescent="0.2">
      <c r="D278" s="148"/>
    </row>
    <row r="279" spans="4:4" x14ac:dyDescent="0.2">
      <c r="D279" s="148"/>
    </row>
    <row r="280" spans="4:4" x14ac:dyDescent="0.2">
      <c r="D280" s="148"/>
    </row>
    <row r="281" spans="4:4" x14ac:dyDescent="0.2">
      <c r="D281" s="148"/>
    </row>
    <row r="282" spans="4:4" x14ac:dyDescent="0.2">
      <c r="D282" s="148"/>
    </row>
    <row r="283" spans="4:4" x14ac:dyDescent="0.2">
      <c r="D283" s="148"/>
    </row>
    <row r="284" spans="4:4" x14ac:dyDescent="0.2">
      <c r="D284" s="148"/>
    </row>
    <row r="285" spans="4:4" x14ac:dyDescent="0.2">
      <c r="D285" s="148"/>
    </row>
    <row r="286" spans="4:4" x14ac:dyDescent="0.2">
      <c r="D286" s="148"/>
    </row>
    <row r="287" spans="4:4" x14ac:dyDescent="0.2">
      <c r="D287" s="148"/>
    </row>
    <row r="288" spans="4:4" x14ac:dyDescent="0.2">
      <c r="D288" s="148"/>
    </row>
    <row r="289" spans="4:4" x14ac:dyDescent="0.2">
      <c r="D289" s="148"/>
    </row>
    <row r="290" spans="4:4" x14ac:dyDescent="0.2">
      <c r="D290" s="148"/>
    </row>
    <row r="291" spans="4:4" x14ac:dyDescent="0.2">
      <c r="D291" s="148"/>
    </row>
    <row r="292" spans="4:4" x14ac:dyDescent="0.2">
      <c r="D292" s="148"/>
    </row>
    <row r="293" spans="4:4" x14ac:dyDescent="0.2">
      <c r="D293" s="148"/>
    </row>
    <row r="294" spans="4:4" x14ac:dyDescent="0.2">
      <c r="D294" s="148"/>
    </row>
    <row r="295" spans="4:4" x14ac:dyDescent="0.2">
      <c r="D295" s="148"/>
    </row>
    <row r="296" spans="4:4" x14ac:dyDescent="0.2">
      <c r="D296" s="148"/>
    </row>
    <row r="297" spans="4:4" x14ac:dyDescent="0.2">
      <c r="D297" s="148"/>
    </row>
    <row r="298" spans="4:4" x14ac:dyDescent="0.2">
      <c r="D298" s="148"/>
    </row>
    <row r="299" spans="4:4" x14ac:dyDescent="0.2">
      <c r="D299" s="148"/>
    </row>
    <row r="300" spans="4:4" x14ac:dyDescent="0.2">
      <c r="D300" s="148"/>
    </row>
    <row r="301" spans="4:4" x14ac:dyDescent="0.2">
      <c r="D301" s="148"/>
    </row>
    <row r="302" spans="4:4" x14ac:dyDescent="0.2">
      <c r="D302" s="148"/>
    </row>
    <row r="303" spans="4:4" x14ac:dyDescent="0.2">
      <c r="D303" s="148"/>
    </row>
    <row r="304" spans="4:4" x14ac:dyDescent="0.2">
      <c r="D304" s="148"/>
    </row>
    <row r="305" spans="4:4" x14ac:dyDescent="0.2">
      <c r="D305" s="148"/>
    </row>
    <row r="306" spans="4:4" x14ac:dyDescent="0.2">
      <c r="D306" s="148"/>
    </row>
    <row r="307" spans="4:4" x14ac:dyDescent="0.2">
      <c r="D307" s="148"/>
    </row>
    <row r="308" spans="4:4" x14ac:dyDescent="0.2">
      <c r="D308" s="148"/>
    </row>
    <row r="309" spans="4:4" x14ac:dyDescent="0.2">
      <c r="D309" s="148"/>
    </row>
    <row r="310" spans="4:4" x14ac:dyDescent="0.2">
      <c r="D310" s="148"/>
    </row>
    <row r="311" spans="4:4" x14ac:dyDescent="0.2">
      <c r="D311" s="148"/>
    </row>
    <row r="312" spans="4:4" x14ac:dyDescent="0.2">
      <c r="D312" s="148"/>
    </row>
    <row r="313" spans="4:4" x14ac:dyDescent="0.2">
      <c r="D313" s="148"/>
    </row>
    <row r="314" spans="4:4" x14ac:dyDescent="0.2">
      <c r="D314" s="148"/>
    </row>
    <row r="315" spans="4:4" x14ac:dyDescent="0.2">
      <c r="D315" s="148"/>
    </row>
    <row r="316" spans="4:4" x14ac:dyDescent="0.2">
      <c r="D316" s="148"/>
    </row>
    <row r="317" spans="4:4" x14ac:dyDescent="0.2">
      <c r="D317" s="148"/>
    </row>
    <row r="318" spans="4:4" x14ac:dyDescent="0.2">
      <c r="D318" s="148"/>
    </row>
    <row r="319" spans="4:4" x14ac:dyDescent="0.2">
      <c r="D319" s="148"/>
    </row>
    <row r="320" spans="4:4" x14ac:dyDescent="0.2">
      <c r="D320" s="148"/>
    </row>
    <row r="321" spans="4:4" x14ac:dyDescent="0.2">
      <c r="D321" s="148"/>
    </row>
    <row r="322" spans="4:4" x14ac:dyDescent="0.2">
      <c r="D322" s="148"/>
    </row>
    <row r="323" spans="4:4" x14ac:dyDescent="0.2">
      <c r="D323" s="148"/>
    </row>
    <row r="324" spans="4:4" x14ac:dyDescent="0.2">
      <c r="D324" s="148"/>
    </row>
    <row r="325" spans="4:4" x14ac:dyDescent="0.2">
      <c r="D325" s="148"/>
    </row>
    <row r="326" spans="4:4" x14ac:dyDescent="0.2">
      <c r="D326" s="148"/>
    </row>
    <row r="327" spans="4:4" x14ac:dyDescent="0.2">
      <c r="D327" s="148"/>
    </row>
    <row r="328" spans="4:4" x14ac:dyDescent="0.2">
      <c r="D328" s="148"/>
    </row>
    <row r="329" spans="4:4" x14ac:dyDescent="0.2">
      <c r="D329" s="148"/>
    </row>
    <row r="330" spans="4:4" x14ac:dyDescent="0.2">
      <c r="D330" s="148"/>
    </row>
    <row r="331" spans="4:4" x14ac:dyDescent="0.2">
      <c r="D331" s="148"/>
    </row>
    <row r="332" spans="4:4" x14ac:dyDescent="0.2">
      <c r="D332" s="148"/>
    </row>
    <row r="333" spans="4:4" x14ac:dyDescent="0.2">
      <c r="D333" s="148"/>
    </row>
    <row r="334" spans="4:4" x14ac:dyDescent="0.2">
      <c r="D334" s="148"/>
    </row>
    <row r="335" spans="4:4" x14ac:dyDescent="0.2">
      <c r="D335" s="148"/>
    </row>
    <row r="336" spans="4:4" x14ac:dyDescent="0.2">
      <c r="D336" s="148"/>
    </row>
    <row r="337" spans="4:4" x14ac:dyDescent="0.2">
      <c r="D337" s="148"/>
    </row>
    <row r="338" spans="4:4" x14ac:dyDescent="0.2">
      <c r="D338" s="148"/>
    </row>
    <row r="339" spans="4:4" x14ac:dyDescent="0.2">
      <c r="D339" s="148"/>
    </row>
    <row r="340" spans="4:4" x14ac:dyDescent="0.2">
      <c r="D340" s="148"/>
    </row>
    <row r="341" spans="4:4" x14ac:dyDescent="0.2">
      <c r="D341" s="148"/>
    </row>
    <row r="342" spans="4:4" x14ac:dyDescent="0.2">
      <c r="D342" s="148"/>
    </row>
    <row r="343" spans="4:4" x14ac:dyDescent="0.2">
      <c r="D343" s="148"/>
    </row>
    <row r="344" spans="4:4" x14ac:dyDescent="0.2">
      <c r="D344" s="148"/>
    </row>
    <row r="345" spans="4:4" x14ac:dyDescent="0.2">
      <c r="D345" s="148"/>
    </row>
    <row r="346" spans="4:4" x14ac:dyDescent="0.2">
      <c r="D346" s="148"/>
    </row>
    <row r="347" spans="4:4" x14ac:dyDescent="0.2">
      <c r="D347" s="148"/>
    </row>
    <row r="348" spans="4:4" x14ac:dyDescent="0.2">
      <c r="D348" s="148"/>
    </row>
    <row r="349" spans="4:4" x14ac:dyDescent="0.2">
      <c r="D349" s="148"/>
    </row>
    <row r="350" spans="4:4" x14ac:dyDescent="0.2">
      <c r="D350" s="148"/>
    </row>
    <row r="351" spans="4:4" x14ac:dyDescent="0.2">
      <c r="D351" s="148"/>
    </row>
    <row r="352" spans="4:4" x14ac:dyDescent="0.2">
      <c r="D352" s="148"/>
    </row>
    <row r="353" spans="4:4" x14ac:dyDescent="0.2">
      <c r="D353" s="148"/>
    </row>
    <row r="354" spans="4:4" x14ac:dyDescent="0.2">
      <c r="D354" s="148"/>
    </row>
    <row r="355" spans="4:4" x14ac:dyDescent="0.2">
      <c r="D355" s="148"/>
    </row>
    <row r="356" spans="4:4" x14ac:dyDescent="0.2">
      <c r="D356" s="148"/>
    </row>
    <row r="357" spans="4:4" x14ac:dyDescent="0.2">
      <c r="D357" s="148"/>
    </row>
    <row r="358" spans="4:4" x14ac:dyDescent="0.2">
      <c r="D358" s="148"/>
    </row>
    <row r="359" spans="4:4" x14ac:dyDescent="0.2">
      <c r="D359" s="148"/>
    </row>
    <row r="360" spans="4:4" x14ac:dyDescent="0.2">
      <c r="D360" s="148"/>
    </row>
    <row r="361" spans="4:4" x14ac:dyDescent="0.2">
      <c r="D361" s="148"/>
    </row>
    <row r="362" spans="4:4" x14ac:dyDescent="0.2">
      <c r="D362" s="148"/>
    </row>
    <row r="363" spans="4:4" x14ac:dyDescent="0.2">
      <c r="D363" s="148"/>
    </row>
    <row r="364" spans="4:4" x14ac:dyDescent="0.2">
      <c r="D364" s="148"/>
    </row>
    <row r="365" spans="4:4" x14ac:dyDescent="0.2">
      <c r="D365" s="148"/>
    </row>
    <row r="366" spans="4:4" x14ac:dyDescent="0.2">
      <c r="D366" s="148"/>
    </row>
    <row r="367" spans="4:4" x14ac:dyDescent="0.2">
      <c r="D367" s="148"/>
    </row>
    <row r="368" spans="4:4" x14ac:dyDescent="0.2">
      <c r="D368" s="148"/>
    </row>
    <row r="369" spans="4:4" x14ac:dyDescent="0.2">
      <c r="D369" s="148"/>
    </row>
    <row r="370" spans="4:4" x14ac:dyDescent="0.2">
      <c r="D370" s="148"/>
    </row>
    <row r="371" spans="4:4" x14ac:dyDescent="0.2">
      <c r="D371" s="148"/>
    </row>
    <row r="372" spans="4:4" x14ac:dyDescent="0.2">
      <c r="D372" s="148"/>
    </row>
    <row r="373" spans="4:4" x14ac:dyDescent="0.2">
      <c r="D373" s="148"/>
    </row>
    <row r="374" spans="4:4" x14ac:dyDescent="0.2">
      <c r="D374" s="148"/>
    </row>
    <row r="375" spans="4:4" x14ac:dyDescent="0.2">
      <c r="D375" s="148"/>
    </row>
    <row r="376" spans="4:4" x14ac:dyDescent="0.2">
      <c r="D376" s="148"/>
    </row>
    <row r="377" spans="4:4" x14ac:dyDescent="0.2">
      <c r="D377" s="148"/>
    </row>
    <row r="378" spans="4:4" x14ac:dyDescent="0.2">
      <c r="D378" s="148"/>
    </row>
    <row r="379" spans="4:4" x14ac:dyDescent="0.2">
      <c r="D379" s="148"/>
    </row>
    <row r="380" spans="4:4" x14ac:dyDescent="0.2">
      <c r="D380" s="148"/>
    </row>
    <row r="381" spans="4:4" x14ac:dyDescent="0.2">
      <c r="D381" s="148"/>
    </row>
    <row r="382" spans="4:4" x14ac:dyDescent="0.2">
      <c r="D382" s="148"/>
    </row>
    <row r="383" spans="4:4" x14ac:dyDescent="0.2">
      <c r="D383" s="148"/>
    </row>
    <row r="384" spans="4:4" x14ac:dyDescent="0.2">
      <c r="D384" s="148"/>
    </row>
    <row r="385" spans="4:4" x14ac:dyDescent="0.2">
      <c r="D385" s="148"/>
    </row>
    <row r="386" spans="4:4" x14ac:dyDescent="0.2">
      <c r="D386" s="148"/>
    </row>
    <row r="387" spans="4:4" x14ac:dyDescent="0.2">
      <c r="D387" s="148"/>
    </row>
    <row r="388" spans="4:4" x14ac:dyDescent="0.2">
      <c r="D388" s="148"/>
    </row>
    <row r="389" spans="4:4" x14ac:dyDescent="0.2">
      <c r="D389" s="148"/>
    </row>
    <row r="390" spans="4:4" x14ac:dyDescent="0.2">
      <c r="D390" s="148"/>
    </row>
    <row r="391" spans="4:4" x14ac:dyDescent="0.2">
      <c r="D391" s="148"/>
    </row>
    <row r="392" spans="4:4" x14ac:dyDescent="0.2">
      <c r="D392" s="148"/>
    </row>
    <row r="393" spans="4:4" x14ac:dyDescent="0.2">
      <c r="D393" s="148"/>
    </row>
    <row r="394" spans="4:4" x14ac:dyDescent="0.2">
      <c r="D394" s="148"/>
    </row>
    <row r="395" spans="4:4" x14ac:dyDescent="0.2">
      <c r="D395" s="148"/>
    </row>
    <row r="396" spans="4:4" x14ac:dyDescent="0.2">
      <c r="D396" s="148"/>
    </row>
    <row r="397" spans="4:4" x14ac:dyDescent="0.2">
      <c r="D397" s="148"/>
    </row>
    <row r="398" spans="4:4" x14ac:dyDescent="0.2">
      <c r="D398" s="148"/>
    </row>
    <row r="399" spans="4:4" x14ac:dyDescent="0.2">
      <c r="D399" s="148"/>
    </row>
    <row r="400" spans="4:4" x14ac:dyDescent="0.2">
      <c r="D400" s="148"/>
    </row>
    <row r="401" spans="4:4" x14ac:dyDescent="0.2">
      <c r="D401" s="148"/>
    </row>
    <row r="402" spans="4:4" x14ac:dyDescent="0.2">
      <c r="D402" s="148"/>
    </row>
    <row r="403" spans="4:4" x14ac:dyDescent="0.2">
      <c r="D403" s="148"/>
    </row>
    <row r="404" spans="4:4" x14ac:dyDescent="0.2">
      <c r="D404" s="148"/>
    </row>
    <row r="405" spans="4:4" x14ac:dyDescent="0.2">
      <c r="D405" s="148"/>
    </row>
    <row r="406" spans="4:4" x14ac:dyDescent="0.2">
      <c r="D406" s="148"/>
    </row>
    <row r="407" spans="4:4" x14ac:dyDescent="0.2">
      <c r="D407" s="148"/>
    </row>
    <row r="408" spans="4:4" x14ac:dyDescent="0.2">
      <c r="D408" s="148"/>
    </row>
    <row r="409" spans="4:4" x14ac:dyDescent="0.2">
      <c r="D409" s="148"/>
    </row>
    <row r="410" spans="4:4" x14ac:dyDescent="0.2">
      <c r="D410" s="148"/>
    </row>
    <row r="411" spans="4:4" x14ac:dyDescent="0.2">
      <c r="D411" s="148"/>
    </row>
    <row r="412" spans="4:4" x14ac:dyDescent="0.2">
      <c r="D412" s="148"/>
    </row>
    <row r="413" spans="4:4" x14ac:dyDescent="0.2">
      <c r="D413" s="148"/>
    </row>
    <row r="414" spans="4:4" x14ac:dyDescent="0.2">
      <c r="D414" s="148"/>
    </row>
    <row r="415" spans="4:4" x14ac:dyDescent="0.2">
      <c r="D415" s="148"/>
    </row>
    <row r="416" spans="4:4" x14ac:dyDescent="0.2">
      <c r="D416" s="148"/>
    </row>
    <row r="417" spans="4:4" x14ac:dyDescent="0.2">
      <c r="D417" s="148"/>
    </row>
    <row r="418" spans="4:4" x14ac:dyDescent="0.2">
      <c r="D418" s="148"/>
    </row>
    <row r="419" spans="4:4" x14ac:dyDescent="0.2">
      <c r="D419" s="148"/>
    </row>
    <row r="420" spans="4:4" x14ac:dyDescent="0.2">
      <c r="D420" s="148"/>
    </row>
    <row r="421" spans="4:4" x14ac:dyDescent="0.2">
      <c r="D421" s="148"/>
    </row>
    <row r="422" spans="4:4" x14ac:dyDescent="0.2">
      <c r="D422" s="148"/>
    </row>
    <row r="423" spans="4:4" x14ac:dyDescent="0.2">
      <c r="D423" s="148"/>
    </row>
    <row r="424" spans="4:4" x14ac:dyDescent="0.2">
      <c r="D424" s="148"/>
    </row>
    <row r="425" spans="4:4" x14ac:dyDescent="0.2">
      <c r="D425" s="148"/>
    </row>
    <row r="426" spans="4:4" x14ac:dyDescent="0.2">
      <c r="D426" s="148"/>
    </row>
    <row r="427" spans="4:4" x14ac:dyDescent="0.2">
      <c r="D427" s="148"/>
    </row>
    <row r="428" spans="4:4" x14ac:dyDescent="0.2">
      <c r="D428" s="148"/>
    </row>
    <row r="429" spans="4:4" x14ac:dyDescent="0.2">
      <c r="D429" s="148"/>
    </row>
    <row r="430" spans="4:4" x14ac:dyDescent="0.2">
      <c r="D430" s="148"/>
    </row>
    <row r="431" spans="4:4" x14ac:dyDescent="0.2">
      <c r="D431" s="148"/>
    </row>
    <row r="432" spans="4:4" x14ac:dyDescent="0.2">
      <c r="D432" s="148"/>
    </row>
    <row r="433" spans="4:4" x14ac:dyDescent="0.2">
      <c r="D433" s="148"/>
    </row>
    <row r="434" spans="4:4" x14ac:dyDescent="0.2">
      <c r="D434" s="148"/>
    </row>
    <row r="435" spans="4:4" x14ac:dyDescent="0.2">
      <c r="D435" s="148"/>
    </row>
    <row r="436" spans="4:4" x14ac:dyDescent="0.2">
      <c r="D436" s="148"/>
    </row>
    <row r="437" spans="4:4" x14ac:dyDescent="0.2">
      <c r="D437" s="148"/>
    </row>
    <row r="438" spans="4:4" x14ac:dyDescent="0.2">
      <c r="D438" s="148"/>
    </row>
    <row r="439" spans="4:4" x14ac:dyDescent="0.2">
      <c r="D439" s="148"/>
    </row>
    <row r="440" spans="4:4" x14ac:dyDescent="0.2">
      <c r="D440" s="148"/>
    </row>
    <row r="441" spans="4:4" x14ac:dyDescent="0.2">
      <c r="D441" s="148"/>
    </row>
    <row r="442" spans="4:4" x14ac:dyDescent="0.2">
      <c r="D442" s="148"/>
    </row>
    <row r="443" spans="4:4" x14ac:dyDescent="0.2">
      <c r="D443" s="148"/>
    </row>
    <row r="444" spans="4:4" x14ac:dyDescent="0.2">
      <c r="D444" s="148"/>
    </row>
    <row r="445" spans="4:4" x14ac:dyDescent="0.2">
      <c r="D445" s="148"/>
    </row>
    <row r="446" spans="4:4" x14ac:dyDescent="0.2">
      <c r="D446" s="148"/>
    </row>
    <row r="447" spans="4:4" x14ac:dyDescent="0.2">
      <c r="D447" s="148"/>
    </row>
    <row r="448" spans="4:4" x14ac:dyDescent="0.2">
      <c r="D448" s="148"/>
    </row>
    <row r="449" spans="4:4" x14ac:dyDescent="0.2">
      <c r="D449" s="148"/>
    </row>
    <row r="450" spans="4:4" x14ac:dyDescent="0.2">
      <c r="D450" s="148"/>
    </row>
    <row r="451" spans="4:4" x14ac:dyDescent="0.2">
      <c r="D451" s="148"/>
    </row>
    <row r="452" spans="4:4" x14ac:dyDescent="0.2">
      <c r="D452" s="148"/>
    </row>
    <row r="453" spans="4:4" x14ac:dyDescent="0.2">
      <c r="D453" s="148"/>
    </row>
    <row r="454" spans="4:4" x14ac:dyDescent="0.2">
      <c r="D454" s="148"/>
    </row>
    <row r="455" spans="4:4" x14ac:dyDescent="0.2">
      <c r="D455" s="148"/>
    </row>
    <row r="456" spans="4:4" x14ac:dyDescent="0.2">
      <c r="D456" s="148"/>
    </row>
    <row r="457" spans="4:4" x14ac:dyDescent="0.2">
      <c r="D457" s="148"/>
    </row>
    <row r="458" spans="4:4" x14ac:dyDescent="0.2">
      <c r="D458" s="148"/>
    </row>
    <row r="459" spans="4:4" x14ac:dyDescent="0.2">
      <c r="D459" s="148"/>
    </row>
    <row r="460" spans="4:4" x14ac:dyDescent="0.2">
      <c r="D460" s="148"/>
    </row>
    <row r="461" spans="4:4" x14ac:dyDescent="0.2">
      <c r="D461" s="148"/>
    </row>
    <row r="462" spans="4:4" x14ac:dyDescent="0.2">
      <c r="D462" s="148"/>
    </row>
    <row r="463" spans="4:4" x14ac:dyDescent="0.2">
      <c r="D463" s="148"/>
    </row>
    <row r="464" spans="4:4" x14ac:dyDescent="0.2">
      <c r="D464" s="148"/>
    </row>
    <row r="465" spans="4:4" x14ac:dyDescent="0.2">
      <c r="D465" s="148"/>
    </row>
    <row r="466" spans="4:4" x14ac:dyDescent="0.2">
      <c r="D466" s="148"/>
    </row>
    <row r="467" spans="4:4" x14ac:dyDescent="0.2">
      <c r="D467" s="148"/>
    </row>
    <row r="468" spans="4:4" x14ac:dyDescent="0.2">
      <c r="D468" s="148"/>
    </row>
    <row r="469" spans="4:4" x14ac:dyDescent="0.2">
      <c r="D469" s="148"/>
    </row>
    <row r="470" spans="4:4" x14ac:dyDescent="0.2">
      <c r="D470" s="148"/>
    </row>
    <row r="471" spans="4:4" x14ac:dyDescent="0.2">
      <c r="D471" s="148"/>
    </row>
    <row r="472" spans="4:4" x14ac:dyDescent="0.2">
      <c r="D472" s="148"/>
    </row>
    <row r="473" spans="4:4" x14ac:dyDescent="0.2">
      <c r="D473" s="148"/>
    </row>
    <row r="474" spans="4:4" x14ac:dyDescent="0.2">
      <c r="D474" s="148"/>
    </row>
    <row r="475" spans="4:4" x14ac:dyDescent="0.2">
      <c r="D475" s="148"/>
    </row>
    <row r="476" spans="4:4" x14ac:dyDescent="0.2">
      <c r="D476" s="148"/>
    </row>
    <row r="477" spans="4:4" x14ac:dyDescent="0.2">
      <c r="D477" s="148"/>
    </row>
    <row r="478" spans="4:4" x14ac:dyDescent="0.2">
      <c r="D478" s="148"/>
    </row>
    <row r="479" spans="4:4" x14ac:dyDescent="0.2">
      <c r="D479" s="148"/>
    </row>
    <row r="480" spans="4:4" x14ac:dyDescent="0.2">
      <c r="D480" s="148"/>
    </row>
    <row r="481" spans="4:4" x14ac:dyDescent="0.2">
      <c r="D481" s="148"/>
    </row>
    <row r="482" spans="4:4" x14ac:dyDescent="0.2">
      <c r="D482" s="148"/>
    </row>
    <row r="483" spans="4:4" x14ac:dyDescent="0.2">
      <c r="D483" s="148"/>
    </row>
    <row r="484" spans="4:4" x14ac:dyDescent="0.2">
      <c r="D484" s="148"/>
    </row>
    <row r="485" spans="4:4" x14ac:dyDescent="0.2">
      <c r="D485" s="148"/>
    </row>
    <row r="486" spans="4:4" x14ac:dyDescent="0.2">
      <c r="D486" s="148"/>
    </row>
    <row r="487" spans="4:4" x14ac:dyDescent="0.2">
      <c r="D487" s="148"/>
    </row>
    <row r="488" spans="4:4" x14ac:dyDescent="0.2">
      <c r="D488" s="148"/>
    </row>
    <row r="489" spans="4:4" x14ac:dyDescent="0.2">
      <c r="D489" s="148"/>
    </row>
    <row r="490" spans="4:4" x14ac:dyDescent="0.2">
      <c r="D490" s="148"/>
    </row>
    <row r="491" spans="4:4" x14ac:dyDescent="0.2">
      <c r="D491" s="148"/>
    </row>
    <row r="492" spans="4:4" x14ac:dyDescent="0.2">
      <c r="D492" s="148"/>
    </row>
    <row r="493" spans="4:4" x14ac:dyDescent="0.2">
      <c r="D493" s="148"/>
    </row>
    <row r="494" spans="4:4" x14ac:dyDescent="0.2">
      <c r="D494" s="148"/>
    </row>
    <row r="495" spans="4:4" x14ac:dyDescent="0.2">
      <c r="D495" s="148"/>
    </row>
    <row r="496" spans="4:4" x14ac:dyDescent="0.2">
      <c r="D496" s="148"/>
    </row>
    <row r="497" spans="4:4" x14ac:dyDescent="0.2">
      <c r="D497" s="148"/>
    </row>
    <row r="498" spans="4:4" x14ac:dyDescent="0.2">
      <c r="D498" s="148"/>
    </row>
    <row r="499" spans="4:4" x14ac:dyDescent="0.2">
      <c r="D499" s="148"/>
    </row>
    <row r="500" spans="4:4" x14ac:dyDescent="0.2">
      <c r="D500" s="148"/>
    </row>
    <row r="501" spans="4:4" x14ac:dyDescent="0.2">
      <c r="D501" s="148"/>
    </row>
    <row r="502" spans="4:4" x14ac:dyDescent="0.2">
      <c r="D502" s="148"/>
    </row>
    <row r="503" spans="4:4" x14ac:dyDescent="0.2">
      <c r="D503" s="148"/>
    </row>
    <row r="504" spans="4:4" x14ac:dyDescent="0.2">
      <c r="D504" s="148"/>
    </row>
    <row r="505" spans="4:4" x14ac:dyDescent="0.2">
      <c r="D505" s="148"/>
    </row>
    <row r="506" spans="4:4" x14ac:dyDescent="0.2">
      <c r="D506" s="148"/>
    </row>
    <row r="507" spans="4:4" x14ac:dyDescent="0.2">
      <c r="D507" s="148"/>
    </row>
    <row r="508" spans="4:4" x14ac:dyDescent="0.2">
      <c r="D508" s="148"/>
    </row>
    <row r="509" spans="4:4" x14ac:dyDescent="0.2">
      <c r="D509" s="148"/>
    </row>
    <row r="510" spans="4:4" x14ac:dyDescent="0.2">
      <c r="D510" s="148"/>
    </row>
    <row r="511" spans="4:4" x14ac:dyDescent="0.2">
      <c r="D511" s="148"/>
    </row>
    <row r="512" spans="4:4" x14ac:dyDescent="0.2">
      <c r="D512" s="148"/>
    </row>
    <row r="513" spans="4:4" x14ac:dyDescent="0.2">
      <c r="D513" s="148"/>
    </row>
    <row r="514" spans="4:4" x14ac:dyDescent="0.2">
      <c r="D514" s="148"/>
    </row>
    <row r="515" spans="4:4" x14ac:dyDescent="0.2">
      <c r="D515" s="148"/>
    </row>
    <row r="516" spans="4:4" x14ac:dyDescent="0.2">
      <c r="D516" s="148"/>
    </row>
    <row r="517" spans="4:4" x14ac:dyDescent="0.2">
      <c r="D517" s="148"/>
    </row>
    <row r="518" spans="4:4" x14ac:dyDescent="0.2">
      <c r="D518" s="148"/>
    </row>
    <row r="519" spans="4:4" x14ac:dyDescent="0.2">
      <c r="D519" s="148"/>
    </row>
    <row r="520" spans="4:4" x14ac:dyDescent="0.2">
      <c r="D520" s="148"/>
    </row>
    <row r="521" spans="4:4" x14ac:dyDescent="0.2">
      <c r="D521" s="148"/>
    </row>
    <row r="522" spans="4:4" x14ac:dyDescent="0.2">
      <c r="D522" s="148"/>
    </row>
    <row r="523" spans="4:4" x14ac:dyDescent="0.2">
      <c r="D523" s="148"/>
    </row>
    <row r="524" spans="4:4" x14ac:dyDescent="0.2">
      <c r="D524" s="148"/>
    </row>
    <row r="525" spans="4:4" x14ac:dyDescent="0.2">
      <c r="D525" s="148"/>
    </row>
    <row r="526" spans="4:4" x14ac:dyDescent="0.2">
      <c r="D526" s="148"/>
    </row>
    <row r="527" spans="4:4" x14ac:dyDescent="0.2">
      <c r="D527" s="148"/>
    </row>
    <row r="528" spans="4:4" x14ac:dyDescent="0.2">
      <c r="D528" s="148"/>
    </row>
    <row r="529" spans="4:4" x14ac:dyDescent="0.2">
      <c r="D529" s="148"/>
    </row>
    <row r="530" spans="4:4" x14ac:dyDescent="0.2">
      <c r="D530" s="148"/>
    </row>
    <row r="531" spans="4:4" x14ac:dyDescent="0.2">
      <c r="D531" s="148"/>
    </row>
    <row r="532" spans="4:4" x14ac:dyDescent="0.2">
      <c r="D532" s="148"/>
    </row>
    <row r="533" spans="4:4" x14ac:dyDescent="0.2">
      <c r="D533" s="148"/>
    </row>
    <row r="534" spans="4:4" x14ac:dyDescent="0.2">
      <c r="D534" s="148"/>
    </row>
    <row r="535" spans="4:4" x14ac:dyDescent="0.2">
      <c r="D535" s="148"/>
    </row>
    <row r="536" spans="4:4" x14ac:dyDescent="0.2">
      <c r="D536" s="148"/>
    </row>
    <row r="537" spans="4:4" x14ac:dyDescent="0.2">
      <c r="D537" s="148"/>
    </row>
    <row r="538" spans="4:4" x14ac:dyDescent="0.2">
      <c r="D538" s="148"/>
    </row>
    <row r="539" spans="4:4" x14ac:dyDescent="0.2">
      <c r="D539" s="148"/>
    </row>
    <row r="540" spans="4:4" x14ac:dyDescent="0.2">
      <c r="D540" s="148"/>
    </row>
    <row r="541" spans="4:4" x14ac:dyDescent="0.2">
      <c r="D541" s="148"/>
    </row>
    <row r="542" spans="4:4" x14ac:dyDescent="0.2">
      <c r="D542" s="148"/>
    </row>
    <row r="543" spans="4:4" x14ac:dyDescent="0.2">
      <c r="D543" s="148"/>
    </row>
    <row r="544" spans="4:4" x14ac:dyDescent="0.2">
      <c r="D544" s="148"/>
    </row>
    <row r="545" spans="4:4" x14ac:dyDescent="0.2">
      <c r="D545" s="148"/>
    </row>
    <row r="546" spans="4:4" x14ac:dyDescent="0.2">
      <c r="D546" s="148"/>
    </row>
    <row r="547" spans="4:4" x14ac:dyDescent="0.2">
      <c r="D547" s="148"/>
    </row>
    <row r="548" spans="4:4" x14ac:dyDescent="0.2">
      <c r="D548" s="148"/>
    </row>
    <row r="549" spans="4:4" x14ac:dyDescent="0.2">
      <c r="D549" s="148"/>
    </row>
    <row r="550" spans="4:4" x14ac:dyDescent="0.2">
      <c r="D550" s="148"/>
    </row>
    <row r="551" spans="4:4" x14ac:dyDescent="0.2">
      <c r="D551" s="148"/>
    </row>
    <row r="552" spans="4:4" x14ac:dyDescent="0.2">
      <c r="D552" s="148"/>
    </row>
    <row r="553" spans="4:4" x14ac:dyDescent="0.2">
      <c r="D553" s="148"/>
    </row>
    <row r="554" spans="4:4" x14ac:dyDescent="0.2">
      <c r="D554" s="148"/>
    </row>
    <row r="555" spans="4:4" x14ac:dyDescent="0.2">
      <c r="D555" s="148"/>
    </row>
    <row r="556" spans="4:4" x14ac:dyDescent="0.2">
      <c r="D556" s="148"/>
    </row>
    <row r="557" spans="4:4" x14ac:dyDescent="0.2">
      <c r="D557" s="148"/>
    </row>
    <row r="558" spans="4:4" x14ac:dyDescent="0.2">
      <c r="D558" s="148"/>
    </row>
    <row r="559" spans="4:4" x14ac:dyDescent="0.2">
      <c r="D559" s="148"/>
    </row>
    <row r="560" spans="4:4" x14ac:dyDescent="0.2">
      <c r="D560" s="148"/>
    </row>
    <row r="561" spans="4:4" x14ac:dyDescent="0.2">
      <c r="D561" s="148"/>
    </row>
    <row r="562" spans="4:4" x14ac:dyDescent="0.2">
      <c r="D562" s="148"/>
    </row>
    <row r="563" spans="4:4" x14ac:dyDescent="0.2">
      <c r="D563" s="148"/>
    </row>
    <row r="564" spans="4:4" x14ac:dyDescent="0.2">
      <c r="D564" s="148"/>
    </row>
    <row r="565" spans="4:4" x14ac:dyDescent="0.2">
      <c r="D565" s="148"/>
    </row>
    <row r="566" spans="4:4" x14ac:dyDescent="0.2">
      <c r="D566" s="148"/>
    </row>
    <row r="567" spans="4:4" x14ac:dyDescent="0.2">
      <c r="D567" s="148"/>
    </row>
    <row r="568" spans="4:4" x14ac:dyDescent="0.2">
      <c r="D568" s="148"/>
    </row>
    <row r="569" spans="4:4" x14ac:dyDescent="0.2">
      <c r="D569" s="148"/>
    </row>
    <row r="570" spans="4:4" x14ac:dyDescent="0.2">
      <c r="D570" s="148"/>
    </row>
    <row r="571" spans="4:4" x14ac:dyDescent="0.2">
      <c r="D571" s="148"/>
    </row>
    <row r="572" spans="4:4" x14ac:dyDescent="0.2">
      <c r="D572" s="148"/>
    </row>
    <row r="573" spans="4:4" x14ac:dyDescent="0.2">
      <c r="D573" s="148"/>
    </row>
    <row r="574" spans="4:4" x14ac:dyDescent="0.2">
      <c r="D574" s="148"/>
    </row>
    <row r="575" spans="4:4" x14ac:dyDescent="0.2">
      <c r="D575" s="148"/>
    </row>
    <row r="576" spans="4:4" x14ac:dyDescent="0.2">
      <c r="D576" s="148"/>
    </row>
    <row r="577" spans="4:4" x14ac:dyDescent="0.2">
      <c r="D577" s="148"/>
    </row>
    <row r="578" spans="4:4" x14ac:dyDescent="0.2">
      <c r="D578" s="148"/>
    </row>
    <row r="579" spans="4:4" x14ac:dyDescent="0.2">
      <c r="D579" s="148"/>
    </row>
    <row r="580" spans="4:4" x14ac:dyDescent="0.2">
      <c r="D580" s="148"/>
    </row>
    <row r="581" spans="4:4" x14ac:dyDescent="0.2">
      <c r="D581" s="148"/>
    </row>
    <row r="582" spans="4:4" x14ac:dyDescent="0.2">
      <c r="D582" s="148"/>
    </row>
    <row r="583" spans="4:4" x14ac:dyDescent="0.2">
      <c r="D583" s="148"/>
    </row>
    <row r="584" spans="4:4" x14ac:dyDescent="0.2">
      <c r="D584" s="148"/>
    </row>
    <row r="585" spans="4:4" x14ac:dyDescent="0.2">
      <c r="D585" s="148"/>
    </row>
    <row r="586" spans="4:4" x14ac:dyDescent="0.2">
      <c r="D586" s="148"/>
    </row>
    <row r="587" spans="4:4" x14ac:dyDescent="0.2">
      <c r="D587" s="148"/>
    </row>
    <row r="588" spans="4:4" x14ac:dyDescent="0.2">
      <c r="D588" s="148"/>
    </row>
    <row r="589" spans="4:4" x14ac:dyDescent="0.2">
      <c r="D589" s="148"/>
    </row>
    <row r="590" spans="4:4" x14ac:dyDescent="0.2">
      <c r="D590" s="148"/>
    </row>
    <row r="591" spans="4:4" x14ac:dyDescent="0.2">
      <c r="D591" s="148"/>
    </row>
    <row r="592" spans="4:4" x14ac:dyDescent="0.2">
      <c r="D592" s="148"/>
    </row>
    <row r="593" spans="4:4" x14ac:dyDescent="0.2">
      <c r="D593" s="148"/>
    </row>
    <row r="594" spans="4:4" x14ac:dyDescent="0.2">
      <c r="D594" s="148"/>
    </row>
    <row r="595" spans="4:4" x14ac:dyDescent="0.2">
      <c r="D595" s="148"/>
    </row>
    <row r="596" spans="4:4" x14ac:dyDescent="0.2">
      <c r="D596" s="148"/>
    </row>
    <row r="597" spans="4:4" x14ac:dyDescent="0.2">
      <c r="D597" s="148"/>
    </row>
    <row r="598" spans="4:4" x14ac:dyDescent="0.2">
      <c r="D598" s="148"/>
    </row>
    <row r="599" spans="4:4" x14ac:dyDescent="0.2">
      <c r="D599" s="148"/>
    </row>
    <row r="600" spans="4:4" x14ac:dyDescent="0.2">
      <c r="D600" s="148"/>
    </row>
    <row r="601" spans="4:4" x14ac:dyDescent="0.2">
      <c r="D601" s="148"/>
    </row>
    <row r="602" spans="4:4" x14ac:dyDescent="0.2">
      <c r="D602" s="148"/>
    </row>
    <row r="603" spans="4:4" x14ac:dyDescent="0.2">
      <c r="D603" s="148"/>
    </row>
    <row r="604" spans="4:4" x14ac:dyDescent="0.2">
      <c r="D604" s="148"/>
    </row>
    <row r="605" spans="4:4" x14ac:dyDescent="0.2">
      <c r="D605" s="148"/>
    </row>
    <row r="606" spans="4:4" x14ac:dyDescent="0.2">
      <c r="D606" s="148"/>
    </row>
    <row r="607" spans="4:4" x14ac:dyDescent="0.2">
      <c r="D607" s="148"/>
    </row>
    <row r="608" spans="4:4" x14ac:dyDescent="0.2">
      <c r="D608" s="148"/>
    </row>
    <row r="609" spans="4:4" x14ac:dyDescent="0.2">
      <c r="D609" s="148"/>
    </row>
    <row r="610" spans="4:4" x14ac:dyDescent="0.2">
      <c r="D610" s="148"/>
    </row>
    <row r="611" spans="4:4" x14ac:dyDescent="0.2">
      <c r="D611" s="148"/>
    </row>
    <row r="612" spans="4:4" x14ac:dyDescent="0.2">
      <c r="D612" s="148"/>
    </row>
    <row r="613" spans="4:4" x14ac:dyDescent="0.2">
      <c r="D613" s="148"/>
    </row>
    <row r="614" spans="4:4" x14ac:dyDescent="0.2">
      <c r="D614" s="148"/>
    </row>
    <row r="615" spans="4:4" x14ac:dyDescent="0.2">
      <c r="D615" s="148"/>
    </row>
    <row r="616" spans="4:4" x14ac:dyDescent="0.2">
      <c r="D616" s="148"/>
    </row>
    <row r="617" spans="4:4" x14ac:dyDescent="0.2">
      <c r="D617" s="148"/>
    </row>
    <row r="618" spans="4:4" x14ac:dyDescent="0.2">
      <c r="D618" s="148"/>
    </row>
    <row r="619" spans="4:4" x14ac:dyDescent="0.2">
      <c r="D619" s="148"/>
    </row>
    <row r="620" spans="4:4" x14ac:dyDescent="0.2">
      <c r="D620" s="148"/>
    </row>
    <row r="621" spans="4:4" x14ac:dyDescent="0.2">
      <c r="D621" s="148"/>
    </row>
    <row r="622" spans="4:4" x14ac:dyDescent="0.2">
      <c r="D622" s="148"/>
    </row>
    <row r="623" spans="4:4" x14ac:dyDescent="0.2">
      <c r="D623" s="148"/>
    </row>
    <row r="624" spans="4:4" x14ac:dyDescent="0.2">
      <c r="D624" s="148"/>
    </row>
    <row r="625" spans="4:4" x14ac:dyDescent="0.2">
      <c r="D625" s="148"/>
    </row>
    <row r="626" spans="4:4" x14ac:dyDescent="0.2">
      <c r="D626" s="148"/>
    </row>
    <row r="627" spans="4:4" x14ac:dyDescent="0.2">
      <c r="D627" s="148"/>
    </row>
    <row r="628" spans="4:4" x14ac:dyDescent="0.2">
      <c r="D628" s="148"/>
    </row>
    <row r="629" spans="4:4" x14ac:dyDescent="0.2">
      <c r="D629" s="148"/>
    </row>
    <row r="630" spans="4:4" x14ac:dyDescent="0.2">
      <c r="D630" s="148"/>
    </row>
    <row r="631" spans="4:4" x14ac:dyDescent="0.2">
      <c r="D631" s="148"/>
    </row>
    <row r="632" spans="4:4" x14ac:dyDescent="0.2">
      <c r="D632" s="148"/>
    </row>
    <row r="633" spans="4:4" x14ac:dyDescent="0.2">
      <c r="D633" s="148"/>
    </row>
    <row r="634" spans="4:4" x14ac:dyDescent="0.2">
      <c r="D634" s="148"/>
    </row>
    <row r="635" spans="4:4" x14ac:dyDescent="0.2">
      <c r="D635" s="148"/>
    </row>
    <row r="636" spans="4:4" x14ac:dyDescent="0.2">
      <c r="D636" s="148"/>
    </row>
    <row r="637" spans="4:4" x14ac:dyDescent="0.2">
      <c r="D637" s="148"/>
    </row>
    <row r="638" spans="4:4" x14ac:dyDescent="0.2">
      <c r="D638" s="148"/>
    </row>
    <row r="639" spans="4:4" x14ac:dyDescent="0.2">
      <c r="D639" s="148"/>
    </row>
    <row r="640" spans="4:4" x14ac:dyDescent="0.2">
      <c r="D640" s="148"/>
    </row>
    <row r="641" spans="4:4" x14ac:dyDescent="0.2">
      <c r="D641" s="148"/>
    </row>
    <row r="642" spans="4:4" x14ac:dyDescent="0.2">
      <c r="D642" s="148"/>
    </row>
    <row r="643" spans="4:4" x14ac:dyDescent="0.2">
      <c r="D643" s="148"/>
    </row>
    <row r="644" spans="4:4" x14ac:dyDescent="0.2">
      <c r="D644" s="148"/>
    </row>
    <row r="645" spans="4:4" x14ac:dyDescent="0.2">
      <c r="D645" s="148"/>
    </row>
    <row r="646" spans="4:4" x14ac:dyDescent="0.2">
      <c r="D646" s="148"/>
    </row>
    <row r="647" spans="4:4" x14ac:dyDescent="0.2">
      <c r="D647" s="148"/>
    </row>
    <row r="648" spans="4:4" x14ac:dyDescent="0.2">
      <c r="D648" s="148"/>
    </row>
    <row r="649" spans="4:4" x14ac:dyDescent="0.2">
      <c r="D649" s="148"/>
    </row>
    <row r="650" spans="4:4" x14ac:dyDescent="0.2">
      <c r="D650" s="148"/>
    </row>
    <row r="651" spans="4:4" x14ac:dyDescent="0.2">
      <c r="D651" s="148"/>
    </row>
    <row r="652" spans="4:4" x14ac:dyDescent="0.2">
      <c r="D652" s="148"/>
    </row>
    <row r="653" spans="4:4" x14ac:dyDescent="0.2">
      <c r="D653" s="148"/>
    </row>
    <row r="654" spans="4:4" x14ac:dyDescent="0.2">
      <c r="D654" s="148"/>
    </row>
    <row r="655" spans="4:4" x14ac:dyDescent="0.2">
      <c r="D655" s="148"/>
    </row>
    <row r="656" spans="4:4" x14ac:dyDescent="0.2">
      <c r="D656" s="148"/>
    </row>
    <row r="657" spans="4:4" x14ac:dyDescent="0.2">
      <c r="D657" s="148"/>
    </row>
    <row r="658" spans="4:4" x14ac:dyDescent="0.2">
      <c r="D658" s="148"/>
    </row>
    <row r="659" spans="4:4" x14ac:dyDescent="0.2">
      <c r="D659" s="148"/>
    </row>
    <row r="660" spans="4:4" x14ac:dyDescent="0.2">
      <c r="D660" s="148"/>
    </row>
    <row r="661" spans="4:4" x14ac:dyDescent="0.2">
      <c r="D661" s="148"/>
    </row>
    <row r="662" spans="4:4" x14ac:dyDescent="0.2">
      <c r="D662" s="148"/>
    </row>
    <row r="663" spans="4:4" x14ac:dyDescent="0.2">
      <c r="D663" s="148"/>
    </row>
    <row r="664" spans="4:4" x14ac:dyDescent="0.2">
      <c r="D664" s="148"/>
    </row>
    <row r="665" spans="4:4" x14ac:dyDescent="0.2">
      <c r="D665" s="148"/>
    </row>
    <row r="666" spans="4:4" x14ac:dyDescent="0.2">
      <c r="D666" s="148"/>
    </row>
    <row r="667" spans="4:4" x14ac:dyDescent="0.2">
      <c r="D667" s="148"/>
    </row>
    <row r="668" spans="4:4" x14ac:dyDescent="0.2">
      <c r="D668" s="148"/>
    </row>
    <row r="669" spans="4:4" x14ac:dyDescent="0.2">
      <c r="D669" s="148"/>
    </row>
    <row r="670" spans="4:4" x14ac:dyDescent="0.2">
      <c r="D670" s="148"/>
    </row>
    <row r="671" spans="4:4" x14ac:dyDescent="0.2">
      <c r="D671" s="148"/>
    </row>
    <row r="672" spans="4:4" x14ac:dyDescent="0.2">
      <c r="D672" s="148"/>
    </row>
    <row r="673" spans="4:4" x14ac:dyDescent="0.2">
      <c r="D673" s="148"/>
    </row>
    <row r="674" spans="4:4" x14ac:dyDescent="0.2">
      <c r="D674" s="148"/>
    </row>
    <row r="675" spans="4:4" x14ac:dyDescent="0.2">
      <c r="D675" s="148"/>
    </row>
    <row r="676" spans="4:4" x14ac:dyDescent="0.2">
      <c r="D676" s="148"/>
    </row>
    <row r="677" spans="4:4" x14ac:dyDescent="0.2">
      <c r="D677" s="148"/>
    </row>
    <row r="678" spans="4:4" x14ac:dyDescent="0.2">
      <c r="D678" s="148"/>
    </row>
    <row r="679" spans="4:4" x14ac:dyDescent="0.2">
      <c r="D679" s="148"/>
    </row>
    <row r="680" spans="4:4" x14ac:dyDescent="0.2">
      <c r="D680" s="148"/>
    </row>
    <row r="681" spans="4:4" x14ac:dyDescent="0.2">
      <c r="D681" s="148"/>
    </row>
    <row r="682" spans="4:4" x14ac:dyDescent="0.2">
      <c r="D682" s="148"/>
    </row>
    <row r="683" spans="4:4" x14ac:dyDescent="0.2">
      <c r="D683" s="148"/>
    </row>
    <row r="684" spans="4:4" x14ac:dyDescent="0.2">
      <c r="D684" s="148"/>
    </row>
    <row r="685" spans="4:4" x14ac:dyDescent="0.2">
      <c r="D685" s="148"/>
    </row>
    <row r="686" spans="4:4" x14ac:dyDescent="0.2">
      <c r="D686" s="148"/>
    </row>
    <row r="687" spans="4:4" x14ac:dyDescent="0.2">
      <c r="D687" s="148"/>
    </row>
    <row r="688" spans="4:4" x14ac:dyDescent="0.2">
      <c r="D688" s="148"/>
    </row>
    <row r="689" spans="4:4" x14ac:dyDescent="0.2">
      <c r="D689" s="148"/>
    </row>
    <row r="690" spans="4:4" x14ac:dyDescent="0.2">
      <c r="D690" s="148"/>
    </row>
    <row r="691" spans="4:4" x14ac:dyDescent="0.2">
      <c r="D691" s="148"/>
    </row>
    <row r="692" spans="4:4" x14ac:dyDescent="0.2">
      <c r="D692" s="148"/>
    </row>
    <row r="693" spans="4:4" x14ac:dyDescent="0.2">
      <c r="D693" s="148"/>
    </row>
    <row r="694" spans="4:4" x14ac:dyDescent="0.2">
      <c r="D694" s="148"/>
    </row>
    <row r="695" spans="4:4" x14ac:dyDescent="0.2">
      <c r="D695" s="148"/>
    </row>
    <row r="696" spans="4:4" x14ac:dyDescent="0.2">
      <c r="D696" s="148"/>
    </row>
    <row r="697" spans="4:4" x14ac:dyDescent="0.2">
      <c r="D697" s="148"/>
    </row>
    <row r="698" spans="4:4" x14ac:dyDescent="0.2">
      <c r="D698" s="148"/>
    </row>
    <row r="699" spans="4:4" x14ac:dyDescent="0.2">
      <c r="D699" s="148"/>
    </row>
    <row r="700" spans="4:4" x14ac:dyDescent="0.2">
      <c r="D700" s="148"/>
    </row>
    <row r="701" spans="4:4" x14ac:dyDescent="0.2">
      <c r="D701" s="148"/>
    </row>
    <row r="702" spans="4:4" x14ac:dyDescent="0.2">
      <c r="D702" s="148"/>
    </row>
    <row r="703" spans="4:4" x14ac:dyDescent="0.2">
      <c r="D703" s="148"/>
    </row>
    <row r="704" spans="4:4" x14ac:dyDescent="0.2">
      <c r="D704" s="148"/>
    </row>
    <row r="705" spans="4:4" x14ac:dyDescent="0.2">
      <c r="D705" s="148"/>
    </row>
    <row r="706" spans="4:4" x14ac:dyDescent="0.2">
      <c r="D706" s="148"/>
    </row>
    <row r="707" spans="4:4" x14ac:dyDescent="0.2">
      <c r="D707" s="148"/>
    </row>
    <row r="708" spans="4:4" x14ac:dyDescent="0.2">
      <c r="D708" s="148"/>
    </row>
    <row r="709" spans="4:4" x14ac:dyDescent="0.2">
      <c r="D709" s="148"/>
    </row>
    <row r="710" spans="4:4" x14ac:dyDescent="0.2">
      <c r="D710" s="148"/>
    </row>
    <row r="711" spans="4:4" x14ac:dyDescent="0.2">
      <c r="D711" s="148"/>
    </row>
    <row r="712" spans="4:4" x14ac:dyDescent="0.2">
      <c r="D712" s="148"/>
    </row>
    <row r="713" spans="4:4" x14ac:dyDescent="0.2">
      <c r="D713" s="148"/>
    </row>
    <row r="714" spans="4:4" x14ac:dyDescent="0.2">
      <c r="D714" s="148"/>
    </row>
    <row r="715" spans="4:4" x14ac:dyDescent="0.2">
      <c r="D715" s="148"/>
    </row>
    <row r="716" spans="4:4" x14ac:dyDescent="0.2">
      <c r="D716" s="148"/>
    </row>
    <row r="717" spans="4:4" x14ac:dyDescent="0.2">
      <c r="D717" s="148"/>
    </row>
    <row r="718" spans="4:4" x14ac:dyDescent="0.2">
      <c r="D718" s="148"/>
    </row>
    <row r="719" spans="4:4" x14ac:dyDescent="0.2">
      <c r="D719" s="148"/>
    </row>
    <row r="720" spans="4:4" x14ac:dyDescent="0.2">
      <c r="D720" s="148"/>
    </row>
    <row r="721" spans="4:4" x14ac:dyDescent="0.2">
      <c r="D721" s="148"/>
    </row>
    <row r="722" spans="4:4" x14ac:dyDescent="0.2">
      <c r="D722" s="148"/>
    </row>
    <row r="723" spans="4:4" x14ac:dyDescent="0.2">
      <c r="D723" s="148"/>
    </row>
    <row r="724" spans="4:4" x14ac:dyDescent="0.2">
      <c r="D724" s="148"/>
    </row>
    <row r="725" spans="4:4" x14ac:dyDescent="0.2">
      <c r="D725" s="148"/>
    </row>
    <row r="726" spans="4:4" x14ac:dyDescent="0.2">
      <c r="D726" s="148"/>
    </row>
    <row r="727" spans="4:4" x14ac:dyDescent="0.2">
      <c r="D727" s="148"/>
    </row>
    <row r="728" spans="4:4" x14ac:dyDescent="0.2">
      <c r="D728" s="148"/>
    </row>
    <row r="729" spans="4:4" x14ac:dyDescent="0.2">
      <c r="D729" s="148"/>
    </row>
    <row r="730" spans="4:4" x14ac:dyDescent="0.2">
      <c r="D730" s="148"/>
    </row>
    <row r="731" spans="4:4" x14ac:dyDescent="0.2">
      <c r="D731" s="148"/>
    </row>
    <row r="732" spans="4:4" x14ac:dyDescent="0.2">
      <c r="D732" s="148"/>
    </row>
    <row r="733" spans="4:4" x14ac:dyDescent="0.2">
      <c r="D733" s="148"/>
    </row>
    <row r="734" spans="4:4" x14ac:dyDescent="0.2">
      <c r="D734" s="148"/>
    </row>
    <row r="735" spans="4:4" x14ac:dyDescent="0.2">
      <c r="D735" s="148"/>
    </row>
    <row r="736" spans="4:4" x14ac:dyDescent="0.2">
      <c r="D736" s="148"/>
    </row>
    <row r="737" spans="4:4" x14ac:dyDescent="0.2">
      <c r="D737" s="148"/>
    </row>
    <row r="738" spans="4:4" x14ac:dyDescent="0.2">
      <c r="D738" s="148"/>
    </row>
    <row r="739" spans="4:4" x14ac:dyDescent="0.2">
      <c r="D739" s="148"/>
    </row>
    <row r="740" spans="4:4" x14ac:dyDescent="0.2">
      <c r="D740" s="148"/>
    </row>
    <row r="741" spans="4:4" x14ac:dyDescent="0.2">
      <c r="D741" s="148"/>
    </row>
    <row r="742" spans="4:4" x14ac:dyDescent="0.2">
      <c r="D742" s="148"/>
    </row>
    <row r="743" spans="4:4" x14ac:dyDescent="0.2">
      <c r="D743" s="148"/>
    </row>
    <row r="744" spans="4:4" x14ac:dyDescent="0.2">
      <c r="D744" s="148"/>
    </row>
    <row r="745" spans="4:4" x14ac:dyDescent="0.2">
      <c r="D745" s="148"/>
    </row>
    <row r="746" spans="4:4" x14ac:dyDescent="0.2">
      <c r="D746" s="148"/>
    </row>
    <row r="747" spans="4:4" x14ac:dyDescent="0.2">
      <c r="D747" s="148"/>
    </row>
    <row r="748" spans="4:4" x14ac:dyDescent="0.2">
      <c r="D748" s="148"/>
    </row>
    <row r="749" spans="4:4" x14ac:dyDescent="0.2">
      <c r="D749" s="148"/>
    </row>
    <row r="750" spans="4:4" x14ac:dyDescent="0.2">
      <c r="D750" s="148"/>
    </row>
    <row r="751" spans="4:4" x14ac:dyDescent="0.2">
      <c r="D751" s="148"/>
    </row>
    <row r="752" spans="4:4" x14ac:dyDescent="0.2">
      <c r="D752" s="148"/>
    </row>
    <row r="753" spans="4:4" x14ac:dyDescent="0.2">
      <c r="D753" s="148"/>
    </row>
    <row r="754" spans="4:4" x14ac:dyDescent="0.2">
      <c r="D754" s="148"/>
    </row>
    <row r="755" spans="4:4" x14ac:dyDescent="0.2">
      <c r="D755" s="148"/>
    </row>
    <row r="756" spans="4:4" x14ac:dyDescent="0.2">
      <c r="D756" s="148"/>
    </row>
    <row r="757" spans="4:4" x14ac:dyDescent="0.2">
      <c r="D757" s="148"/>
    </row>
    <row r="758" spans="4:4" x14ac:dyDescent="0.2">
      <c r="D758" s="148"/>
    </row>
    <row r="759" spans="4:4" x14ac:dyDescent="0.2">
      <c r="D759" s="148"/>
    </row>
    <row r="760" spans="4:4" x14ac:dyDescent="0.2">
      <c r="D760" s="148"/>
    </row>
    <row r="761" spans="4:4" x14ac:dyDescent="0.2">
      <c r="D761" s="148"/>
    </row>
    <row r="762" spans="4:4" x14ac:dyDescent="0.2">
      <c r="D762" s="148"/>
    </row>
    <row r="763" spans="4:4" x14ac:dyDescent="0.2">
      <c r="D763" s="148"/>
    </row>
    <row r="764" spans="4:4" x14ac:dyDescent="0.2">
      <c r="D764" s="148"/>
    </row>
    <row r="765" spans="4:4" x14ac:dyDescent="0.2">
      <c r="D765" s="148"/>
    </row>
    <row r="766" spans="4:4" x14ac:dyDescent="0.2">
      <c r="D766" s="148"/>
    </row>
    <row r="767" spans="4:4" x14ac:dyDescent="0.2">
      <c r="D767" s="148"/>
    </row>
    <row r="768" spans="4:4" x14ac:dyDescent="0.2">
      <c r="D768" s="148"/>
    </row>
    <row r="769" spans="4:4" x14ac:dyDescent="0.2">
      <c r="D769" s="148"/>
    </row>
    <row r="770" spans="4:4" x14ac:dyDescent="0.2">
      <c r="D770" s="148"/>
    </row>
    <row r="771" spans="4:4" x14ac:dyDescent="0.2">
      <c r="D771" s="148"/>
    </row>
    <row r="772" spans="4:4" x14ac:dyDescent="0.2">
      <c r="D772" s="148"/>
    </row>
    <row r="773" spans="4:4" x14ac:dyDescent="0.2">
      <c r="D773" s="148"/>
    </row>
    <row r="774" spans="4:4" x14ac:dyDescent="0.2">
      <c r="D774" s="148"/>
    </row>
    <row r="775" spans="4:4" x14ac:dyDescent="0.2">
      <c r="D775" s="148"/>
    </row>
    <row r="776" spans="4:4" x14ac:dyDescent="0.2">
      <c r="D776" s="148"/>
    </row>
    <row r="777" spans="4:4" x14ac:dyDescent="0.2">
      <c r="D777" s="148"/>
    </row>
    <row r="778" spans="4:4" x14ac:dyDescent="0.2">
      <c r="D778" s="148"/>
    </row>
    <row r="779" spans="4:4" x14ac:dyDescent="0.2">
      <c r="D779" s="148"/>
    </row>
    <row r="780" spans="4:4" x14ac:dyDescent="0.2">
      <c r="D780" s="148"/>
    </row>
    <row r="781" spans="4:4" x14ac:dyDescent="0.2">
      <c r="D781" s="148"/>
    </row>
    <row r="782" spans="4:4" x14ac:dyDescent="0.2">
      <c r="D782" s="148"/>
    </row>
    <row r="783" spans="4:4" x14ac:dyDescent="0.2">
      <c r="D783" s="148"/>
    </row>
    <row r="784" spans="4:4" x14ac:dyDescent="0.2">
      <c r="D784" s="148"/>
    </row>
    <row r="785" spans="4:4" x14ac:dyDescent="0.2">
      <c r="D785" s="148"/>
    </row>
    <row r="786" spans="4:4" x14ac:dyDescent="0.2">
      <c r="D786" s="148"/>
    </row>
    <row r="787" spans="4:4" x14ac:dyDescent="0.2">
      <c r="D787" s="148"/>
    </row>
    <row r="788" spans="4:4" x14ac:dyDescent="0.2">
      <c r="D788" s="148"/>
    </row>
    <row r="789" spans="4:4" x14ac:dyDescent="0.2">
      <c r="D789" s="148"/>
    </row>
    <row r="790" spans="4:4" x14ac:dyDescent="0.2">
      <c r="D790" s="148"/>
    </row>
    <row r="791" spans="4:4" x14ac:dyDescent="0.2">
      <c r="D791" s="148"/>
    </row>
    <row r="792" spans="4:4" x14ac:dyDescent="0.2">
      <c r="D792" s="148"/>
    </row>
    <row r="793" spans="4:4" x14ac:dyDescent="0.2">
      <c r="D793" s="148"/>
    </row>
    <row r="794" spans="4:4" x14ac:dyDescent="0.2">
      <c r="D794" s="148"/>
    </row>
    <row r="795" spans="4:4" x14ac:dyDescent="0.2">
      <c r="D795" s="148"/>
    </row>
    <row r="796" spans="4:4" x14ac:dyDescent="0.2">
      <c r="D796" s="148"/>
    </row>
    <row r="797" spans="4:4" x14ac:dyDescent="0.2">
      <c r="D797" s="148"/>
    </row>
    <row r="798" spans="4:4" x14ac:dyDescent="0.2">
      <c r="D798" s="148"/>
    </row>
    <row r="799" spans="4:4" x14ac:dyDescent="0.2">
      <c r="D799" s="148"/>
    </row>
    <row r="800" spans="4:4" x14ac:dyDescent="0.2">
      <c r="D800" s="148"/>
    </row>
    <row r="801" spans="4:4" x14ac:dyDescent="0.2">
      <c r="D801" s="148"/>
    </row>
    <row r="802" spans="4:4" x14ac:dyDescent="0.2">
      <c r="D802" s="148"/>
    </row>
    <row r="803" spans="4:4" x14ac:dyDescent="0.2">
      <c r="D803" s="148"/>
    </row>
    <row r="804" spans="4:4" x14ac:dyDescent="0.2">
      <c r="D804" s="148"/>
    </row>
    <row r="805" spans="4:4" x14ac:dyDescent="0.2">
      <c r="D805" s="148"/>
    </row>
    <row r="806" spans="4:4" x14ac:dyDescent="0.2">
      <c r="D806" s="148"/>
    </row>
    <row r="807" spans="4:4" x14ac:dyDescent="0.2">
      <c r="D807" s="148"/>
    </row>
    <row r="808" spans="4:4" x14ac:dyDescent="0.2">
      <c r="D808" s="148"/>
    </row>
    <row r="809" spans="4:4" x14ac:dyDescent="0.2">
      <c r="D809" s="148"/>
    </row>
    <row r="810" spans="4:4" x14ac:dyDescent="0.2">
      <c r="D810" s="148"/>
    </row>
    <row r="811" spans="4:4" x14ac:dyDescent="0.2">
      <c r="D811" s="148"/>
    </row>
    <row r="812" spans="4:4" x14ac:dyDescent="0.2">
      <c r="D812" s="148"/>
    </row>
    <row r="813" spans="4:4" x14ac:dyDescent="0.2">
      <c r="D813" s="148"/>
    </row>
    <row r="814" spans="4:4" x14ac:dyDescent="0.2">
      <c r="D814" s="148"/>
    </row>
    <row r="815" spans="4:4" x14ac:dyDescent="0.2">
      <c r="D815" s="148"/>
    </row>
    <row r="816" spans="4:4" x14ac:dyDescent="0.2">
      <c r="D816" s="148"/>
    </row>
    <row r="817" spans="4:4" x14ac:dyDescent="0.2">
      <c r="D817" s="148"/>
    </row>
    <row r="818" spans="4:4" x14ac:dyDescent="0.2">
      <c r="D818" s="148"/>
    </row>
    <row r="819" spans="4:4" x14ac:dyDescent="0.2">
      <c r="D819" s="148"/>
    </row>
    <row r="820" spans="4:4" x14ac:dyDescent="0.2">
      <c r="D820" s="148"/>
    </row>
    <row r="821" spans="4:4" x14ac:dyDescent="0.2">
      <c r="D821" s="148"/>
    </row>
    <row r="822" spans="4:4" x14ac:dyDescent="0.2">
      <c r="D822" s="148"/>
    </row>
    <row r="823" spans="4:4" x14ac:dyDescent="0.2">
      <c r="D823" s="148"/>
    </row>
    <row r="824" spans="4:4" x14ac:dyDescent="0.2">
      <c r="D824" s="148"/>
    </row>
    <row r="825" spans="4:4" x14ac:dyDescent="0.2">
      <c r="D825" s="148"/>
    </row>
    <row r="826" spans="4:4" x14ac:dyDescent="0.2">
      <c r="D826" s="148"/>
    </row>
    <row r="827" spans="4:4" x14ac:dyDescent="0.2">
      <c r="D827" s="148"/>
    </row>
    <row r="828" spans="4:4" x14ac:dyDescent="0.2">
      <c r="D828" s="148"/>
    </row>
    <row r="829" spans="4:4" x14ac:dyDescent="0.2">
      <c r="D829" s="148"/>
    </row>
    <row r="830" spans="4:4" x14ac:dyDescent="0.2">
      <c r="D830" s="148"/>
    </row>
    <row r="831" spans="4:4" x14ac:dyDescent="0.2">
      <c r="D831" s="148"/>
    </row>
    <row r="832" spans="4:4" x14ac:dyDescent="0.2">
      <c r="D832" s="148"/>
    </row>
    <row r="833" spans="4:4" x14ac:dyDescent="0.2">
      <c r="D833" s="148"/>
    </row>
    <row r="834" spans="4:4" x14ac:dyDescent="0.2">
      <c r="D834" s="148"/>
    </row>
    <row r="835" spans="4:4" x14ac:dyDescent="0.2">
      <c r="D835" s="148"/>
    </row>
    <row r="836" spans="4:4" x14ac:dyDescent="0.2">
      <c r="D836" s="148"/>
    </row>
    <row r="837" spans="4:4" x14ac:dyDescent="0.2">
      <c r="D837" s="148"/>
    </row>
    <row r="838" spans="4:4" x14ac:dyDescent="0.2">
      <c r="D838" s="148"/>
    </row>
    <row r="839" spans="4:4" x14ac:dyDescent="0.2">
      <c r="D839" s="148"/>
    </row>
    <row r="840" spans="4:4" x14ac:dyDescent="0.2">
      <c r="D840" s="148"/>
    </row>
    <row r="841" spans="4:4" x14ac:dyDescent="0.2">
      <c r="D841" s="148"/>
    </row>
    <row r="842" spans="4:4" x14ac:dyDescent="0.2">
      <c r="D842" s="148"/>
    </row>
    <row r="843" spans="4:4" x14ac:dyDescent="0.2">
      <c r="D843" s="148"/>
    </row>
    <row r="844" spans="4:4" x14ac:dyDescent="0.2">
      <c r="D844" s="148"/>
    </row>
    <row r="845" spans="4:4" x14ac:dyDescent="0.2">
      <c r="D845" s="148"/>
    </row>
    <row r="846" spans="4:4" x14ac:dyDescent="0.2">
      <c r="D846" s="148"/>
    </row>
    <row r="847" spans="4:4" x14ac:dyDescent="0.2">
      <c r="D847" s="148"/>
    </row>
    <row r="848" spans="4:4" x14ac:dyDescent="0.2">
      <c r="D848" s="148"/>
    </row>
    <row r="849" spans="4:4" x14ac:dyDescent="0.2">
      <c r="D849" s="148"/>
    </row>
    <row r="850" spans="4:4" x14ac:dyDescent="0.2">
      <c r="D850" s="148"/>
    </row>
    <row r="851" spans="4:4" x14ac:dyDescent="0.2">
      <c r="D851" s="148"/>
    </row>
    <row r="852" spans="4:4" x14ac:dyDescent="0.2">
      <c r="D852" s="148"/>
    </row>
    <row r="853" spans="4:4" x14ac:dyDescent="0.2">
      <c r="D853" s="148"/>
    </row>
    <row r="854" spans="4:4" x14ac:dyDescent="0.2">
      <c r="D854" s="148"/>
    </row>
    <row r="855" spans="4:4" x14ac:dyDescent="0.2">
      <c r="D855" s="148"/>
    </row>
    <row r="856" spans="4:4" x14ac:dyDescent="0.2">
      <c r="D856" s="148"/>
    </row>
    <row r="857" spans="4:4" x14ac:dyDescent="0.2">
      <c r="D857" s="148"/>
    </row>
    <row r="858" spans="4:4" x14ac:dyDescent="0.2">
      <c r="D858" s="148"/>
    </row>
    <row r="859" spans="4:4" x14ac:dyDescent="0.2">
      <c r="D859" s="148"/>
    </row>
    <row r="860" spans="4:4" x14ac:dyDescent="0.2">
      <c r="D860" s="148"/>
    </row>
    <row r="861" spans="4:4" x14ac:dyDescent="0.2">
      <c r="D861" s="148"/>
    </row>
    <row r="862" spans="4:4" x14ac:dyDescent="0.2">
      <c r="D862" s="148"/>
    </row>
    <row r="863" spans="4:4" x14ac:dyDescent="0.2">
      <c r="D863" s="148"/>
    </row>
    <row r="864" spans="4:4" x14ac:dyDescent="0.2">
      <c r="D864" s="148"/>
    </row>
    <row r="865" spans="4:4" x14ac:dyDescent="0.2">
      <c r="D865" s="148"/>
    </row>
    <row r="866" spans="4:4" x14ac:dyDescent="0.2">
      <c r="D866" s="148"/>
    </row>
    <row r="867" spans="4:4" x14ac:dyDescent="0.2">
      <c r="D867" s="148"/>
    </row>
    <row r="868" spans="4:4" x14ac:dyDescent="0.2">
      <c r="D868" s="148"/>
    </row>
    <row r="869" spans="4:4" x14ac:dyDescent="0.2">
      <c r="D869" s="148"/>
    </row>
    <row r="870" spans="4:4" x14ac:dyDescent="0.2">
      <c r="D870" s="148"/>
    </row>
    <row r="871" spans="4:4" x14ac:dyDescent="0.2">
      <c r="D871" s="148"/>
    </row>
    <row r="872" spans="4:4" x14ac:dyDescent="0.2">
      <c r="D872" s="148"/>
    </row>
    <row r="873" spans="4:4" x14ac:dyDescent="0.2">
      <c r="D873" s="148"/>
    </row>
    <row r="874" spans="4:4" x14ac:dyDescent="0.2">
      <c r="D874" s="148"/>
    </row>
    <row r="875" spans="4:4" x14ac:dyDescent="0.2">
      <c r="D875" s="148"/>
    </row>
    <row r="876" spans="4:4" x14ac:dyDescent="0.2">
      <c r="D876" s="148"/>
    </row>
    <row r="877" spans="4:4" x14ac:dyDescent="0.2">
      <c r="D877" s="148"/>
    </row>
    <row r="878" spans="4:4" x14ac:dyDescent="0.2">
      <c r="D878" s="148"/>
    </row>
    <row r="879" spans="4:4" x14ac:dyDescent="0.2">
      <c r="D879" s="148"/>
    </row>
    <row r="880" spans="4:4" x14ac:dyDescent="0.2">
      <c r="D880" s="148"/>
    </row>
    <row r="881" spans="4:4" x14ac:dyDescent="0.2">
      <c r="D881" s="148"/>
    </row>
    <row r="882" spans="4:4" x14ac:dyDescent="0.2">
      <c r="D882" s="148"/>
    </row>
    <row r="883" spans="4:4" x14ac:dyDescent="0.2">
      <c r="D883" s="148"/>
    </row>
    <row r="884" spans="4:4" x14ac:dyDescent="0.2">
      <c r="D884" s="148"/>
    </row>
    <row r="885" spans="4:4" x14ac:dyDescent="0.2">
      <c r="D885" s="148"/>
    </row>
    <row r="886" spans="4:4" x14ac:dyDescent="0.2">
      <c r="D886" s="148"/>
    </row>
    <row r="887" spans="4:4" x14ac:dyDescent="0.2">
      <c r="D887" s="148"/>
    </row>
    <row r="888" spans="4:4" x14ac:dyDescent="0.2">
      <c r="D888" s="148"/>
    </row>
    <row r="889" spans="4:4" x14ac:dyDescent="0.2">
      <c r="D889" s="148"/>
    </row>
    <row r="890" spans="4:4" x14ac:dyDescent="0.2">
      <c r="D890" s="148"/>
    </row>
    <row r="891" spans="4:4" x14ac:dyDescent="0.2">
      <c r="D891" s="148"/>
    </row>
    <row r="892" spans="4:4" x14ac:dyDescent="0.2">
      <c r="D892" s="148"/>
    </row>
    <row r="893" spans="4:4" x14ac:dyDescent="0.2">
      <c r="D893" s="148"/>
    </row>
    <row r="894" spans="4:4" x14ac:dyDescent="0.2">
      <c r="D894" s="148"/>
    </row>
    <row r="895" spans="4:4" x14ac:dyDescent="0.2">
      <c r="D895" s="148"/>
    </row>
    <row r="896" spans="4:4" x14ac:dyDescent="0.2">
      <c r="D896" s="148"/>
    </row>
    <row r="897" spans="4:4" x14ac:dyDescent="0.2">
      <c r="D897" s="148"/>
    </row>
    <row r="898" spans="4:4" x14ac:dyDescent="0.2">
      <c r="D898" s="148"/>
    </row>
    <row r="899" spans="4:4" x14ac:dyDescent="0.2">
      <c r="D899" s="148"/>
    </row>
    <row r="900" spans="4:4" x14ac:dyDescent="0.2">
      <c r="D900" s="148"/>
    </row>
    <row r="901" spans="4:4" x14ac:dyDescent="0.2">
      <c r="D901" s="148"/>
    </row>
    <row r="902" spans="4:4" x14ac:dyDescent="0.2">
      <c r="D902" s="148"/>
    </row>
    <row r="903" spans="4:4" x14ac:dyDescent="0.2">
      <c r="D903" s="148"/>
    </row>
    <row r="904" spans="4:4" x14ac:dyDescent="0.2">
      <c r="D904" s="148"/>
    </row>
    <row r="905" spans="4:4" x14ac:dyDescent="0.2">
      <c r="D905" s="148"/>
    </row>
    <row r="906" spans="4:4" x14ac:dyDescent="0.2">
      <c r="D906" s="148"/>
    </row>
    <row r="907" spans="4:4" x14ac:dyDescent="0.2">
      <c r="D907" s="148"/>
    </row>
    <row r="908" spans="4:4" x14ac:dyDescent="0.2">
      <c r="D908" s="148"/>
    </row>
    <row r="909" spans="4:4" x14ac:dyDescent="0.2">
      <c r="D909" s="148"/>
    </row>
    <row r="910" spans="4:4" x14ac:dyDescent="0.2">
      <c r="D910" s="148"/>
    </row>
    <row r="911" spans="4:4" x14ac:dyDescent="0.2">
      <c r="D911" s="148"/>
    </row>
    <row r="912" spans="4:4" x14ac:dyDescent="0.2">
      <c r="D912" s="148"/>
    </row>
    <row r="913" spans="4:4" x14ac:dyDescent="0.2">
      <c r="D913" s="148"/>
    </row>
    <row r="914" spans="4:4" x14ac:dyDescent="0.2">
      <c r="D914" s="148"/>
    </row>
    <row r="915" spans="4:4" x14ac:dyDescent="0.2">
      <c r="D915" s="148"/>
    </row>
    <row r="916" spans="4:4" x14ac:dyDescent="0.2">
      <c r="D916" s="148"/>
    </row>
    <row r="917" spans="4:4" x14ac:dyDescent="0.2">
      <c r="D917" s="148"/>
    </row>
    <row r="918" spans="4:4" x14ac:dyDescent="0.2">
      <c r="D918" s="148"/>
    </row>
    <row r="919" spans="4:4" x14ac:dyDescent="0.2">
      <c r="D919" s="148"/>
    </row>
    <row r="920" spans="4:4" x14ac:dyDescent="0.2">
      <c r="D920" s="148"/>
    </row>
    <row r="921" spans="4:4" x14ac:dyDescent="0.2">
      <c r="D921" s="148"/>
    </row>
    <row r="922" spans="4:4" x14ac:dyDescent="0.2">
      <c r="D922" s="148"/>
    </row>
    <row r="923" spans="4:4" x14ac:dyDescent="0.2">
      <c r="D923" s="148"/>
    </row>
    <row r="924" spans="4:4" x14ac:dyDescent="0.2">
      <c r="D924" s="148"/>
    </row>
    <row r="925" spans="4:4" x14ac:dyDescent="0.2">
      <c r="D925" s="148"/>
    </row>
    <row r="926" spans="4:4" x14ac:dyDescent="0.2">
      <c r="D926" s="148"/>
    </row>
    <row r="927" spans="4:4" x14ac:dyDescent="0.2">
      <c r="D927" s="148"/>
    </row>
    <row r="928" spans="4:4" x14ac:dyDescent="0.2">
      <c r="D928" s="148"/>
    </row>
    <row r="929" spans="4:4" x14ac:dyDescent="0.2">
      <c r="D929" s="148"/>
    </row>
    <row r="930" spans="4:4" x14ac:dyDescent="0.2">
      <c r="D930" s="148"/>
    </row>
    <row r="931" spans="4:4" x14ac:dyDescent="0.2">
      <c r="D931" s="148"/>
    </row>
    <row r="932" spans="4:4" x14ac:dyDescent="0.2">
      <c r="D932" s="148"/>
    </row>
    <row r="933" spans="4:4" x14ac:dyDescent="0.2">
      <c r="D933" s="148"/>
    </row>
    <row r="934" spans="4:4" x14ac:dyDescent="0.2">
      <c r="D934" s="148"/>
    </row>
    <row r="935" spans="4:4" x14ac:dyDescent="0.2">
      <c r="D935" s="148"/>
    </row>
    <row r="936" spans="4:4" x14ac:dyDescent="0.2">
      <c r="D936" s="148"/>
    </row>
    <row r="937" spans="4:4" x14ac:dyDescent="0.2">
      <c r="D937" s="148"/>
    </row>
    <row r="938" spans="4:4" x14ac:dyDescent="0.2">
      <c r="D938" s="148"/>
    </row>
    <row r="939" spans="4:4" x14ac:dyDescent="0.2">
      <c r="D939" s="148"/>
    </row>
    <row r="940" spans="4:4" x14ac:dyDescent="0.2">
      <c r="D940" s="148"/>
    </row>
    <row r="941" spans="4:4" x14ac:dyDescent="0.2">
      <c r="D941" s="148"/>
    </row>
    <row r="942" spans="4:4" x14ac:dyDescent="0.2">
      <c r="D942" s="148"/>
    </row>
    <row r="943" spans="4:4" x14ac:dyDescent="0.2">
      <c r="D943" s="148"/>
    </row>
    <row r="944" spans="4:4" x14ac:dyDescent="0.2">
      <c r="D944" s="148"/>
    </row>
    <row r="945" spans="4:4" x14ac:dyDescent="0.2">
      <c r="D945" s="148"/>
    </row>
    <row r="946" spans="4:4" x14ac:dyDescent="0.2">
      <c r="D946" s="148"/>
    </row>
    <row r="947" spans="4:4" x14ac:dyDescent="0.2">
      <c r="D947" s="148"/>
    </row>
    <row r="948" spans="4:4" x14ac:dyDescent="0.2">
      <c r="D948" s="148"/>
    </row>
    <row r="949" spans="4:4" x14ac:dyDescent="0.2">
      <c r="D949" s="148"/>
    </row>
    <row r="950" spans="4:4" x14ac:dyDescent="0.2">
      <c r="D950" s="148"/>
    </row>
    <row r="951" spans="4:4" x14ac:dyDescent="0.2">
      <c r="D951" s="148"/>
    </row>
    <row r="952" spans="4:4" x14ac:dyDescent="0.2">
      <c r="D952" s="148"/>
    </row>
    <row r="953" spans="4:4" x14ac:dyDescent="0.2">
      <c r="D953" s="148"/>
    </row>
    <row r="954" spans="4:4" x14ac:dyDescent="0.2">
      <c r="D954" s="148"/>
    </row>
    <row r="955" spans="4:4" x14ac:dyDescent="0.2">
      <c r="D955" s="148"/>
    </row>
    <row r="956" spans="4:4" x14ac:dyDescent="0.2">
      <c r="D956" s="148"/>
    </row>
    <row r="957" spans="4:4" x14ac:dyDescent="0.2">
      <c r="D957" s="148"/>
    </row>
    <row r="958" spans="4:4" x14ac:dyDescent="0.2">
      <c r="D958" s="148"/>
    </row>
    <row r="959" spans="4:4" x14ac:dyDescent="0.2">
      <c r="D959" s="148"/>
    </row>
    <row r="960" spans="4:4" x14ac:dyDescent="0.2">
      <c r="D960" s="148"/>
    </row>
    <row r="961" spans="4:4" x14ac:dyDescent="0.2">
      <c r="D961" s="148"/>
    </row>
    <row r="962" spans="4:4" x14ac:dyDescent="0.2">
      <c r="D962" s="148"/>
    </row>
    <row r="963" spans="4:4" x14ac:dyDescent="0.2">
      <c r="D963" s="148"/>
    </row>
    <row r="964" spans="4:4" x14ac:dyDescent="0.2">
      <c r="D964" s="148"/>
    </row>
    <row r="965" spans="4:4" x14ac:dyDescent="0.2">
      <c r="D965" s="148"/>
    </row>
    <row r="966" spans="4:4" x14ac:dyDescent="0.2">
      <c r="D966" s="148"/>
    </row>
    <row r="967" spans="4:4" x14ac:dyDescent="0.2">
      <c r="D967" s="148"/>
    </row>
    <row r="968" spans="4:4" x14ac:dyDescent="0.2">
      <c r="D968" s="148"/>
    </row>
    <row r="969" spans="4:4" x14ac:dyDescent="0.2">
      <c r="D969" s="148"/>
    </row>
    <row r="970" spans="4:4" x14ac:dyDescent="0.2">
      <c r="D970" s="148"/>
    </row>
    <row r="971" spans="4:4" x14ac:dyDescent="0.2">
      <c r="D971" s="148"/>
    </row>
    <row r="972" spans="4:4" x14ac:dyDescent="0.2">
      <c r="D972" s="148"/>
    </row>
    <row r="973" spans="4:4" x14ac:dyDescent="0.2">
      <c r="D973" s="148"/>
    </row>
    <row r="974" spans="4:4" x14ac:dyDescent="0.2">
      <c r="D974" s="148"/>
    </row>
    <row r="975" spans="4:4" x14ac:dyDescent="0.2">
      <c r="D975" s="148"/>
    </row>
    <row r="976" spans="4:4" x14ac:dyDescent="0.2">
      <c r="D976" s="148"/>
    </row>
    <row r="977" spans="4:4" x14ac:dyDescent="0.2">
      <c r="D977" s="148"/>
    </row>
    <row r="978" spans="4:4" x14ac:dyDescent="0.2">
      <c r="D978" s="148"/>
    </row>
    <row r="979" spans="4:4" x14ac:dyDescent="0.2">
      <c r="D979" s="148"/>
    </row>
    <row r="980" spans="4:4" x14ac:dyDescent="0.2">
      <c r="D980" s="148"/>
    </row>
    <row r="981" spans="4:4" x14ac:dyDescent="0.2">
      <c r="D981" s="148"/>
    </row>
    <row r="982" spans="4:4" x14ac:dyDescent="0.2">
      <c r="D982" s="148"/>
    </row>
    <row r="983" spans="4:4" x14ac:dyDescent="0.2">
      <c r="D983" s="148"/>
    </row>
    <row r="984" spans="4:4" x14ac:dyDescent="0.2">
      <c r="D984" s="148"/>
    </row>
    <row r="985" spans="4:4" x14ac:dyDescent="0.2">
      <c r="D985" s="148"/>
    </row>
    <row r="986" spans="4:4" x14ac:dyDescent="0.2">
      <c r="D986" s="148"/>
    </row>
    <row r="987" spans="4:4" x14ac:dyDescent="0.2">
      <c r="D987" s="148"/>
    </row>
    <row r="988" spans="4:4" x14ac:dyDescent="0.2">
      <c r="D988" s="148"/>
    </row>
    <row r="989" spans="4:4" x14ac:dyDescent="0.2">
      <c r="D989" s="148"/>
    </row>
    <row r="990" spans="4:4" x14ac:dyDescent="0.2">
      <c r="D990" s="148"/>
    </row>
    <row r="991" spans="4:4" x14ac:dyDescent="0.2">
      <c r="D991" s="148"/>
    </row>
    <row r="992" spans="4:4" x14ac:dyDescent="0.2">
      <c r="D992" s="148"/>
    </row>
    <row r="993" spans="4:4" x14ac:dyDescent="0.2">
      <c r="D993" s="148"/>
    </row>
    <row r="994" spans="4:4" x14ac:dyDescent="0.2">
      <c r="D994" s="148"/>
    </row>
    <row r="995" spans="4:4" x14ac:dyDescent="0.2">
      <c r="D995" s="148"/>
    </row>
    <row r="996" spans="4:4" x14ac:dyDescent="0.2">
      <c r="D996" s="148"/>
    </row>
    <row r="997" spans="4:4" x14ac:dyDescent="0.2">
      <c r="D997" s="148"/>
    </row>
    <row r="998" spans="4:4" x14ac:dyDescent="0.2">
      <c r="D998" s="148"/>
    </row>
    <row r="999" spans="4:4" x14ac:dyDescent="0.2">
      <c r="D999" s="148"/>
    </row>
    <row r="1000" spans="4:4" x14ac:dyDescent="0.2">
      <c r="D1000" s="148"/>
    </row>
    <row r="1001" spans="4:4" x14ac:dyDescent="0.2">
      <c r="D1001" s="148"/>
    </row>
    <row r="1002" spans="4:4" x14ac:dyDescent="0.2">
      <c r="D1002" s="148"/>
    </row>
    <row r="1003" spans="4:4" x14ac:dyDescent="0.2">
      <c r="D1003" s="148"/>
    </row>
    <row r="1004" spans="4:4" x14ac:dyDescent="0.2">
      <c r="D1004" s="148"/>
    </row>
    <row r="1005" spans="4:4" x14ac:dyDescent="0.2">
      <c r="D1005" s="148"/>
    </row>
    <row r="1006" spans="4:4" x14ac:dyDescent="0.2">
      <c r="D1006" s="148"/>
    </row>
    <row r="1007" spans="4:4" x14ac:dyDescent="0.2">
      <c r="D1007" s="148"/>
    </row>
    <row r="1008" spans="4:4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0TxaY2gye/1f8hytIK4tcXJ/hGjrOu0Y2sYv3yC5onMnCW3eJLqyz4yMc662bBIrfNgHfsDkfkt590dBHYOcBg==" saltValue="rM5OKkBqr9A38phReaX40Q==" spinCount="100000" sheet="1"/>
  <mergeCells count="37">
    <mergeCell ref="A162:B162"/>
    <mergeCell ref="C10:G10"/>
    <mergeCell ref="C14:G14"/>
    <mergeCell ref="C17:G17"/>
    <mergeCell ref="C20:G20"/>
    <mergeCell ref="C23:G23"/>
    <mergeCell ref="C56:G56"/>
    <mergeCell ref="A1:G1"/>
    <mergeCell ref="C2:G2"/>
    <mergeCell ref="C3:G3"/>
    <mergeCell ref="C4:G4"/>
    <mergeCell ref="C27:G27"/>
    <mergeCell ref="C29:G29"/>
    <mergeCell ref="C32:G32"/>
    <mergeCell ref="C40:G40"/>
    <mergeCell ref="C49:G49"/>
    <mergeCell ref="C89:G89"/>
    <mergeCell ref="C67:G67"/>
    <mergeCell ref="C70:G70"/>
    <mergeCell ref="C72:G72"/>
    <mergeCell ref="C74:G74"/>
    <mergeCell ref="C76:G76"/>
    <mergeCell ref="C79:G79"/>
    <mergeCell ref="C81:G81"/>
    <mergeCell ref="C83:G83"/>
    <mergeCell ref="C85:G85"/>
    <mergeCell ref="C86:G86"/>
    <mergeCell ref="C88:G88"/>
    <mergeCell ref="C125:G125"/>
    <mergeCell ref="C131:G131"/>
    <mergeCell ref="C159:G159"/>
    <mergeCell ref="C91:G91"/>
    <mergeCell ref="C93:G93"/>
    <mergeCell ref="C95:G95"/>
    <mergeCell ref="C97:G97"/>
    <mergeCell ref="C99:G99"/>
    <mergeCell ref="C107:G10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91" customWidth="1"/>
    <col min="3" max="3" width="63.28515625" style="9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1" t="s">
        <v>217</v>
      </c>
      <c r="B1" s="261"/>
      <c r="C1" s="261"/>
      <c r="D1" s="261"/>
      <c r="E1" s="261"/>
      <c r="F1" s="261"/>
      <c r="G1" s="261"/>
      <c r="AG1" t="s">
        <v>218</v>
      </c>
    </row>
    <row r="2" spans="1:60" ht="24.95" customHeight="1" x14ac:dyDescent="0.2">
      <c r="A2" s="149" t="s">
        <v>7</v>
      </c>
      <c r="B2" s="76" t="s">
        <v>43</v>
      </c>
      <c r="C2" s="262" t="s">
        <v>44</v>
      </c>
      <c r="D2" s="263"/>
      <c r="E2" s="263"/>
      <c r="F2" s="263"/>
      <c r="G2" s="264"/>
      <c r="AG2" t="s">
        <v>219</v>
      </c>
    </row>
    <row r="3" spans="1:60" ht="24.95" customHeight="1" x14ac:dyDescent="0.2">
      <c r="A3" s="149" t="s">
        <v>8</v>
      </c>
      <c r="B3" s="76" t="s">
        <v>61</v>
      </c>
      <c r="C3" s="262" t="s">
        <v>62</v>
      </c>
      <c r="D3" s="263"/>
      <c r="E3" s="263"/>
      <c r="F3" s="263"/>
      <c r="G3" s="264"/>
      <c r="AC3" s="91" t="s">
        <v>219</v>
      </c>
      <c r="AG3" t="s">
        <v>220</v>
      </c>
    </row>
    <row r="4" spans="1:60" ht="24.95" customHeight="1" x14ac:dyDescent="0.2">
      <c r="A4" s="150" t="s">
        <v>9</v>
      </c>
      <c r="B4" s="151" t="s">
        <v>66</v>
      </c>
      <c r="C4" s="265" t="s">
        <v>67</v>
      </c>
      <c r="D4" s="266"/>
      <c r="E4" s="266"/>
      <c r="F4" s="266"/>
      <c r="G4" s="267"/>
      <c r="AG4" t="s">
        <v>221</v>
      </c>
    </row>
    <row r="5" spans="1:60" x14ac:dyDescent="0.2">
      <c r="D5" s="148"/>
    </row>
    <row r="6" spans="1:60" ht="38.25" x14ac:dyDescent="0.2">
      <c r="A6" s="153" t="s">
        <v>222</v>
      </c>
      <c r="B6" s="155" t="s">
        <v>223</v>
      </c>
      <c r="C6" s="155" t="s">
        <v>224</v>
      </c>
      <c r="D6" s="154" t="s">
        <v>225</v>
      </c>
      <c r="E6" s="153" t="s">
        <v>226</v>
      </c>
      <c r="F6" s="152" t="s">
        <v>227</v>
      </c>
      <c r="G6" s="153" t="s">
        <v>29</v>
      </c>
      <c r="H6" s="156" t="s">
        <v>30</v>
      </c>
      <c r="I6" s="156" t="s">
        <v>228</v>
      </c>
      <c r="J6" s="156" t="s">
        <v>31</v>
      </c>
      <c r="K6" s="156" t="s">
        <v>229</v>
      </c>
      <c r="L6" s="156" t="s">
        <v>230</v>
      </c>
      <c r="M6" s="156" t="s">
        <v>231</v>
      </c>
      <c r="N6" s="156" t="s">
        <v>232</v>
      </c>
      <c r="O6" s="156" t="s">
        <v>233</v>
      </c>
      <c r="P6" s="156" t="s">
        <v>234</v>
      </c>
      <c r="Q6" s="156" t="s">
        <v>235</v>
      </c>
      <c r="R6" s="156" t="s">
        <v>236</v>
      </c>
      <c r="S6" s="156" t="s">
        <v>237</v>
      </c>
      <c r="T6" s="156" t="s">
        <v>238</v>
      </c>
      <c r="U6" s="156" t="s">
        <v>239</v>
      </c>
      <c r="V6" s="156" t="s">
        <v>240</v>
      </c>
      <c r="W6" s="156" t="s">
        <v>241</v>
      </c>
    </row>
    <row r="7" spans="1:60" hidden="1" x14ac:dyDescent="0.2">
      <c r="A7" s="5"/>
      <c r="B7" s="6"/>
      <c r="C7" s="6"/>
      <c r="D7" s="8"/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</row>
    <row r="8" spans="1:60" x14ac:dyDescent="0.2">
      <c r="A8" s="172" t="s">
        <v>242</v>
      </c>
      <c r="B8" s="173" t="s">
        <v>148</v>
      </c>
      <c r="C8" s="194" t="s">
        <v>149</v>
      </c>
      <c r="D8" s="174"/>
      <c r="E8" s="175"/>
      <c r="F8" s="176"/>
      <c r="G8" s="176">
        <f>SUMIF(AG9:AG12,"&lt;&gt;NOR",G9:G12)</f>
        <v>0</v>
      </c>
      <c r="H8" s="176"/>
      <c r="I8" s="176">
        <f>SUM(I9:I12)</f>
        <v>0</v>
      </c>
      <c r="J8" s="176"/>
      <c r="K8" s="176">
        <f>SUM(K9:K12)</f>
        <v>0</v>
      </c>
      <c r="L8" s="176"/>
      <c r="M8" s="176">
        <f>SUM(M9:M12)</f>
        <v>0</v>
      </c>
      <c r="N8" s="176"/>
      <c r="O8" s="176">
        <f>SUM(O9:O12)</f>
        <v>0</v>
      </c>
      <c r="P8" s="176"/>
      <c r="Q8" s="176">
        <f>SUM(Q9:Q12)</f>
        <v>0</v>
      </c>
      <c r="R8" s="176"/>
      <c r="S8" s="176"/>
      <c r="T8" s="177"/>
      <c r="U8" s="171"/>
      <c r="V8" s="171">
        <f>SUM(V9:V12)</f>
        <v>0</v>
      </c>
      <c r="W8" s="171"/>
      <c r="AG8" t="s">
        <v>243</v>
      </c>
    </row>
    <row r="9" spans="1:60" outlineLevel="1" x14ac:dyDescent="0.2">
      <c r="A9" s="185">
        <v>1</v>
      </c>
      <c r="B9" s="186" t="s">
        <v>1997</v>
      </c>
      <c r="C9" s="195" t="s">
        <v>1998</v>
      </c>
      <c r="D9" s="187" t="s">
        <v>444</v>
      </c>
      <c r="E9" s="188">
        <v>1</v>
      </c>
      <c r="F9" s="189"/>
      <c r="G9" s="190">
        <f>ROUND(E9*F9,2)</f>
        <v>0</v>
      </c>
      <c r="H9" s="189"/>
      <c r="I9" s="190">
        <f>ROUND(E9*H9,2)</f>
        <v>0</v>
      </c>
      <c r="J9" s="189"/>
      <c r="K9" s="190">
        <f>ROUND(E9*J9,2)</f>
        <v>0</v>
      </c>
      <c r="L9" s="190">
        <v>21</v>
      </c>
      <c r="M9" s="190">
        <f>G9*(1+L9/100)</f>
        <v>0</v>
      </c>
      <c r="N9" s="190">
        <v>0</v>
      </c>
      <c r="O9" s="190">
        <f>ROUND(E9*N9,2)</f>
        <v>0</v>
      </c>
      <c r="P9" s="190">
        <v>0</v>
      </c>
      <c r="Q9" s="190">
        <f>ROUND(E9*P9,2)</f>
        <v>0</v>
      </c>
      <c r="R9" s="190"/>
      <c r="S9" s="190" t="s">
        <v>247</v>
      </c>
      <c r="T9" s="191" t="s">
        <v>248</v>
      </c>
      <c r="U9" s="167">
        <v>0</v>
      </c>
      <c r="V9" s="167">
        <f>ROUND(E9*U9,2)</f>
        <v>0</v>
      </c>
      <c r="W9" s="167"/>
      <c r="X9" s="157"/>
      <c r="Y9" s="157"/>
      <c r="Z9" s="157"/>
      <c r="AA9" s="157"/>
      <c r="AB9" s="157"/>
      <c r="AC9" s="157"/>
      <c r="AD9" s="157"/>
      <c r="AE9" s="157"/>
      <c r="AF9" s="157"/>
      <c r="AG9" s="157" t="s">
        <v>664</v>
      </c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</row>
    <row r="10" spans="1:60" outlineLevel="1" x14ac:dyDescent="0.2">
      <c r="A10" s="185">
        <v>2</v>
      </c>
      <c r="B10" s="186" t="s">
        <v>1999</v>
      </c>
      <c r="C10" s="195" t="s">
        <v>2000</v>
      </c>
      <c r="D10" s="187" t="s">
        <v>444</v>
      </c>
      <c r="E10" s="188">
        <v>2</v>
      </c>
      <c r="F10" s="189"/>
      <c r="G10" s="190">
        <f>ROUND(E10*F10,2)</f>
        <v>0</v>
      </c>
      <c r="H10" s="189"/>
      <c r="I10" s="190">
        <f>ROUND(E10*H10,2)</f>
        <v>0</v>
      </c>
      <c r="J10" s="189"/>
      <c r="K10" s="190">
        <f>ROUND(E10*J10,2)</f>
        <v>0</v>
      </c>
      <c r="L10" s="190">
        <v>21</v>
      </c>
      <c r="M10" s="190">
        <f>G10*(1+L10/100)</f>
        <v>0</v>
      </c>
      <c r="N10" s="190">
        <v>0</v>
      </c>
      <c r="O10" s="190">
        <f>ROUND(E10*N10,2)</f>
        <v>0</v>
      </c>
      <c r="P10" s="190">
        <v>0</v>
      </c>
      <c r="Q10" s="190">
        <f>ROUND(E10*P10,2)</f>
        <v>0</v>
      </c>
      <c r="R10" s="190"/>
      <c r="S10" s="190" t="s">
        <v>247</v>
      </c>
      <c r="T10" s="191" t="s">
        <v>248</v>
      </c>
      <c r="U10" s="167">
        <v>0</v>
      </c>
      <c r="V10" s="167">
        <f>ROUND(E10*U10,2)</f>
        <v>0</v>
      </c>
      <c r="W10" s="167"/>
      <c r="X10" s="157"/>
      <c r="Y10" s="157"/>
      <c r="Z10" s="157"/>
      <c r="AA10" s="157"/>
      <c r="AB10" s="157"/>
      <c r="AC10" s="157"/>
      <c r="AD10" s="157"/>
      <c r="AE10" s="157"/>
      <c r="AF10" s="157"/>
      <c r="AG10" s="157" t="s">
        <v>664</v>
      </c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</row>
    <row r="11" spans="1:60" outlineLevel="1" x14ac:dyDescent="0.2">
      <c r="A11" s="185">
        <v>3</v>
      </c>
      <c r="B11" s="186" t="s">
        <v>2001</v>
      </c>
      <c r="C11" s="195" t="s">
        <v>2002</v>
      </c>
      <c r="D11" s="187" t="s">
        <v>444</v>
      </c>
      <c r="E11" s="188">
        <v>1</v>
      </c>
      <c r="F11" s="189"/>
      <c r="G11" s="190">
        <f>ROUND(E11*F11,2)</f>
        <v>0</v>
      </c>
      <c r="H11" s="189"/>
      <c r="I11" s="190">
        <f>ROUND(E11*H11,2)</f>
        <v>0</v>
      </c>
      <c r="J11" s="189"/>
      <c r="K11" s="190">
        <f>ROUND(E11*J11,2)</f>
        <v>0</v>
      </c>
      <c r="L11" s="190">
        <v>21</v>
      </c>
      <c r="M11" s="190">
        <f>G11*(1+L11/100)</f>
        <v>0</v>
      </c>
      <c r="N11" s="190">
        <v>0</v>
      </c>
      <c r="O11" s="190">
        <f>ROUND(E11*N11,2)</f>
        <v>0</v>
      </c>
      <c r="P11" s="190">
        <v>0</v>
      </c>
      <c r="Q11" s="190">
        <f>ROUND(E11*P11,2)</f>
        <v>0</v>
      </c>
      <c r="R11" s="190"/>
      <c r="S11" s="190" t="s">
        <v>247</v>
      </c>
      <c r="T11" s="191" t="s">
        <v>248</v>
      </c>
      <c r="U11" s="167">
        <v>0</v>
      </c>
      <c r="V11" s="167">
        <f>ROUND(E11*U11,2)</f>
        <v>0</v>
      </c>
      <c r="W11" s="167"/>
      <c r="X11" s="157"/>
      <c r="Y11" s="157"/>
      <c r="Z11" s="157"/>
      <c r="AA11" s="157"/>
      <c r="AB11" s="157"/>
      <c r="AC11" s="157"/>
      <c r="AD11" s="157"/>
      <c r="AE11" s="157"/>
      <c r="AF11" s="157"/>
      <c r="AG11" s="157" t="s">
        <v>664</v>
      </c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</row>
    <row r="12" spans="1:60" outlineLevel="1" x14ac:dyDescent="0.2">
      <c r="A12" s="185">
        <v>4</v>
      </c>
      <c r="B12" s="186" t="s">
        <v>2003</v>
      </c>
      <c r="C12" s="195" t="s">
        <v>2004</v>
      </c>
      <c r="D12" s="187" t="s">
        <v>444</v>
      </c>
      <c r="E12" s="188">
        <v>4</v>
      </c>
      <c r="F12" s="189"/>
      <c r="G12" s="190">
        <f>ROUND(E12*F12,2)</f>
        <v>0</v>
      </c>
      <c r="H12" s="189"/>
      <c r="I12" s="190">
        <f>ROUND(E12*H12,2)</f>
        <v>0</v>
      </c>
      <c r="J12" s="189"/>
      <c r="K12" s="190">
        <f>ROUND(E12*J12,2)</f>
        <v>0</v>
      </c>
      <c r="L12" s="190">
        <v>21</v>
      </c>
      <c r="M12" s="190">
        <f>G12*(1+L12/100)</f>
        <v>0</v>
      </c>
      <c r="N12" s="190">
        <v>0</v>
      </c>
      <c r="O12" s="190">
        <f>ROUND(E12*N12,2)</f>
        <v>0</v>
      </c>
      <c r="P12" s="190">
        <v>0</v>
      </c>
      <c r="Q12" s="190">
        <f>ROUND(E12*P12,2)</f>
        <v>0</v>
      </c>
      <c r="R12" s="190"/>
      <c r="S12" s="190" t="s">
        <v>247</v>
      </c>
      <c r="T12" s="191" t="s">
        <v>248</v>
      </c>
      <c r="U12" s="167">
        <v>0</v>
      </c>
      <c r="V12" s="167">
        <f>ROUND(E12*U12,2)</f>
        <v>0</v>
      </c>
      <c r="W12" s="167"/>
      <c r="X12" s="157"/>
      <c r="Y12" s="157"/>
      <c r="Z12" s="157"/>
      <c r="AA12" s="157"/>
      <c r="AB12" s="157"/>
      <c r="AC12" s="157"/>
      <c r="AD12" s="157"/>
      <c r="AE12" s="157"/>
      <c r="AF12" s="157"/>
      <c r="AG12" s="157" t="s">
        <v>664</v>
      </c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</row>
    <row r="13" spans="1:60" x14ac:dyDescent="0.2">
      <c r="A13" s="172" t="s">
        <v>242</v>
      </c>
      <c r="B13" s="173" t="s">
        <v>150</v>
      </c>
      <c r="C13" s="194" t="s">
        <v>151</v>
      </c>
      <c r="D13" s="174"/>
      <c r="E13" s="175"/>
      <c r="F13" s="176"/>
      <c r="G13" s="176">
        <f>SUMIF(AG14:AG169,"&lt;&gt;NOR",G14:G169)</f>
        <v>0</v>
      </c>
      <c r="H13" s="176"/>
      <c r="I13" s="176">
        <f>SUM(I14:I169)</f>
        <v>0</v>
      </c>
      <c r="J13" s="176"/>
      <c r="K13" s="176">
        <f>SUM(K14:K169)</f>
        <v>0</v>
      </c>
      <c r="L13" s="176"/>
      <c r="M13" s="176">
        <f>SUM(M14:M169)</f>
        <v>0</v>
      </c>
      <c r="N13" s="176"/>
      <c r="O13" s="176">
        <f>SUM(O14:O169)</f>
        <v>0</v>
      </c>
      <c r="P13" s="176"/>
      <c r="Q13" s="176">
        <f>SUM(Q14:Q169)</f>
        <v>0</v>
      </c>
      <c r="R13" s="176"/>
      <c r="S13" s="176"/>
      <c r="T13" s="177"/>
      <c r="U13" s="171"/>
      <c r="V13" s="171">
        <f>SUM(V14:V169)</f>
        <v>0</v>
      </c>
      <c r="W13" s="171"/>
      <c r="AG13" t="s">
        <v>243</v>
      </c>
    </row>
    <row r="14" spans="1:60" outlineLevel="1" x14ac:dyDescent="0.2">
      <c r="A14" s="185">
        <v>5</v>
      </c>
      <c r="B14" s="186" t="s">
        <v>2005</v>
      </c>
      <c r="C14" s="195" t="s">
        <v>2006</v>
      </c>
      <c r="D14" s="187" t="s">
        <v>444</v>
      </c>
      <c r="E14" s="188">
        <v>80</v>
      </c>
      <c r="F14" s="189"/>
      <c r="G14" s="190">
        <f t="shared" ref="G14:G45" si="0">ROUND(E14*F14,2)</f>
        <v>0</v>
      </c>
      <c r="H14" s="189"/>
      <c r="I14" s="190">
        <f t="shared" ref="I14:I45" si="1">ROUND(E14*H14,2)</f>
        <v>0</v>
      </c>
      <c r="J14" s="189"/>
      <c r="K14" s="190">
        <f t="shared" ref="K14:K45" si="2">ROUND(E14*J14,2)</f>
        <v>0</v>
      </c>
      <c r="L14" s="190">
        <v>21</v>
      </c>
      <c r="M14" s="190">
        <f t="shared" ref="M14:M45" si="3">G14*(1+L14/100)</f>
        <v>0</v>
      </c>
      <c r="N14" s="190">
        <v>0</v>
      </c>
      <c r="O14" s="190">
        <f t="shared" ref="O14:O45" si="4">ROUND(E14*N14,2)</f>
        <v>0</v>
      </c>
      <c r="P14" s="190">
        <v>0</v>
      </c>
      <c r="Q14" s="190">
        <f t="shared" ref="Q14:Q45" si="5">ROUND(E14*P14,2)</f>
        <v>0</v>
      </c>
      <c r="R14" s="190"/>
      <c r="S14" s="190" t="s">
        <v>247</v>
      </c>
      <c r="T14" s="191" t="s">
        <v>248</v>
      </c>
      <c r="U14" s="167">
        <v>0</v>
      </c>
      <c r="V14" s="167">
        <f t="shared" ref="V14:V45" si="6">ROUND(E14*U14,2)</f>
        <v>0</v>
      </c>
      <c r="W14" s="167"/>
      <c r="X14" s="157"/>
      <c r="Y14" s="157"/>
      <c r="Z14" s="157"/>
      <c r="AA14" s="157"/>
      <c r="AB14" s="157"/>
      <c r="AC14" s="157"/>
      <c r="AD14" s="157"/>
      <c r="AE14" s="157"/>
      <c r="AF14" s="157"/>
      <c r="AG14" s="157" t="s">
        <v>249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</row>
    <row r="15" spans="1:60" outlineLevel="1" x14ac:dyDescent="0.2">
      <c r="A15" s="185">
        <v>6</v>
      </c>
      <c r="B15" s="186" t="s">
        <v>2007</v>
      </c>
      <c r="C15" s="195" t="s">
        <v>2006</v>
      </c>
      <c r="D15" s="187" t="s">
        <v>444</v>
      </c>
      <c r="E15" s="188">
        <v>80</v>
      </c>
      <c r="F15" s="189"/>
      <c r="G15" s="190">
        <f t="shared" si="0"/>
        <v>0</v>
      </c>
      <c r="H15" s="189"/>
      <c r="I15" s="190">
        <f t="shared" si="1"/>
        <v>0</v>
      </c>
      <c r="J15" s="189"/>
      <c r="K15" s="190">
        <f t="shared" si="2"/>
        <v>0</v>
      </c>
      <c r="L15" s="190">
        <v>21</v>
      </c>
      <c r="M15" s="190">
        <f t="shared" si="3"/>
        <v>0</v>
      </c>
      <c r="N15" s="190">
        <v>0</v>
      </c>
      <c r="O15" s="190">
        <f t="shared" si="4"/>
        <v>0</v>
      </c>
      <c r="P15" s="190">
        <v>0</v>
      </c>
      <c r="Q15" s="190">
        <f t="shared" si="5"/>
        <v>0</v>
      </c>
      <c r="R15" s="190"/>
      <c r="S15" s="190" t="s">
        <v>247</v>
      </c>
      <c r="T15" s="191" t="s">
        <v>248</v>
      </c>
      <c r="U15" s="167">
        <v>0</v>
      </c>
      <c r="V15" s="167">
        <f t="shared" si="6"/>
        <v>0</v>
      </c>
      <c r="W15" s="167"/>
      <c r="X15" s="157"/>
      <c r="Y15" s="157"/>
      <c r="Z15" s="157"/>
      <c r="AA15" s="157"/>
      <c r="AB15" s="157"/>
      <c r="AC15" s="157"/>
      <c r="AD15" s="157"/>
      <c r="AE15" s="157"/>
      <c r="AF15" s="157"/>
      <c r="AG15" s="157" t="s">
        <v>664</v>
      </c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</row>
    <row r="16" spans="1:60" outlineLevel="1" x14ac:dyDescent="0.2">
      <c r="A16" s="185">
        <v>7</v>
      </c>
      <c r="B16" s="186" t="s">
        <v>113</v>
      </c>
      <c r="C16" s="195" t="s">
        <v>2008</v>
      </c>
      <c r="D16" s="187" t="s">
        <v>444</v>
      </c>
      <c r="E16" s="188">
        <v>60</v>
      </c>
      <c r="F16" s="189"/>
      <c r="G16" s="190">
        <f t="shared" si="0"/>
        <v>0</v>
      </c>
      <c r="H16" s="189"/>
      <c r="I16" s="190">
        <f t="shared" si="1"/>
        <v>0</v>
      </c>
      <c r="J16" s="189"/>
      <c r="K16" s="190">
        <f t="shared" si="2"/>
        <v>0</v>
      </c>
      <c r="L16" s="190">
        <v>21</v>
      </c>
      <c r="M16" s="190">
        <f t="shared" si="3"/>
        <v>0</v>
      </c>
      <c r="N16" s="190">
        <v>0</v>
      </c>
      <c r="O16" s="190">
        <f t="shared" si="4"/>
        <v>0</v>
      </c>
      <c r="P16" s="190">
        <v>0</v>
      </c>
      <c r="Q16" s="190">
        <f t="shared" si="5"/>
        <v>0</v>
      </c>
      <c r="R16" s="190"/>
      <c r="S16" s="190" t="s">
        <v>247</v>
      </c>
      <c r="T16" s="191" t="s">
        <v>248</v>
      </c>
      <c r="U16" s="167">
        <v>0</v>
      </c>
      <c r="V16" s="167">
        <f t="shared" si="6"/>
        <v>0</v>
      </c>
      <c r="W16" s="167"/>
      <c r="X16" s="157"/>
      <c r="Y16" s="157"/>
      <c r="Z16" s="157"/>
      <c r="AA16" s="157"/>
      <c r="AB16" s="157"/>
      <c r="AC16" s="157"/>
      <c r="AD16" s="157"/>
      <c r="AE16" s="157"/>
      <c r="AF16" s="157"/>
      <c r="AG16" s="157" t="s">
        <v>249</v>
      </c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</row>
    <row r="17" spans="1:60" outlineLevel="1" x14ac:dyDescent="0.2">
      <c r="A17" s="185">
        <v>8</v>
      </c>
      <c r="B17" s="186" t="s">
        <v>2009</v>
      </c>
      <c r="C17" s="195" t="s">
        <v>2008</v>
      </c>
      <c r="D17" s="187" t="s">
        <v>444</v>
      </c>
      <c r="E17" s="188">
        <v>60</v>
      </c>
      <c r="F17" s="189"/>
      <c r="G17" s="190">
        <f t="shared" si="0"/>
        <v>0</v>
      </c>
      <c r="H17" s="189"/>
      <c r="I17" s="190">
        <f t="shared" si="1"/>
        <v>0</v>
      </c>
      <c r="J17" s="189"/>
      <c r="K17" s="190">
        <f t="shared" si="2"/>
        <v>0</v>
      </c>
      <c r="L17" s="190">
        <v>21</v>
      </c>
      <c r="M17" s="190">
        <f t="shared" si="3"/>
        <v>0</v>
      </c>
      <c r="N17" s="190">
        <v>0</v>
      </c>
      <c r="O17" s="190">
        <f t="shared" si="4"/>
        <v>0</v>
      </c>
      <c r="P17" s="190">
        <v>0</v>
      </c>
      <c r="Q17" s="190">
        <f t="shared" si="5"/>
        <v>0</v>
      </c>
      <c r="R17" s="190"/>
      <c r="S17" s="190" t="s">
        <v>247</v>
      </c>
      <c r="T17" s="191" t="s">
        <v>248</v>
      </c>
      <c r="U17" s="167">
        <v>0</v>
      </c>
      <c r="V17" s="167">
        <f t="shared" si="6"/>
        <v>0</v>
      </c>
      <c r="W17" s="167"/>
      <c r="X17" s="157"/>
      <c r="Y17" s="157"/>
      <c r="Z17" s="157"/>
      <c r="AA17" s="157"/>
      <c r="AB17" s="157"/>
      <c r="AC17" s="157"/>
      <c r="AD17" s="157"/>
      <c r="AE17" s="157"/>
      <c r="AF17" s="157"/>
      <c r="AG17" s="157" t="s">
        <v>664</v>
      </c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  <c r="BD17" s="157"/>
      <c r="BE17" s="157"/>
      <c r="BF17" s="157"/>
      <c r="BG17" s="157"/>
      <c r="BH17" s="157"/>
    </row>
    <row r="18" spans="1:60" outlineLevel="1" x14ac:dyDescent="0.2">
      <c r="A18" s="185">
        <v>9</v>
      </c>
      <c r="B18" s="186" t="s">
        <v>2010</v>
      </c>
      <c r="C18" s="195" t="s">
        <v>2011</v>
      </c>
      <c r="D18" s="187" t="s">
        <v>444</v>
      </c>
      <c r="E18" s="188">
        <v>8</v>
      </c>
      <c r="F18" s="189"/>
      <c r="G18" s="190">
        <f t="shared" si="0"/>
        <v>0</v>
      </c>
      <c r="H18" s="189"/>
      <c r="I18" s="190">
        <f t="shared" si="1"/>
        <v>0</v>
      </c>
      <c r="J18" s="189"/>
      <c r="K18" s="190">
        <f t="shared" si="2"/>
        <v>0</v>
      </c>
      <c r="L18" s="190">
        <v>21</v>
      </c>
      <c r="M18" s="190">
        <f t="shared" si="3"/>
        <v>0</v>
      </c>
      <c r="N18" s="190">
        <v>0</v>
      </c>
      <c r="O18" s="190">
        <f t="shared" si="4"/>
        <v>0</v>
      </c>
      <c r="P18" s="190">
        <v>0</v>
      </c>
      <c r="Q18" s="190">
        <f t="shared" si="5"/>
        <v>0</v>
      </c>
      <c r="R18" s="190"/>
      <c r="S18" s="190" t="s">
        <v>247</v>
      </c>
      <c r="T18" s="191" t="s">
        <v>248</v>
      </c>
      <c r="U18" s="167">
        <v>0</v>
      </c>
      <c r="V18" s="167">
        <f t="shared" si="6"/>
        <v>0</v>
      </c>
      <c r="W18" s="167"/>
      <c r="X18" s="157"/>
      <c r="Y18" s="157"/>
      <c r="Z18" s="157"/>
      <c r="AA18" s="157"/>
      <c r="AB18" s="157"/>
      <c r="AC18" s="157"/>
      <c r="AD18" s="157"/>
      <c r="AE18" s="157"/>
      <c r="AF18" s="157"/>
      <c r="AG18" s="157" t="s">
        <v>249</v>
      </c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/>
      <c r="BG18" s="157"/>
      <c r="BH18" s="157"/>
    </row>
    <row r="19" spans="1:60" outlineLevel="1" x14ac:dyDescent="0.2">
      <c r="A19" s="185">
        <v>10</v>
      </c>
      <c r="B19" s="186" t="s">
        <v>2012</v>
      </c>
      <c r="C19" s="195" t="s">
        <v>2011</v>
      </c>
      <c r="D19" s="187" t="s">
        <v>444</v>
      </c>
      <c r="E19" s="188">
        <v>8</v>
      </c>
      <c r="F19" s="189"/>
      <c r="G19" s="190">
        <f t="shared" si="0"/>
        <v>0</v>
      </c>
      <c r="H19" s="189"/>
      <c r="I19" s="190">
        <f t="shared" si="1"/>
        <v>0</v>
      </c>
      <c r="J19" s="189"/>
      <c r="K19" s="190">
        <f t="shared" si="2"/>
        <v>0</v>
      </c>
      <c r="L19" s="190">
        <v>21</v>
      </c>
      <c r="M19" s="190">
        <f t="shared" si="3"/>
        <v>0</v>
      </c>
      <c r="N19" s="190">
        <v>0</v>
      </c>
      <c r="O19" s="190">
        <f t="shared" si="4"/>
        <v>0</v>
      </c>
      <c r="P19" s="190">
        <v>0</v>
      </c>
      <c r="Q19" s="190">
        <f t="shared" si="5"/>
        <v>0</v>
      </c>
      <c r="R19" s="190"/>
      <c r="S19" s="190" t="s">
        <v>247</v>
      </c>
      <c r="T19" s="191" t="s">
        <v>248</v>
      </c>
      <c r="U19" s="167">
        <v>0</v>
      </c>
      <c r="V19" s="167">
        <f t="shared" si="6"/>
        <v>0</v>
      </c>
      <c r="W19" s="167"/>
      <c r="X19" s="157"/>
      <c r="Y19" s="157"/>
      <c r="Z19" s="157"/>
      <c r="AA19" s="157"/>
      <c r="AB19" s="157"/>
      <c r="AC19" s="157"/>
      <c r="AD19" s="157"/>
      <c r="AE19" s="157"/>
      <c r="AF19" s="157"/>
      <c r="AG19" s="157" t="s">
        <v>664</v>
      </c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7"/>
      <c r="BB19" s="157"/>
      <c r="BC19" s="157"/>
      <c r="BD19" s="157"/>
      <c r="BE19" s="157"/>
      <c r="BF19" s="157"/>
      <c r="BG19" s="157"/>
      <c r="BH19" s="157"/>
    </row>
    <row r="20" spans="1:60" outlineLevel="1" x14ac:dyDescent="0.2">
      <c r="A20" s="185">
        <v>11</v>
      </c>
      <c r="B20" s="186" t="s">
        <v>117</v>
      </c>
      <c r="C20" s="195" t="s">
        <v>2013</v>
      </c>
      <c r="D20" s="187" t="s">
        <v>444</v>
      </c>
      <c r="E20" s="188">
        <v>1</v>
      </c>
      <c r="F20" s="189"/>
      <c r="G20" s="190">
        <f t="shared" si="0"/>
        <v>0</v>
      </c>
      <c r="H20" s="189"/>
      <c r="I20" s="190">
        <f t="shared" si="1"/>
        <v>0</v>
      </c>
      <c r="J20" s="189"/>
      <c r="K20" s="190">
        <f t="shared" si="2"/>
        <v>0</v>
      </c>
      <c r="L20" s="190">
        <v>21</v>
      </c>
      <c r="M20" s="190">
        <f t="shared" si="3"/>
        <v>0</v>
      </c>
      <c r="N20" s="190">
        <v>0</v>
      </c>
      <c r="O20" s="190">
        <f t="shared" si="4"/>
        <v>0</v>
      </c>
      <c r="P20" s="190">
        <v>0</v>
      </c>
      <c r="Q20" s="190">
        <f t="shared" si="5"/>
        <v>0</v>
      </c>
      <c r="R20" s="190"/>
      <c r="S20" s="190" t="s">
        <v>247</v>
      </c>
      <c r="T20" s="191" t="s">
        <v>248</v>
      </c>
      <c r="U20" s="167">
        <v>0</v>
      </c>
      <c r="V20" s="167">
        <f t="shared" si="6"/>
        <v>0</v>
      </c>
      <c r="W20" s="167"/>
      <c r="X20" s="157"/>
      <c r="Y20" s="157"/>
      <c r="Z20" s="157"/>
      <c r="AA20" s="157"/>
      <c r="AB20" s="157"/>
      <c r="AC20" s="157"/>
      <c r="AD20" s="157"/>
      <c r="AE20" s="157"/>
      <c r="AF20" s="157"/>
      <c r="AG20" s="157" t="s">
        <v>249</v>
      </c>
      <c r="AH20" s="157"/>
      <c r="AI20" s="157"/>
      <c r="AJ20" s="157"/>
      <c r="AK20" s="157"/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7"/>
      <c r="BE20" s="157"/>
      <c r="BF20" s="157"/>
      <c r="BG20" s="157"/>
      <c r="BH20" s="157"/>
    </row>
    <row r="21" spans="1:60" outlineLevel="1" x14ac:dyDescent="0.2">
      <c r="A21" s="185">
        <v>12</v>
      </c>
      <c r="B21" s="186" t="s">
        <v>2014</v>
      </c>
      <c r="C21" s="195" t="s">
        <v>2013</v>
      </c>
      <c r="D21" s="187" t="s">
        <v>444</v>
      </c>
      <c r="E21" s="188">
        <v>1</v>
      </c>
      <c r="F21" s="189"/>
      <c r="G21" s="190">
        <f t="shared" si="0"/>
        <v>0</v>
      </c>
      <c r="H21" s="189"/>
      <c r="I21" s="190">
        <f t="shared" si="1"/>
        <v>0</v>
      </c>
      <c r="J21" s="189"/>
      <c r="K21" s="190">
        <f t="shared" si="2"/>
        <v>0</v>
      </c>
      <c r="L21" s="190">
        <v>21</v>
      </c>
      <c r="M21" s="190">
        <f t="shared" si="3"/>
        <v>0</v>
      </c>
      <c r="N21" s="190">
        <v>0</v>
      </c>
      <c r="O21" s="190">
        <f t="shared" si="4"/>
        <v>0</v>
      </c>
      <c r="P21" s="190">
        <v>0</v>
      </c>
      <c r="Q21" s="190">
        <f t="shared" si="5"/>
        <v>0</v>
      </c>
      <c r="R21" s="190"/>
      <c r="S21" s="190" t="s">
        <v>247</v>
      </c>
      <c r="T21" s="191" t="s">
        <v>248</v>
      </c>
      <c r="U21" s="167">
        <v>0</v>
      </c>
      <c r="V21" s="167">
        <f t="shared" si="6"/>
        <v>0</v>
      </c>
      <c r="W21" s="167"/>
      <c r="X21" s="157"/>
      <c r="Y21" s="157"/>
      <c r="Z21" s="157"/>
      <c r="AA21" s="157"/>
      <c r="AB21" s="157"/>
      <c r="AC21" s="157"/>
      <c r="AD21" s="157"/>
      <c r="AE21" s="157"/>
      <c r="AF21" s="157"/>
      <c r="AG21" s="157" t="s">
        <v>664</v>
      </c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outlineLevel="1" x14ac:dyDescent="0.2">
      <c r="A22" s="185">
        <v>13</v>
      </c>
      <c r="B22" s="186" t="s">
        <v>121</v>
      </c>
      <c r="C22" s="195" t="s">
        <v>2015</v>
      </c>
      <c r="D22" s="187" t="s">
        <v>298</v>
      </c>
      <c r="E22" s="188">
        <v>115</v>
      </c>
      <c r="F22" s="189"/>
      <c r="G22" s="190">
        <f t="shared" si="0"/>
        <v>0</v>
      </c>
      <c r="H22" s="189"/>
      <c r="I22" s="190">
        <f t="shared" si="1"/>
        <v>0</v>
      </c>
      <c r="J22" s="189"/>
      <c r="K22" s="190">
        <f t="shared" si="2"/>
        <v>0</v>
      </c>
      <c r="L22" s="190">
        <v>21</v>
      </c>
      <c r="M22" s="190">
        <f t="shared" si="3"/>
        <v>0</v>
      </c>
      <c r="N22" s="190">
        <v>0</v>
      </c>
      <c r="O22" s="190">
        <f t="shared" si="4"/>
        <v>0</v>
      </c>
      <c r="P22" s="190">
        <v>0</v>
      </c>
      <c r="Q22" s="190">
        <f t="shared" si="5"/>
        <v>0</v>
      </c>
      <c r="R22" s="190"/>
      <c r="S22" s="190" t="s">
        <v>247</v>
      </c>
      <c r="T22" s="191" t="s">
        <v>248</v>
      </c>
      <c r="U22" s="167">
        <v>0</v>
      </c>
      <c r="V22" s="167">
        <f t="shared" si="6"/>
        <v>0</v>
      </c>
      <c r="W22" s="167"/>
      <c r="X22" s="157"/>
      <c r="Y22" s="157"/>
      <c r="Z22" s="157"/>
      <c r="AA22" s="157"/>
      <c r="AB22" s="157"/>
      <c r="AC22" s="157"/>
      <c r="AD22" s="157"/>
      <c r="AE22" s="157"/>
      <c r="AF22" s="157"/>
      <c r="AG22" s="157" t="s">
        <v>249</v>
      </c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</row>
    <row r="23" spans="1:60" outlineLevel="1" x14ac:dyDescent="0.2">
      <c r="A23" s="185">
        <v>14</v>
      </c>
      <c r="B23" s="186" t="s">
        <v>2016</v>
      </c>
      <c r="C23" s="195" t="s">
        <v>2015</v>
      </c>
      <c r="D23" s="187" t="s">
        <v>298</v>
      </c>
      <c r="E23" s="188">
        <v>115</v>
      </c>
      <c r="F23" s="189"/>
      <c r="G23" s="190">
        <f t="shared" si="0"/>
        <v>0</v>
      </c>
      <c r="H23" s="189"/>
      <c r="I23" s="190">
        <f t="shared" si="1"/>
        <v>0</v>
      </c>
      <c r="J23" s="189"/>
      <c r="K23" s="190">
        <f t="shared" si="2"/>
        <v>0</v>
      </c>
      <c r="L23" s="190">
        <v>21</v>
      </c>
      <c r="M23" s="190">
        <f t="shared" si="3"/>
        <v>0</v>
      </c>
      <c r="N23" s="190">
        <v>0</v>
      </c>
      <c r="O23" s="190">
        <f t="shared" si="4"/>
        <v>0</v>
      </c>
      <c r="P23" s="190">
        <v>0</v>
      </c>
      <c r="Q23" s="190">
        <f t="shared" si="5"/>
        <v>0</v>
      </c>
      <c r="R23" s="190"/>
      <c r="S23" s="190" t="s">
        <v>247</v>
      </c>
      <c r="T23" s="191" t="s">
        <v>248</v>
      </c>
      <c r="U23" s="167">
        <v>0</v>
      </c>
      <c r="V23" s="167">
        <f t="shared" si="6"/>
        <v>0</v>
      </c>
      <c r="W23" s="167"/>
      <c r="X23" s="157"/>
      <c r="Y23" s="157"/>
      <c r="Z23" s="157"/>
      <c r="AA23" s="157"/>
      <c r="AB23" s="157"/>
      <c r="AC23" s="157"/>
      <c r="AD23" s="157"/>
      <c r="AE23" s="157"/>
      <c r="AF23" s="157"/>
      <c r="AG23" s="157" t="s">
        <v>664</v>
      </c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57"/>
      <c r="BF23" s="157"/>
      <c r="BG23" s="157"/>
      <c r="BH23" s="157"/>
    </row>
    <row r="24" spans="1:60" outlineLevel="1" x14ac:dyDescent="0.2">
      <c r="A24" s="185">
        <v>15</v>
      </c>
      <c r="B24" s="186" t="s">
        <v>458</v>
      </c>
      <c r="C24" s="195" t="s">
        <v>2017</v>
      </c>
      <c r="D24" s="187" t="s">
        <v>444</v>
      </c>
      <c r="E24" s="188">
        <v>200</v>
      </c>
      <c r="F24" s="189"/>
      <c r="G24" s="190">
        <f t="shared" si="0"/>
        <v>0</v>
      </c>
      <c r="H24" s="189"/>
      <c r="I24" s="190">
        <f t="shared" si="1"/>
        <v>0</v>
      </c>
      <c r="J24" s="189"/>
      <c r="K24" s="190">
        <f t="shared" si="2"/>
        <v>0</v>
      </c>
      <c r="L24" s="190">
        <v>21</v>
      </c>
      <c r="M24" s="190">
        <f t="shared" si="3"/>
        <v>0</v>
      </c>
      <c r="N24" s="190">
        <v>0</v>
      </c>
      <c r="O24" s="190">
        <f t="shared" si="4"/>
        <v>0</v>
      </c>
      <c r="P24" s="190">
        <v>0</v>
      </c>
      <c r="Q24" s="190">
        <f t="shared" si="5"/>
        <v>0</v>
      </c>
      <c r="R24" s="190"/>
      <c r="S24" s="190" t="s">
        <v>247</v>
      </c>
      <c r="T24" s="191" t="s">
        <v>248</v>
      </c>
      <c r="U24" s="167">
        <v>0</v>
      </c>
      <c r="V24" s="167">
        <f t="shared" si="6"/>
        <v>0</v>
      </c>
      <c r="W24" s="167"/>
      <c r="X24" s="157"/>
      <c r="Y24" s="157"/>
      <c r="Z24" s="157"/>
      <c r="AA24" s="157"/>
      <c r="AB24" s="157"/>
      <c r="AC24" s="157"/>
      <c r="AD24" s="157"/>
      <c r="AE24" s="157"/>
      <c r="AF24" s="157"/>
      <c r="AG24" s="157" t="s">
        <v>249</v>
      </c>
      <c r="AH24" s="157"/>
      <c r="AI24" s="157"/>
      <c r="AJ24" s="157"/>
      <c r="AK24" s="157"/>
      <c r="AL24" s="157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</row>
    <row r="25" spans="1:60" outlineLevel="1" x14ac:dyDescent="0.2">
      <c r="A25" s="185">
        <v>16</v>
      </c>
      <c r="B25" s="186" t="s">
        <v>2018</v>
      </c>
      <c r="C25" s="195" t="s">
        <v>2017</v>
      </c>
      <c r="D25" s="187" t="s">
        <v>444</v>
      </c>
      <c r="E25" s="188">
        <v>200</v>
      </c>
      <c r="F25" s="189"/>
      <c r="G25" s="190">
        <f t="shared" si="0"/>
        <v>0</v>
      </c>
      <c r="H25" s="189"/>
      <c r="I25" s="190">
        <f t="shared" si="1"/>
        <v>0</v>
      </c>
      <c r="J25" s="189"/>
      <c r="K25" s="190">
        <f t="shared" si="2"/>
        <v>0</v>
      </c>
      <c r="L25" s="190">
        <v>21</v>
      </c>
      <c r="M25" s="190">
        <f t="shared" si="3"/>
        <v>0</v>
      </c>
      <c r="N25" s="190">
        <v>0</v>
      </c>
      <c r="O25" s="190">
        <f t="shared" si="4"/>
        <v>0</v>
      </c>
      <c r="P25" s="190">
        <v>0</v>
      </c>
      <c r="Q25" s="190">
        <f t="shared" si="5"/>
        <v>0</v>
      </c>
      <c r="R25" s="190"/>
      <c r="S25" s="190" t="s">
        <v>247</v>
      </c>
      <c r="T25" s="191" t="s">
        <v>248</v>
      </c>
      <c r="U25" s="167">
        <v>0</v>
      </c>
      <c r="V25" s="167">
        <f t="shared" si="6"/>
        <v>0</v>
      </c>
      <c r="W25" s="167"/>
      <c r="X25" s="157"/>
      <c r="Y25" s="157"/>
      <c r="Z25" s="157"/>
      <c r="AA25" s="157"/>
      <c r="AB25" s="157"/>
      <c r="AC25" s="157"/>
      <c r="AD25" s="157"/>
      <c r="AE25" s="157"/>
      <c r="AF25" s="157"/>
      <c r="AG25" s="157" t="s">
        <v>664</v>
      </c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</row>
    <row r="26" spans="1:60" outlineLevel="1" x14ac:dyDescent="0.2">
      <c r="A26" s="185">
        <v>17</v>
      </c>
      <c r="B26" s="186" t="s">
        <v>101</v>
      </c>
      <c r="C26" s="195" t="s">
        <v>2019</v>
      </c>
      <c r="D26" s="187" t="s">
        <v>444</v>
      </c>
      <c r="E26" s="188">
        <v>250</v>
      </c>
      <c r="F26" s="189"/>
      <c r="G26" s="190">
        <f t="shared" si="0"/>
        <v>0</v>
      </c>
      <c r="H26" s="189"/>
      <c r="I26" s="190">
        <f t="shared" si="1"/>
        <v>0</v>
      </c>
      <c r="J26" s="189"/>
      <c r="K26" s="190">
        <f t="shared" si="2"/>
        <v>0</v>
      </c>
      <c r="L26" s="190">
        <v>21</v>
      </c>
      <c r="M26" s="190">
        <f t="shared" si="3"/>
        <v>0</v>
      </c>
      <c r="N26" s="190">
        <v>0</v>
      </c>
      <c r="O26" s="190">
        <f t="shared" si="4"/>
        <v>0</v>
      </c>
      <c r="P26" s="190">
        <v>0</v>
      </c>
      <c r="Q26" s="190">
        <f t="shared" si="5"/>
        <v>0</v>
      </c>
      <c r="R26" s="190"/>
      <c r="S26" s="190" t="s">
        <v>247</v>
      </c>
      <c r="T26" s="191" t="s">
        <v>248</v>
      </c>
      <c r="U26" s="167">
        <v>0</v>
      </c>
      <c r="V26" s="167">
        <f t="shared" si="6"/>
        <v>0</v>
      </c>
      <c r="W26" s="167"/>
      <c r="X26" s="157"/>
      <c r="Y26" s="157"/>
      <c r="Z26" s="157"/>
      <c r="AA26" s="157"/>
      <c r="AB26" s="157"/>
      <c r="AC26" s="157"/>
      <c r="AD26" s="157"/>
      <c r="AE26" s="157"/>
      <c r="AF26" s="157"/>
      <c r="AG26" s="157" t="s">
        <v>249</v>
      </c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</row>
    <row r="27" spans="1:60" outlineLevel="1" x14ac:dyDescent="0.2">
      <c r="A27" s="185">
        <v>18</v>
      </c>
      <c r="B27" s="186" t="s">
        <v>2020</v>
      </c>
      <c r="C27" s="195" t="s">
        <v>2019</v>
      </c>
      <c r="D27" s="187" t="s">
        <v>444</v>
      </c>
      <c r="E27" s="188">
        <v>250</v>
      </c>
      <c r="F27" s="189"/>
      <c r="G27" s="190">
        <f t="shared" si="0"/>
        <v>0</v>
      </c>
      <c r="H27" s="189"/>
      <c r="I27" s="190">
        <f t="shared" si="1"/>
        <v>0</v>
      </c>
      <c r="J27" s="189"/>
      <c r="K27" s="190">
        <f t="shared" si="2"/>
        <v>0</v>
      </c>
      <c r="L27" s="190">
        <v>21</v>
      </c>
      <c r="M27" s="190">
        <f t="shared" si="3"/>
        <v>0</v>
      </c>
      <c r="N27" s="190">
        <v>0</v>
      </c>
      <c r="O27" s="190">
        <f t="shared" si="4"/>
        <v>0</v>
      </c>
      <c r="P27" s="190">
        <v>0</v>
      </c>
      <c r="Q27" s="190">
        <f t="shared" si="5"/>
        <v>0</v>
      </c>
      <c r="R27" s="190"/>
      <c r="S27" s="190" t="s">
        <v>247</v>
      </c>
      <c r="T27" s="191" t="s">
        <v>248</v>
      </c>
      <c r="U27" s="167">
        <v>0</v>
      </c>
      <c r="V27" s="167">
        <f t="shared" si="6"/>
        <v>0</v>
      </c>
      <c r="W27" s="167"/>
      <c r="X27" s="157"/>
      <c r="Y27" s="157"/>
      <c r="Z27" s="157"/>
      <c r="AA27" s="157"/>
      <c r="AB27" s="157"/>
      <c r="AC27" s="157"/>
      <c r="AD27" s="157"/>
      <c r="AE27" s="157"/>
      <c r="AF27" s="157"/>
      <c r="AG27" s="157" t="s">
        <v>664</v>
      </c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7"/>
      <c r="BG27" s="157"/>
      <c r="BH27" s="157"/>
    </row>
    <row r="28" spans="1:60" outlineLevel="1" x14ac:dyDescent="0.2">
      <c r="A28" s="185">
        <v>19</v>
      </c>
      <c r="B28" s="186" t="s">
        <v>461</v>
      </c>
      <c r="C28" s="195" t="s">
        <v>2021</v>
      </c>
      <c r="D28" s="187" t="s">
        <v>444</v>
      </c>
      <c r="E28" s="188">
        <v>300</v>
      </c>
      <c r="F28" s="189"/>
      <c r="G28" s="190">
        <f t="shared" si="0"/>
        <v>0</v>
      </c>
      <c r="H28" s="189"/>
      <c r="I28" s="190">
        <f t="shared" si="1"/>
        <v>0</v>
      </c>
      <c r="J28" s="189"/>
      <c r="K28" s="190">
        <f t="shared" si="2"/>
        <v>0</v>
      </c>
      <c r="L28" s="190">
        <v>21</v>
      </c>
      <c r="M28" s="190">
        <f t="shared" si="3"/>
        <v>0</v>
      </c>
      <c r="N28" s="190">
        <v>0</v>
      </c>
      <c r="O28" s="190">
        <f t="shared" si="4"/>
        <v>0</v>
      </c>
      <c r="P28" s="190">
        <v>0</v>
      </c>
      <c r="Q28" s="190">
        <f t="shared" si="5"/>
        <v>0</v>
      </c>
      <c r="R28" s="190"/>
      <c r="S28" s="190" t="s">
        <v>247</v>
      </c>
      <c r="T28" s="191" t="s">
        <v>248</v>
      </c>
      <c r="U28" s="167">
        <v>0</v>
      </c>
      <c r="V28" s="167">
        <f t="shared" si="6"/>
        <v>0</v>
      </c>
      <c r="W28" s="167"/>
      <c r="X28" s="157"/>
      <c r="Y28" s="157"/>
      <c r="Z28" s="157"/>
      <c r="AA28" s="157"/>
      <c r="AB28" s="157"/>
      <c r="AC28" s="157"/>
      <c r="AD28" s="157"/>
      <c r="AE28" s="157"/>
      <c r="AF28" s="157"/>
      <c r="AG28" s="157" t="s">
        <v>249</v>
      </c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</row>
    <row r="29" spans="1:60" outlineLevel="1" x14ac:dyDescent="0.2">
      <c r="A29" s="185">
        <v>20</v>
      </c>
      <c r="B29" s="186" t="s">
        <v>2022</v>
      </c>
      <c r="C29" s="195" t="s">
        <v>2021</v>
      </c>
      <c r="D29" s="187" t="s">
        <v>444</v>
      </c>
      <c r="E29" s="188">
        <v>300</v>
      </c>
      <c r="F29" s="189"/>
      <c r="G29" s="190">
        <f t="shared" si="0"/>
        <v>0</v>
      </c>
      <c r="H29" s="189"/>
      <c r="I29" s="190">
        <f t="shared" si="1"/>
        <v>0</v>
      </c>
      <c r="J29" s="189"/>
      <c r="K29" s="190">
        <f t="shared" si="2"/>
        <v>0</v>
      </c>
      <c r="L29" s="190">
        <v>21</v>
      </c>
      <c r="M29" s="190">
        <f t="shared" si="3"/>
        <v>0</v>
      </c>
      <c r="N29" s="190">
        <v>0</v>
      </c>
      <c r="O29" s="190">
        <f t="shared" si="4"/>
        <v>0</v>
      </c>
      <c r="P29" s="190">
        <v>0</v>
      </c>
      <c r="Q29" s="190">
        <f t="shared" si="5"/>
        <v>0</v>
      </c>
      <c r="R29" s="190"/>
      <c r="S29" s="190" t="s">
        <v>247</v>
      </c>
      <c r="T29" s="191" t="s">
        <v>248</v>
      </c>
      <c r="U29" s="167">
        <v>0</v>
      </c>
      <c r="V29" s="167">
        <f t="shared" si="6"/>
        <v>0</v>
      </c>
      <c r="W29" s="167"/>
      <c r="X29" s="157"/>
      <c r="Y29" s="157"/>
      <c r="Z29" s="157"/>
      <c r="AA29" s="157"/>
      <c r="AB29" s="157"/>
      <c r="AC29" s="157"/>
      <c r="AD29" s="157"/>
      <c r="AE29" s="157"/>
      <c r="AF29" s="157"/>
      <c r="AG29" s="157" t="s">
        <v>664</v>
      </c>
      <c r="AH29" s="157"/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  <c r="AW29" s="157"/>
      <c r="AX29" s="157"/>
      <c r="AY29" s="157"/>
      <c r="AZ29" s="157"/>
      <c r="BA29" s="157"/>
      <c r="BB29" s="157"/>
      <c r="BC29" s="157"/>
      <c r="BD29" s="157"/>
      <c r="BE29" s="157"/>
      <c r="BF29" s="157"/>
      <c r="BG29" s="157"/>
      <c r="BH29" s="157"/>
    </row>
    <row r="30" spans="1:60" outlineLevel="1" x14ac:dyDescent="0.2">
      <c r="A30" s="185">
        <v>21</v>
      </c>
      <c r="B30" s="186" t="s">
        <v>463</v>
      </c>
      <c r="C30" s="195" t="s">
        <v>2023</v>
      </c>
      <c r="D30" s="187" t="s">
        <v>444</v>
      </c>
      <c r="E30" s="188">
        <v>110</v>
      </c>
      <c r="F30" s="189"/>
      <c r="G30" s="190">
        <f t="shared" si="0"/>
        <v>0</v>
      </c>
      <c r="H30" s="189"/>
      <c r="I30" s="190">
        <f t="shared" si="1"/>
        <v>0</v>
      </c>
      <c r="J30" s="189"/>
      <c r="K30" s="190">
        <f t="shared" si="2"/>
        <v>0</v>
      </c>
      <c r="L30" s="190">
        <v>21</v>
      </c>
      <c r="M30" s="190">
        <f t="shared" si="3"/>
        <v>0</v>
      </c>
      <c r="N30" s="190">
        <v>0</v>
      </c>
      <c r="O30" s="190">
        <f t="shared" si="4"/>
        <v>0</v>
      </c>
      <c r="P30" s="190">
        <v>0</v>
      </c>
      <c r="Q30" s="190">
        <f t="shared" si="5"/>
        <v>0</v>
      </c>
      <c r="R30" s="190"/>
      <c r="S30" s="190" t="s">
        <v>247</v>
      </c>
      <c r="T30" s="191" t="s">
        <v>248</v>
      </c>
      <c r="U30" s="167">
        <v>0</v>
      </c>
      <c r="V30" s="167">
        <f t="shared" si="6"/>
        <v>0</v>
      </c>
      <c r="W30" s="167"/>
      <c r="X30" s="157"/>
      <c r="Y30" s="157"/>
      <c r="Z30" s="157"/>
      <c r="AA30" s="157"/>
      <c r="AB30" s="157"/>
      <c r="AC30" s="157"/>
      <c r="AD30" s="157"/>
      <c r="AE30" s="157"/>
      <c r="AF30" s="157"/>
      <c r="AG30" s="157" t="s">
        <v>249</v>
      </c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outlineLevel="1" x14ac:dyDescent="0.2">
      <c r="A31" s="185">
        <v>22</v>
      </c>
      <c r="B31" s="186" t="s">
        <v>2024</v>
      </c>
      <c r="C31" s="195" t="s">
        <v>2023</v>
      </c>
      <c r="D31" s="187" t="s">
        <v>444</v>
      </c>
      <c r="E31" s="188">
        <v>110</v>
      </c>
      <c r="F31" s="189"/>
      <c r="G31" s="190">
        <f t="shared" si="0"/>
        <v>0</v>
      </c>
      <c r="H31" s="189"/>
      <c r="I31" s="190">
        <f t="shared" si="1"/>
        <v>0</v>
      </c>
      <c r="J31" s="189"/>
      <c r="K31" s="190">
        <f t="shared" si="2"/>
        <v>0</v>
      </c>
      <c r="L31" s="190">
        <v>21</v>
      </c>
      <c r="M31" s="190">
        <f t="shared" si="3"/>
        <v>0</v>
      </c>
      <c r="N31" s="190">
        <v>0</v>
      </c>
      <c r="O31" s="190">
        <f t="shared" si="4"/>
        <v>0</v>
      </c>
      <c r="P31" s="190">
        <v>0</v>
      </c>
      <c r="Q31" s="190">
        <f t="shared" si="5"/>
        <v>0</v>
      </c>
      <c r="R31" s="190"/>
      <c r="S31" s="190" t="s">
        <v>247</v>
      </c>
      <c r="T31" s="191" t="s">
        <v>248</v>
      </c>
      <c r="U31" s="167">
        <v>0</v>
      </c>
      <c r="V31" s="167">
        <f t="shared" si="6"/>
        <v>0</v>
      </c>
      <c r="W31" s="167"/>
      <c r="X31" s="157"/>
      <c r="Y31" s="157"/>
      <c r="Z31" s="157"/>
      <c r="AA31" s="157"/>
      <c r="AB31" s="157"/>
      <c r="AC31" s="157"/>
      <c r="AD31" s="157"/>
      <c r="AE31" s="157"/>
      <c r="AF31" s="157"/>
      <c r="AG31" s="157" t="s">
        <v>664</v>
      </c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</row>
    <row r="32" spans="1:60" outlineLevel="1" x14ac:dyDescent="0.2">
      <c r="A32" s="185">
        <v>23</v>
      </c>
      <c r="B32" s="186" t="s">
        <v>465</v>
      </c>
      <c r="C32" s="195" t="s">
        <v>2025</v>
      </c>
      <c r="D32" s="187" t="s">
        <v>444</v>
      </c>
      <c r="E32" s="188">
        <v>140</v>
      </c>
      <c r="F32" s="189"/>
      <c r="G32" s="190">
        <f t="shared" si="0"/>
        <v>0</v>
      </c>
      <c r="H32" s="189"/>
      <c r="I32" s="190">
        <f t="shared" si="1"/>
        <v>0</v>
      </c>
      <c r="J32" s="189"/>
      <c r="K32" s="190">
        <f t="shared" si="2"/>
        <v>0</v>
      </c>
      <c r="L32" s="190">
        <v>21</v>
      </c>
      <c r="M32" s="190">
        <f t="shared" si="3"/>
        <v>0</v>
      </c>
      <c r="N32" s="190">
        <v>0</v>
      </c>
      <c r="O32" s="190">
        <f t="shared" si="4"/>
        <v>0</v>
      </c>
      <c r="P32" s="190">
        <v>0</v>
      </c>
      <c r="Q32" s="190">
        <f t="shared" si="5"/>
        <v>0</v>
      </c>
      <c r="R32" s="190"/>
      <c r="S32" s="190" t="s">
        <v>247</v>
      </c>
      <c r="T32" s="191" t="s">
        <v>248</v>
      </c>
      <c r="U32" s="167">
        <v>0</v>
      </c>
      <c r="V32" s="167">
        <f t="shared" si="6"/>
        <v>0</v>
      </c>
      <c r="W32" s="167"/>
      <c r="X32" s="157"/>
      <c r="Y32" s="157"/>
      <c r="Z32" s="157"/>
      <c r="AA32" s="157"/>
      <c r="AB32" s="157"/>
      <c r="AC32" s="157"/>
      <c r="AD32" s="157"/>
      <c r="AE32" s="157"/>
      <c r="AF32" s="157"/>
      <c r="AG32" s="157" t="s">
        <v>249</v>
      </c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</row>
    <row r="33" spans="1:60" outlineLevel="1" x14ac:dyDescent="0.2">
      <c r="A33" s="185">
        <v>24</v>
      </c>
      <c r="B33" s="186" t="s">
        <v>2026</v>
      </c>
      <c r="C33" s="195" t="s">
        <v>2025</v>
      </c>
      <c r="D33" s="187" t="s">
        <v>444</v>
      </c>
      <c r="E33" s="188">
        <v>140</v>
      </c>
      <c r="F33" s="189"/>
      <c r="G33" s="190">
        <f t="shared" si="0"/>
        <v>0</v>
      </c>
      <c r="H33" s="189"/>
      <c r="I33" s="190">
        <f t="shared" si="1"/>
        <v>0</v>
      </c>
      <c r="J33" s="189"/>
      <c r="K33" s="190">
        <f t="shared" si="2"/>
        <v>0</v>
      </c>
      <c r="L33" s="190">
        <v>21</v>
      </c>
      <c r="M33" s="190">
        <f t="shared" si="3"/>
        <v>0</v>
      </c>
      <c r="N33" s="190">
        <v>0</v>
      </c>
      <c r="O33" s="190">
        <f t="shared" si="4"/>
        <v>0</v>
      </c>
      <c r="P33" s="190">
        <v>0</v>
      </c>
      <c r="Q33" s="190">
        <f t="shared" si="5"/>
        <v>0</v>
      </c>
      <c r="R33" s="190"/>
      <c r="S33" s="190" t="s">
        <v>247</v>
      </c>
      <c r="T33" s="191" t="s">
        <v>248</v>
      </c>
      <c r="U33" s="167">
        <v>0</v>
      </c>
      <c r="V33" s="167">
        <f t="shared" si="6"/>
        <v>0</v>
      </c>
      <c r="W33" s="167"/>
      <c r="X33" s="157"/>
      <c r="Y33" s="157"/>
      <c r="Z33" s="157"/>
      <c r="AA33" s="157"/>
      <c r="AB33" s="157"/>
      <c r="AC33" s="157"/>
      <c r="AD33" s="157"/>
      <c r="AE33" s="157"/>
      <c r="AF33" s="157"/>
      <c r="AG33" s="157" t="s">
        <v>664</v>
      </c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</row>
    <row r="34" spans="1:60" ht="22.5" outlineLevel="1" x14ac:dyDescent="0.2">
      <c r="A34" s="185">
        <v>25</v>
      </c>
      <c r="B34" s="186" t="s">
        <v>467</v>
      </c>
      <c r="C34" s="195" t="s">
        <v>2027</v>
      </c>
      <c r="D34" s="187" t="s">
        <v>298</v>
      </c>
      <c r="E34" s="188">
        <v>25</v>
      </c>
      <c r="F34" s="189"/>
      <c r="G34" s="190">
        <f t="shared" si="0"/>
        <v>0</v>
      </c>
      <c r="H34" s="189"/>
      <c r="I34" s="190">
        <f t="shared" si="1"/>
        <v>0</v>
      </c>
      <c r="J34" s="189"/>
      <c r="K34" s="190">
        <f t="shared" si="2"/>
        <v>0</v>
      </c>
      <c r="L34" s="190">
        <v>21</v>
      </c>
      <c r="M34" s="190">
        <f t="shared" si="3"/>
        <v>0</v>
      </c>
      <c r="N34" s="190">
        <v>0</v>
      </c>
      <c r="O34" s="190">
        <f t="shared" si="4"/>
        <v>0</v>
      </c>
      <c r="P34" s="190">
        <v>0</v>
      </c>
      <c r="Q34" s="190">
        <f t="shared" si="5"/>
        <v>0</v>
      </c>
      <c r="R34" s="190"/>
      <c r="S34" s="190" t="s">
        <v>247</v>
      </c>
      <c r="T34" s="191" t="s">
        <v>248</v>
      </c>
      <c r="U34" s="167">
        <v>0</v>
      </c>
      <c r="V34" s="167">
        <f t="shared" si="6"/>
        <v>0</v>
      </c>
      <c r="W34" s="167"/>
      <c r="X34" s="157"/>
      <c r="Y34" s="157"/>
      <c r="Z34" s="157"/>
      <c r="AA34" s="157"/>
      <c r="AB34" s="157"/>
      <c r="AC34" s="157"/>
      <c r="AD34" s="157"/>
      <c r="AE34" s="157"/>
      <c r="AF34" s="157"/>
      <c r="AG34" s="157" t="s">
        <v>249</v>
      </c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</row>
    <row r="35" spans="1:60" ht="22.5" outlineLevel="1" x14ac:dyDescent="0.2">
      <c r="A35" s="185">
        <v>26</v>
      </c>
      <c r="B35" s="186" t="s">
        <v>2028</v>
      </c>
      <c r="C35" s="195" t="s">
        <v>2027</v>
      </c>
      <c r="D35" s="187" t="s">
        <v>298</v>
      </c>
      <c r="E35" s="188">
        <v>25</v>
      </c>
      <c r="F35" s="189"/>
      <c r="G35" s="190">
        <f t="shared" si="0"/>
        <v>0</v>
      </c>
      <c r="H35" s="189"/>
      <c r="I35" s="190">
        <f t="shared" si="1"/>
        <v>0</v>
      </c>
      <c r="J35" s="189"/>
      <c r="K35" s="190">
        <f t="shared" si="2"/>
        <v>0</v>
      </c>
      <c r="L35" s="190">
        <v>21</v>
      </c>
      <c r="M35" s="190">
        <f t="shared" si="3"/>
        <v>0</v>
      </c>
      <c r="N35" s="190">
        <v>0</v>
      </c>
      <c r="O35" s="190">
        <f t="shared" si="4"/>
        <v>0</v>
      </c>
      <c r="P35" s="190">
        <v>0</v>
      </c>
      <c r="Q35" s="190">
        <f t="shared" si="5"/>
        <v>0</v>
      </c>
      <c r="R35" s="190"/>
      <c r="S35" s="190" t="s">
        <v>247</v>
      </c>
      <c r="T35" s="191" t="s">
        <v>248</v>
      </c>
      <c r="U35" s="167">
        <v>0</v>
      </c>
      <c r="V35" s="167">
        <f t="shared" si="6"/>
        <v>0</v>
      </c>
      <c r="W35" s="167"/>
      <c r="X35" s="157"/>
      <c r="Y35" s="157"/>
      <c r="Z35" s="157"/>
      <c r="AA35" s="157"/>
      <c r="AB35" s="157"/>
      <c r="AC35" s="157"/>
      <c r="AD35" s="157"/>
      <c r="AE35" s="157"/>
      <c r="AF35" s="157"/>
      <c r="AG35" s="157" t="s">
        <v>664</v>
      </c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7"/>
      <c r="AX35" s="157"/>
      <c r="AY35" s="157"/>
      <c r="AZ35" s="157"/>
      <c r="BA35" s="157"/>
      <c r="BB35" s="157"/>
      <c r="BC35" s="157"/>
      <c r="BD35" s="157"/>
      <c r="BE35" s="157"/>
      <c r="BF35" s="157"/>
      <c r="BG35" s="157"/>
      <c r="BH35" s="157"/>
    </row>
    <row r="36" spans="1:60" ht="22.5" outlineLevel="1" x14ac:dyDescent="0.2">
      <c r="A36" s="185">
        <v>27</v>
      </c>
      <c r="B36" s="186" t="s">
        <v>469</v>
      </c>
      <c r="C36" s="195" t="s">
        <v>2029</v>
      </c>
      <c r="D36" s="187" t="s">
        <v>298</v>
      </c>
      <c r="E36" s="188">
        <v>95</v>
      </c>
      <c r="F36" s="189"/>
      <c r="G36" s="190">
        <f t="shared" si="0"/>
        <v>0</v>
      </c>
      <c r="H36" s="189"/>
      <c r="I36" s="190">
        <f t="shared" si="1"/>
        <v>0</v>
      </c>
      <c r="J36" s="189"/>
      <c r="K36" s="190">
        <f t="shared" si="2"/>
        <v>0</v>
      </c>
      <c r="L36" s="190">
        <v>21</v>
      </c>
      <c r="M36" s="190">
        <f t="shared" si="3"/>
        <v>0</v>
      </c>
      <c r="N36" s="190">
        <v>0</v>
      </c>
      <c r="O36" s="190">
        <f t="shared" si="4"/>
        <v>0</v>
      </c>
      <c r="P36" s="190">
        <v>0</v>
      </c>
      <c r="Q36" s="190">
        <f t="shared" si="5"/>
        <v>0</v>
      </c>
      <c r="R36" s="190"/>
      <c r="S36" s="190" t="s">
        <v>247</v>
      </c>
      <c r="T36" s="191" t="s">
        <v>248</v>
      </c>
      <c r="U36" s="167">
        <v>0</v>
      </c>
      <c r="V36" s="167">
        <f t="shared" si="6"/>
        <v>0</v>
      </c>
      <c r="W36" s="167"/>
      <c r="X36" s="157"/>
      <c r="Y36" s="157"/>
      <c r="Z36" s="157"/>
      <c r="AA36" s="157"/>
      <c r="AB36" s="157"/>
      <c r="AC36" s="157"/>
      <c r="AD36" s="157"/>
      <c r="AE36" s="157"/>
      <c r="AF36" s="157"/>
      <c r="AG36" s="157" t="s">
        <v>249</v>
      </c>
      <c r="AH36" s="157"/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  <c r="AW36" s="157"/>
      <c r="AX36" s="157"/>
      <c r="AY36" s="157"/>
      <c r="AZ36" s="157"/>
      <c r="BA36" s="157"/>
      <c r="BB36" s="157"/>
      <c r="BC36" s="157"/>
      <c r="BD36" s="157"/>
      <c r="BE36" s="157"/>
      <c r="BF36" s="157"/>
      <c r="BG36" s="157"/>
      <c r="BH36" s="157"/>
    </row>
    <row r="37" spans="1:60" ht="22.5" outlineLevel="1" x14ac:dyDescent="0.2">
      <c r="A37" s="185">
        <v>28</v>
      </c>
      <c r="B37" s="186" t="s">
        <v>2030</v>
      </c>
      <c r="C37" s="195" t="s">
        <v>2029</v>
      </c>
      <c r="D37" s="187" t="s">
        <v>298</v>
      </c>
      <c r="E37" s="188">
        <v>95</v>
      </c>
      <c r="F37" s="189"/>
      <c r="G37" s="190">
        <f t="shared" si="0"/>
        <v>0</v>
      </c>
      <c r="H37" s="189"/>
      <c r="I37" s="190">
        <f t="shared" si="1"/>
        <v>0</v>
      </c>
      <c r="J37" s="189"/>
      <c r="K37" s="190">
        <f t="shared" si="2"/>
        <v>0</v>
      </c>
      <c r="L37" s="190">
        <v>21</v>
      </c>
      <c r="M37" s="190">
        <f t="shared" si="3"/>
        <v>0</v>
      </c>
      <c r="N37" s="190">
        <v>0</v>
      </c>
      <c r="O37" s="190">
        <f t="shared" si="4"/>
        <v>0</v>
      </c>
      <c r="P37" s="190">
        <v>0</v>
      </c>
      <c r="Q37" s="190">
        <f t="shared" si="5"/>
        <v>0</v>
      </c>
      <c r="R37" s="190"/>
      <c r="S37" s="190" t="s">
        <v>247</v>
      </c>
      <c r="T37" s="191" t="s">
        <v>248</v>
      </c>
      <c r="U37" s="167">
        <v>0</v>
      </c>
      <c r="V37" s="167">
        <f t="shared" si="6"/>
        <v>0</v>
      </c>
      <c r="W37" s="167"/>
      <c r="X37" s="157"/>
      <c r="Y37" s="157"/>
      <c r="Z37" s="157"/>
      <c r="AA37" s="157"/>
      <c r="AB37" s="157"/>
      <c r="AC37" s="157"/>
      <c r="AD37" s="157"/>
      <c r="AE37" s="157"/>
      <c r="AF37" s="157"/>
      <c r="AG37" s="157" t="s">
        <v>664</v>
      </c>
      <c r="AH37" s="157"/>
      <c r="AI37" s="157"/>
      <c r="AJ37" s="157"/>
      <c r="AK37" s="157"/>
      <c r="AL37" s="157"/>
      <c r="AM37" s="157"/>
      <c r="AN37" s="157"/>
      <c r="AO37" s="157"/>
      <c r="AP37" s="157"/>
      <c r="AQ37" s="157"/>
      <c r="AR37" s="157"/>
      <c r="AS37" s="157"/>
      <c r="AT37" s="157"/>
      <c r="AU37" s="157"/>
      <c r="AV37" s="157"/>
      <c r="AW37" s="157"/>
      <c r="AX37" s="157"/>
      <c r="AY37" s="157"/>
      <c r="AZ37" s="157"/>
      <c r="BA37" s="157"/>
      <c r="BB37" s="157"/>
      <c r="BC37" s="157"/>
      <c r="BD37" s="157"/>
      <c r="BE37" s="157"/>
      <c r="BF37" s="157"/>
      <c r="BG37" s="157"/>
      <c r="BH37" s="157"/>
    </row>
    <row r="38" spans="1:60" ht="22.5" outlineLevel="1" x14ac:dyDescent="0.2">
      <c r="A38" s="185">
        <v>29</v>
      </c>
      <c r="B38" s="186" t="s">
        <v>472</v>
      </c>
      <c r="C38" s="195" t="s">
        <v>2031</v>
      </c>
      <c r="D38" s="187" t="s">
        <v>298</v>
      </c>
      <c r="E38" s="188">
        <v>90</v>
      </c>
      <c r="F38" s="189"/>
      <c r="G38" s="190">
        <f t="shared" si="0"/>
        <v>0</v>
      </c>
      <c r="H38" s="189"/>
      <c r="I38" s="190">
        <f t="shared" si="1"/>
        <v>0</v>
      </c>
      <c r="J38" s="189"/>
      <c r="K38" s="190">
        <f t="shared" si="2"/>
        <v>0</v>
      </c>
      <c r="L38" s="190">
        <v>21</v>
      </c>
      <c r="M38" s="190">
        <f t="shared" si="3"/>
        <v>0</v>
      </c>
      <c r="N38" s="190">
        <v>0</v>
      </c>
      <c r="O38" s="190">
        <f t="shared" si="4"/>
        <v>0</v>
      </c>
      <c r="P38" s="190">
        <v>0</v>
      </c>
      <c r="Q38" s="190">
        <f t="shared" si="5"/>
        <v>0</v>
      </c>
      <c r="R38" s="190"/>
      <c r="S38" s="190" t="s">
        <v>247</v>
      </c>
      <c r="T38" s="191" t="s">
        <v>248</v>
      </c>
      <c r="U38" s="167">
        <v>0</v>
      </c>
      <c r="V38" s="167">
        <f t="shared" si="6"/>
        <v>0</v>
      </c>
      <c r="W38" s="167"/>
      <c r="X38" s="157"/>
      <c r="Y38" s="157"/>
      <c r="Z38" s="157"/>
      <c r="AA38" s="157"/>
      <c r="AB38" s="157"/>
      <c r="AC38" s="157"/>
      <c r="AD38" s="157"/>
      <c r="AE38" s="157"/>
      <c r="AF38" s="157"/>
      <c r="AG38" s="157" t="s">
        <v>249</v>
      </c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</row>
    <row r="39" spans="1:60" ht="22.5" outlineLevel="1" x14ac:dyDescent="0.2">
      <c r="A39" s="185">
        <v>30</v>
      </c>
      <c r="B39" s="186" t="s">
        <v>2032</v>
      </c>
      <c r="C39" s="195" t="s">
        <v>2031</v>
      </c>
      <c r="D39" s="187" t="s">
        <v>298</v>
      </c>
      <c r="E39" s="188">
        <v>90</v>
      </c>
      <c r="F39" s="189"/>
      <c r="G39" s="190">
        <f t="shared" si="0"/>
        <v>0</v>
      </c>
      <c r="H39" s="189"/>
      <c r="I39" s="190">
        <f t="shared" si="1"/>
        <v>0</v>
      </c>
      <c r="J39" s="189"/>
      <c r="K39" s="190">
        <f t="shared" si="2"/>
        <v>0</v>
      </c>
      <c r="L39" s="190">
        <v>21</v>
      </c>
      <c r="M39" s="190">
        <f t="shared" si="3"/>
        <v>0</v>
      </c>
      <c r="N39" s="190">
        <v>0</v>
      </c>
      <c r="O39" s="190">
        <f t="shared" si="4"/>
        <v>0</v>
      </c>
      <c r="P39" s="190">
        <v>0</v>
      </c>
      <c r="Q39" s="190">
        <f t="shared" si="5"/>
        <v>0</v>
      </c>
      <c r="R39" s="190"/>
      <c r="S39" s="190" t="s">
        <v>247</v>
      </c>
      <c r="T39" s="191" t="s">
        <v>248</v>
      </c>
      <c r="U39" s="167">
        <v>0</v>
      </c>
      <c r="V39" s="167">
        <f t="shared" si="6"/>
        <v>0</v>
      </c>
      <c r="W39" s="167"/>
      <c r="X39" s="157"/>
      <c r="Y39" s="157"/>
      <c r="Z39" s="157"/>
      <c r="AA39" s="157"/>
      <c r="AB39" s="157"/>
      <c r="AC39" s="157"/>
      <c r="AD39" s="157"/>
      <c r="AE39" s="157"/>
      <c r="AF39" s="157"/>
      <c r="AG39" s="157" t="s">
        <v>664</v>
      </c>
      <c r="AH39" s="157"/>
      <c r="AI39" s="157"/>
      <c r="AJ39" s="157"/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7"/>
      <c r="AX39" s="157"/>
      <c r="AY39" s="157"/>
      <c r="AZ39" s="157"/>
      <c r="BA39" s="157"/>
      <c r="BB39" s="157"/>
      <c r="BC39" s="157"/>
      <c r="BD39" s="157"/>
      <c r="BE39" s="157"/>
      <c r="BF39" s="157"/>
      <c r="BG39" s="157"/>
      <c r="BH39" s="157"/>
    </row>
    <row r="40" spans="1:60" ht="22.5" outlineLevel="1" x14ac:dyDescent="0.2">
      <c r="A40" s="185">
        <v>31</v>
      </c>
      <c r="B40" s="186" t="s">
        <v>475</v>
      </c>
      <c r="C40" s="195" t="s">
        <v>2033</v>
      </c>
      <c r="D40" s="187" t="s">
        <v>298</v>
      </c>
      <c r="E40" s="188">
        <v>470</v>
      </c>
      <c r="F40" s="189"/>
      <c r="G40" s="190">
        <f t="shared" si="0"/>
        <v>0</v>
      </c>
      <c r="H40" s="189"/>
      <c r="I40" s="190">
        <f t="shared" si="1"/>
        <v>0</v>
      </c>
      <c r="J40" s="189"/>
      <c r="K40" s="190">
        <f t="shared" si="2"/>
        <v>0</v>
      </c>
      <c r="L40" s="190">
        <v>21</v>
      </c>
      <c r="M40" s="190">
        <f t="shared" si="3"/>
        <v>0</v>
      </c>
      <c r="N40" s="190">
        <v>0</v>
      </c>
      <c r="O40" s="190">
        <f t="shared" si="4"/>
        <v>0</v>
      </c>
      <c r="P40" s="190">
        <v>0</v>
      </c>
      <c r="Q40" s="190">
        <f t="shared" si="5"/>
        <v>0</v>
      </c>
      <c r="R40" s="190"/>
      <c r="S40" s="190" t="s">
        <v>247</v>
      </c>
      <c r="T40" s="191" t="s">
        <v>248</v>
      </c>
      <c r="U40" s="167">
        <v>0</v>
      </c>
      <c r="V40" s="167">
        <f t="shared" si="6"/>
        <v>0</v>
      </c>
      <c r="W40" s="167"/>
      <c r="X40" s="157"/>
      <c r="Y40" s="157"/>
      <c r="Z40" s="157"/>
      <c r="AA40" s="157"/>
      <c r="AB40" s="157"/>
      <c r="AC40" s="157"/>
      <c r="AD40" s="157"/>
      <c r="AE40" s="157"/>
      <c r="AF40" s="157"/>
      <c r="AG40" s="157" t="s">
        <v>249</v>
      </c>
      <c r="AH40" s="157"/>
      <c r="AI40" s="157"/>
      <c r="AJ40" s="157"/>
      <c r="AK40" s="157"/>
      <c r="AL40" s="157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</row>
    <row r="41" spans="1:60" ht="22.5" outlineLevel="1" x14ac:dyDescent="0.2">
      <c r="A41" s="185">
        <v>32</v>
      </c>
      <c r="B41" s="186" t="s">
        <v>2034</v>
      </c>
      <c r="C41" s="195" t="s">
        <v>2033</v>
      </c>
      <c r="D41" s="187" t="s">
        <v>298</v>
      </c>
      <c r="E41" s="188">
        <v>470</v>
      </c>
      <c r="F41" s="189"/>
      <c r="G41" s="190">
        <f t="shared" si="0"/>
        <v>0</v>
      </c>
      <c r="H41" s="189"/>
      <c r="I41" s="190">
        <f t="shared" si="1"/>
        <v>0</v>
      </c>
      <c r="J41" s="189"/>
      <c r="K41" s="190">
        <f t="shared" si="2"/>
        <v>0</v>
      </c>
      <c r="L41" s="190">
        <v>21</v>
      </c>
      <c r="M41" s="190">
        <f t="shared" si="3"/>
        <v>0</v>
      </c>
      <c r="N41" s="190">
        <v>0</v>
      </c>
      <c r="O41" s="190">
        <f t="shared" si="4"/>
        <v>0</v>
      </c>
      <c r="P41" s="190">
        <v>0</v>
      </c>
      <c r="Q41" s="190">
        <f t="shared" si="5"/>
        <v>0</v>
      </c>
      <c r="R41" s="190"/>
      <c r="S41" s="190" t="s">
        <v>247</v>
      </c>
      <c r="T41" s="191" t="s">
        <v>248</v>
      </c>
      <c r="U41" s="167">
        <v>0</v>
      </c>
      <c r="V41" s="167">
        <f t="shared" si="6"/>
        <v>0</v>
      </c>
      <c r="W41" s="167"/>
      <c r="X41" s="157"/>
      <c r="Y41" s="157"/>
      <c r="Z41" s="157"/>
      <c r="AA41" s="157"/>
      <c r="AB41" s="157"/>
      <c r="AC41" s="157"/>
      <c r="AD41" s="157"/>
      <c r="AE41" s="157"/>
      <c r="AF41" s="157"/>
      <c r="AG41" s="157" t="s">
        <v>664</v>
      </c>
      <c r="AH41" s="157"/>
      <c r="AI41" s="157"/>
      <c r="AJ41" s="157"/>
      <c r="AK41" s="157"/>
      <c r="AL41" s="157"/>
      <c r="AM41" s="157"/>
      <c r="AN41" s="157"/>
      <c r="AO41" s="157"/>
      <c r="AP41" s="157"/>
      <c r="AQ41" s="157"/>
      <c r="AR41" s="157"/>
      <c r="AS41" s="157"/>
      <c r="AT41" s="157"/>
      <c r="AU41" s="157"/>
      <c r="AV41" s="157"/>
      <c r="AW41" s="157"/>
      <c r="AX41" s="157"/>
      <c r="AY41" s="157"/>
      <c r="AZ41" s="157"/>
      <c r="BA41" s="157"/>
      <c r="BB41" s="157"/>
      <c r="BC41" s="157"/>
      <c r="BD41" s="157"/>
      <c r="BE41" s="157"/>
      <c r="BF41" s="157"/>
      <c r="BG41" s="157"/>
      <c r="BH41" s="157"/>
    </row>
    <row r="42" spans="1:60" ht="22.5" outlineLevel="1" x14ac:dyDescent="0.2">
      <c r="A42" s="185">
        <v>33</v>
      </c>
      <c r="B42" s="186" t="s">
        <v>478</v>
      </c>
      <c r="C42" s="195" t="s">
        <v>2035</v>
      </c>
      <c r="D42" s="187" t="s">
        <v>298</v>
      </c>
      <c r="E42" s="188">
        <v>450</v>
      </c>
      <c r="F42" s="189"/>
      <c r="G42" s="190">
        <f t="shared" si="0"/>
        <v>0</v>
      </c>
      <c r="H42" s="189"/>
      <c r="I42" s="190">
        <f t="shared" si="1"/>
        <v>0</v>
      </c>
      <c r="J42" s="189"/>
      <c r="K42" s="190">
        <f t="shared" si="2"/>
        <v>0</v>
      </c>
      <c r="L42" s="190">
        <v>21</v>
      </c>
      <c r="M42" s="190">
        <f t="shared" si="3"/>
        <v>0</v>
      </c>
      <c r="N42" s="190">
        <v>0</v>
      </c>
      <c r="O42" s="190">
        <f t="shared" si="4"/>
        <v>0</v>
      </c>
      <c r="P42" s="190">
        <v>0</v>
      </c>
      <c r="Q42" s="190">
        <f t="shared" si="5"/>
        <v>0</v>
      </c>
      <c r="R42" s="190"/>
      <c r="S42" s="190" t="s">
        <v>247</v>
      </c>
      <c r="T42" s="191" t="s">
        <v>248</v>
      </c>
      <c r="U42" s="167">
        <v>0</v>
      </c>
      <c r="V42" s="167">
        <f t="shared" si="6"/>
        <v>0</v>
      </c>
      <c r="W42" s="167"/>
      <c r="X42" s="157"/>
      <c r="Y42" s="157"/>
      <c r="Z42" s="157"/>
      <c r="AA42" s="157"/>
      <c r="AB42" s="157"/>
      <c r="AC42" s="157"/>
      <c r="AD42" s="157"/>
      <c r="AE42" s="157"/>
      <c r="AF42" s="157"/>
      <c r="AG42" s="157" t="s">
        <v>249</v>
      </c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</row>
    <row r="43" spans="1:60" ht="22.5" outlineLevel="1" x14ac:dyDescent="0.2">
      <c r="A43" s="185">
        <v>34</v>
      </c>
      <c r="B43" s="186" t="s">
        <v>2036</v>
      </c>
      <c r="C43" s="195" t="s">
        <v>2035</v>
      </c>
      <c r="D43" s="187" t="s">
        <v>298</v>
      </c>
      <c r="E43" s="188">
        <v>450</v>
      </c>
      <c r="F43" s="189"/>
      <c r="G43" s="190">
        <f t="shared" si="0"/>
        <v>0</v>
      </c>
      <c r="H43" s="189"/>
      <c r="I43" s="190">
        <f t="shared" si="1"/>
        <v>0</v>
      </c>
      <c r="J43" s="189"/>
      <c r="K43" s="190">
        <f t="shared" si="2"/>
        <v>0</v>
      </c>
      <c r="L43" s="190">
        <v>21</v>
      </c>
      <c r="M43" s="190">
        <f t="shared" si="3"/>
        <v>0</v>
      </c>
      <c r="N43" s="190">
        <v>0</v>
      </c>
      <c r="O43" s="190">
        <f t="shared" si="4"/>
        <v>0</v>
      </c>
      <c r="P43" s="190">
        <v>0</v>
      </c>
      <c r="Q43" s="190">
        <f t="shared" si="5"/>
        <v>0</v>
      </c>
      <c r="R43" s="190"/>
      <c r="S43" s="190" t="s">
        <v>247</v>
      </c>
      <c r="T43" s="191" t="s">
        <v>248</v>
      </c>
      <c r="U43" s="167">
        <v>0</v>
      </c>
      <c r="V43" s="167">
        <f t="shared" si="6"/>
        <v>0</v>
      </c>
      <c r="W43" s="167"/>
      <c r="X43" s="157"/>
      <c r="Y43" s="157"/>
      <c r="Z43" s="157"/>
      <c r="AA43" s="157"/>
      <c r="AB43" s="157"/>
      <c r="AC43" s="157"/>
      <c r="AD43" s="157"/>
      <c r="AE43" s="157"/>
      <c r="AF43" s="157"/>
      <c r="AG43" s="157" t="s">
        <v>664</v>
      </c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</row>
    <row r="44" spans="1:60" ht="22.5" outlineLevel="1" x14ac:dyDescent="0.2">
      <c r="A44" s="185">
        <v>35</v>
      </c>
      <c r="B44" s="186" t="s">
        <v>480</v>
      </c>
      <c r="C44" s="195" t="s">
        <v>2037</v>
      </c>
      <c r="D44" s="187" t="s">
        <v>298</v>
      </c>
      <c r="E44" s="188">
        <v>260</v>
      </c>
      <c r="F44" s="189"/>
      <c r="G44" s="190">
        <f t="shared" si="0"/>
        <v>0</v>
      </c>
      <c r="H44" s="189"/>
      <c r="I44" s="190">
        <f t="shared" si="1"/>
        <v>0</v>
      </c>
      <c r="J44" s="189"/>
      <c r="K44" s="190">
        <f t="shared" si="2"/>
        <v>0</v>
      </c>
      <c r="L44" s="190">
        <v>21</v>
      </c>
      <c r="M44" s="190">
        <f t="shared" si="3"/>
        <v>0</v>
      </c>
      <c r="N44" s="190">
        <v>0</v>
      </c>
      <c r="O44" s="190">
        <f t="shared" si="4"/>
        <v>0</v>
      </c>
      <c r="P44" s="190">
        <v>0</v>
      </c>
      <c r="Q44" s="190">
        <f t="shared" si="5"/>
        <v>0</v>
      </c>
      <c r="R44" s="190"/>
      <c r="S44" s="190" t="s">
        <v>247</v>
      </c>
      <c r="T44" s="191" t="s">
        <v>248</v>
      </c>
      <c r="U44" s="167">
        <v>0</v>
      </c>
      <c r="V44" s="167">
        <f t="shared" si="6"/>
        <v>0</v>
      </c>
      <c r="W44" s="167"/>
      <c r="X44" s="157"/>
      <c r="Y44" s="157"/>
      <c r="Z44" s="157"/>
      <c r="AA44" s="157"/>
      <c r="AB44" s="157"/>
      <c r="AC44" s="157"/>
      <c r="AD44" s="157"/>
      <c r="AE44" s="157"/>
      <c r="AF44" s="157"/>
      <c r="AG44" s="157" t="s">
        <v>249</v>
      </c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</row>
    <row r="45" spans="1:60" ht="22.5" outlineLevel="1" x14ac:dyDescent="0.2">
      <c r="A45" s="185">
        <v>36</v>
      </c>
      <c r="B45" s="186" t="s">
        <v>2038</v>
      </c>
      <c r="C45" s="195" t="s">
        <v>2037</v>
      </c>
      <c r="D45" s="187" t="s">
        <v>298</v>
      </c>
      <c r="E45" s="188">
        <v>260</v>
      </c>
      <c r="F45" s="189"/>
      <c r="G45" s="190">
        <f t="shared" si="0"/>
        <v>0</v>
      </c>
      <c r="H45" s="189"/>
      <c r="I45" s="190">
        <f t="shared" si="1"/>
        <v>0</v>
      </c>
      <c r="J45" s="189"/>
      <c r="K45" s="190">
        <f t="shared" si="2"/>
        <v>0</v>
      </c>
      <c r="L45" s="190">
        <v>21</v>
      </c>
      <c r="M45" s="190">
        <f t="shared" si="3"/>
        <v>0</v>
      </c>
      <c r="N45" s="190">
        <v>0</v>
      </c>
      <c r="O45" s="190">
        <f t="shared" si="4"/>
        <v>0</v>
      </c>
      <c r="P45" s="190">
        <v>0</v>
      </c>
      <c r="Q45" s="190">
        <f t="shared" si="5"/>
        <v>0</v>
      </c>
      <c r="R45" s="190"/>
      <c r="S45" s="190" t="s">
        <v>247</v>
      </c>
      <c r="T45" s="191" t="s">
        <v>248</v>
      </c>
      <c r="U45" s="167">
        <v>0</v>
      </c>
      <c r="V45" s="167">
        <f t="shared" si="6"/>
        <v>0</v>
      </c>
      <c r="W45" s="167"/>
      <c r="X45" s="157"/>
      <c r="Y45" s="157"/>
      <c r="Z45" s="157"/>
      <c r="AA45" s="157"/>
      <c r="AB45" s="157"/>
      <c r="AC45" s="157"/>
      <c r="AD45" s="157"/>
      <c r="AE45" s="157"/>
      <c r="AF45" s="157"/>
      <c r="AG45" s="157" t="s">
        <v>664</v>
      </c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</row>
    <row r="46" spans="1:60" ht="22.5" outlineLevel="1" x14ac:dyDescent="0.2">
      <c r="A46" s="185">
        <v>37</v>
      </c>
      <c r="B46" s="186" t="s">
        <v>482</v>
      </c>
      <c r="C46" s="195" t="s">
        <v>2039</v>
      </c>
      <c r="D46" s="187" t="s">
        <v>298</v>
      </c>
      <c r="E46" s="188">
        <v>120</v>
      </c>
      <c r="F46" s="189"/>
      <c r="G46" s="190">
        <f t="shared" ref="G46:G77" si="7">ROUND(E46*F46,2)</f>
        <v>0</v>
      </c>
      <c r="H46" s="189"/>
      <c r="I46" s="190">
        <f t="shared" ref="I46:I77" si="8">ROUND(E46*H46,2)</f>
        <v>0</v>
      </c>
      <c r="J46" s="189"/>
      <c r="K46" s="190">
        <f t="shared" ref="K46:K77" si="9">ROUND(E46*J46,2)</f>
        <v>0</v>
      </c>
      <c r="L46" s="190">
        <v>21</v>
      </c>
      <c r="M46" s="190">
        <f t="shared" ref="M46:M77" si="10">G46*(1+L46/100)</f>
        <v>0</v>
      </c>
      <c r="N46" s="190">
        <v>0</v>
      </c>
      <c r="O46" s="190">
        <f t="shared" ref="O46:O77" si="11">ROUND(E46*N46,2)</f>
        <v>0</v>
      </c>
      <c r="P46" s="190">
        <v>0</v>
      </c>
      <c r="Q46" s="190">
        <f t="shared" ref="Q46:Q77" si="12">ROUND(E46*P46,2)</f>
        <v>0</v>
      </c>
      <c r="R46" s="190"/>
      <c r="S46" s="190" t="s">
        <v>247</v>
      </c>
      <c r="T46" s="191" t="s">
        <v>248</v>
      </c>
      <c r="U46" s="167">
        <v>0</v>
      </c>
      <c r="V46" s="167">
        <f t="shared" ref="V46:V77" si="13">ROUND(E46*U46,2)</f>
        <v>0</v>
      </c>
      <c r="W46" s="167"/>
      <c r="X46" s="157"/>
      <c r="Y46" s="157"/>
      <c r="Z46" s="157"/>
      <c r="AA46" s="157"/>
      <c r="AB46" s="157"/>
      <c r="AC46" s="157"/>
      <c r="AD46" s="157"/>
      <c r="AE46" s="157"/>
      <c r="AF46" s="157"/>
      <c r="AG46" s="157" t="s">
        <v>249</v>
      </c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</row>
    <row r="47" spans="1:60" ht="22.5" outlineLevel="1" x14ac:dyDescent="0.2">
      <c r="A47" s="185">
        <v>38</v>
      </c>
      <c r="B47" s="186" t="s">
        <v>2040</v>
      </c>
      <c r="C47" s="195" t="s">
        <v>2039</v>
      </c>
      <c r="D47" s="187" t="s">
        <v>298</v>
      </c>
      <c r="E47" s="188">
        <v>120</v>
      </c>
      <c r="F47" s="189"/>
      <c r="G47" s="190">
        <f t="shared" si="7"/>
        <v>0</v>
      </c>
      <c r="H47" s="189"/>
      <c r="I47" s="190">
        <f t="shared" si="8"/>
        <v>0</v>
      </c>
      <c r="J47" s="189"/>
      <c r="K47" s="190">
        <f t="shared" si="9"/>
        <v>0</v>
      </c>
      <c r="L47" s="190">
        <v>21</v>
      </c>
      <c r="M47" s="190">
        <f t="shared" si="10"/>
        <v>0</v>
      </c>
      <c r="N47" s="190">
        <v>0</v>
      </c>
      <c r="O47" s="190">
        <f t="shared" si="11"/>
        <v>0</v>
      </c>
      <c r="P47" s="190">
        <v>0</v>
      </c>
      <c r="Q47" s="190">
        <f t="shared" si="12"/>
        <v>0</v>
      </c>
      <c r="R47" s="190"/>
      <c r="S47" s="190" t="s">
        <v>247</v>
      </c>
      <c r="T47" s="191" t="s">
        <v>248</v>
      </c>
      <c r="U47" s="167">
        <v>0</v>
      </c>
      <c r="V47" s="167">
        <f t="shared" si="13"/>
        <v>0</v>
      </c>
      <c r="W47" s="167"/>
      <c r="X47" s="157"/>
      <c r="Y47" s="157"/>
      <c r="Z47" s="157"/>
      <c r="AA47" s="157"/>
      <c r="AB47" s="157"/>
      <c r="AC47" s="157"/>
      <c r="AD47" s="157"/>
      <c r="AE47" s="157"/>
      <c r="AF47" s="157"/>
      <c r="AG47" s="157" t="s">
        <v>664</v>
      </c>
      <c r="AH47" s="157"/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</row>
    <row r="48" spans="1:60" ht="22.5" outlineLevel="1" x14ac:dyDescent="0.2">
      <c r="A48" s="185">
        <v>39</v>
      </c>
      <c r="B48" s="186" t="s">
        <v>484</v>
      </c>
      <c r="C48" s="195" t="s">
        <v>2041</v>
      </c>
      <c r="D48" s="187" t="s">
        <v>298</v>
      </c>
      <c r="E48" s="188">
        <v>35</v>
      </c>
      <c r="F48" s="189"/>
      <c r="G48" s="190">
        <f t="shared" si="7"/>
        <v>0</v>
      </c>
      <c r="H48" s="189"/>
      <c r="I48" s="190">
        <f t="shared" si="8"/>
        <v>0</v>
      </c>
      <c r="J48" s="189"/>
      <c r="K48" s="190">
        <f t="shared" si="9"/>
        <v>0</v>
      </c>
      <c r="L48" s="190">
        <v>21</v>
      </c>
      <c r="M48" s="190">
        <f t="shared" si="10"/>
        <v>0</v>
      </c>
      <c r="N48" s="190">
        <v>0</v>
      </c>
      <c r="O48" s="190">
        <f t="shared" si="11"/>
        <v>0</v>
      </c>
      <c r="P48" s="190">
        <v>0</v>
      </c>
      <c r="Q48" s="190">
        <f t="shared" si="12"/>
        <v>0</v>
      </c>
      <c r="R48" s="190"/>
      <c r="S48" s="190" t="s">
        <v>247</v>
      </c>
      <c r="T48" s="191" t="s">
        <v>248</v>
      </c>
      <c r="U48" s="167">
        <v>0</v>
      </c>
      <c r="V48" s="167">
        <f t="shared" si="13"/>
        <v>0</v>
      </c>
      <c r="W48" s="167"/>
      <c r="X48" s="157"/>
      <c r="Y48" s="157"/>
      <c r="Z48" s="157"/>
      <c r="AA48" s="157"/>
      <c r="AB48" s="157"/>
      <c r="AC48" s="157"/>
      <c r="AD48" s="157"/>
      <c r="AE48" s="157"/>
      <c r="AF48" s="157"/>
      <c r="AG48" s="157" t="s">
        <v>249</v>
      </c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</row>
    <row r="49" spans="1:60" ht="22.5" outlineLevel="1" x14ac:dyDescent="0.2">
      <c r="A49" s="185">
        <v>40</v>
      </c>
      <c r="B49" s="186" t="s">
        <v>2042</v>
      </c>
      <c r="C49" s="195" t="s">
        <v>2041</v>
      </c>
      <c r="D49" s="187" t="s">
        <v>298</v>
      </c>
      <c r="E49" s="188">
        <v>35</v>
      </c>
      <c r="F49" s="189"/>
      <c r="G49" s="190">
        <f t="shared" si="7"/>
        <v>0</v>
      </c>
      <c r="H49" s="189"/>
      <c r="I49" s="190">
        <f t="shared" si="8"/>
        <v>0</v>
      </c>
      <c r="J49" s="189"/>
      <c r="K49" s="190">
        <f t="shared" si="9"/>
        <v>0</v>
      </c>
      <c r="L49" s="190">
        <v>21</v>
      </c>
      <c r="M49" s="190">
        <f t="shared" si="10"/>
        <v>0</v>
      </c>
      <c r="N49" s="190">
        <v>0</v>
      </c>
      <c r="O49" s="190">
        <f t="shared" si="11"/>
        <v>0</v>
      </c>
      <c r="P49" s="190">
        <v>0</v>
      </c>
      <c r="Q49" s="190">
        <f t="shared" si="12"/>
        <v>0</v>
      </c>
      <c r="R49" s="190"/>
      <c r="S49" s="190" t="s">
        <v>247</v>
      </c>
      <c r="T49" s="191" t="s">
        <v>248</v>
      </c>
      <c r="U49" s="167">
        <v>0</v>
      </c>
      <c r="V49" s="167">
        <f t="shared" si="13"/>
        <v>0</v>
      </c>
      <c r="W49" s="167"/>
      <c r="X49" s="157"/>
      <c r="Y49" s="157"/>
      <c r="Z49" s="157"/>
      <c r="AA49" s="157"/>
      <c r="AB49" s="157"/>
      <c r="AC49" s="157"/>
      <c r="AD49" s="157"/>
      <c r="AE49" s="157"/>
      <c r="AF49" s="157"/>
      <c r="AG49" s="157" t="s">
        <v>664</v>
      </c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</row>
    <row r="50" spans="1:60" ht="22.5" outlineLevel="1" x14ac:dyDescent="0.2">
      <c r="A50" s="185">
        <v>41</v>
      </c>
      <c r="B50" s="186" t="s">
        <v>486</v>
      </c>
      <c r="C50" s="195" t="s">
        <v>2043</v>
      </c>
      <c r="D50" s="187" t="s">
        <v>298</v>
      </c>
      <c r="E50" s="188">
        <v>20</v>
      </c>
      <c r="F50" s="189"/>
      <c r="G50" s="190">
        <f t="shared" si="7"/>
        <v>0</v>
      </c>
      <c r="H50" s="189"/>
      <c r="I50" s="190">
        <f t="shared" si="8"/>
        <v>0</v>
      </c>
      <c r="J50" s="189"/>
      <c r="K50" s="190">
        <f t="shared" si="9"/>
        <v>0</v>
      </c>
      <c r="L50" s="190">
        <v>21</v>
      </c>
      <c r="M50" s="190">
        <f t="shared" si="10"/>
        <v>0</v>
      </c>
      <c r="N50" s="190">
        <v>0</v>
      </c>
      <c r="O50" s="190">
        <f t="shared" si="11"/>
        <v>0</v>
      </c>
      <c r="P50" s="190">
        <v>0</v>
      </c>
      <c r="Q50" s="190">
        <f t="shared" si="12"/>
        <v>0</v>
      </c>
      <c r="R50" s="190"/>
      <c r="S50" s="190" t="s">
        <v>247</v>
      </c>
      <c r="T50" s="191" t="s">
        <v>248</v>
      </c>
      <c r="U50" s="167">
        <v>0</v>
      </c>
      <c r="V50" s="167">
        <f t="shared" si="13"/>
        <v>0</v>
      </c>
      <c r="W50" s="167"/>
      <c r="X50" s="157"/>
      <c r="Y50" s="157"/>
      <c r="Z50" s="157"/>
      <c r="AA50" s="157"/>
      <c r="AB50" s="157"/>
      <c r="AC50" s="157"/>
      <c r="AD50" s="157"/>
      <c r="AE50" s="157"/>
      <c r="AF50" s="157"/>
      <c r="AG50" s="157" t="s">
        <v>249</v>
      </c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</row>
    <row r="51" spans="1:60" ht="22.5" outlineLevel="1" x14ac:dyDescent="0.2">
      <c r="A51" s="185">
        <v>42</v>
      </c>
      <c r="B51" s="186" t="s">
        <v>2044</v>
      </c>
      <c r="C51" s="195" t="s">
        <v>2043</v>
      </c>
      <c r="D51" s="187" t="s">
        <v>298</v>
      </c>
      <c r="E51" s="188">
        <v>20</v>
      </c>
      <c r="F51" s="189"/>
      <c r="G51" s="190">
        <f t="shared" si="7"/>
        <v>0</v>
      </c>
      <c r="H51" s="189"/>
      <c r="I51" s="190">
        <f t="shared" si="8"/>
        <v>0</v>
      </c>
      <c r="J51" s="189"/>
      <c r="K51" s="190">
        <f t="shared" si="9"/>
        <v>0</v>
      </c>
      <c r="L51" s="190">
        <v>21</v>
      </c>
      <c r="M51" s="190">
        <f t="shared" si="10"/>
        <v>0</v>
      </c>
      <c r="N51" s="190">
        <v>0</v>
      </c>
      <c r="O51" s="190">
        <f t="shared" si="11"/>
        <v>0</v>
      </c>
      <c r="P51" s="190">
        <v>0</v>
      </c>
      <c r="Q51" s="190">
        <f t="shared" si="12"/>
        <v>0</v>
      </c>
      <c r="R51" s="190"/>
      <c r="S51" s="190" t="s">
        <v>247</v>
      </c>
      <c r="T51" s="191" t="s">
        <v>248</v>
      </c>
      <c r="U51" s="167">
        <v>0</v>
      </c>
      <c r="V51" s="167">
        <f t="shared" si="13"/>
        <v>0</v>
      </c>
      <c r="W51" s="167"/>
      <c r="X51" s="157"/>
      <c r="Y51" s="157"/>
      <c r="Z51" s="157"/>
      <c r="AA51" s="157"/>
      <c r="AB51" s="157"/>
      <c r="AC51" s="157"/>
      <c r="AD51" s="157"/>
      <c r="AE51" s="157"/>
      <c r="AF51" s="157"/>
      <c r="AG51" s="157" t="s">
        <v>664</v>
      </c>
      <c r="AH51" s="157"/>
      <c r="AI51" s="157"/>
      <c r="AJ51" s="157"/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7"/>
      <c r="AY51" s="157"/>
      <c r="AZ51" s="157"/>
      <c r="BA51" s="157"/>
      <c r="BB51" s="157"/>
      <c r="BC51" s="157"/>
      <c r="BD51" s="157"/>
      <c r="BE51" s="157"/>
      <c r="BF51" s="157"/>
      <c r="BG51" s="157"/>
      <c r="BH51" s="157"/>
    </row>
    <row r="52" spans="1:60" ht="22.5" outlineLevel="1" x14ac:dyDescent="0.2">
      <c r="A52" s="185">
        <v>43</v>
      </c>
      <c r="B52" s="186" t="s">
        <v>488</v>
      </c>
      <c r="C52" s="195" t="s">
        <v>2045</v>
      </c>
      <c r="D52" s="187" t="s">
        <v>298</v>
      </c>
      <c r="E52" s="188">
        <v>50</v>
      </c>
      <c r="F52" s="189"/>
      <c r="G52" s="190">
        <f t="shared" si="7"/>
        <v>0</v>
      </c>
      <c r="H52" s="189"/>
      <c r="I52" s="190">
        <f t="shared" si="8"/>
        <v>0</v>
      </c>
      <c r="J52" s="189"/>
      <c r="K52" s="190">
        <f t="shared" si="9"/>
        <v>0</v>
      </c>
      <c r="L52" s="190">
        <v>21</v>
      </c>
      <c r="M52" s="190">
        <f t="shared" si="10"/>
        <v>0</v>
      </c>
      <c r="N52" s="190">
        <v>0</v>
      </c>
      <c r="O52" s="190">
        <f t="shared" si="11"/>
        <v>0</v>
      </c>
      <c r="P52" s="190">
        <v>0</v>
      </c>
      <c r="Q52" s="190">
        <f t="shared" si="12"/>
        <v>0</v>
      </c>
      <c r="R52" s="190"/>
      <c r="S52" s="190" t="s">
        <v>247</v>
      </c>
      <c r="T52" s="191" t="s">
        <v>248</v>
      </c>
      <c r="U52" s="167">
        <v>0</v>
      </c>
      <c r="V52" s="167">
        <f t="shared" si="13"/>
        <v>0</v>
      </c>
      <c r="W52" s="167"/>
      <c r="X52" s="157"/>
      <c r="Y52" s="157"/>
      <c r="Z52" s="157"/>
      <c r="AA52" s="157"/>
      <c r="AB52" s="157"/>
      <c r="AC52" s="157"/>
      <c r="AD52" s="157"/>
      <c r="AE52" s="157"/>
      <c r="AF52" s="157"/>
      <c r="AG52" s="157" t="s">
        <v>249</v>
      </c>
      <c r="AH52" s="157"/>
      <c r="AI52" s="157"/>
      <c r="AJ52" s="157"/>
      <c r="AK52" s="157"/>
      <c r="AL52" s="157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7"/>
      <c r="AY52" s="157"/>
      <c r="AZ52" s="157"/>
      <c r="BA52" s="157"/>
      <c r="BB52" s="157"/>
      <c r="BC52" s="157"/>
      <c r="BD52" s="157"/>
      <c r="BE52" s="157"/>
      <c r="BF52" s="157"/>
      <c r="BG52" s="157"/>
      <c r="BH52" s="157"/>
    </row>
    <row r="53" spans="1:60" ht="22.5" outlineLevel="1" x14ac:dyDescent="0.2">
      <c r="A53" s="185">
        <v>44</v>
      </c>
      <c r="B53" s="186" t="s">
        <v>2046</v>
      </c>
      <c r="C53" s="195" t="s">
        <v>2045</v>
      </c>
      <c r="D53" s="187" t="s">
        <v>298</v>
      </c>
      <c r="E53" s="188">
        <v>50</v>
      </c>
      <c r="F53" s="189"/>
      <c r="G53" s="190">
        <f t="shared" si="7"/>
        <v>0</v>
      </c>
      <c r="H53" s="189"/>
      <c r="I53" s="190">
        <f t="shared" si="8"/>
        <v>0</v>
      </c>
      <c r="J53" s="189"/>
      <c r="K53" s="190">
        <f t="shared" si="9"/>
        <v>0</v>
      </c>
      <c r="L53" s="190">
        <v>21</v>
      </c>
      <c r="M53" s="190">
        <f t="shared" si="10"/>
        <v>0</v>
      </c>
      <c r="N53" s="190">
        <v>0</v>
      </c>
      <c r="O53" s="190">
        <f t="shared" si="11"/>
        <v>0</v>
      </c>
      <c r="P53" s="190">
        <v>0</v>
      </c>
      <c r="Q53" s="190">
        <f t="shared" si="12"/>
        <v>0</v>
      </c>
      <c r="R53" s="190"/>
      <c r="S53" s="190" t="s">
        <v>247</v>
      </c>
      <c r="T53" s="191" t="s">
        <v>248</v>
      </c>
      <c r="U53" s="167">
        <v>0</v>
      </c>
      <c r="V53" s="167">
        <f t="shared" si="13"/>
        <v>0</v>
      </c>
      <c r="W53" s="167"/>
      <c r="X53" s="157"/>
      <c r="Y53" s="157"/>
      <c r="Z53" s="157"/>
      <c r="AA53" s="157"/>
      <c r="AB53" s="157"/>
      <c r="AC53" s="157"/>
      <c r="AD53" s="157"/>
      <c r="AE53" s="157"/>
      <c r="AF53" s="157"/>
      <c r="AG53" s="157" t="s">
        <v>664</v>
      </c>
      <c r="AH53" s="157"/>
      <c r="AI53" s="157"/>
      <c r="AJ53" s="157"/>
      <c r="AK53" s="157"/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7"/>
      <c r="AY53" s="157"/>
      <c r="AZ53" s="157"/>
      <c r="BA53" s="157"/>
      <c r="BB53" s="157"/>
      <c r="BC53" s="157"/>
      <c r="BD53" s="157"/>
      <c r="BE53" s="157"/>
      <c r="BF53" s="157"/>
      <c r="BG53" s="157"/>
      <c r="BH53" s="157"/>
    </row>
    <row r="54" spans="1:60" ht="22.5" outlineLevel="1" x14ac:dyDescent="0.2">
      <c r="A54" s="185">
        <v>45</v>
      </c>
      <c r="B54" s="186" t="s">
        <v>490</v>
      </c>
      <c r="C54" s="195" t="s">
        <v>2047</v>
      </c>
      <c r="D54" s="187" t="s">
        <v>298</v>
      </c>
      <c r="E54" s="188">
        <v>15</v>
      </c>
      <c r="F54" s="189"/>
      <c r="G54" s="190">
        <f t="shared" si="7"/>
        <v>0</v>
      </c>
      <c r="H54" s="189"/>
      <c r="I54" s="190">
        <f t="shared" si="8"/>
        <v>0</v>
      </c>
      <c r="J54" s="189"/>
      <c r="K54" s="190">
        <f t="shared" si="9"/>
        <v>0</v>
      </c>
      <c r="L54" s="190">
        <v>21</v>
      </c>
      <c r="M54" s="190">
        <f t="shared" si="10"/>
        <v>0</v>
      </c>
      <c r="N54" s="190">
        <v>0</v>
      </c>
      <c r="O54" s="190">
        <f t="shared" si="11"/>
        <v>0</v>
      </c>
      <c r="P54" s="190">
        <v>0</v>
      </c>
      <c r="Q54" s="190">
        <f t="shared" si="12"/>
        <v>0</v>
      </c>
      <c r="R54" s="190"/>
      <c r="S54" s="190" t="s">
        <v>247</v>
      </c>
      <c r="T54" s="191" t="s">
        <v>248</v>
      </c>
      <c r="U54" s="167">
        <v>0</v>
      </c>
      <c r="V54" s="167">
        <f t="shared" si="13"/>
        <v>0</v>
      </c>
      <c r="W54" s="167"/>
      <c r="X54" s="157"/>
      <c r="Y54" s="157"/>
      <c r="Z54" s="157"/>
      <c r="AA54" s="157"/>
      <c r="AB54" s="157"/>
      <c r="AC54" s="157"/>
      <c r="AD54" s="157"/>
      <c r="AE54" s="157"/>
      <c r="AF54" s="157"/>
      <c r="AG54" s="157" t="s">
        <v>249</v>
      </c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57"/>
      <c r="AZ54" s="157"/>
      <c r="BA54" s="157"/>
      <c r="BB54" s="157"/>
      <c r="BC54" s="157"/>
      <c r="BD54" s="157"/>
      <c r="BE54" s="157"/>
      <c r="BF54" s="157"/>
      <c r="BG54" s="157"/>
      <c r="BH54" s="157"/>
    </row>
    <row r="55" spans="1:60" ht="22.5" outlineLevel="1" x14ac:dyDescent="0.2">
      <c r="A55" s="185">
        <v>46</v>
      </c>
      <c r="B55" s="186" t="s">
        <v>2048</v>
      </c>
      <c r="C55" s="195" t="s">
        <v>2047</v>
      </c>
      <c r="D55" s="187" t="s">
        <v>298</v>
      </c>
      <c r="E55" s="188">
        <v>15</v>
      </c>
      <c r="F55" s="189"/>
      <c r="G55" s="190">
        <f t="shared" si="7"/>
        <v>0</v>
      </c>
      <c r="H55" s="189"/>
      <c r="I55" s="190">
        <f t="shared" si="8"/>
        <v>0</v>
      </c>
      <c r="J55" s="189"/>
      <c r="K55" s="190">
        <f t="shared" si="9"/>
        <v>0</v>
      </c>
      <c r="L55" s="190">
        <v>21</v>
      </c>
      <c r="M55" s="190">
        <f t="shared" si="10"/>
        <v>0</v>
      </c>
      <c r="N55" s="190">
        <v>0</v>
      </c>
      <c r="O55" s="190">
        <f t="shared" si="11"/>
        <v>0</v>
      </c>
      <c r="P55" s="190">
        <v>0</v>
      </c>
      <c r="Q55" s="190">
        <f t="shared" si="12"/>
        <v>0</v>
      </c>
      <c r="R55" s="190"/>
      <c r="S55" s="190" t="s">
        <v>247</v>
      </c>
      <c r="T55" s="191" t="s">
        <v>248</v>
      </c>
      <c r="U55" s="167">
        <v>0</v>
      </c>
      <c r="V55" s="167">
        <f t="shared" si="13"/>
        <v>0</v>
      </c>
      <c r="W55" s="167"/>
      <c r="X55" s="157"/>
      <c r="Y55" s="157"/>
      <c r="Z55" s="157"/>
      <c r="AA55" s="157"/>
      <c r="AB55" s="157"/>
      <c r="AC55" s="157"/>
      <c r="AD55" s="157"/>
      <c r="AE55" s="157"/>
      <c r="AF55" s="157"/>
      <c r="AG55" s="157" t="s">
        <v>664</v>
      </c>
      <c r="AH55" s="157"/>
      <c r="AI55" s="157"/>
      <c r="AJ55" s="157"/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57"/>
      <c r="BE55" s="157"/>
      <c r="BF55" s="157"/>
      <c r="BG55" s="157"/>
      <c r="BH55" s="157"/>
    </row>
    <row r="56" spans="1:60" ht="22.5" outlineLevel="1" x14ac:dyDescent="0.2">
      <c r="A56" s="185">
        <v>47</v>
      </c>
      <c r="B56" s="186" t="s">
        <v>492</v>
      </c>
      <c r="C56" s="195" t="s">
        <v>2049</v>
      </c>
      <c r="D56" s="187" t="s">
        <v>298</v>
      </c>
      <c r="E56" s="188">
        <v>50</v>
      </c>
      <c r="F56" s="189"/>
      <c r="G56" s="190">
        <f t="shared" si="7"/>
        <v>0</v>
      </c>
      <c r="H56" s="189"/>
      <c r="I56" s="190">
        <f t="shared" si="8"/>
        <v>0</v>
      </c>
      <c r="J56" s="189"/>
      <c r="K56" s="190">
        <f t="shared" si="9"/>
        <v>0</v>
      </c>
      <c r="L56" s="190">
        <v>21</v>
      </c>
      <c r="M56" s="190">
        <f t="shared" si="10"/>
        <v>0</v>
      </c>
      <c r="N56" s="190">
        <v>0</v>
      </c>
      <c r="O56" s="190">
        <f t="shared" si="11"/>
        <v>0</v>
      </c>
      <c r="P56" s="190">
        <v>0</v>
      </c>
      <c r="Q56" s="190">
        <f t="shared" si="12"/>
        <v>0</v>
      </c>
      <c r="R56" s="190"/>
      <c r="S56" s="190" t="s">
        <v>247</v>
      </c>
      <c r="T56" s="191" t="s">
        <v>248</v>
      </c>
      <c r="U56" s="167">
        <v>0</v>
      </c>
      <c r="V56" s="167">
        <f t="shared" si="13"/>
        <v>0</v>
      </c>
      <c r="W56" s="167"/>
      <c r="X56" s="157"/>
      <c r="Y56" s="157"/>
      <c r="Z56" s="157"/>
      <c r="AA56" s="157"/>
      <c r="AB56" s="157"/>
      <c r="AC56" s="157"/>
      <c r="AD56" s="157"/>
      <c r="AE56" s="157"/>
      <c r="AF56" s="157"/>
      <c r="AG56" s="157" t="s">
        <v>249</v>
      </c>
      <c r="AH56" s="157"/>
      <c r="AI56" s="157"/>
      <c r="AJ56" s="157"/>
      <c r="AK56" s="157"/>
      <c r="AL56" s="157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</row>
    <row r="57" spans="1:60" ht="22.5" outlineLevel="1" x14ac:dyDescent="0.2">
      <c r="A57" s="185">
        <v>48</v>
      </c>
      <c r="B57" s="186" t="s">
        <v>2050</v>
      </c>
      <c r="C57" s="195" t="s">
        <v>2049</v>
      </c>
      <c r="D57" s="187" t="s">
        <v>298</v>
      </c>
      <c r="E57" s="188">
        <v>50</v>
      </c>
      <c r="F57" s="189"/>
      <c r="G57" s="190">
        <f t="shared" si="7"/>
        <v>0</v>
      </c>
      <c r="H57" s="189"/>
      <c r="I57" s="190">
        <f t="shared" si="8"/>
        <v>0</v>
      </c>
      <c r="J57" s="189"/>
      <c r="K57" s="190">
        <f t="shared" si="9"/>
        <v>0</v>
      </c>
      <c r="L57" s="190">
        <v>21</v>
      </c>
      <c r="M57" s="190">
        <f t="shared" si="10"/>
        <v>0</v>
      </c>
      <c r="N57" s="190">
        <v>0</v>
      </c>
      <c r="O57" s="190">
        <f t="shared" si="11"/>
        <v>0</v>
      </c>
      <c r="P57" s="190">
        <v>0</v>
      </c>
      <c r="Q57" s="190">
        <f t="shared" si="12"/>
        <v>0</v>
      </c>
      <c r="R57" s="190"/>
      <c r="S57" s="190" t="s">
        <v>247</v>
      </c>
      <c r="T57" s="191" t="s">
        <v>248</v>
      </c>
      <c r="U57" s="167">
        <v>0</v>
      </c>
      <c r="V57" s="167">
        <f t="shared" si="13"/>
        <v>0</v>
      </c>
      <c r="W57" s="167"/>
      <c r="X57" s="157"/>
      <c r="Y57" s="157"/>
      <c r="Z57" s="157"/>
      <c r="AA57" s="157"/>
      <c r="AB57" s="157"/>
      <c r="AC57" s="157"/>
      <c r="AD57" s="157"/>
      <c r="AE57" s="157"/>
      <c r="AF57" s="157"/>
      <c r="AG57" s="157" t="s">
        <v>664</v>
      </c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57"/>
      <c r="BG57" s="157"/>
      <c r="BH57" s="157"/>
    </row>
    <row r="58" spans="1:60" outlineLevel="1" x14ac:dyDescent="0.2">
      <c r="A58" s="185">
        <v>49</v>
      </c>
      <c r="B58" s="186" t="s">
        <v>494</v>
      </c>
      <c r="C58" s="195" t="s">
        <v>2051</v>
      </c>
      <c r="D58" s="187" t="s">
        <v>298</v>
      </c>
      <c r="E58" s="188">
        <v>60</v>
      </c>
      <c r="F58" s="189"/>
      <c r="G58" s="190">
        <f t="shared" si="7"/>
        <v>0</v>
      </c>
      <c r="H58" s="189"/>
      <c r="I58" s="190">
        <f t="shared" si="8"/>
        <v>0</v>
      </c>
      <c r="J58" s="189"/>
      <c r="K58" s="190">
        <f t="shared" si="9"/>
        <v>0</v>
      </c>
      <c r="L58" s="190">
        <v>21</v>
      </c>
      <c r="M58" s="190">
        <f t="shared" si="10"/>
        <v>0</v>
      </c>
      <c r="N58" s="190">
        <v>0</v>
      </c>
      <c r="O58" s="190">
        <f t="shared" si="11"/>
        <v>0</v>
      </c>
      <c r="P58" s="190">
        <v>0</v>
      </c>
      <c r="Q58" s="190">
        <f t="shared" si="12"/>
        <v>0</v>
      </c>
      <c r="R58" s="190"/>
      <c r="S58" s="190" t="s">
        <v>247</v>
      </c>
      <c r="T58" s="191" t="s">
        <v>248</v>
      </c>
      <c r="U58" s="167">
        <v>0</v>
      </c>
      <c r="V58" s="167">
        <f t="shared" si="13"/>
        <v>0</v>
      </c>
      <c r="W58" s="167"/>
      <c r="X58" s="157"/>
      <c r="Y58" s="157"/>
      <c r="Z58" s="157"/>
      <c r="AA58" s="157"/>
      <c r="AB58" s="157"/>
      <c r="AC58" s="157"/>
      <c r="AD58" s="157"/>
      <c r="AE58" s="157"/>
      <c r="AF58" s="157"/>
      <c r="AG58" s="157" t="s">
        <v>249</v>
      </c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7"/>
      <c r="AY58" s="157"/>
      <c r="AZ58" s="157"/>
      <c r="BA58" s="157"/>
      <c r="BB58" s="157"/>
      <c r="BC58" s="157"/>
      <c r="BD58" s="157"/>
      <c r="BE58" s="157"/>
      <c r="BF58" s="157"/>
      <c r="BG58" s="157"/>
      <c r="BH58" s="157"/>
    </row>
    <row r="59" spans="1:60" outlineLevel="1" x14ac:dyDescent="0.2">
      <c r="A59" s="185">
        <v>50</v>
      </c>
      <c r="B59" s="186" t="s">
        <v>2052</v>
      </c>
      <c r="C59" s="195" t="s">
        <v>2051</v>
      </c>
      <c r="D59" s="187" t="s">
        <v>298</v>
      </c>
      <c r="E59" s="188">
        <v>60</v>
      </c>
      <c r="F59" s="189"/>
      <c r="G59" s="190">
        <f t="shared" si="7"/>
        <v>0</v>
      </c>
      <c r="H59" s="189"/>
      <c r="I59" s="190">
        <f t="shared" si="8"/>
        <v>0</v>
      </c>
      <c r="J59" s="189"/>
      <c r="K59" s="190">
        <f t="shared" si="9"/>
        <v>0</v>
      </c>
      <c r="L59" s="190">
        <v>21</v>
      </c>
      <c r="M59" s="190">
        <f t="shared" si="10"/>
        <v>0</v>
      </c>
      <c r="N59" s="190">
        <v>0</v>
      </c>
      <c r="O59" s="190">
        <f t="shared" si="11"/>
        <v>0</v>
      </c>
      <c r="P59" s="190">
        <v>0</v>
      </c>
      <c r="Q59" s="190">
        <f t="shared" si="12"/>
        <v>0</v>
      </c>
      <c r="R59" s="190"/>
      <c r="S59" s="190" t="s">
        <v>247</v>
      </c>
      <c r="T59" s="191" t="s">
        <v>248</v>
      </c>
      <c r="U59" s="167">
        <v>0</v>
      </c>
      <c r="V59" s="167">
        <f t="shared" si="13"/>
        <v>0</v>
      </c>
      <c r="W59" s="167"/>
      <c r="X59" s="157"/>
      <c r="Y59" s="157"/>
      <c r="Z59" s="157"/>
      <c r="AA59" s="157"/>
      <c r="AB59" s="157"/>
      <c r="AC59" s="157"/>
      <c r="AD59" s="157"/>
      <c r="AE59" s="157"/>
      <c r="AF59" s="157"/>
      <c r="AG59" s="157" t="s">
        <v>664</v>
      </c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7"/>
      <c r="AY59" s="157"/>
      <c r="AZ59" s="157"/>
      <c r="BA59" s="157"/>
      <c r="BB59" s="157"/>
      <c r="BC59" s="157"/>
      <c r="BD59" s="157"/>
      <c r="BE59" s="157"/>
      <c r="BF59" s="157"/>
      <c r="BG59" s="157"/>
      <c r="BH59" s="157"/>
    </row>
    <row r="60" spans="1:60" outlineLevel="1" x14ac:dyDescent="0.2">
      <c r="A60" s="185">
        <v>51</v>
      </c>
      <c r="B60" s="186" t="s">
        <v>496</v>
      </c>
      <c r="C60" s="195" t="s">
        <v>2053</v>
      </c>
      <c r="D60" s="187" t="s">
        <v>444</v>
      </c>
      <c r="E60" s="188">
        <v>40</v>
      </c>
      <c r="F60" s="189"/>
      <c r="G60" s="190">
        <f t="shared" si="7"/>
        <v>0</v>
      </c>
      <c r="H60" s="189"/>
      <c r="I60" s="190">
        <f t="shared" si="8"/>
        <v>0</v>
      </c>
      <c r="J60" s="189"/>
      <c r="K60" s="190">
        <f t="shared" si="9"/>
        <v>0</v>
      </c>
      <c r="L60" s="190">
        <v>21</v>
      </c>
      <c r="M60" s="190">
        <f t="shared" si="10"/>
        <v>0</v>
      </c>
      <c r="N60" s="190">
        <v>0</v>
      </c>
      <c r="O60" s="190">
        <f t="shared" si="11"/>
        <v>0</v>
      </c>
      <c r="P60" s="190">
        <v>0</v>
      </c>
      <c r="Q60" s="190">
        <f t="shared" si="12"/>
        <v>0</v>
      </c>
      <c r="R60" s="190"/>
      <c r="S60" s="190" t="s">
        <v>247</v>
      </c>
      <c r="T60" s="191" t="s">
        <v>248</v>
      </c>
      <c r="U60" s="167">
        <v>0</v>
      </c>
      <c r="V60" s="167">
        <f t="shared" si="13"/>
        <v>0</v>
      </c>
      <c r="W60" s="167"/>
      <c r="X60" s="157"/>
      <c r="Y60" s="157"/>
      <c r="Z60" s="157"/>
      <c r="AA60" s="157"/>
      <c r="AB60" s="157"/>
      <c r="AC60" s="157"/>
      <c r="AD60" s="157"/>
      <c r="AE60" s="157"/>
      <c r="AF60" s="157"/>
      <c r="AG60" s="157" t="s">
        <v>249</v>
      </c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</row>
    <row r="61" spans="1:60" outlineLevel="1" x14ac:dyDescent="0.2">
      <c r="A61" s="185">
        <v>52</v>
      </c>
      <c r="B61" s="186" t="s">
        <v>498</v>
      </c>
      <c r="C61" s="195" t="s">
        <v>2054</v>
      </c>
      <c r="D61" s="187" t="s">
        <v>444</v>
      </c>
      <c r="E61" s="188">
        <v>6</v>
      </c>
      <c r="F61" s="189"/>
      <c r="G61" s="190">
        <f t="shared" si="7"/>
        <v>0</v>
      </c>
      <c r="H61" s="189"/>
      <c r="I61" s="190">
        <f t="shared" si="8"/>
        <v>0</v>
      </c>
      <c r="J61" s="189"/>
      <c r="K61" s="190">
        <f t="shared" si="9"/>
        <v>0</v>
      </c>
      <c r="L61" s="190">
        <v>21</v>
      </c>
      <c r="M61" s="190">
        <f t="shared" si="10"/>
        <v>0</v>
      </c>
      <c r="N61" s="190">
        <v>0</v>
      </c>
      <c r="O61" s="190">
        <f t="shared" si="11"/>
        <v>0</v>
      </c>
      <c r="P61" s="190">
        <v>0</v>
      </c>
      <c r="Q61" s="190">
        <f t="shared" si="12"/>
        <v>0</v>
      </c>
      <c r="R61" s="190"/>
      <c r="S61" s="190" t="s">
        <v>247</v>
      </c>
      <c r="T61" s="191" t="s">
        <v>248</v>
      </c>
      <c r="U61" s="167">
        <v>0</v>
      </c>
      <c r="V61" s="167">
        <f t="shared" si="13"/>
        <v>0</v>
      </c>
      <c r="W61" s="167"/>
      <c r="X61" s="157"/>
      <c r="Y61" s="157"/>
      <c r="Z61" s="157"/>
      <c r="AA61" s="157"/>
      <c r="AB61" s="157"/>
      <c r="AC61" s="157"/>
      <c r="AD61" s="157"/>
      <c r="AE61" s="157"/>
      <c r="AF61" s="157"/>
      <c r="AG61" s="157" t="s">
        <v>664</v>
      </c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</row>
    <row r="62" spans="1:60" outlineLevel="1" x14ac:dyDescent="0.2">
      <c r="A62" s="185">
        <v>53</v>
      </c>
      <c r="B62" s="186" t="s">
        <v>500</v>
      </c>
      <c r="C62" s="195" t="s">
        <v>2055</v>
      </c>
      <c r="D62" s="187" t="s">
        <v>444</v>
      </c>
      <c r="E62" s="188">
        <v>7</v>
      </c>
      <c r="F62" s="189"/>
      <c r="G62" s="190">
        <f t="shared" si="7"/>
        <v>0</v>
      </c>
      <c r="H62" s="189"/>
      <c r="I62" s="190">
        <f t="shared" si="8"/>
        <v>0</v>
      </c>
      <c r="J62" s="189"/>
      <c r="K62" s="190">
        <f t="shared" si="9"/>
        <v>0</v>
      </c>
      <c r="L62" s="190">
        <v>21</v>
      </c>
      <c r="M62" s="190">
        <f t="shared" si="10"/>
        <v>0</v>
      </c>
      <c r="N62" s="190">
        <v>0</v>
      </c>
      <c r="O62" s="190">
        <f t="shared" si="11"/>
        <v>0</v>
      </c>
      <c r="P62" s="190">
        <v>0</v>
      </c>
      <c r="Q62" s="190">
        <f t="shared" si="12"/>
        <v>0</v>
      </c>
      <c r="R62" s="190"/>
      <c r="S62" s="190" t="s">
        <v>247</v>
      </c>
      <c r="T62" s="191" t="s">
        <v>248</v>
      </c>
      <c r="U62" s="167">
        <v>0</v>
      </c>
      <c r="V62" s="167">
        <f t="shared" si="13"/>
        <v>0</v>
      </c>
      <c r="W62" s="167"/>
      <c r="X62" s="157"/>
      <c r="Y62" s="157"/>
      <c r="Z62" s="157"/>
      <c r="AA62" s="157"/>
      <c r="AB62" s="157"/>
      <c r="AC62" s="157"/>
      <c r="AD62" s="157"/>
      <c r="AE62" s="157"/>
      <c r="AF62" s="157"/>
      <c r="AG62" s="157" t="s">
        <v>249</v>
      </c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</row>
    <row r="63" spans="1:60" outlineLevel="1" x14ac:dyDescent="0.2">
      <c r="A63" s="185">
        <v>54</v>
      </c>
      <c r="B63" s="186" t="s">
        <v>2056</v>
      </c>
      <c r="C63" s="195" t="s">
        <v>2055</v>
      </c>
      <c r="D63" s="187" t="s">
        <v>444</v>
      </c>
      <c r="E63" s="188">
        <v>7</v>
      </c>
      <c r="F63" s="189"/>
      <c r="G63" s="190">
        <f t="shared" si="7"/>
        <v>0</v>
      </c>
      <c r="H63" s="189"/>
      <c r="I63" s="190">
        <f t="shared" si="8"/>
        <v>0</v>
      </c>
      <c r="J63" s="189"/>
      <c r="K63" s="190">
        <f t="shared" si="9"/>
        <v>0</v>
      </c>
      <c r="L63" s="190">
        <v>21</v>
      </c>
      <c r="M63" s="190">
        <f t="shared" si="10"/>
        <v>0</v>
      </c>
      <c r="N63" s="190">
        <v>0</v>
      </c>
      <c r="O63" s="190">
        <f t="shared" si="11"/>
        <v>0</v>
      </c>
      <c r="P63" s="190">
        <v>0</v>
      </c>
      <c r="Q63" s="190">
        <f t="shared" si="12"/>
        <v>0</v>
      </c>
      <c r="R63" s="190"/>
      <c r="S63" s="190" t="s">
        <v>247</v>
      </c>
      <c r="T63" s="191" t="s">
        <v>248</v>
      </c>
      <c r="U63" s="167">
        <v>0</v>
      </c>
      <c r="V63" s="167">
        <f t="shared" si="13"/>
        <v>0</v>
      </c>
      <c r="W63" s="167"/>
      <c r="X63" s="157"/>
      <c r="Y63" s="157"/>
      <c r="Z63" s="157"/>
      <c r="AA63" s="157"/>
      <c r="AB63" s="157"/>
      <c r="AC63" s="157"/>
      <c r="AD63" s="157"/>
      <c r="AE63" s="157"/>
      <c r="AF63" s="157"/>
      <c r="AG63" s="157" t="s">
        <v>664</v>
      </c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</row>
    <row r="64" spans="1:60" outlineLevel="1" x14ac:dyDescent="0.2">
      <c r="A64" s="185">
        <v>55</v>
      </c>
      <c r="B64" s="186" t="s">
        <v>502</v>
      </c>
      <c r="C64" s="195" t="s">
        <v>2057</v>
      </c>
      <c r="D64" s="187" t="s">
        <v>444</v>
      </c>
      <c r="E64" s="188">
        <v>4</v>
      </c>
      <c r="F64" s="189"/>
      <c r="G64" s="190">
        <f t="shared" si="7"/>
        <v>0</v>
      </c>
      <c r="H64" s="189"/>
      <c r="I64" s="190">
        <f t="shared" si="8"/>
        <v>0</v>
      </c>
      <c r="J64" s="189"/>
      <c r="K64" s="190">
        <f t="shared" si="9"/>
        <v>0</v>
      </c>
      <c r="L64" s="190">
        <v>21</v>
      </c>
      <c r="M64" s="190">
        <f t="shared" si="10"/>
        <v>0</v>
      </c>
      <c r="N64" s="190">
        <v>0</v>
      </c>
      <c r="O64" s="190">
        <f t="shared" si="11"/>
        <v>0</v>
      </c>
      <c r="P64" s="190">
        <v>0</v>
      </c>
      <c r="Q64" s="190">
        <f t="shared" si="12"/>
        <v>0</v>
      </c>
      <c r="R64" s="190"/>
      <c r="S64" s="190" t="s">
        <v>247</v>
      </c>
      <c r="T64" s="191" t="s">
        <v>248</v>
      </c>
      <c r="U64" s="167">
        <v>0</v>
      </c>
      <c r="V64" s="167">
        <f t="shared" si="13"/>
        <v>0</v>
      </c>
      <c r="W64" s="167"/>
      <c r="X64" s="157"/>
      <c r="Y64" s="157"/>
      <c r="Z64" s="157"/>
      <c r="AA64" s="157"/>
      <c r="AB64" s="157"/>
      <c r="AC64" s="157"/>
      <c r="AD64" s="157"/>
      <c r="AE64" s="157"/>
      <c r="AF64" s="157"/>
      <c r="AG64" s="157" t="s">
        <v>249</v>
      </c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</row>
    <row r="65" spans="1:60" outlineLevel="1" x14ac:dyDescent="0.2">
      <c r="A65" s="185">
        <v>56</v>
      </c>
      <c r="B65" s="186" t="s">
        <v>2058</v>
      </c>
      <c r="C65" s="195" t="s">
        <v>2057</v>
      </c>
      <c r="D65" s="187" t="s">
        <v>444</v>
      </c>
      <c r="E65" s="188">
        <v>4</v>
      </c>
      <c r="F65" s="189"/>
      <c r="G65" s="190">
        <f t="shared" si="7"/>
        <v>0</v>
      </c>
      <c r="H65" s="189"/>
      <c r="I65" s="190">
        <f t="shared" si="8"/>
        <v>0</v>
      </c>
      <c r="J65" s="189"/>
      <c r="K65" s="190">
        <f t="shared" si="9"/>
        <v>0</v>
      </c>
      <c r="L65" s="190">
        <v>21</v>
      </c>
      <c r="M65" s="190">
        <f t="shared" si="10"/>
        <v>0</v>
      </c>
      <c r="N65" s="190">
        <v>0</v>
      </c>
      <c r="O65" s="190">
        <f t="shared" si="11"/>
        <v>0</v>
      </c>
      <c r="P65" s="190">
        <v>0</v>
      </c>
      <c r="Q65" s="190">
        <f t="shared" si="12"/>
        <v>0</v>
      </c>
      <c r="R65" s="190"/>
      <c r="S65" s="190" t="s">
        <v>247</v>
      </c>
      <c r="T65" s="191" t="s">
        <v>248</v>
      </c>
      <c r="U65" s="167">
        <v>0</v>
      </c>
      <c r="V65" s="167">
        <f t="shared" si="13"/>
        <v>0</v>
      </c>
      <c r="W65" s="167"/>
      <c r="X65" s="157"/>
      <c r="Y65" s="157"/>
      <c r="Z65" s="157"/>
      <c r="AA65" s="157"/>
      <c r="AB65" s="157"/>
      <c r="AC65" s="157"/>
      <c r="AD65" s="157"/>
      <c r="AE65" s="157"/>
      <c r="AF65" s="157"/>
      <c r="AG65" s="157" t="s">
        <v>664</v>
      </c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</row>
    <row r="66" spans="1:60" outlineLevel="1" x14ac:dyDescent="0.2">
      <c r="A66" s="185">
        <v>57</v>
      </c>
      <c r="B66" s="186" t="s">
        <v>504</v>
      </c>
      <c r="C66" s="195" t="s">
        <v>2059</v>
      </c>
      <c r="D66" s="187" t="s">
        <v>444</v>
      </c>
      <c r="E66" s="188">
        <v>2</v>
      </c>
      <c r="F66" s="189"/>
      <c r="G66" s="190">
        <f t="shared" si="7"/>
        <v>0</v>
      </c>
      <c r="H66" s="189"/>
      <c r="I66" s="190">
        <f t="shared" si="8"/>
        <v>0</v>
      </c>
      <c r="J66" s="189"/>
      <c r="K66" s="190">
        <f t="shared" si="9"/>
        <v>0</v>
      </c>
      <c r="L66" s="190">
        <v>21</v>
      </c>
      <c r="M66" s="190">
        <f t="shared" si="10"/>
        <v>0</v>
      </c>
      <c r="N66" s="190">
        <v>0</v>
      </c>
      <c r="O66" s="190">
        <f t="shared" si="11"/>
        <v>0</v>
      </c>
      <c r="P66" s="190">
        <v>0</v>
      </c>
      <c r="Q66" s="190">
        <f t="shared" si="12"/>
        <v>0</v>
      </c>
      <c r="R66" s="190"/>
      <c r="S66" s="190" t="s">
        <v>247</v>
      </c>
      <c r="T66" s="191" t="s">
        <v>248</v>
      </c>
      <c r="U66" s="167">
        <v>0</v>
      </c>
      <c r="V66" s="167">
        <f t="shared" si="13"/>
        <v>0</v>
      </c>
      <c r="W66" s="167"/>
      <c r="X66" s="157"/>
      <c r="Y66" s="157"/>
      <c r="Z66" s="157"/>
      <c r="AA66" s="157"/>
      <c r="AB66" s="157"/>
      <c r="AC66" s="157"/>
      <c r="AD66" s="157"/>
      <c r="AE66" s="157"/>
      <c r="AF66" s="157"/>
      <c r="AG66" s="157" t="s">
        <v>249</v>
      </c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</row>
    <row r="67" spans="1:60" outlineLevel="1" x14ac:dyDescent="0.2">
      <c r="A67" s="185">
        <v>58</v>
      </c>
      <c r="B67" s="186" t="s">
        <v>2060</v>
      </c>
      <c r="C67" s="195" t="s">
        <v>2059</v>
      </c>
      <c r="D67" s="187" t="s">
        <v>444</v>
      </c>
      <c r="E67" s="188">
        <v>2</v>
      </c>
      <c r="F67" s="189"/>
      <c r="G67" s="190">
        <f t="shared" si="7"/>
        <v>0</v>
      </c>
      <c r="H67" s="189"/>
      <c r="I67" s="190">
        <f t="shared" si="8"/>
        <v>0</v>
      </c>
      <c r="J67" s="189"/>
      <c r="K67" s="190">
        <f t="shared" si="9"/>
        <v>0</v>
      </c>
      <c r="L67" s="190">
        <v>21</v>
      </c>
      <c r="M67" s="190">
        <f t="shared" si="10"/>
        <v>0</v>
      </c>
      <c r="N67" s="190">
        <v>0</v>
      </c>
      <c r="O67" s="190">
        <f t="shared" si="11"/>
        <v>0</v>
      </c>
      <c r="P67" s="190">
        <v>0</v>
      </c>
      <c r="Q67" s="190">
        <f t="shared" si="12"/>
        <v>0</v>
      </c>
      <c r="R67" s="190"/>
      <c r="S67" s="190" t="s">
        <v>247</v>
      </c>
      <c r="T67" s="191" t="s">
        <v>248</v>
      </c>
      <c r="U67" s="167">
        <v>0</v>
      </c>
      <c r="V67" s="167">
        <f t="shared" si="13"/>
        <v>0</v>
      </c>
      <c r="W67" s="167"/>
      <c r="X67" s="157"/>
      <c r="Y67" s="157"/>
      <c r="Z67" s="157"/>
      <c r="AA67" s="157"/>
      <c r="AB67" s="157"/>
      <c r="AC67" s="157"/>
      <c r="AD67" s="157"/>
      <c r="AE67" s="157"/>
      <c r="AF67" s="157"/>
      <c r="AG67" s="157" t="s">
        <v>664</v>
      </c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</row>
    <row r="68" spans="1:60" outlineLevel="1" x14ac:dyDescent="0.2">
      <c r="A68" s="185">
        <v>59</v>
      </c>
      <c r="B68" s="186" t="s">
        <v>506</v>
      </c>
      <c r="C68" s="195" t="s">
        <v>2061</v>
      </c>
      <c r="D68" s="187" t="s">
        <v>444</v>
      </c>
      <c r="E68" s="188">
        <v>6</v>
      </c>
      <c r="F68" s="189"/>
      <c r="G68" s="190">
        <f t="shared" si="7"/>
        <v>0</v>
      </c>
      <c r="H68" s="189"/>
      <c r="I68" s="190">
        <f t="shared" si="8"/>
        <v>0</v>
      </c>
      <c r="J68" s="189"/>
      <c r="K68" s="190">
        <f t="shared" si="9"/>
        <v>0</v>
      </c>
      <c r="L68" s="190">
        <v>21</v>
      </c>
      <c r="M68" s="190">
        <f t="shared" si="10"/>
        <v>0</v>
      </c>
      <c r="N68" s="190">
        <v>0</v>
      </c>
      <c r="O68" s="190">
        <f t="shared" si="11"/>
        <v>0</v>
      </c>
      <c r="P68" s="190">
        <v>0</v>
      </c>
      <c r="Q68" s="190">
        <f t="shared" si="12"/>
        <v>0</v>
      </c>
      <c r="R68" s="190"/>
      <c r="S68" s="190" t="s">
        <v>247</v>
      </c>
      <c r="T68" s="191" t="s">
        <v>248</v>
      </c>
      <c r="U68" s="167">
        <v>0</v>
      </c>
      <c r="V68" s="167">
        <f t="shared" si="13"/>
        <v>0</v>
      </c>
      <c r="W68" s="167"/>
      <c r="X68" s="157"/>
      <c r="Y68" s="157"/>
      <c r="Z68" s="157"/>
      <c r="AA68" s="157"/>
      <c r="AB68" s="157"/>
      <c r="AC68" s="157"/>
      <c r="AD68" s="157"/>
      <c r="AE68" s="157"/>
      <c r="AF68" s="157"/>
      <c r="AG68" s="157" t="s">
        <v>249</v>
      </c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</row>
    <row r="69" spans="1:60" outlineLevel="1" x14ac:dyDescent="0.2">
      <c r="A69" s="185">
        <v>60</v>
      </c>
      <c r="B69" s="186" t="s">
        <v>2062</v>
      </c>
      <c r="C69" s="195" t="s">
        <v>2061</v>
      </c>
      <c r="D69" s="187" t="s">
        <v>444</v>
      </c>
      <c r="E69" s="188">
        <v>6</v>
      </c>
      <c r="F69" s="189"/>
      <c r="G69" s="190">
        <f t="shared" si="7"/>
        <v>0</v>
      </c>
      <c r="H69" s="189"/>
      <c r="I69" s="190">
        <f t="shared" si="8"/>
        <v>0</v>
      </c>
      <c r="J69" s="189"/>
      <c r="K69" s="190">
        <f t="shared" si="9"/>
        <v>0</v>
      </c>
      <c r="L69" s="190">
        <v>21</v>
      </c>
      <c r="M69" s="190">
        <f t="shared" si="10"/>
        <v>0</v>
      </c>
      <c r="N69" s="190">
        <v>0</v>
      </c>
      <c r="O69" s="190">
        <f t="shared" si="11"/>
        <v>0</v>
      </c>
      <c r="P69" s="190">
        <v>0</v>
      </c>
      <c r="Q69" s="190">
        <f t="shared" si="12"/>
        <v>0</v>
      </c>
      <c r="R69" s="190"/>
      <c r="S69" s="190" t="s">
        <v>247</v>
      </c>
      <c r="T69" s="191" t="s">
        <v>248</v>
      </c>
      <c r="U69" s="167">
        <v>0</v>
      </c>
      <c r="V69" s="167">
        <f t="shared" si="13"/>
        <v>0</v>
      </c>
      <c r="W69" s="167"/>
      <c r="X69" s="157"/>
      <c r="Y69" s="157"/>
      <c r="Z69" s="157"/>
      <c r="AA69" s="157"/>
      <c r="AB69" s="157"/>
      <c r="AC69" s="157"/>
      <c r="AD69" s="157"/>
      <c r="AE69" s="157"/>
      <c r="AF69" s="157"/>
      <c r="AG69" s="157" t="s">
        <v>664</v>
      </c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</row>
    <row r="70" spans="1:60" outlineLevel="1" x14ac:dyDescent="0.2">
      <c r="A70" s="185">
        <v>61</v>
      </c>
      <c r="B70" s="186" t="s">
        <v>508</v>
      </c>
      <c r="C70" s="195" t="s">
        <v>2063</v>
      </c>
      <c r="D70" s="187" t="s">
        <v>444</v>
      </c>
      <c r="E70" s="188">
        <v>1</v>
      </c>
      <c r="F70" s="189"/>
      <c r="G70" s="190">
        <f t="shared" si="7"/>
        <v>0</v>
      </c>
      <c r="H70" s="189"/>
      <c r="I70" s="190">
        <f t="shared" si="8"/>
        <v>0</v>
      </c>
      <c r="J70" s="189"/>
      <c r="K70" s="190">
        <f t="shared" si="9"/>
        <v>0</v>
      </c>
      <c r="L70" s="190">
        <v>21</v>
      </c>
      <c r="M70" s="190">
        <f t="shared" si="10"/>
        <v>0</v>
      </c>
      <c r="N70" s="190">
        <v>0</v>
      </c>
      <c r="O70" s="190">
        <f t="shared" si="11"/>
        <v>0</v>
      </c>
      <c r="P70" s="190">
        <v>0</v>
      </c>
      <c r="Q70" s="190">
        <f t="shared" si="12"/>
        <v>0</v>
      </c>
      <c r="R70" s="190"/>
      <c r="S70" s="190" t="s">
        <v>247</v>
      </c>
      <c r="T70" s="191" t="s">
        <v>248</v>
      </c>
      <c r="U70" s="167">
        <v>0</v>
      </c>
      <c r="V70" s="167">
        <f t="shared" si="13"/>
        <v>0</v>
      </c>
      <c r="W70" s="167"/>
      <c r="X70" s="157"/>
      <c r="Y70" s="157"/>
      <c r="Z70" s="157"/>
      <c r="AA70" s="157"/>
      <c r="AB70" s="157"/>
      <c r="AC70" s="157"/>
      <c r="AD70" s="157"/>
      <c r="AE70" s="157"/>
      <c r="AF70" s="157"/>
      <c r="AG70" s="157" t="s">
        <v>249</v>
      </c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</row>
    <row r="71" spans="1:60" outlineLevel="1" x14ac:dyDescent="0.2">
      <c r="A71" s="185">
        <v>62</v>
      </c>
      <c r="B71" s="186" t="s">
        <v>2064</v>
      </c>
      <c r="C71" s="195" t="s">
        <v>2063</v>
      </c>
      <c r="D71" s="187" t="s">
        <v>444</v>
      </c>
      <c r="E71" s="188">
        <v>1</v>
      </c>
      <c r="F71" s="189"/>
      <c r="G71" s="190">
        <f t="shared" si="7"/>
        <v>0</v>
      </c>
      <c r="H71" s="189"/>
      <c r="I71" s="190">
        <f t="shared" si="8"/>
        <v>0</v>
      </c>
      <c r="J71" s="189"/>
      <c r="K71" s="190">
        <f t="shared" si="9"/>
        <v>0</v>
      </c>
      <c r="L71" s="190">
        <v>21</v>
      </c>
      <c r="M71" s="190">
        <f t="shared" si="10"/>
        <v>0</v>
      </c>
      <c r="N71" s="190">
        <v>0</v>
      </c>
      <c r="O71" s="190">
        <f t="shared" si="11"/>
        <v>0</v>
      </c>
      <c r="P71" s="190">
        <v>0</v>
      </c>
      <c r="Q71" s="190">
        <f t="shared" si="12"/>
        <v>0</v>
      </c>
      <c r="R71" s="190"/>
      <c r="S71" s="190" t="s">
        <v>247</v>
      </c>
      <c r="T71" s="191" t="s">
        <v>248</v>
      </c>
      <c r="U71" s="167">
        <v>0</v>
      </c>
      <c r="V71" s="167">
        <f t="shared" si="13"/>
        <v>0</v>
      </c>
      <c r="W71" s="167"/>
      <c r="X71" s="157"/>
      <c r="Y71" s="157"/>
      <c r="Z71" s="157"/>
      <c r="AA71" s="157"/>
      <c r="AB71" s="157"/>
      <c r="AC71" s="157"/>
      <c r="AD71" s="157"/>
      <c r="AE71" s="157"/>
      <c r="AF71" s="157"/>
      <c r="AG71" s="157" t="s">
        <v>664</v>
      </c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</row>
    <row r="72" spans="1:60" outlineLevel="1" x14ac:dyDescent="0.2">
      <c r="A72" s="185">
        <v>63</v>
      </c>
      <c r="B72" s="186" t="s">
        <v>511</v>
      </c>
      <c r="C72" s="195" t="s">
        <v>2065</v>
      </c>
      <c r="D72" s="187" t="s">
        <v>444</v>
      </c>
      <c r="E72" s="188">
        <v>18</v>
      </c>
      <c r="F72" s="189"/>
      <c r="G72" s="190">
        <f t="shared" si="7"/>
        <v>0</v>
      </c>
      <c r="H72" s="189"/>
      <c r="I72" s="190">
        <f t="shared" si="8"/>
        <v>0</v>
      </c>
      <c r="J72" s="189"/>
      <c r="K72" s="190">
        <f t="shared" si="9"/>
        <v>0</v>
      </c>
      <c r="L72" s="190">
        <v>21</v>
      </c>
      <c r="M72" s="190">
        <f t="shared" si="10"/>
        <v>0</v>
      </c>
      <c r="N72" s="190">
        <v>0</v>
      </c>
      <c r="O72" s="190">
        <f t="shared" si="11"/>
        <v>0</v>
      </c>
      <c r="P72" s="190">
        <v>0</v>
      </c>
      <c r="Q72" s="190">
        <f t="shared" si="12"/>
        <v>0</v>
      </c>
      <c r="R72" s="190"/>
      <c r="S72" s="190" t="s">
        <v>247</v>
      </c>
      <c r="T72" s="191" t="s">
        <v>248</v>
      </c>
      <c r="U72" s="167">
        <v>0</v>
      </c>
      <c r="V72" s="167">
        <f t="shared" si="13"/>
        <v>0</v>
      </c>
      <c r="W72" s="167"/>
      <c r="X72" s="157"/>
      <c r="Y72" s="157"/>
      <c r="Z72" s="157"/>
      <c r="AA72" s="157"/>
      <c r="AB72" s="157"/>
      <c r="AC72" s="157"/>
      <c r="AD72" s="157"/>
      <c r="AE72" s="157"/>
      <c r="AF72" s="157"/>
      <c r="AG72" s="157" t="s">
        <v>249</v>
      </c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</row>
    <row r="73" spans="1:60" outlineLevel="1" x14ac:dyDescent="0.2">
      <c r="A73" s="185">
        <v>64</v>
      </c>
      <c r="B73" s="186" t="s">
        <v>2066</v>
      </c>
      <c r="C73" s="195" t="s">
        <v>2065</v>
      </c>
      <c r="D73" s="187" t="s">
        <v>444</v>
      </c>
      <c r="E73" s="188">
        <v>18</v>
      </c>
      <c r="F73" s="189"/>
      <c r="G73" s="190">
        <f t="shared" si="7"/>
        <v>0</v>
      </c>
      <c r="H73" s="189"/>
      <c r="I73" s="190">
        <f t="shared" si="8"/>
        <v>0</v>
      </c>
      <c r="J73" s="189"/>
      <c r="K73" s="190">
        <f t="shared" si="9"/>
        <v>0</v>
      </c>
      <c r="L73" s="190">
        <v>21</v>
      </c>
      <c r="M73" s="190">
        <f t="shared" si="10"/>
        <v>0</v>
      </c>
      <c r="N73" s="190">
        <v>0</v>
      </c>
      <c r="O73" s="190">
        <f t="shared" si="11"/>
        <v>0</v>
      </c>
      <c r="P73" s="190">
        <v>0</v>
      </c>
      <c r="Q73" s="190">
        <f t="shared" si="12"/>
        <v>0</v>
      </c>
      <c r="R73" s="190"/>
      <c r="S73" s="190" t="s">
        <v>247</v>
      </c>
      <c r="T73" s="191" t="s">
        <v>248</v>
      </c>
      <c r="U73" s="167">
        <v>0</v>
      </c>
      <c r="V73" s="167">
        <f t="shared" si="13"/>
        <v>0</v>
      </c>
      <c r="W73" s="167"/>
      <c r="X73" s="157"/>
      <c r="Y73" s="157"/>
      <c r="Z73" s="157"/>
      <c r="AA73" s="157"/>
      <c r="AB73" s="157"/>
      <c r="AC73" s="157"/>
      <c r="AD73" s="157"/>
      <c r="AE73" s="157"/>
      <c r="AF73" s="157"/>
      <c r="AG73" s="157" t="s">
        <v>664</v>
      </c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</row>
    <row r="74" spans="1:60" outlineLevel="1" x14ac:dyDescent="0.2">
      <c r="A74" s="185">
        <v>65</v>
      </c>
      <c r="B74" s="186" t="s">
        <v>513</v>
      </c>
      <c r="C74" s="195" t="s">
        <v>2067</v>
      </c>
      <c r="D74" s="187" t="s">
        <v>444</v>
      </c>
      <c r="E74" s="188">
        <v>2</v>
      </c>
      <c r="F74" s="189"/>
      <c r="G74" s="190">
        <f t="shared" si="7"/>
        <v>0</v>
      </c>
      <c r="H74" s="189"/>
      <c r="I74" s="190">
        <f t="shared" si="8"/>
        <v>0</v>
      </c>
      <c r="J74" s="189"/>
      <c r="K74" s="190">
        <f t="shared" si="9"/>
        <v>0</v>
      </c>
      <c r="L74" s="190">
        <v>21</v>
      </c>
      <c r="M74" s="190">
        <f t="shared" si="10"/>
        <v>0</v>
      </c>
      <c r="N74" s="190">
        <v>0</v>
      </c>
      <c r="O74" s="190">
        <f t="shared" si="11"/>
        <v>0</v>
      </c>
      <c r="P74" s="190">
        <v>0</v>
      </c>
      <c r="Q74" s="190">
        <f t="shared" si="12"/>
        <v>0</v>
      </c>
      <c r="R74" s="190"/>
      <c r="S74" s="190" t="s">
        <v>247</v>
      </c>
      <c r="T74" s="191" t="s">
        <v>248</v>
      </c>
      <c r="U74" s="167">
        <v>0</v>
      </c>
      <c r="V74" s="167">
        <f t="shared" si="13"/>
        <v>0</v>
      </c>
      <c r="W74" s="167"/>
      <c r="X74" s="157"/>
      <c r="Y74" s="157"/>
      <c r="Z74" s="157"/>
      <c r="AA74" s="157"/>
      <c r="AB74" s="157"/>
      <c r="AC74" s="157"/>
      <c r="AD74" s="157"/>
      <c r="AE74" s="157"/>
      <c r="AF74" s="157"/>
      <c r="AG74" s="157" t="s">
        <v>249</v>
      </c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</row>
    <row r="75" spans="1:60" outlineLevel="1" x14ac:dyDescent="0.2">
      <c r="A75" s="185">
        <v>66</v>
      </c>
      <c r="B75" s="186" t="s">
        <v>2068</v>
      </c>
      <c r="C75" s="195" t="s">
        <v>2067</v>
      </c>
      <c r="D75" s="187" t="s">
        <v>444</v>
      </c>
      <c r="E75" s="188">
        <v>2</v>
      </c>
      <c r="F75" s="189"/>
      <c r="G75" s="190">
        <f t="shared" si="7"/>
        <v>0</v>
      </c>
      <c r="H75" s="189"/>
      <c r="I75" s="190">
        <f t="shared" si="8"/>
        <v>0</v>
      </c>
      <c r="J75" s="189"/>
      <c r="K75" s="190">
        <f t="shared" si="9"/>
        <v>0</v>
      </c>
      <c r="L75" s="190">
        <v>21</v>
      </c>
      <c r="M75" s="190">
        <f t="shared" si="10"/>
        <v>0</v>
      </c>
      <c r="N75" s="190">
        <v>0</v>
      </c>
      <c r="O75" s="190">
        <f t="shared" si="11"/>
        <v>0</v>
      </c>
      <c r="P75" s="190">
        <v>0</v>
      </c>
      <c r="Q75" s="190">
        <f t="shared" si="12"/>
        <v>0</v>
      </c>
      <c r="R75" s="190"/>
      <c r="S75" s="190" t="s">
        <v>247</v>
      </c>
      <c r="T75" s="191" t="s">
        <v>248</v>
      </c>
      <c r="U75" s="167">
        <v>0</v>
      </c>
      <c r="V75" s="167">
        <f t="shared" si="13"/>
        <v>0</v>
      </c>
      <c r="W75" s="167"/>
      <c r="X75" s="157"/>
      <c r="Y75" s="157"/>
      <c r="Z75" s="157"/>
      <c r="AA75" s="157"/>
      <c r="AB75" s="157"/>
      <c r="AC75" s="157"/>
      <c r="AD75" s="157"/>
      <c r="AE75" s="157"/>
      <c r="AF75" s="157"/>
      <c r="AG75" s="157" t="s">
        <v>664</v>
      </c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</row>
    <row r="76" spans="1:60" outlineLevel="1" x14ac:dyDescent="0.2">
      <c r="A76" s="185">
        <v>67</v>
      </c>
      <c r="B76" s="186" t="s">
        <v>515</v>
      </c>
      <c r="C76" s="195" t="s">
        <v>2069</v>
      </c>
      <c r="D76" s="187" t="s">
        <v>444</v>
      </c>
      <c r="E76" s="188">
        <v>20</v>
      </c>
      <c r="F76" s="189"/>
      <c r="G76" s="190">
        <f t="shared" si="7"/>
        <v>0</v>
      </c>
      <c r="H76" s="189"/>
      <c r="I76" s="190">
        <f t="shared" si="8"/>
        <v>0</v>
      </c>
      <c r="J76" s="189"/>
      <c r="K76" s="190">
        <f t="shared" si="9"/>
        <v>0</v>
      </c>
      <c r="L76" s="190">
        <v>21</v>
      </c>
      <c r="M76" s="190">
        <f t="shared" si="10"/>
        <v>0</v>
      </c>
      <c r="N76" s="190">
        <v>0</v>
      </c>
      <c r="O76" s="190">
        <f t="shared" si="11"/>
        <v>0</v>
      </c>
      <c r="P76" s="190">
        <v>0</v>
      </c>
      <c r="Q76" s="190">
        <f t="shared" si="12"/>
        <v>0</v>
      </c>
      <c r="R76" s="190"/>
      <c r="S76" s="190" t="s">
        <v>247</v>
      </c>
      <c r="T76" s="191" t="s">
        <v>248</v>
      </c>
      <c r="U76" s="167">
        <v>0</v>
      </c>
      <c r="V76" s="167">
        <f t="shared" si="13"/>
        <v>0</v>
      </c>
      <c r="W76" s="167"/>
      <c r="X76" s="157"/>
      <c r="Y76" s="157"/>
      <c r="Z76" s="157"/>
      <c r="AA76" s="157"/>
      <c r="AB76" s="157"/>
      <c r="AC76" s="157"/>
      <c r="AD76" s="157"/>
      <c r="AE76" s="157"/>
      <c r="AF76" s="157"/>
      <c r="AG76" s="157" t="s">
        <v>249</v>
      </c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</row>
    <row r="77" spans="1:60" outlineLevel="1" x14ac:dyDescent="0.2">
      <c r="A77" s="185">
        <v>68</v>
      </c>
      <c r="B77" s="186" t="s">
        <v>2070</v>
      </c>
      <c r="C77" s="195" t="s">
        <v>2069</v>
      </c>
      <c r="D77" s="187" t="s">
        <v>444</v>
      </c>
      <c r="E77" s="188">
        <v>20</v>
      </c>
      <c r="F77" s="189"/>
      <c r="G77" s="190">
        <f t="shared" si="7"/>
        <v>0</v>
      </c>
      <c r="H77" s="189"/>
      <c r="I77" s="190">
        <f t="shared" si="8"/>
        <v>0</v>
      </c>
      <c r="J77" s="189"/>
      <c r="K77" s="190">
        <f t="shared" si="9"/>
        <v>0</v>
      </c>
      <c r="L77" s="190">
        <v>21</v>
      </c>
      <c r="M77" s="190">
        <f t="shared" si="10"/>
        <v>0</v>
      </c>
      <c r="N77" s="190">
        <v>0</v>
      </c>
      <c r="O77" s="190">
        <f t="shared" si="11"/>
        <v>0</v>
      </c>
      <c r="P77" s="190">
        <v>0</v>
      </c>
      <c r="Q77" s="190">
        <f t="shared" si="12"/>
        <v>0</v>
      </c>
      <c r="R77" s="190"/>
      <c r="S77" s="190" t="s">
        <v>247</v>
      </c>
      <c r="T77" s="191" t="s">
        <v>248</v>
      </c>
      <c r="U77" s="167">
        <v>0</v>
      </c>
      <c r="V77" s="167">
        <f t="shared" si="13"/>
        <v>0</v>
      </c>
      <c r="W77" s="167"/>
      <c r="X77" s="157"/>
      <c r="Y77" s="157"/>
      <c r="Z77" s="157"/>
      <c r="AA77" s="157"/>
      <c r="AB77" s="157"/>
      <c r="AC77" s="157"/>
      <c r="AD77" s="157"/>
      <c r="AE77" s="157"/>
      <c r="AF77" s="157"/>
      <c r="AG77" s="157" t="s">
        <v>664</v>
      </c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</row>
    <row r="78" spans="1:60" outlineLevel="1" x14ac:dyDescent="0.2">
      <c r="A78" s="185">
        <v>69</v>
      </c>
      <c r="B78" s="186" t="s">
        <v>517</v>
      </c>
      <c r="C78" s="195" t="s">
        <v>2071</v>
      </c>
      <c r="D78" s="187" t="s">
        <v>444</v>
      </c>
      <c r="E78" s="188">
        <v>7</v>
      </c>
      <c r="F78" s="189"/>
      <c r="G78" s="190">
        <f t="shared" ref="G78:G109" si="14">ROUND(E78*F78,2)</f>
        <v>0</v>
      </c>
      <c r="H78" s="189"/>
      <c r="I78" s="190">
        <f t="shared" ref="I78:I109" si="15">ROUND(E78*H78,2)</f>
        <v>0</v>
      </c>
      <c r="J78" s="189"/>
      <c r="K78" s="190">
        <f t="shared" ref="K78:K109" si="16">ROUND(E78*J78,2)</f>
        <v>0</v>
      </c>
      <c r="L78" s="190">
        <v>21</v>
      </c>
      <c r="M78" s="190">
        <f t="shared" ref="M78:M109" si="17">G78*(1+L78/100)</f>
        <v>0</v>
      </c>
      <c r="N78" s="190">
        <v>0</v>
      </c>
      <c r="O78" s="190">
        <f t="shared" ref="O78:O109" si="18">ROUND(E78*N78,2)</f>
        <v>0</v>
      </c>
      <c r="P78" s="190">
        <v>0</v>
      </c>
      <c r="Q78" s="190">
        <f t="shared" ref="Q78:Q109" si="19">ROUND(E78*P78,2)</f>
        <v>0</v>
      </c>
      <c r="R78" s="190"/>
      <c r="S78" s="190" t="s">
        <v>247</v>
      </c>
      <c r="T78" s="191" t="s">
        <v>248</v>
      </c>
      <c r="U78" s="167">
        <v>0</v>
      </c>
      <c r="V78" s="167">
        <f t="shared" ref="V78:V109" si="20">ROUND(E78*U78,2)</f>
        <v>0</v>
      </c>
      <c r="W78" s="167"/>
      <c r="X78" s="157"/>
      <c r="Y78" s="157"/>
      <c r="Z78" s="157"/>
      <c r="AA78" s="157"/>
      <c r="AB78" s="157"/>
      <c r="AC78" s="157"/>
      <c r="AD78" s="157"/>
      <c r="AE78" s="157"/>
      <c r="AF78" s="157"/>
      <c r="AG78" s="157" t="s">
        <v>249</v>
      </c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</row>
    <row r="79" spans="1:60" outlineLevel="1" x14ac:dyDescent="0.2">
      <c r="A79" s="185">
        <v>70</v>
      </c>
      <c r="B79" s="186" t="s">
        <v>2072</v>
      </c>
      <c r="C79" s="195" t="s">
        <v>2071</v>
      </c>
      <c r="D79" s="187" t="s">
        <v>444</v>
      </c>
      <c r="E79" s="188">
        <v>7</v>
      </c>
      <c r="F79" s="189"/>
      <c r="G79" s="190">
        <f t="shared" si="14"/>
        <v>0</v>
      </c>
      <c r="H79" s="189"/>
      <c r="I79" s="190">
        <f t="shared" si="15"/>
        <v>0</v>
      </c>
      <c r="J79" s="189"/>
      <c r="K79" s="190">
        <f t="shared" si="16"/>
        <v>0</v>
      </c>
      <c r="L79" s="190">
        <v>21</v>
      </c>
      <c r="M79" s="190">
        <f t="shared" si="17"/>
        <v>0</v>
      </c>
      <c r="N79" s="190">
        <v>0</v>
      </c>
      <c r="O79" s="190">
        <f t="shared" si="18"/>
        <v>0</v>
      </c>
      <c r="P79" s="190">
        <v>0</v>
      </c>
      <c r="Q79" s="190">
        <f t="shared" si="19"/>
        <v>0</v>
      </c>
      <c r="R79" s="190"/>
      <c r="S79" s="190" t="s">
        <v>247</v>
      </c>
      <c r="T79" s="191" t="s">
        <v>248</v>
      </c>
      <c r="U79" s="167">
        <v>0</v>
      </c>
      <c r="V79" s="167">
        <f t="shared" si="20"/>
        <v>0</v>
      </c>
      <c r="W79" s="167"/>
      <c r="X79" s="157"/>
      <c r="Y79" s="157"/>
      <c r="Z79" s="157"/>
      <c r="AA79" s="157"/>
      <c r="AB79" s="157"/>
      <c r="AC79" s="157"/>
      <c r="AD79" s="157"/>
      <c r="AE79" s="157"/>
      <c r="AF79" s="157"/>
      <c r="AG79" s="157" t="s">
        <v>664</v>
      </c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</row>
    <row r="80" spans="1:60" outlineLevel="1" x14ac:dyDescent="0.2">
      <c r="A80" s="185">
        <v>71</v>
      </c>
      <c r="B80" s="186" t="s">
        <v>2073</v>
      </c>
      <c r="C80" s="195" t="s">
        <v>2074</v>
      </c>
      <c r="D80" s="187" t="s">
        <v>444</v>
      </c>
      <c r="E80" s="188">
        <v>4</v>
      </c>
      <c r="F80" s="189"/>
      <c r="G80" s="190">
        <f t="shared" si="14"/>
        <v>0</v>
      </c>
      <c r="H80" s="189"/>
      <c r="I80" s="190">
        <f t="shared" si="15"/>
        <v>0</v>
      </c>
      <c r="J80" s="189"/>
      <c r="K80" s="190">
        <f t="shared" si="16"/>
        <v>0</v>
      </c>
      <c r="L80" s="190">
        <v>21</v>
      </c>
      <c r="M80" s="190">
        <f t="shared" si="17"/>
        <v>0</v>
      </c>
      <c r="N80" s="190">
        <v>0</v>
      </c>
      <c r="O80" s="190">
        <f t="shared" si="18"/>
        <v>0</v>
      </c>
      <c r="P80" s="190">
        <v>0</v>
      </c>
      <c r="Q80" s="190">
        <f t="shared" si="19"/>
        <v>0</v>
      </c>
      <c r="R80" s="190"/>
      <c r="S80" s="190" t="s">
        <v>247</v>
      </c>
      <c r="T80" s="191" t="s">
        <v>248</v>
      </c>
      <c r="U80" s="167">
        <v>0</v>
      </c>
      <c r="V80" s="167">
        <f t="shared" si="20"/>
        <v>0</v>
      </c>
      <c r="W80" s="167"/>
      <c r="X80" s="157"/>
      <c r="Y80" s="157"/>
      <c r="Z80" s="157"/>
      <c r="AA80" s="157"/>
      <c r="AB80" s="157"/>
      <c r="AC80" s="157"/>
      <c r="AD80" s="157"/>
      <c r="AE80" s="157"/>
      <c r="AF80" s="157"/>
      <c r="AG80" s="157" t="s">
        <v>249</v>
      </c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</row>
    <row r="81" spans="1:60" outlineLevel="1" x14ac:dyDescent="0.2">
      <c r="A81" s="185">
        <v>72</v>
      </c>
      <c r="B81" s="186" t="s">
        <v>2075</v>
      </c>
      <c r="C81" s="195" t="s">
        <v>2074</v>
      </c>
      <c r="D81" s="187" t="s">
        <v>444</v>
      </c>
      <c r="E81" s="188">
        <v>4</v>
      </c>
      <c r="F81" s="189"/>
      <c r="G81" s="190">
        <f t="shared" si="14"/>
        <v>0</v>
      </c>
      <c r="H81" s="189"/>
      <c r="I81" s="190">
        <f t="shared" si="15"/>
        <v>0</v>
      </c>
      <c r="J81" s="189"/>
      <c r="K81" s="190">
        <f t="shared" si="16"/>
        <v>0</v>
      </c>
      <c r="L81" s="190">
        <v>21</v>
      </c>
      <c r="M81" s="190">
        <f t="shared" si="17"/>
        <v>0</v>
      </c>
      <c r="N81" s="190">
        <v>0</v>
      </c>
      <c r="O81" s="190">
        <f t="shared" si="18"/>
        <v>0</v>
      </c>
      <c r="P81" s="190">
        <v>0</v>
      </c>
      <c r="Q81" s="190">
        <f t="shared" si="19"/>
        <v>0</v>
      </c>
      <c r="R81" s="190"/>
      <c r="S81" s="190" t="s">
        <v>247</v>
      </c>
      <c r="T81" s="191" t="s">
        <v>248</v>
      </c>
      <c r="U81" s="167">
        <v>0</v>
      </c>
      <c r="V81" s="167">
        <f t="shared" si="20"/>
        <v>0</v>
      </c>
      <c r="W81" s="167"/>
      <c r="X81" s="157"/>
      <c r="Y81" s="157"/>
      <c r="Z81" s="157"/>
      <c r="AA81" s="157"/>
      <c r="AB81" s="157"/>
      <c r="AC81" s="157"/>
      <c r="AD81" s="157"/>
      <c r="AE81" s="157"/>
      <c r="AF81" s="157"/>
      <c r="AG81" s="157" t="s">
        <v>664</v>
      </c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</row>
    <row r="82" spans="1:60" outlineLevel="1" x14ac:dyDescent="0.2">
      <c r="A82" s="185">
        <v>73</v>
      </c>
      <c r="B82" s="186" t="s">
        <v>2076</v>
      </c>
      <c r="C82" s="195" t="s">
        <v>2077</v>
      </c>
      <c r="D82" s="187" t="s">
        <v>444</v>
      </c>
      <c r="E82" s="188">
        <v>1</v>
      </c>
      <c r="F82" s="189"/>
      <c r="G82" s="190">
        <f t="shared" si="14"/>
        <v>0</v>
      </c>
      <c r="H82" s="189"/>
      <c r="I82" s="190">
        <f t="shared" si="15"/>
        <v>0</v>
      </c>
      <c r="J82" s="189"/>
      <c r="K82" s="190">
        <f t="shared" si="16"/>
        <v>0</v>
      </c>
      <c r="L82" s="190">
        <v>21</v>
      </c>
      <c r="M82" s="190">
        <f t="shared" si="17"/>
        <v>0</v>
      </c>
      <c r="N82" s="190">
        <v>0</v>
      </c>
      <c r="O82" s="190">
        <f t="shared" si="18"/>
        <v>0</v>
      </c>
      <c r="P82" s="190">
        <v>0</v>
      </c>
      <c r="Q82" s="190">
        <f t="shared" si="19"/>
        <v>0</v>
      </c>
      <c r="R82" s="190"/>
      <c r="S82" s="190" t="s">
        <v>247</v>
      </c>
      <c r="T82" s="191" t="s">
        <v>248</v>
      </c>
      <c r="U82" s="167">
        <v>0</v>
      </c>
      <c r="V82" s="167">
        <f t="shared" si="20"/>
        <v>0</v>
      </c>
      <c r="W82" s="167"/>
      <c r="X82" s="157"/>
      <c r="Y82" s="157"/>
      <c r="Z82" s="157"/>
      <c r="AA82" s="157"/>
      <c r="AB82" s="157"/>
      <c r="AC82" s="157"/>
      <c r="AD82" s="157"/>
      <c r="AE82" s="157"/>
      <c r="AF82" s="157"/>
      <c r="AG82" s="157" t="s">
        <v>249</v>
      </c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</row>
    <row r="83" spans="1:60" outlineLevel="1" x14ac:dyDescent="0.2">
      <c r="A83" s="185">
        <v>74</v>
      </c>
      <c r="B83" s="186" t="s">
        <v>2078</v>
      </c>
      <c r="C83" s="195" t="s">
        <v>2077</v>
      </c>
      <c r="D83" s="187" t="s">
        <v>444</v>
      </c>
      <c r="E83" s="188">
        <v>1</v>
      </c>
      <c r="F83" s="189"/>
      <c r="G83" s="190">
        <f t="shared" si="14"/>
        <v>0</v>
      </c>
      <c r="H83" s="189"/>
      <c r="I83" s="190">
        <f t="shared" si="15"/>
        <v>0</v>
      </c>
      <c r="J83" s="189"/>
      <c r="K83" s="190">
        <f t="shared" si="16"/>
        <v>0</v>
      </c>
      <c r="L83" s="190">
        <v>21</v>
      </c>
      <c r="M83" s="190">
        <f t="shared" si="17"/>
        <v>0</v>
      </c>
      <c r="N83" s="190">
        <v>0</v>
      </c>
      <c r="O83" s="190">
        <f t="shared" si="18"/>
        <v>0</v>
      </c>
      <c r="P83" s="190">
        <v>0</v>
      </c>
      <c r="Q83" s="190">
        <f t="shared" si="19"/>
        <v>0</v>
      </c>
      <c r="R83" s="190"/>
      <c r="S83" s="190" t="s">
        <v>247</v>
      </c>
      <c r="T83" s="191" t="s">
        <v>248</v>
      </c>
      <c r="U83" s="167">
        <v>0</v>
      </c>
      <c r="V83" s="167">
        <f t="shared" si="20"/>
        <v>0</v>
      </c>
      <c r="W83" s="167"/>
      <c r="X83" s="157"/>
      <c r="Y83" s="157"/>
      <c r="Z83" s="157"/>
      <c r="AA83" s="157"/>
      <c r="AB83" s="157"/>
      <c r="AC83" s="157"/>
      <c r="AD83" s="157"/>
      <c r="AE83" s="157"/>
      <c r="AF83" s="157"/>
      <c r="AG83" s="157" t="s">
        <v>664</v>
      </c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</row>
    <row r="84" spans="1:60" outlineLevel="1" x14ac:dyDescent="0.2">
      <c r="A84" s="185">
        <v>75</v>
      </c>
      <c r="B84" s="186" t="s">
        <v>2079</v>
      </c>
      <c r="C84" s="195" t="s">
        <v>2080</v>
      </c>
      <c r="D84" s="187" t="s">
        <v>444</v>
      </c>
      <c r="E84" s="188">
        <v>1</v>
      </c>
      <c r="F84" s="189"/>
      <c r="G84" s="190">
        <f t="shared" si="14"/>
        <v>0</v>
      </c>
      <c r="H84" s="189"/>
      <c r="I84" s="190">
        <f t="shared" si="15"/>
        <v>0</v>
      </c>
      <c r="J84" s="189"/>
      <c r="K84" s="190">
        <f t="shared" si="16"/>
        <v>0</v>
      </c>
      <c r="L84" s="190">
        <v>21</v>
      </c>
      <c r="M84" s="190">
        <f t="shared" si="17"/>
        <v>0</v>
      </c>
      <c r="N84" s="190">
        <v>0</v>
      </c>
      <c r="O84" s="190">
        <f t="shared" si="18"/>
        <v>0</v>
      </c>
      <c r="P84" s="190">
        <v>0</v>
      </c>
      <c r="Q84" s="190">
        <f t="shared" si="19"/>
        <v>0</v>
      </c>
      <c r="R84" s="190"/>
      <c r="S84" s="190" t="s">
        <v>247</v>
      </c>
      <c r="T84" s="191" t="s">
        <v>248</v>
      </c>
      <c r="U84" s="167">
        <v>0</v>
      </c>
      <c r="V84" s="167">
        <f t="shared" si="20"/>
        <v>0</v>
      </c>
      <c r="W84" s="167"/>
      <c r="X84" s="157"/>
      <c r="Y84" s="157"/>
      <c r="Z84" s="157"/>
      <c r="AA84" s="157"/>
      <c r="AB84" s="157"/>
      <c r="AC84" s="157"/>
      <c r="AD84" s="157"/>
      <c r="AE84" s="157"/>
      <c r="AF84" s="157"/>
      <c r="AG84" s="157" t="s">
        <v>249</v>
      </c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</row>
    <row r="85" spans="1:60" outlineLevel="1" x14ac:dyDescent="0.2">
      <c r="A85" s="185">
        <v>76</v>
      </c>
      <c r="B85" s="186" t="s">
        <v>2081</v>
      </c>
      <c r="C85" s="195" t="s">
        <v>2080</v>
      </c>
      <c r="D85" s="187" t="s">
        <v>444</v>
      </c>
      <c r="E85" s="188">
        <v>1</v>
      </c>
      <c r="F85" s="189"/>
      <c r="G85" s="190">
        <f t="shared" si="14"/>
        <v>0</v>
      </c>
      <c r="H85" s="189"/>
      <c r="I85" s="190">
        <f t="shared" si="15"/>
        <v>0</v>
      </c>
      <c r="J85" s="189"/>
      <c r="K85" s="190">
        <f t="shared" si="16"/>
        <v>0</v>
      </c>
      <c r="L85" s="190">
        <v>21</v>
      </c>
      <c r="M85" s="190">
        <f t="shared" si="17"/>
        <v>0</v>
      </c>
      <c r="N85" s="190">
        <v>0</v>
      </c>
      <c r="O85" s="190">
        <f t="shared" si="18"/>
        <v>0</v>
      </c>
      <c r="P85" s="190">
        <v>0</v>
      </c>
      <c r="Q85" s="190">
        <f t="shared" si="19"/>
        <v>0</v>
      </c>
      <c r="R85" s="190"/>
      <c r="S85" s="190" t="s">
        <v>247</v>
      </c>
      <c r="T85" s="191" t="s">
        <v>248</v>
      </c>
      <c r="U85" s="167">
        <v>0</v>
      </c>
      <c r="V85" s="167">
        <f t="shared" si="20"/>
        <v>0</v>
      </c>
      <c r="W85" s="167"/>
      <c r="X85" s="157"/>
      <c r="Y85" s="157"/>
      <c r="Z85" s="157"/>
      <c r="AA85" s="157"/>
      <c r="AB85" s="157"/>
      <c r="AC85" s="157"/>
      <c r="AD85" s="157"/>
      <c r="AE85" s="157"/>
      <c r="AF85" s="157"/>
      <c r="AG85" s="157" t="s">
        <v>664</v>
      </c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</row>
    <row r="86" spans="1:60" outlineLevel="1" x14ac:dyDescent="0.2">
      <c r="A86" s="185">
        <v>77</v>
      </c>
      <c r="B86" s="186" t="s">
        <v>2082</v>
      </c>
      <c r="C86" s="195" t="s">
        <v>2083</v>
      </c>
      <c r="D86" s="187" t="s">
        <v>444</v>
      </c>
      <c r="E86" s="188">
        <v>4</v>
      </c>
      <c r="F86" s="189"/>
      <c r="G86" s="190">
        <f t="shared" si="14"/>
        <v>0</v>
      </c>
      <c r="H86" s="189"/>
      <c r="I86" s="190">
        <f t="shared" si="15"/>
        <v>0</v>
      </c>
      <c r="J86" s="189"/>
      <c r="K86" s="190">
        <f t="shared" si="16"/>
        <v>0</v>
      </c>
      <c r="L86" s="190">
        <v>21</v>
      </c>
      <c r="M86" s="190">
        <f t="shared" si="17"/>
        <v>0</v>
      </c>
      <c r="N86" s="190">
        <v>0</v>
      </c>
      <c r="O86" s="190">
        <f t="shared" si="18"/>
        <v>0</v>
      </c>
      <c r="P86" s="190">
        <v>0</v>
      </c>
      <c r="Q86" s="190">
        <f t="shared" si="19"/>
        <v>0</v>
      </c>
      <c r="R86" s="190"/>
      <c r="S86" s="190" t="s">
        <v>247</v>
      </c>
      <c r="T86" s="191" t="s">
        <v>248</v>
      </c>
      <c r="U86" s="167">
        <v>0</v>
      </c>
      <c r="V86" s="167">
        <f t="shared" si="20"/>
        <v>0</v>
      </c>
      <c r="W86" s="167"/>
      <c r="X86" s="157"/>
      <c r="Y86" s="157"/>
      <c r="Z86" s="157"/>
      <c r="AA86" s="157"/>
      <c r="AB86" s="157"/>
      <c r="AC86" s="157"/>
      <c r="AD86" s="157"/>
      <c r="AE86" s="157"/>
      <c r="AF86" s="157"/>
      <c r="AG86" s="157" t="s">
        <v>249</v>
      </c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</row>
    <row r="87" spans="1:60" outlineLevel="1" x14ac:dyDescent="0.2">
      <c r="A87" s="185">
        <v>78</v>
      </c>
      <c r="B87" s="186" t="s">
        <v>2084</v>
      </c>
      <c r="C87" s="195" t="s">
        <v>2083</v>
      </c>
      <c r="D87" s="187" t="s">
        <v>444</v>
      </c>
      <c r="E87" s="188">
        <v>4</v>
      </c>
      <c r="F87" s="189"/>
      <c r="G87" s="190">
        <f t="shared" si="14"/>
        <v>0</v>
      </c>
      <c r="H87" s="189"/>
      <c r="I87" s="190">
        <f t="shared" si="15"/>
        <v>0</v>
      </c>
      <c r="J87" s="189"/>
      <c r="K87" s="190">
        <f t="shared" si="16"/>
        <v>0</v>
      </c>
      <c r="L87" s="190">
        <v>21</v>
      </c>
      <c r="M87" s="190">
        <f t="shared" si="17"/>
        <v>0</v>
      </c>
      <c r="N87" s="190">
        <v>0</v>
      </c>
      <c r="O87" s="190">
        <f t="shared" si="18"/>
        <v>0</v>
      </c>
      <c r="P87" s="190">
        <v>0</v>
      </c>
      <c r="Q87" s="190">
        <f t="shared" si="19"/>
        <v>0</v>
      </c>
      <c r="R87" s="190"/>
      <c r="S87" s="190" t="s">
        <v>247</v>
      </c>
      <c r="T87" s="191" t="s">
        <v>248</v>
      </c>
      <c r="U87" s="167">
        <v>0</v>
      </c>
      <c r="V87" s="167">
        <f t="shared" si="20"/>
        <v>0</v>
      </c>
      <c r="W87" s="167"/>
      <c r="X87" s="157"/>
      <c r="Y87" s="157"/>
      <c r="Z87" s="157"/>
      <c r="AA87" s="157"/>
      <c r="AB87" s="157"/>
      <c r="AC87" s="157"/>
      <c r="AD87" s="157"/>
      <c r="AE87" s="157"/>
      <c r="AF87" s="157"/>
      <c r="AG87" s="157" t="s">
        <v>664</v>
      </c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</row>
    <row r="88" spans="1:60" outlineLevel="1" x14ac:dyDescent="0.2">
      <c r="A88" s="185">
        <v>79</v>
      </c>
      <c r="B88" s="186" t="s">
        <v>2085</v>
      </c>
      <c r="C88" s="195" t="s">
        <v>2086</v>
      </c>
      <c r="D88" s="187" t="s">
        <v>444</v>
      </c>
      <c r="E88" s="188">
        <v>2</v>
      </c>
      <c r="F88" s="189"/>
      <c r="G88" s="190">
        <f t="shared" si="14"/>
        <v>0</v>
      </c>
      <c r="H88" s="189"/>
      <c r="I88" s="190">
        <f t="shared" si="15"/>
        <v>0</v>
      </c>
      <c r="J88" s="189"/>
      <c r="K88" s="190">
        <f t="shared" si="16"/>
        <v>0</v>
      </c>
      <c r="L88" s="190">
        <v>21</v>
      </c>
      <c r="M88" s="190">
        <f t="shared" si="17"/>
        <v>0</v>
      </c>
      <c r="N88" s="190">
        <v>0</v>
      </c>
      <c r="O88" s="190">
        <f t="shared" si="18"/>
        <v>0</v>
      </c>
      <c r="P88" s="190">
        <v>0</v>
      </c>
      <c r="Q88" s="190">
        <f t="shared" si="19"/>
        <v>0</v>
      </c>
      <c r="R88" s="190"/>
      <c r="S88" s="190" t="s">
        <v>247</v>
      </c>
      <c r="T88" s="191" t="s">
        <v>248</v>
      </c>
      <c r="U88" s="167">
        <v>0</v>
      </c>
      <c r="V88" s="167">
        <f t="shared" si="20"/>
        <v>0</v>
      </c>
      <c r="W88" s="167"/>
      <c r="X88" s="157"/>
      <c r="Y88" s="157"/>
      <c r="Z88" s="157"/>
      <c r="AA88" s="157"/>
      <c r="AB88" s="157"/>
      <c r="AC88" s="157"/>
      <c r="AD88" s="157"/>
      <c r="AE88" s="157"/>
      <c r="AF88" s="157"/>
      <c r="AG88" s="157" t="s">
        <v>249</v>
      </c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</row>
    <row r="89" spans="1:60" outlineLevel="1" x14ac:dyDescent="0.2">
      <c r="A89" s="185">
        <v>80</v>
      </c>
      <c r="B89" s="186" t="s">
        <v>2087</v>
      </c>
      <c r="C89" s="195" t="s">
        <v>2086</v>
      </c>
      <c r="D89" s="187" t="s">
        <v>444</v>
      </c>
      <c r="E89" s="188">
        <v>2</v>
      </c>
      <c r="F89" s="189"/>
      <c r="G89" s="190">
        <f t="shared" si="14"/>
        <v>0</v>
      </c>
      <c r="H89" s="189"/>
      <c r="I89" s="190">
        <f t="shared" si="15"/>
        <v>0</v>
      </c>
      <c r="J89" s="189"/>
      <c r="K89" s="190">
        <f t="shared" si="16"/>
        <v>0</v>
      </c>
      <c r="L89" s="190">
        <v>21</v>
      </c>
      <c r="M89" s="190">
        <f t="shared" si="17"/>
        <v>0</v>
      </c>
      <c r="N89" s="190">
        <v>0</v>
      </c>
      <c r="O89" s="190">
        <f t="shared" si="18"/>
        <v>0</v>
      </c>
      <c r="P89" s="190">
        <v>0</v>
      </c>
      <c r="Q89" s="190">
        <f t="shared" si="19"/>
        <v>0</v>
      </c>
      <c r="R89" s="190"/>
      <c r="S89" s="190" t="s">
        <v>247</v>
      </c>
      <c r="T89" s="191" t="s">
        <v>248</v>
      </c>
      <c r="U89" s="167">
        <v>0</v>
      </c>
      <c r="V89" s="167">
        <f t="shared" si="20"/>
        <v>0</v>
      </c>
      <c r="W89" s="167"/>
      <c r="X89" s="157"/>
      <c r="Y89" s="157"/>
      <c r="Z89" s="157"/>
      <c r="AA89" s="157"/>
      <c r="AB89" s="157"/>
      <c r="AC89" s="157"/>
      <c r="AD89" s="157"/>
      <c r="AE89" s="157"/>
      <c r="AF89" s="157"/>
      <c r="AG89" s="157" t="s">
        <v>664</v>
      </c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</row>
    <row r="90" spans="1:60" outlineLevel="1" x14ac:dyDescent="0.2">
      <c r="A90" s="185">
        <v>81</v>
      </c>
      <c r="B90" s="186" t="s">
        <v>2088</v>
      </c>
      <c r="C90" s="195" t="s">
        <v>2089</v>
      </c>
      <c r="D90" s="187" t="s">
        <v>444</v>
      </c>
      <c r="E90" s="188">
        <v>1</v>
      </c>
      <c r="F90" s="189"/>
      <c r="G90" s="190">
        <f t="shared" si="14"/>
        <v>0</v>
      </c>
      <c r="H90" s="189"/>
      <c r="I90" s="190">
        <f t="shared" si="15"/>
        <v>0</v>
      </c>
      <c r="J90" s="189"/>
      <c r="K90" s="190">
        <f t="shared" si="16"/>
        <v>0</v>
      </c>
      <c r="L90" s="190">
        <v>21</v>
      </c>
      <c r="M90" s="190">
        <f t="shared" si="17"/>
        <v>0</v>
      </c>
      <c r="N90" s="190">
        <v>0</v>
      </c>
      <c r="O90" s="190">
        <f t="shared" si="18"/>
        <v>0</v>
      </c>
      <c r="P90" s="190">
        <v>0</v>
      </c>
      <c r="Q90" s="190">
        <f t="shared" si="19"/>
        <v>0</v>
      </c>
      <c r="R90" s="190"/>
      <c r="S90" s="190" t="s">
        <v>247</v>
      </c>
      <c r="T90" s="191" t="s">
        <v>248</v>
      </c>
      <c r="U90" s="167">
        <v>0</v>
      </c>
      <c r="V90" s="167">
        <f t="shared" si="20"/>
        <v>0</v>
      </c>
      <c r="W90" s="167"/>
      <c r="X90" s="157"/>
      <c r="Y90" s="157"/>
      <c r="Z90" s="157"/>
      <c r="AA90" s="157"/>
      <c r="AB90" s="157"/>
      <c r="AC90" s="157"/>
      <c r="AD90" s="157"/>
      <c r="AE90" s="157"/>
      <c r="AF90" s="157"/>
      <c r="AG90" s="157" t="s">
        <v>249</v>
      </c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</row>
    <row r="91" spans="1:60" outlineLevel="1" x14ac:dyDescent="0.2">
      <c r="A91" s="185">
        <v>82</v>
      </c>
      <c r="B91" s="186" t="s">
        <v>2090</v>
      </c>
      <c r="C91" s="195" t="s">
        <v>2089</v>
      </c>
      <c r="D91" s="187" t="s">
        <v>444</v>
      </c>
      <c r="E91" s="188">
        <v>1</v>
      </c>
      <c r="F91" s="189"/>
      <c r="G91" s="190">
        <f t="shared" si="14"/>
        <v>0</v>
      </c>
      <c r="H91" s="189"/>
      <c r="I91" s="190">
        <f t="shared" si="15"/>
        <v>0</v>
      </c>
      <c r="J91" s="189"/>
      <c r="K91" s="190">
        <f t="shared" si="16"/>
        <v>0</v>
      </c>
      <c r="L91" s="190">
        <v>21</v>
      </c>
      <c r="M91" s="190">
        <f t="shared" si="17"/>
        <v>0</v>
      </c>
      <c r="N91" s="190">
        <v>0</v>
      </c>
      <c r="O91" s="190">
        <f t="shared" si="18"/>
        <v>0</v>
      </c>
      <c r="P91" s="190">
        <v>0</v>
      </c>
      <c r="Q91" s="190">
        <f t="shared" si="19"/>
        <v>0</v>
      </c>
      <c r="R91" s="190"/>
      <c r="S91" s="190" t="s">
        <v>247</v>
      </c>
      <c r="T91" s="191" t="s">
        <v>248</v>
      </c>
      <c r="U91" s="167">
        <v>0</v>
      </c>
      <c r="V91" s="167">
        <f t="shared" si="20"/>
        <v>0</v>
      </c>
      <c r="W91" s="167"/>
      <c r="X91" s="157"/>
      <c r="Y91" s="157"/>
      <c r="Z91" s="157"/>
      <c r="AA91" s="157"/>
      <c r="AB91" s="157"/>
      <c r="AC91" s="157"/>
      <c r="AD91" s="157"/>
      <c r="AE91" s="157"/>
      <c r="AF91" s="157"/>
      <c r="AG91" s="157" t="s">
        <v>664</v>
      </c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</row>
    <row r="92" spans="1:60" outlineLevel="1" x14ac:dyDescent="0.2">
      <c r="A92" s="185">
        <v>83</v>
      </c>
      <c r="B92" s="186" t="s">
        <v>2091</v>
      </c>
      <c r="C92" s="195" t="s">
        <v>2092</v>
      </c>
      <c r="D92" s="187" t="s">
        <v>444</v>
      </c>
      <c r="E92" s="188">
        <v>55</v>
      </c>
      <c r="F92" s="189"/>
      <c r="G92" s="190">
        <f t="shared" si="14"/>
        <v>0</v>
      </c>
      <c r="H92" s="189"/>
      <c r="I92" s="190">
        <f t="shared" si="15"/>
        <v>0</v>
      </c>
      <c r="J92" s="189"/>
      <c r="K92" s="190">
        <f t="shared" si="16"/>
        <v>0</v>
      </c>
      <c r="L92" s="190">
        <v>21</v>
      </c>
      <c r="M92" s="190">
        <f t="shared" si="17"/>
        <v>0</v>
      </c>
      <c r="N92" s="190">
        <v>0</v>
      </c>
      <c r="O92" s="190">
        <f t="shared" si="18"/>
        <v>0</v>
      </c>
      <c r="P92" s="190">
        <v>0</v>
      </c>
      <c r="Q92" s="190">
        <f t="shared" si="19"/>
        <v>0</v>
      </c>
      <c r="R92" s="190"/>
      <c r="S92" s="190" t="s">
        <v>247</v>
      </c>
      <c r="T92" s="191" t="s">
        <v>248</v>
      </c>
      <c r="U92" s="167">
        <v>0</v>
      </c>
      <c r="V92" s="167">
        <f t="shared" si="20"/>
        <v>0</v>
      </c>
      <c r="W92" s="167"/>
      <c r="X92" s="157"/>
      <c r="Y92" s="157"/>
      <c r="Z92" s="157"/>
      <c r="AA92" s="157"/>
      <c r="AB92" s="157"/>
      <c r="AC92" s="157"/>
      <c r="AD92" s="157"/>
      <c r="AE92" s="157"/>
      <c r="AF92" s="157"/>
      <c r="AG92" s="157" t="s">
        <v>249</v>
      </c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</row>
    <row r="93" spans="1:60" outlineLevel="1" x14ac:dyDescent="0.2">
      <c r="A93" s="185">
        <v>84</v>
      </c>
      <c r="B93" s="186" t="s">
        <v>2093</v>
      </c>
      <c r="C93" s="195" t="s">
        <v>2092</v>
      </c>
      <c r="D93" s="187" t="s">
        <v>444</v>
      </c>
      <c r="E93" s="188">
        <v>55</v>
      </c>
      <c r="F93" s="189"/>
      <c r="G93" s="190">
        <f t="shared" si="14"/>
        <v>0</v>
      </c>
      <c r="H93" s="189"/>
      <c r="I93" s="190">
        <f t="shared" si="15"/>
        <v>0</v>
      </c>
      <c r="J93" s="189"/>
      <c r="K93" s="190">
        <f t="shared" si="16"/>
        <v>0</v>
      </c>
      <c r="L93" s="190">
        <v>21</v>
      </c>
      <c r="M93" s="190">
        <f t="shared" si="17"/>
        <v>0</v>
      </c>
      <c r="N93" s="190">
        <v>0</v>
      </c>
      <c r="O93" s="190">
        <f t="shared" si="18"/>
        <v>0</v>
      </c>
      <c r="P93" s="190">
        <v>0</v>
      </c>
      <c r="Q93" s="190">
        <f t="shared" si="19"/>
        <v>0</v>
      </c>
      <c r="R93" s="190"/>
      <c r="S93" s="190" t="s">
        <v>247</v>
      </c>
      <c r="T93" s="191" t="s">
        <v>248</v>
      </c>
      <c r="U93" s="167">
        <v>0</v>
      </c>
      <c r="V93" s="167">
        <f t="shared" si="20"/>
        <v>0</v>
      </c>
      <c r="W93" s="167"/>
      <c r="X93" s="157"/>
      <c r="Y93" s="157"/>
      <c r="Z93" s="157"/>
      <c r="AA93" s="157"/>
      <c r="AB93" s="157"/>
      <c r="AC93" s="157"/>
      <c r="AD93" s="157"/>
      <c r="AE93" s="157"/>
      <c r="AF93" s="157"/>
      <c r="AG93" s="157" t="s">
        <v>664</v>
      </c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</row>
    <row r="94" spans="1:60" outlineLevel="1" x14ac:dyDescent="0.2">
      <c r="A94" s="185">
        <v>85</v>
      </c>
      <c r="B94" s="186" t="s">
        <v>2094</v>
      </c>
      <c r="C94" s="195" t="s">
        <v>2095</v>
      </c>
      <c r="D94" s="187" t="s">
        <v>444</v>
      </c>
      <c r="E94" s="188">
        <v>26</v>
      </c>
      <c r="F94" s="189"/>
      <c r="G94" s="190">
        <f t="shared" si="14"/>
        <v>0</v>
      </c>
      <c r="H94" s="189"/>
      <c r="I94" s="190">
        <f t="shared" si="15"/>
        <v>0</v>
      </c>
      <c r="J94" s="189"/>
      <c r="K94" s="190">
        <f t="shared" si="16"/>
        <v>0</v>
      </c>
      <c r="L94" s="190">
        <v>21</v>
      </c>
      <c r="M94" s="190">
        <f t="shared" si="17"/>
        <v>0</v>
      </c>
      <c r="N94" s="190">
        <v>0</v>
      </c>
      <c r="O94" s="190">
        <f t="shared" si="18"/>
        <v>0</v>
      </c>
      <c r="P94" s="190">
        <v>0</v>
      </c>
      <c r="Q94" s="190">
        <f t="shared" si="19"/>
        <v>0</v>
      </c>
      <c r="R94" s="190"/>
      <c r="S94" s="190" t="s">
        <v>247</v>
      </c>
      <c r="T94" s="191" t="s">
        <v>248</v>
      </c>
      <c r="U94" s="167">
        <v>0</v>
      </c>
      <c r="V94" s="167">
        <f t="shared" si="20"/>
        <v>0</v>
      </c>
      <c r="W94" s="167"/>
      <c r="X94" s="157"/>
      <c r="Y94" s="157"/>
      <c r="Z94" s="157"/>
      <c r="AA94" s="157"/>
      <c r="AB94" s="157"/>
      <c r="AC94" s="157"/>
      <c r="AD94" s="157"/>
      <c r="AE94" s="157"/>
      <c r="AF94" s="157"/>
      <c r="AG94" s="157" t="s">
        <v>249</v>
      </c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</row>
    <row r="95" spans="1:60" outlineLevel="1" x14ac:dyDescent="0.2">
      <c r="A95" s="185">
        <v>86</v>
      </c>
      <c r="B95" s="186" t="s">
        <v>2096</v>
      </c>
      <c r="C95" s="195" t="s">
        <v>2095</v>
      </c>
      <c r="D95" s="187" t="s">
        <v>444</v>
      </c>
      <c r="E95" s="188">
        <v>26</v>
      </c>
      <c r="F95" s="189"/>
      <c r="G95" s="190">
        <f t="shared" si="14"/>
        <v>0</v>
      </c>
      <c r="H95" s="189"/>
      <c r="I95" s="190">
        <f t="shared" si="15"/>
        <v>0</v>
      </c>
      <c r="J95" s="189"/>
      <c r="K95" s="190">
        <f t="shared" si="16"/>
        <v>0</v>
      </c>
      <c r="L95" s="190">
        <v>21</v>
      </c>
      <c r="M95" s="190">
        <f t="shared" si="17"/>
        <v>0</v>
      </c>
      <c r="N95" s="190">
        <v>0</v>
      </c>
      <c r="O95" s="190">
        <f t="shared" si="18"/>
        <v>0</v>
      </c>
      <c r="P95" s="190">
        <v>0</v>
      </c>
      <c r="Q95" s="190">
        <f t="shared" si="19"/>
        <v>0</v>
      </c>
      <c r="R95" s="190"/>
      <c r="S95" s="190" t="s">
        <v>247</v>
      </c>
      <c r="T95" s="191" t="s">
        <v>248</v>
      </c>
      <c r="U95" s="167">
        <v>0</v>
      </c>
      <c r="V95" s="167">
        <f t="shared" si="20"/>
        <v>0</v>
      </c>
      <c r="W95" s="167"/>
      <c r="X95" s="157"/>
      <c r="Y95" s="157"/>
      <c r="Z95" s="157"/>
      <c r="AA95" s="157"/>
      <c r="AB95" s="157"/>
      <c r="AC95" s="157"/>
      <c r="AD95" s="157"/>
      <c r="AE95" s="157"/>
      <c r="AF95" s="157"/>
      <c r="AG95" s="157" t="s">
        <v>664</v>
      </c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</row>
    <row r="96" spans="1:60" outlineLevel="1" x14ac:dyDescent="0.2">
      <c r="A96" s="185">
        <v>87</v>
      </c>
      <c r="B96" s="186" t="s">
        <v>2097</v>
      </c>
      <c r="C96" s="195" t="s">
        <v>2098</v>
      </c>
      <c r="D96" s="187" t="s">
        <v>444</v>
      </c>
      <c r="E96" s="188">
        <v>1</v>
      </c>
      <c r="F96" s="189"/>
      <c r="G96" s="190">
        <f t="shared" si="14"/>
        <v>0</v>
      </c>
      <c r="H96" s="189"/>
      <c r="I96" s="190">
        <f t="shared" si="15"/>
        <v>0</v>
      </c>
      <c r="J96" s="189"/>
      <c r="K96" s="190">
        <f t="shared" si="16"/>
        <v>0</v>
      </c>
      <c r="L96" s="190">
        <v>21</v>
      </c>
      <c r="M96" s="190">
        <f t="shared" si="17"/>
        <v>0</v>
      </c>
      <c r="N96" s="190">
        <v>0</v>
      </c>
      <c r="O96" s="190">
        <f t="shared" si="18"/>
        <v>0</v>
      </c>
      <c r="P96" s="190">
        <v>0</v>
      </c>
      <c r="Q96" s="190">
        <f t="shared" si="19"/>
        <v>0</v>
      </c>
      <c r="R96" s="190"/>
      <c r="S96" s="190" t="s">
        <v>247</v>
      </c>
      <c r="T96" s="191" t="s">
        <v>248</v>
      </c>
      <c r="U96" s="167">
        <v>0</v>
      </c>
      <c r="V96" s="167">
        <f t="shared" si="20"/>
        <v>0</v>
      </c>
      <c r="W96" s="167"/>
      <c r="X96" s="157"/>
      <c r="Y96" s="157"/>
      <c r="Z96" s="157"/>
      <c r="AA96" s="157"/>
      <c r="AB96" s="157"/>
      <c r="AC96" s="157"/>
      <c r="AD96" s="157"/>
      <c r="AE96" s="157"/>
      <c r="AF96" s="157"/>
      <c r="AG96" s="157" t="s">
        <v>249</v>
      </c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</row>
    <row r="97" spans="1:60" outlineLevel="1" x14ac:dyDescent="0.2">
      <c r="A97" s="185">
        <v>88</v>
      </c>
      <c r="B97" s="186" t="s">
        <v>2099</v>
      </c>
      <c r="C97" s="195" t="s">
        <v>2098</v>
      </c>
      <c r="D97" s="187" t="s">
        <v>444</v>
      </c>
      <c r="E97" s="188">
        <v>1</v>
      </c>
      <c r="F97" s="189"/>
      <c r="G97" s="190">
        <f t="shared" si="14"/>
        <v>0</v>
      </c>
      <c r="H97" s="189"/>
      <c r="I97" s="190">
        <f t="shared" si="15"/>
        <v>0</v>
      </c>
      <c r="J97" s="189"/>
      <c r="K97" s="190">
        <f t="shared" si="16"/>
        <v>0</v>
      </c>
      <c r="L97" s="190">
        <v>21</v>
      </c>
      <c r="M97" s="190">
        <f t="shared" si="17"/>
        <v>0</v>
      </c>
      <c r="N97" s="190">
        <v>0</v>
      </c>
      <c r="O97" s="190">
        <f t="shared" si="18"/>
        <v>0</v>
      </c>
      <c r="P97" s="190">
        <v>0</v>
      </c>
      <c r="Q97" s="190">
        <f t="shared" si="19"/>
        <v>0</v>
      </c>
      <c r="R97" s="190"/>
      <c r="S97" s="190" t="s">
        <v>247</v>
      </c>
      <c r="T97" s="191" t="s">
        <v>248</v>
      </c>
      <c r="U97" s="167">
        <v>0</v>
      </c>
      <c r="V97" s="167">
        <f t="shared" si="20"/>
        <v>0</v>
      </c>
      <c r="W97" s="167"/>
      <c r="X97" s="157"/>
      <c r="Y97" s="157"/>
      <c r="Z97" s="157"/>
      <c r="AA97" s="157"/>
      <c r="AB97" s="157"/>
      <c r="AC97" s="157"/>
      <c r="AD97" s="157"/>
      <c r="AE97" s="157"/>
      <c r="AF97" s="157"/>
      <c r="AG97" s="157" t="s">
        <v>664</v>
      </c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</row>
    <row r="98" spans="1:60" outlineLevel="1" x14ac:dyDescent="0.2">
      <c r="A98" s="185">
        <v>89</v>
      </c>
      <c r="B98" s="186" t="s">
        <v>2100</v>
      </c>
      <c r="C98" s="195" t="s">
        <v>2101</v>
      </c>
      <c r="D98" s="187" t="s">
        <v>444</v>
      </c>
      <c r="E98" s="188">
        <v>1</v>
      </c>
      <c r="F98" s="189"/>
      <c r="G98" s="190">
        <f t="shared" si="14"/>
        <v>0</v>
      </c>
      <c r="H98" s="189"/>
      <c r="I98" s="190">
        <f t="shared" si="15"/>
        <v>0</v>
      </c>
      <c r="J98" s="189"/>
      <c r="K98" s="190">
        <f t="shared" si="16"/>
        <v>0</v>
      </c>
      <c r="L98" s="190">
        <v>21</v>
      </c>
      <c r="M98" s="190">
        <f t="shared" si="17"/>
        <v>0</v>
      </c>
      <c r="N98" s="190">
        <v>0</v>
      </c>
      <c r="O98" s="190">
        <f t="shared" si="18"/>
        <v>0</v>
      </c>
      <c r="P98" s="190">
        <v>0</v>
      </c>
      <c r="Q98" s="190">
        <f t="shared" si="19"/>
        <v>0</v>
      </c>
      <c r="R98" s="190"/>
      <c r="S98" s="190" t="s">
        <v>247</v>
      </c>
      <c r="T98" s="191" t="s">
        <v>248</v>
      </c>
      <c r="U98" s="167">
        <v>0</v>
      </c>
      <c r="V98" s="167">
        <f t="shared" si="20"/>
        <v>0</v>
      </c>
      <c r="W98" s="167"/>
      <c r="X98" s="157"/>
      <c r="Y98" s="157"/>
      <c r="Z98" s="157"/>
      <c r="AA98" s="157"/>
      <c r="AB98" s="157"/>
      <c r="AC98" s="157"/>
      <c r="AD98" s="157"/>
      <c r="AE98" s="157"/>
      <c r="AF98" s="157"/>
      <c r="AG98" s="157" t="s">
        <v>249</v>
      </c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</row>
    <row r="99" spans="1:60" outlineLevel="1" x14ac:dyDescent="0.2">
      <c r="A99" s="185">
        <v>90</v>
      </c>
      <c r="B99" s="186" t="s">
        <v>2102</v>
      </c>
      <c r="C99" s="195" t="s">
        <v>2101</v>
      </c>
      <c r="D99" s="187" t="s">
        <v>444</v>
      </c>
      <c r="E99" s="188">
        <v>1</v>
      </c>
      <c r="F99" s="189"/>
      <c r="G99" s="190">
        <f t="shared" si="14"/>
        <v>0</v>
      </c>
      <c r="H99" s="189"/>
      <c r="I99" s="190">
        <f t="shared" si="15"/>
        <v>0</v>
      </c>
      <c r="J99" s="189"/>
      <c r="K99" s="190">
        <f t="shared" si="16"/>
        <v>0</v>
      </c>
      <c r="L99" s="190">
        <v>21</v>
      </c>
      <c r="M99" s="190">
        <f t="shared" si="17"/>
        <v>0</v>
      </c>
      <c r="N99" s="190">
        <v>0</v>
      </c>
      <c r="O99" s="190">
        <f t="shared" si="18"/>
        <v>0</v>
      </c>
      <c r="P99" s="190">
        <v>0</v>
      </c>
      <c r="Q99" s="190">
        <f t="shared" si="19"/>
        <v>0</v>
      </c>
      <c r="R99" s="190"/>
      <c r="S99" s="190" t="s">
        <v>247</v>
      </c>
      <c r="T99" s="191" t="s">
        <v>248</v>
      </c>
      <c r="U99" s="167">
        <v>0</v>
      </c>
      <c r="V99" s="167">
        <f t="shared" si="20"/>
        <v>0</v>
      </c>
      <c r="W99" s="167"/>
      <c r="X99" s="157"/>
      <c r="Y99" s="157"/>
      <c r="Z99" s="157"/>
      <c r="AA99" s="157"/>
      <c r="AB99" s="157"/>
      <c r="AC99" s="157"/>
      <c r="AD99" s="157"/>
      <c r="AE99" s="157"/>
      <c r="AF99" s="157"/>
      <c r="AG99" s="157" t="s">
        <v>664</v>
      </c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</row>
    <row r="100" spans="1:60" outlineLevel="1" x14ac:dyDescent="0.2">
      <c r="A100" s="185">
        <v>91</v>
      </c>
      <c r="B100" s="186" t="s">
        <v>2103</v>
      </c>
      <c r="C100" s="195" t="s">
        <v>2104</v>
      </c>
      <c r="D100" s="187" t="s">
        <v>444</v>
      </c>
      <c r="E100" s="188">
        <v>1</v>
      </c>
      <c r="F100" s="189"/>
      <c r="G100" s="190">
        <f t="shared" si="14"/>
        <v>0</v>
      </c>
      <c r="H100" s="189"/>
      <c r="I100" s="190">
        <f t="shared" si="15"/>
        <v>0</v>
      </c>
      <c r="J100" s="189"/>
      <c r="K100" s="190">
        <f t="shared" si="16"/>
        <v>0</v>
      </c>
      <c r="L100" s="190">
        <v>21</v>
      </c>
      <c r="M100" s="190">
        <f t="shared" si="17"/>
        <v>0</v>
      </c>
      <c r="N100" s="190">
        <v>0</v>
      </c>
      <c r="O100" s="190">
        <f t="shared" si="18"/>
        <v>0</v>
      </c>
      <c r="P100" s="190">
        <v>0</v>
      </c>
      <c r="Q100" s="190">
        <f t="shared" si="19"/>
        <v>0</v>
      </c>
      <c r="R100" s="190"/>
      <c r="S100" s="190" t="s">
        <v>247</v>
      </c>
      <c r="T100" s="191" t="s">
        <v>248</v>
      </c>
      <c r="U100" s="167">
        <v>0</v>
      </c>
      <c r="V100" s="167">
        <f t="shared" si="20"/>
        <v>0</v>
      </c>
      <c r="W100" s="16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 t="s">
        <v>249</v>
      </c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</row>
    <row r="101" spans="1:60" outlineLevel="1" x14ac:dyDescent="0.2">
      <c r="A101" s="185">
        <v>92</v>
      </c>
      <c r="B101" s="186" t="s">
        <v>2105</v>
      </c>
      <c r="C101" s="195" t="s">
        <v>2104</v>
      </c>
      <c r="D101" s="187" t="s">
        <v>444</v>
      </c>
      <c r="E101" s="188">
        <v>1</v>
      </c>
      <c r="F101" s="189"/>
      <c r="G101" s="190">
        <f t="shared" si="14"/>
        <v>0</v>
      </c>
      <c r="H101" s="189"/>
      <c r="I101" s="190">
        <f t="shared" si="15"/>
        <v>0</v>
      </c>
      <c r="J101" s="189"/>
      <c r="K101" s="190">
        <f t="shared" si="16"/>
        <v>0</v>
      </c>
      <c r="L101" s="190">
        <v>21</v>
      </c>
      <c r="M101" s="190">
        <f t="shared" si="17"/>
        <v>0</v>
      </c>
      <c r="N101" s="190">
        <v>0</v>
      </c>
      <c r="O101" s="190">
        <f t="shared" si="18"/>
        <v>0</v>
      </c>
      <c r="P101" s="190">
        <v>0</v>
      </c>
      <c r="Q101" s="190">
        <f t="shared" si="19"/>
        <v>0</v>
      </c>
      <c r="R101" s="190"/>
      <c r="S101" s="190" t="s">
        <v>247</v>
      </c>
      <c r="T101" s="191" t="s">
        <v>248</v>
      </c>
      <c r="U101" s="167">
        <v>0</v>
      </c>
      <c r="V101" s="167">
        <f t="shared" si="20"/>
        <v>0</v>
      </c>
      <c r="W101" s="16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 t="s">
        <v>664</v>
      </c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</row>
    <row r="102" spans="1:60" outlineLevel="1" x14ac:dyDescent="0.2">
      <c r="A102" s="185">
        <v>93</v>
      </c>
      <c r="B102" s="186" t="s">
        <v>2106</v>
      </c>
      <c r="C102" s="195" t="s">
        <v>2107</v>
      </c>
      <c r="D102" s="187" t="s">
        <v>444</v>
      </c>
      <c r="E102" s="188">
        <v>1</v>
      </c>
      <c r="F102" s="189"/>
      <c r="G102" s="190">
        <f t="shared" si="14"/>
        <v>0</v>
      </c>
      <c r="H102" s="189"/>
      <c r="I102" s="190">
        <f t="shared" si="15"/>
        <v>0</v>
      </c>
      <c r="J102" s="189"/>
      <c r="K102" s="190">
        <f t="shared" si="16"/>
        <v>0</v>
      </c>
      <c r="L102" s="190">
        <v>21</v>
      </c>
      <c r="M102" s="190">
        <f t="shared" si="17"/>
        <v>0</v>
      </c>
      <c r="N102" s="190">
        <v>0</v>
      </c>
      <c r="O102" s="190">
        <f t="shared" si="18"/>
        <v>0</v>
      </c>
      <c r="P102" s="190">
        <v>0</v>
      </c>
      <c r="Q102" s="190">
        <f t="shared" si="19"/>
        <v>0</v>
      </c>
      <c r="R102" s="190"/>
      <c r="S102" s="190" t="s">
        <v>247</v>
      </c>
      <c r="T102" s="191" t="s">
        <v>248</v>
      </c>
      <c r="U102" s="167">
        <v>0</v>
      </c>
      <c r="V102" s="167">
        <f t="shared" si="20"/>
        <v>0</v>
      </c>
      <c r="W102" s="16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 t="s">
        <v>249</v>
      </c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</row>
    <row r="103" spans="1:60" outlineLevel="1" x14ac:dyDescent="0.2">
      <c r="A103" s="185">
        <v>94</v>
      </c>
      <c r="B103" s="186" t="s">
        <v>2108</v>
      </c>
      <c r="C103" s="195" t="s">
        <v>2109</v>
      </c>
      <c r="D103" s="187" t="s">
        <v>444</v>
      </c>
      <c r="E103" s="188">
        <v>1</v>
      </c>
      <c r="F103" s="189"/>
      <c r="G103" s="190">
        <f t="shared" si="14"/>
        <v>0</v>
      </c>
      <c r="H103" s="189"/>
      <c r="I103" s="190">
        <f t="shared" si="15"/>
        <v>0</v>
      </c>
      <c r="J103" s="189"/>
      <c r="K103" s="190">
        <f t="shared" si="16"/>
        <v>0</v>
      </c>
      <c r="L103" s="190">
        <v>21</v>
      </c>
      <c r="M103" s="190">
        <f t="shared" si="17"/>
        <v>0</v>
      </c>
      <c r="N103" s="190">
        <v>0</v>
      </c>
      <c r="O103" s="190">
        <f t="shared" si="18"/>
        <v>0</v>
      </c>
      <c r="P103" s="190">
        <v>0</v>
      </c>
      <c r="Q103" s="190">
        <f t="shared" si="19"/>
        <v>0</v>
      </c>
      <c r="R103" s="190"/>
      <c r="S103" s="190" t="s">
        <v>247</v>
      </c>
      <c r="T103" s="191" t="s">
        <v>248</v>
      </c>
      <c r="U103" s="167">
        <v>0</v>
      </c>
      <c r="V103" s="167">
        <f t="shared" si="20"/>
        <v>0</v>
      </c>
      <c r="W103" s="16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 t="s">
        <v>249</v>
      </c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</row>
    <row r="104" spans="1:60" outlineLevel="1" x14ac:dyDescent="0.2">
      <c r="A104" s="185">
        <v>95</v>
      </c>
      <c r="B104" s="186" t="s">
        <v>2110</v>
      </c>
      <c r="C104" s="195" t="s">
        <v>2111</v>
      </c>
      <c r="D104" s="187" t="s">
        <v>444</v>
      </c>
      <c r="E104" s="188">
        <v>1</v>
      </c>
      <c r="F104" s="189"/>
      <c r="G104" s="190">
        <f t="shared" si="14"/>
        <v>0</v>
      </c>
      <c r="H104" s="189"/>
      <c r="I104" s="190">
        <f t="shared" si="15"/>
        <v>0</v>
      </c>
      <c r="J104" s="189"/>
      <c r="K104" s="190">
        <f t="shared" si="16"/>
        <v>0</v>
      </c>
      <c r="L104" s="190">
        <v>21</v>
      </c>
      <c r="M104" s="190">
        <f t="shared" si="17"/>
        <v>0</v>
      </c>
      <c r="N104" s="190">
        <v>0</v>
      </c>
      <c r="O104" s="190">
        <f t="shared" si="18"/>
        <v>0</v>
      </c>
      <c r="P104" s="190">
        <v>0</v>
      </c>
      <c r="Q104" s="190">
        <f t="shared" si="19"/>
        <v>0</v>
      </c>
      <c r="R104" s="190"/>
      <c r="S104" s="190" t="s">
        <v>247</v>
      </c>
      <c r="T104" s="191" t="s">
        <v>248</v>
      </c>
      <c r="U104" s="167">
        <v>0</v>
      </c>
      <c r="V104" s="167">
        <f t="shared" si="20"/>
        <v>0</v>
      </c>
      <c r="W104" s="16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 t="s">
        <v>249</v>
      </c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</row>
    <row r="105" spans="1:60" outlineLevel="1" x14ac:dyDescent="0.2">
      <c r="A105" s="185">
        <v>96</v>
      </c>
      <c r="B105" s="186" t="s">
        <v>2112</v>
      </c>
      <c r="C105" s="195" t="s">
        <v>2111</v>
      </c>
      <c r="D105" s="187" t="s">
        <v>444</v>
      </c>
      <c r="E105" s="188">
        <v>1</v>
      </c>
      <c r="F105" s="189"/>
      <c r="G105" s="190">
        <f t="shared" si="14"/>
        <v>0</v>
      </c>
      <c r="H105" s="189"/>
      <c r="I105" s="190">
        <f t="shared" si="15"/>
        <v>0</v>
      </c>
      <c r="J105" s="189"/>
      <c r="K105" s="190">
        <f t="shared" si="16"/>
        <v>0</v>
      </c>
      <c r="L105" s="190">
        <v>21</v>
      </c>
      <c r="M105" s="190">
        <f t="shared" si="17"/>
        <v>0</v>
      </c>
      <c r="N105" s="190">
        <v>0</v>
      </c>
      <c r="O105" s="190">
        <f t="shared" si="18"/>
        <v>0</v>
      </c>
      <c r="P105" s="190">
        <v>0</v>
      </c>
      <c r="Q105" s="190">
        <f t="shared" si="19"/>
        <v>0</v>
      </c>
      <c r="R105" s="190"/>
      <c r="S105" s="190" t="s">
        <v>247</v>
      </c>
      <c r="T105" s="191" t="s">
        <v>248</v>
      </c>
      <c r="U105" s="167">
        <v>0</v>
      </c>
      <c r="V105" s="167">
        <f t="shared" si="20"/>
        <v>0</v>
      </c>
      <c r="W105" s="16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 t="s">
        <v>664</v>
      </c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</row>
    <row r="106" spans="1:60" outlineLevel="1" x14ac:dyDescent="0.2">
      <c r="A106" s="185">
        <v>97</v>
      </c>
      <c r="B106" s="186" t="s">
        <v>2113</v>
      </c>
      <c r="C106" s="195" t="s">
        <v>2114</v>
      </c>
      <c r="D106" s="187" t="s">
        <v>444</v>
      </c>
      <c r="E106" s="188">
        <v>3</v>
      </c>
      <c r="F106" s="189"/>
      <c r="G106" s="190">
        <f t="shared" si="14"/>
        <v>0</v>
      </c>
      <c r="H106" s="189"/>
      <c r="I106" s="190">
        <f t="shared" si="15"/>
        <v>0</v>
      </c>
      <c r="J106" s="189"/>
      <c r="K106" s="190">
        <f t="shared" si="16"/>
        <v>0</v>
      </c>
      <c r="L106" s="190">
        <v>21</v>
      </c>
      <c r="M106" s="190">
        <f t="shared" si="17"/>
        <v>0</v>
      </c>
      <c r="N106" s="190">
        <v>0</v>
      </c>
      <c r="O106" s="190">
        <f t="shared" si="18"/>
        <v>0</v>
      </c>
      <c r="P106" s="190">
        <v>0</v>
      </c>
      <c r="Q106" s="190">
        <f t="shared" si="19"/>
        <v>0</v>
      </c>
      <c r="R106" s="190"/>
      <c r="S106" s="190" t="s">
        <v>247</v>
      </c>
      <c r="T106" s="191" t="s">
        <v>248</v>
      </c>
      <c r="U106" s="167">
        <v>0</v>
      </c>
      <c r="V106" s="167">
        <f t="shared" si="20"/>
        <v>0</v>
      </c>
      <c r="W106" s="16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 t="s">
        <v>249</v>
      </c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</row>
    <row r="107" spans="1:60" outlineLevel="1" x14ac:dyDescent="0.2">
      <c r="A107" s="185">
        <v>98</v>
      </c>
      <c r="B107" s="186" t="s">
        <v>2115</v>
      </c>
      <c r="C107" s="195" t="s">
        <v>2114</v>
      </c>
      <c r="D107" s="187" t="s">
        <v>444</v>
      </c>
      <c r="E107" s="188">
        <v>3</v>
      </c>
      <c r="F107" s="189"/>
      <c r="G107" s="190">
        <f t="shared" si="14"/>
        <v>0</v>
      </c>
      <c r="H107" s="189"/>
      <c r="I107" s="190">
        <f t="shared" si="15"/>
        <v>0</v>
      </c>
      <c r="J107" s="189"/>
      <c r="K107" s="190">
        <f t="shared" si="16"/>
        <v>0</v>
      </c>
      <c r="L107" s="190">
        <v>21</v>
      </c>
      <c r="M107" s="190">
        <f t="shared" si="17"/>
        <v>0</v>
      </c>
      <c r="N107" s="190">
        <v>0</v>
      </c>
      <c r="O107" s="190">
        <f t="shared" si="18"/>
        <v>0</v>
      </c>
      <c r="P107" s="190">
        <v>0</v>
      </c>
      <c r="Q107" s="190">
        <f t="shared" si="19"/>
        <v>0</v>
      </c>
      <c r="R107" s="190"/>
      <c r="S107" s="190" t="s">
        <v>247</v>
      </c>
      <c r="T107" s="191" t="s">
        <v>248</v>
      </c>
      <c r="U107" s="167">
        <v>0</v>
      </c>
      <c r="V107" s="167">
        <f t="shared" si="20"/>
        <v>0</v>
      </c>
      <c r="W107" s="16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 t="s">
        <v>664</v>
      </c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</row>
    <row r="108" spans="1:60" outlineLevel="1" x14ac:dyDescent="0.2">
      <c r="A108" s="185">
        <v>99</v>
      </c>
      <c r="B108" s="186" t="s">
        <v>2116</v>
      </c>
      <c r="C108" s="195" t="s">
        <v>2117</v>
      </c>
      <c r="D108" s="187" t="s">
        <v>444</v>
      </c>
      <c r="E108" s="188">
        <v>2</v>
      </c>
      <c r="F108" s="189"/>
      <c r="G108" s="190">
        <f t="shared" si="14"/>
        <v>0</v>
      </c>
      <c r="H108" s="189"/>
      <c r="I108" s="190">
        <f t="shared" si="15"/>
        <v>0</v>
      </c>
      <c r="J108" s="189"/>
      <c r="K108" s="190">
        <f t="shared" si="16"/>
        <v>0</v>
      </c>
      <c r="L108" s="190">
        <v>21</v>
      </c>
      <c r="M108" s="190">
        <f t="shared" si="17"/>
        <v>0</v>
      </c>
      <c r="N108" s="190">
        <v>0</v>
      </c>
      <c r="O108" s="190">
        <f t="shared" si="18"/>
        <v>0</v>
      </c>
      <c r="P108" s="190">
        <v>0</v>
      </c>
      <c r="Q108" s="190">
        <f t="shared" si="19"/>
        <v>0</v>
      </c>
      <c r="R108" s="190"/>
      <c r="S108" s="190" t="s">
        <v>247</v>
      </c>
      <c r="T108" s="191" t="s">
        <v>248</v>
      </c>
      <c r="U108" s="167">
        <v>0</v>
      </c>
      <c r="V108" s="167">
        <f t="shared" si="20"/>
        <v>0</v>
      </c>
      <c r="W108" s="16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 t="s">
        <v>249</v>
      </c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</row>
    <row r="109" spans="1:60" outlineLevel="1" x14ac:dyDescent="0.2">
      <c r="A109" s="185">
        <v>100</v>
      </c>
      <c r="B109" s="186" t="s">
        <v>2118</v>
      </c>
      <c r="C109" s="195" t="s">
        <v>2119</v>
      </c>
      <c r="D109" s="187" t="s">
        <v>444</v>
      </c>
      <c r="E109" s="188">
        <v>1</v>
      </c>
      <c r="F109" s="189"/>
      <c r="G109" s="190">
        <f t="shared" si="14"/>
        <v>0</v>
      </c>
      <c r="H109" s="189"/>
      <c r="I109" s="190">
        <f t="shared" si="15"/>
        <v>0</v>
      </c>
      <c r="J109" s="189"/>
      <c r="K109" s="190">
        <f t="shared" si="16"/>
        <v>0</v>
      </c>
      <c r="L109" s="190">
        <v>21</v>
      </c>
      <c r="M109" s="190">
        <f t="shared" si="17"/>
        <v>0</v>
      </c>
      <c r="N109" s="190">
        <v>0</v>
      </c>
      <c r="O109" s="190">
        <f t="shared" si="18"/>
        <v>0</v>
      </c>
      <c r="P109" s="190">
        <v>0</v>
      </c>
      <c r="Q109" s="190">
        <f t="shared" si="19"/>
        <v>0</v>
      </c>
      <c r="R109" s="190"/>
      <c r="S109" s="190" t="s">
        <v>247</v>
      </c>
      <c r="T109" s="191" t="s">
        <v>248</v>
      </c>
      <c r="U109" s="167">
        <v>0</v>
      </c>
      <c r="V109" s="167">
        <f t="shared" si="20"/>
        <v>0</v>
      </c>
      <c r="W109" s="16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 t="s">
        <v>249</v>
      </c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</row>
    <row r="110" spans="1:60" outlineLevel="1" x14ac:dyDescent="0.2">
      <c r="A110" s="185">
        <v>101</v>
      </c>
      <c r="B110" s="186" t="s">
        <v>2120</v>
      </c>
      <c r="C110" s="195" t="s">
        <v>2121</v>
      </c>
      <c r="D110" s="187" t="s">
        <v>444</v>
      </c>
      <c r="E110" s="188">
        <v>1</v>
      </c>
      <c r="F110" s="189"/>
      <c r="G110" s="190">
        <f t="shared" ref="G110:G141" si="21">ROUND(E110*F110,2)</f>
        <v>0</v>
      </c>
      <c r="H110" s="189"/>
      <c r="I110" s="190">
        <f t="shared" ref="I110:I141" si="22">ROUND(E110*H110,2)</f>
        <v>0</v>
      </c>
      <c r="J110" s="189"/>
      <c r="K110" s="190">
        <f t="shared" ref="K110:K141" si="23">ROUND(E110*J110,2)</f>
        <v>0</v>
      </c>
      <c r="L110" s="190">
        <v>21</v>
      </c>
      <c r="M110" s="190">
        <f t="shared" ref="M110:M141" si="24">G110*(1+L110/100)</f>
        <v>0</v>
      </c>
      <c r="N110" s="190">
        <v>0</v>
      </c>
      <c r="O110" s="190">
        <f t="shared" ref="O110:O141" si="25">ROUND(E110*N110,2)</f>
        <v>0</v>
      </c>
      <c r="P110" s="190">
        <v>0</v>
      </c>
      <c r="Q110" s="190">
        <f t="shared" ref="Q110:Q141" si="26">ROUND(E110*P110,2)</f>
        <v>0</v>
      </c>
      <c r="R110" s="190"/>
      <c r="S110" s="190" t="s">
        <v>247</v>
      </c>
      <c r="T110" s="191" t="s">
        <v>248</v>
      </c>
      <c r="U110" s="167">
        <v>0</v>
      </c>
      <c r="V110" s="167">
        <f t="shared" ref="V110:V141" si="27">ROUND(E110*U110,2)</f>
        <v>0</v>
      </c>
      <c r="W110" s="16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 t="s">
        <v>249</v>
      </c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</row>
    <row r="111" spans="1:60" outlineLevel="1" x14ac:dyDescent="0.2">
      <c r="A111" s="185">
        <v>102</v>
      </c>
      <c r="B111" s="186" t="s">
        <v>2122</v>
      </c>
      <c r="C111" s="195" t="s">
        <v>2123</v>
      </c>
      <c r="D111" s="187" t="s">
        <v>444</v>
      </c>
      <c r="E111" s="188">
        <v>4</v>
      </c>
      <c r="F111" s="189"/>
      <c r="G111" s="190">
        <f t="shared" si="21"/>
        <v>0</v>
      </c>
      <c r="H111" s="189"/>
      <c r="I111" s="190">
        <f t="shared" si="22"/>
        <v>0</v>
      </c>
      <c r="J111" s="189"/>
      <c r="K111" s="190">
        <f t="shared" si="23"/>
        <v>0</v>
      </c>
      <c r="L111" s="190">
        <v>21</v>
      </c>
      <c r="M111" s="190">
        <f t="shared" si="24"/>
        <v>0</v>
      </c>
      <c r="N111" s="190">
        <v>0</v>
      </c>
      <c r="O111" s="190">
        <f t="shared" si="25"/>
        <v>0</v>
      </c>
      <c r="P111" s="190">
        <v>0</v>
      </c>
      <c r="Q111" s="190">
        <f t="shared" si="26"/>
        <v>0</v>
      </c>
      <c r="R111" s="190"/>
      <c r="S111" s="190" t="s">
        <v>247</v>
      </c>
      <c r="T111" s="191" t="s">
        <v>248</v>
      </c>
      <c r="U111" s="167">
        <v>0</v>
      </c>
      <c r="V111" s="167">
        <f t="shared" si="27"/>
        <v>0</v>
      </c>
      <c r="W111" s="16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 t="s">
        <v>249</v>
      </c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</row>
    <row r="112" spans="1:60" outlineLevel="1" x14ac:dyDescent="0.2">
      <c r="A112" s="185">
        <v>103</v>
      </c>
      <c r="B112" s="186" t="s">
        <v>2124</v>
      </c>
      <c r="C112" s="195" t="s">
        <v>2125</v>
      </c>
      <c r="D112" s="187" t="s">
        <v>444</v>
      </c>
      <c r="E112" s="188">
        <v>15</v>
      </c>
      <c r="F112" s="189"/>
      <c r="G112" s="190">
        <f t="shared" si="21"/>
        <v>0</v>
      </c>
      <c r="H112" s="189"/>
      <c r="I112" s="190">
        <f t="shared" si="22"/>
        <v>0</v>
      </c>
      <c r="J112" s="189"/>
      <c r="K112" s="190">
        <f t="shared" si="23"/>
        <v>0</v>
      </c>
      <c r="L112" s="190">
        <v>21</v>
      </c>
      <c r="M112" s="190">
        <f t="shared" si="24"/>
        <v>0</v>
      </c>
      <c r="N112" s="190">
        <v>0</v>
      </c>
      <c r="O112" s="190">
        <f t="shared" si="25"/>
        <v>0</v>
      </c>
      <c r="P112" s="190">
        <v>0</v>
      </c>
      <c r="Q112" s="190">
        <f t="shared" si="26"/>
        <v>0</v>
      </c>
      <c r="R112" s="190"/>
      <c r="S112" s="190" t="s">
        <v>247</v>
      </c>
      <c r="T112" s="191" t="s">
        <v>248</v>
      </c>
      <c r="U112" s="167">
        <v>0</v>
      </c>
      <c r="V112" s="167">
        <f t="shared" si="27"/>
        <v>0</v>
      </c>
      <c r="W112" s="16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 t="s">
        <v>249</v>
      </c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</row>
    <row r="113" spans="1:60" outlineLevel="1" x14ac:dyDescent="0.2">
      <c r="A113" s="185">
        <v>104</v>
      </c>
      <c r="B113" s="186" t="s">
        <v>2126</v>
      </c>
      <c r="C113" s="195" t="s">
        <v>2125</v>
      </c>
      <c r="D113" s="187" t="s">
        <v>444</v>
      </c>
      <c r="E113" s="188">
        <v>15</v>
      </c>
      <c r="F113" s="189"/>
      <c r="G113" s="190">
        <f t="shared" si="21"/>
        <v>0</v>
      </c>
      <c r="H113" s="189"/>
      <c r="I113" s="190">
        <f t="shared" si="22"/>
        <v>0</v>
      </c>
      <c r="J113" s="189"/>
      <c r="K113" s="190">
        <f t="shared" si="23"/>
        <v>0</v>
      </c>
      <c r="L113" s="190">
        <v>21</v>
      </c>
      <c r="M113" s="190">
        <f t="shared" si="24"/>
        <v>0</v>
      </c>
      <c r="N113" s="190">
        <v>0</v>
      </c>
      <c r="O113" s="190">
        <f t="shared" si="25"/>
        <v>0</v>
      </c>
      <c r="P113" s="190">
        <v>0</v>
      </c>
      <c r="Q113" s="190">
        <f t="shared" si="26"/>
        <v>0</v>
      </c>
      <c r="R113" s="190"/>
      <c r="S113" s="190" t="s">
        <v>247</v>
      </c>
      <c r="T113" s="191" t="s">
        <v>248</v>
      </c>
      <c r="U113" s="167">
        <v>0</v>
      </c>
      <c r="V113" s="167">
        <f t="shared" si="27"/>
        <v>0</v>
      </c>
      <c r="W113" s="16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 t="s">
        <v>664</v>
      </c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</row>
    <row r="114" spans="1:60" ht="22.5" outlineLevel="1" x14ac:dyDescent="0.2">
      <c r="A114" s="185">
        <v>105</v>
      </c>
      <c r="B114" s="186" t="s">
        <v>2127</v>
      </c>
      <c r="C114" s="195" t="s">
        <v>2128</v>
      </c>
      <c r="D114" s="187" t="s">
        <v>444</v>
      </c>
      <c r="E114" s="188">
        <v>15</v>
      </c>
      <c r="F114" s="189"/>
      <c r="G114" s="190">
        <f t="shared" si="21"/>
        <v>0</v>
      </c>
      <c r="H114" s="189"/>
      <c r="I114" s="190">
        <f t="shared" si="22"/>
        <v>0</v>
      </c>
      <c r="J114" s="189"/>
      <c r="K114" s="190">
        <f t="shared" si="23"/>
        <v>0</v>
      </c>
      <c r="L114" s="190">
        <v>21</v>
      </c>
      <c r="M114" s="190">
        <f t="shared" si="24"/>
        <v>0</v>
      </c>
      <c r="N114" s="190">
        <v>0</v>
      </c>
      <c r="O114" s="190">
        <f t="shared" si="25"/>
        <v>0</v>
      </c>
      <c r="P114" s="190">
        <v>0</v>
      </c>
      <c r="Q114" s="190">
        <f t="shared" si="26"/>
        <v>0</v>
      </c>
      <c r="R114" s="190"/>
      <c r="S114" s="190" t="s">
        <v>247</v>
      </c>
      <c r="T114" s="191" t="s">
        <v>248</v>
      </c>
      <c r="U114" s="167">
        <v>0</v>
      </c>
      <c r="V114" s="167">
        <f t="shared" si="27"/>
        <v>0</v>
      </c>
      <c r="W114" s="16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 t="s">
        <v>249</v>
      </c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</row>
    <row r="115" spans="1:60" ht="22.5" outlineLevel="1" x14ac:dyDescent="0.2">
      <c r="A115" s="185">
        <v>106</v>
      </c>
      <c r="B115" s="186" t="s">
        <v>2129</v>
      </c>
      <c r="C115" s="195" t="s">
        <v>2128</v>
      </c>
      <c r="D115" s="187" t="s">
        <v>444</v>
      </c>
      <c r="E115" s="188">
        <v>15</v>
      </c>
      <c r="F115" s="189"/>
      <c r="G115" s="190">
        <f t="shared" si="21"/>
        <v>0</v>
      </c>
      <c r="H115" s="189"/>
      <c r="I115" s="190">
        <f t="shared" si="22"/>
        <v>0</v>
      </c>
      <c r="J115" s="189"/>
      <c r="K115" s="190">
        <f t="shared" si="23"/>
        <v>0</v>
      </c>
      <c r="L115" s="190">
        <v>21</v>
      </c>
      <c r="M115" s="190">
        <f t="shared" si="24"/>
        <v>0</v>
      </c>
      <c r="N115" s="190">
        <v>0</v>
      </c>
      <c r="O115" s="190">
        <f t="shared" si="25"/>
        <v>0</v>
      </c>
      <c r="P115" s="190">
        <v>0</v>
      </c>
      <c r="Q115" s="190">
        <f t="shared" si="26"/>
        <v>0</v>
      </c>
      <c r="R115" s="190"/>
      <c r="S115" s="190" t="s">
        <v>247</v>
      </c>
      <c r="T115" s="191" t="s">
        <v>248</v>
      </c>
      <c r="U115" s="167">
        <v>0</v>
      </c>
      <c r="V115" s="167">
        <f t="shared" si="27"/>
        <v>0</v>
      </c>
      <c r="W115" s="16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 t="s">
        <v>664</v>
      </c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</row>
    <row r="116" spans="1:60" outlineLevel="1" x14ac:dyDescent="0.2">
      <c r="A116" s="185">
        <v>107</v>
      </c>
      <c r="B116" s="186" t="s">
        <v>2130</v>
      </c>
      <c r="C116" s="195" t="s">
        <v>2131</v>
      </c>
      <c r="D116" s="187" t="s">
        <v>444</v>
      </c>
      <c r="E116" s="188">
        <v>7</v>
      </c>
      <c r="F116" s="189"/>
      <c r="G116" s="190">
        <f t="shared" si="21"/>
        <v>0</v>
      </c>
      <c r="H116" s="189"/>
      <c r="I116" s="190">
        <f t="shared" si="22"/>
        <v>0</v>
      </c>
      <c r="J116" s="189"/>
      <c r="K116" s="190">
        <f t="shared" si="23"/>
        <v>0</v>
      </c>
      <c r="L116" s="190">
        <v>21</v>
      </c>
      <c r="M116" s="190">
        <f t="shared" si="24"/>
        <v>0</v>
      </c>
      <c r="N116" s="190">
        <v>0</v>
      </c>
      <c r="O116" s="190">
        <f t="shared" si="25"/>
        <v>0</v>
      </c>
      <c r="P116" s="190">
        <v>0</v>
      </c>
      <c r="Q116" s="190">
        <f t="shared" si="26"/>
        <v>0</v>
      </c>
      <c r="R116" s="190"/>
      <c r="S116" s="190" t="s">
        <v>247</v>
      </c>
      <c r="T116" s="191" t="s">
        <v>248</v>
      </c>
      <c r="U116" s="167">
        <v>0</v>
      </c>
      <c r="V116" s="167">
        <f t="shared" si="27"/>
        <v>0</v>
      </c>
      <c r="W116" s="16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 t="s">
        <v>249</v>
      </c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</row>
    <row r="117" spans="1:60" outlineLevel="1" x14ac:dyDescent="0.2">
      <c r="A117" s="185">
        <v>108</v>
      </c>
      <c r="B117" s="186" t="s">
        <v>2132</v>
      </c>
      <c r="C117" s="195" t="s">
        <v>2131</v>
      </c>
      <c r="D117" s="187" t="s">
        <v>444</v>
      </c>
      <c r="E117" s="188">
        <v>7</v>
      </c>
      <c r="F117" s="189"/>
      <c r="G117" s="190">
        <f t="shared" si="21"/>
        <v>0</v>
      </c>
      <c r="H117" s="189"/>
      <c r="I117" s="190">
        <f t="shared" si="22"/>
        <v>0</v>
      </c>
      <c r="J117" s="189"/>
      <c r="K117" s="190">
        <f t="shared" si="23"/>
        <v>0</v>
      </c>
      <c r="L117" s="190">
        <v>21</v>
      </c>
      <c r="M117" s="190">
        <f t="shared" si="24"/>
        <v>0</v>
      </c>
      <c r="N117" s="190">
        <v>0</v>
      </c>
      <c r="O117" s="190">
        <f t="shared" si="25"/>
        <v>0</v>
      </c>
      <c r="P117" s="190">
        <v>0</v>
      </c>
      <c r="Q117" s="190">
        <f t="shared" si="26"/>
        <v>0</v>
      </c>
      <c r="R117" s="190"/>
      <c r="S117" s="190" t="s">
        <v>247</v>
      </c>
      <c r="T117" s="191" t="s">
        <v>248</v>
      </c>
      <c r="U117" s="167">
        <v>0</v>
      </c>
      <c r="V117" s="167">
        <f t="shared" si="27"/>
        <v>0</v>
      </c>
      <c r="W117" s="16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 t="s">
        <v>664</v>
      </c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</row>
    <row r="118" spans="1:60" outlineLevel="1" x14ac:dyDescent="0.2">
      <c r="A118" s="185">
        <v>109</v>
      </c>
      <c r="B118" s="186" t="s">
        <v>115</v>
      </c>
      <c r="C118" s="195" t="s">
        <v>2133</v>
      </c>
      <c r="D118" s="187" t="s">
        <v>444</v>
      </c>
      <c r="E118" s="188">
        <v>7</v>
      </c>
      <c r="F118" s="189"/>
      <c r="G118" s="190">
        <f t="shared" si="21"/>
        <v>0</v>
      </c>
      <c r="H118" s="189"/>
      <c r="I118" s="190">
        <f t="shared" si="22"/>
        <v>0</v>
      </c>
      <c r="J118" s="189"/>
      <c r="K118" s="190">
        <f t="shared" si="23"/>
        <v>0</v>
      </c>
      <c r="L118" s="190">
        <v>21</v>
      </c>
      <c r="M118" s="190">
        <f t="shared" si="24"/>
        <v>0</v>
      </c>
      <c r="N118" s="190">
        <v>0</v>
      </c>
      <c r="O118" s="190">
        <f t="shared" si="25"/>
        <v>0</v>
      </c>
      <c r="P118" s="190">
        <v>0</v>
      </c>
      <c r="Q118" s="190">
        <f t="shared" si="26"/>
        <v>0</v>
      </c>
      <c r="R118" s="190"/>
      <c r="S118" s="190" t="s">
        <v>247</v>
      </c>
      <c r="T118" s="191" t="s">
        <v>248</v>
      </c>
      <c r="U118" s="167">
        <v>0</v>
      </c>
      <c r="V118" s="167">
        <f t="shared" si="27"/>
        <v>0</v>
      </c>
      <c r="W118" s="16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 t="s">
        <v>249</v>
      </c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</row>
    <row r="119" spans="1:60" outlineLevel="1" x14ac:dyDescent="0.2">
      <c r="A119" s="185">
        <v>110</v>
      </c>
      <c r="B119" s="186" t="s">
        <v>2134</v>
      </c>
      <c r="C119" s="195" t="s">
        <v>2133</v>
      </c>
      <c r="D119" s="187" t="s">
        <v>444</v>
      </c>
      <c r="E119" s="188">
        <v>7</v>
      </c>
      <c r="F119" s="189"/>
      <c r="G119" s="190">
        <f t="shared" si="21"/>
        <v>0</v>
      </c>
      <c r="H119" s="189"/>
      <c r="I119" s="190">
        <f t="shared" si="22"/>
        <v>0</v>
      </c>
      <c r="J119" s="189"/>
      <c r="K119" s="190">
        <f t="shared" si="23"/>
        <v>0</v>
      </c>
      <c r="L119" s="190">
        <v>21</v>
      </c>
      <c r="M119" s="190">
        <f t="shared" si="24"/>
        <v>0</v>
      </c>
      <c r="N119" s="190">
        <v>0</v>
      </c>
      <c r="O119" s="190">
        <f t="shared" si="25"/>
        <v>0</v>
      </c>
      <c r="P119" s="190">
        <v>0</v>
      </c>
      <c r="Q119" s="190">
        <f t="shared" si="26"/>
        <v>0</v>
      </c>
      <c r="R119" s="190"/>
      <c r="S119" s="190" t="s">
        <v>247</v>
      </c>
      <c r="T119" s="191" t="s">
        <v>248</v>
      </c>
      <c r="U119" s="167">
        <v>0</v>
      </c>
      <c r="V119" s="167">
        <f t="shared" si="27"/>
        <v>0</v>
      </c>
      <c r="W119" s="16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 t="s">
        <v>664</v>
      </c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</row>
    <row r="120" spans="1:60" outlineLevel="1" x14ac:dyDescent="0.2">
      <c r="A120" s="185">
        <v>111</v>
      </c>
      <c r="B120" s="186" t="s">
        <v>2135</v>
      </c>
      <c r="C120" s="195" t="s">
        <v>2136</v>
      </c>
      <c r="D120" s="187" t="s">
        <v>444</v>
      </c>
      <c r="E120" s="188">
        <v>1</v>
      </c>
      <c r="F120" s="189"/>
      <c r="G120" s="190">
        <f t="shared" si="21"/>
        <v>0</v>
      </c>
      <c r="H120" s="189"/>
      <c r="I120" s="190">
        <f t="shared" si="22"/>
        <v>0</v>
      </c>
      <c r="J120" s="189"/>
      <c r="K120" s="190">
        <f t="shared" si="23"/>
        <v>0</v>
      </c>
      <c r="L120" s="190">
        <v>21</v>
      </c>
      <c r="M120" s="190">
        <f t="shared" si="24"/>
        <v>0</v>
      </c>
      <c r="N120" s="190">
        <v>0</v>
      </c>
      <c r="O120" s="190">
        <f t="shared" si="25"/>
        <v>0</v>
      </c>
      <c r="P120" s="190">
        <v>0</v>
      </c>
      <c r="Q120" s="190">
        <f t="shared" si="26"/>
        <v>0</v>
      </c>
      <c r="R120" s="190"/>
      <c r="S120" s="190" t="s">
        <v>247</v>
      </c>
      <c r="T120" s="191" t="s">
        <v>248</v>
      </c>
      <c r="U120" s="167">
        <v>0</v>
      </c>
      <c r="V120" s="167">
        <f t="shared" si="27"/>
        <v>0</v>
      </c>
      <c r="W120" s="16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 t="s">
        <v>249</v>
      </c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</row>
    <row r="121" spans="1:60" outlineLevel="1" x14ac:dyDescent="0.2">
      <c r="A121" s="185">
        <v>112</v>
      </c>
      <c r="B121" s="186" t="s">
        <v>2137</v>
      </c>
      <c r="C121" s="195" t="s">
        <v>2136</v>
      </c>
      <c r="D121" s="187" t="s">
        <v>444</v>
      </c>
      <c r="E121" s="188">
        <v>1</v>
      </c>
      <c r="F121" s="189"/>
      <c r="G121" s="190">
        <f t="shared" si="21"/>
        <v>0</v>
      </c>
      <c r="H121" s="189"/>
      <c r="I121" s="190">
        <f t="shared" si="22"/>
        <v>0</v>
      </c>
      <c r="J121" s="189"/>
      <c r="K121" s="190">
        <f t="shared" si="23"/>
        <v>0</v>
      </c>
      <c r="L121" s="190">
        <v>21</v>
      </c>
      <c r="M121" s="190">
        <f t="shared" si="24"/>
        <v>0</v>
      </c>
      <c r="N121" s="190">
        <v>0</v>
      </c>
      <c r="O121" s="190">
        <f t="shared" si="25"/>
        <v>0</v>
      </c>
      <c r="P121" s="190">
        <v>0</v>
      </c>
      <c r="Q121" s="190">
        <f t="shared" si="26"/>
        <v>0</v>
      </c>
      <c r="R121" s="190"/>
      <c r="S121" s="190" t="s">
        <v>247</v>
      </c>
      <c r="T121" s="191" t="s">
        <v>248</v>
      </c>
      <c r="U121" s="167">
        <v>0</v>
      </c>
      <c r="V121" s="167">
        <f t="shared" si="27"/>
        <v>0</v>
      </c>
      <c r="W121" s="16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 t="s">
        <v>664</v>
      </c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</row>
    <row r="122" spans="1:60" outlineLevel="1" x14ac:dyDescent="0.2">
      <c r="A122" s="185">
        <v>113</v>
      </c>
      <c r="B122" s="186" t="s">
        <v>2138</v>
      </c>
      <c r="C122" s="195" t="s">
        <v>2139</v>
      </c>
      <c r="D122" s="187" t="s">
        <v>444</v>
      </c>
      <c r="E122" s="188">
        <v>2</v>
      </c>
      <c r="F122" s="189"/>
      <c r="G122" s="190">
        <f t="shared" si="21"/>
        <v>0</v>
      </c>
      <c r="H122" s="189"/>
      <c r="I122" s="190">
        <f t="shared" si="22"/>
        <v>0</v>
      </c>
      <c r="J122" s="189"/>
      <c r="K122" s="190">
        <f t="shared" si="23"/>
        <v>0</v>
      </c>
      <c r="L122" s="190">
        <v>21</v>
      </c>
      <c r="M122" s="190">
        <f t="shared" si="24"/>
        <v>0</v>
      </c>
      <c r="N122" s="190">
        <v>0</v>
      </c>
      <c r="O122" s="190">
        <f t="shared" si="25"/>
        <v>0</v>
      </c>
      <c r="P122" s="190">
        <v>0</v>
      </c>
      <c r="Q122" s="190">
        <f t="shared" si="26"/>
        <v>0</v>
      </c>
      <c r="R122" s="190"/>
      <c r="S122" s="190" t="s">
        <v>247</v>
      </c>
      <c r="T122" s="191" t="s">
        <v>248</v>
      </c>
      <c r="U122" s="167">
        <v>0</v>
      </c>
      <c r="V122" s="167">
        <f t="shared" si="27"/>
        <v>0</v>
      </c>
      <c r="W122" s="16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 t="s">
        <v>249</v>
      </c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</row>
    <row r="123" spans="1:60" outlineLevel="1" x14ac:dyDescent="0.2">
      <c r="A123" s="185">
        <v>114</v>
      </c>
      <c r="B123" s="186" t="s">
        <v>2140</v>
      </c>
      <c r="C123" s="195" t="s">
        <v>2139</v>
      </c>
      <c r="D123" s="187" t="s">
        <v>444</v>
      </c>
      <c r="E123" s="188">
        <v>2</v>
      </c>
      <c r="F123" s="189"/>
      <c r="G123" s="190">
        <f t="shared" si="21"/>
        <v>0</v>
      </c>
      <c r="H123" s="189"/>
      <c r="I123" s="190">
        <f t="shared" si="22"/>
        <v>0</v>
      </c>
      <c r="J123" s="189"/>
      <c r="K123" s="190">
        <f t="shared" si="23"/>
        <v>0</v>
      </c>
      <c r="L123" s="190">
        <v>21</v>
      </c>
      <c r="M123" s="190">
        <f t="shared" si="24"/>
        <v>0</v>
      </c>
      <c r="N123" s="190">
        <v>0</v>
      </c>
      <c r="O123" s="190">
        <f t="shared" si="25"/>
        <v>0</v>
      </c>
      <c r="P123" s="190">
        <v>0</v>
      </c>
      <c r="Q123" s="190">
        <f t="shared" si="26"/>
        <v>0</v>
      </c>
      <c r="R123" s="190"/>
      <c r="S123" s="190" t="s">
        <v>247</v>
      </c>
      <c r="T123" s="191" t="s">
        <v>248</v>
      </c>
      <c r="U123" s="167">
        <v>0</v>
      </c>
      <c r="V123" s="167">
        <f t="shared" si="27"/>
        <v>0</v>
      </c>
      <c r="W123" s="16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 t="s">
        <v>664</v>
      </c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</row>
    <row r="124" spans="1:60" outlineLevel="1" x14ac:dyDescent="0.2">
      <c r="A124" s="185">
        <v>115</v>
      </c>
      <c r="B124" s="186" t="s">
        <v>2141</v>
      </c>
      <c r="C124" s="195" t="s">
        <v>2142</v>
      </c>
      <c r="D124" s="187" t="s">
        <v>444</v>
      </c>
      <c r="E124" s="188">
        <v>11</v>
      </c>
      <c r="F124" s="189"/>
      <c r="G124" s="190">
        <f t="shared" si="21"/>
        <v>0</v>
      </c>
      <c r="H124" s="189"/>
      <c r="I124" s="190">
        <f t="shared" si="22"/>
        <v>0</v>
      </c>
      <c r="J124" s="189"/>
      <c r="K124" s="190">
        <f t="shared" si="23"/>
        <v>0</v>
      </c>
      <c r="L124" s="190">
        <v>21</v>
      </c>
      <c r="M124" s="190">
        <f t="shared" si="24"/>
        <v>0</v>
      </c>
      <c r="N124" s="190">
        <v>0</v>
      </c>
      <c r="O124" s="190">
        <f t="shared" si="25"/>
        <v>0</v>
      </c>
      <c r="P124" s="190">
        <v>0</v>
      </c>
      <c r="Q124" s="190">
        <f t="shared" si="26"/>
        <v>0</v>
      </c>
      <c r="R124" s="190"/>
      <c r="S124" s="190" t="s">
        <v>247</v>
      </c>
      <c r="T124" s="191" t="s">
        <v>248</v>
      </c>
      <c r="U124" s="167">
        <v>0</v>
      </c>
      <c r="V124" s="167">
        <f t="shared" si="27"/>
        <v>0</v>
      </c>
      <c r="W124" s="16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 t="s">
        <v>249</v>
      </c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</row>
    <row r="125" spans="1:60" outlineLevel="1" x14ac:dyDescent="0.2">
      <c r="A125" s="185">
        <v>116</v>
      </c>
      <c r="B125" s="186" t="s">
        <v>2143</v>
      </c>
      <c r="C125" s="195" t="s">
        <v>2142</v>
      </c>
      <c r="D125" s="187" t="s">
        <v>444</v>
      </c>
      <c r="E125" s="188">
        <v>11</v>
      </c>
      <c r="F125" s="189"/>
      <c r="G125" s="190">
        <f t="shared" si="21"/>
        <v>0</v>
      </c>
      <c r="H125" s="189"/>
      <c r="I125" s="190">
        <f t="shared" si="22"/>
        <v>0</v>
      </c>
      <c r="J125" s="189"/>
      <c r="K125" s="190">
        <f t="shared" si="23"/>
        <v>0</v>
      </c>
      <c r="L125" s="190">
        <v>21</v>
      </c>
      <c r="M125" s="190">
        <f t="shared" si="24"/>
        <v>0</v>
      </c>
      <c r="N125" s="190">
        <v>0</v>
      </c>
      <c r="O125" s="190">
        <f t="shared" si="25"/>
        <v>0</v>
      </c>
      <c r="P125" s="190">
        <v>0</v>
      </c>
      <c r="Q125" s="190">
        <f t="shared" si="26"/>
        <v>0</v>
      </c>
      <c r="R125" s="190"/>
      <c r="S125" s="190" t="s">
        <v>247</v>
      </c>
      <c r="T125" s="191" t="s">
        <v>248</v>
      </c>
      <c r="U125" s="167">
        <v>0</v>
      </c>
      <c r="V125" s="167">
        <f t="shared" si="27"/>
        <v>0</v>
      </c>
      <c r="W125" s="16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 t="s">
        <v>664</v>
      </c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</row>
    <row r="126" spans="1:60" outlineLevel="1" x14ac:dyDescent="0.2">
      <c r="A126" s="185">
        <v>117</v>
      </c>
      <c r="B126" s="186" t="s">
        <v>2144</v>
      </c>
      <c r="C126" s="195" t="s">
        <v>2145</v>
      </c>
      <c r="D126" s="187" t="s">
        <v>444</v>
      </c>
      <c r="E126" s="188">
        <v>25</v>
      </c>
      <c r="F126" s="189"/>
      <c r="G126" s="190">
        <f t="shared" si="21"/>
        <v>0</v>
      </c>
      <c r="H126" s="189"/>
      <c r="I126" s="190">
        <f t="shared" si="22"/>
        <v>0</v>
      </c>
      <c r="J126" s="189"/>
      <c r="K126" s="190">
        <f t="shared" si="23"/>
        <v>0</v>
      </c>
      <c r="L126" s="190">
        <v>21</v>
      </c>
      <c r="M126" s="190">
        <f t="shared" si="24"/>
        <v>0</v>
      </c>
      <c r="N126" s="190">
        <v>0</v>
      </c>
      <c r="O126" s="190">
        <f t="shared" si="25"/>
        <v>0</v>
      </c>
      <c r="P126" s="190">
        <v>0</v>
      </c>
      <c r="Q126" s="190">
        <f t="shared" si="26"/>
        <v>0</v>
      </c>
      <c r="R126" s="190"/>
      <c r="S126" s="190" t="s">
        <v>247</v>
      </c>
      <c r="T126" s="191" t="s">
        <v>248</v>
      </c>
      <c r="U126" s="167">
        <v>0</v>
      </c>
      <c r="V126" s="167">
        <f t="shared" si="27"/>
        <v>0</v>
      </c>
      <c r="W126" s="16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 t="s">
        <v>249</v>
      </c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</row>
    <row r="127" spans="1:60" outlineLevel="1" x14ac:dyDescent="0.2">
      <c r="A127" s="185">
        <v>118</v>
      </c>
      <c r="B127" s="186" t="s">
        <v>2146</v>
      </c>
      <c r="C127" s="195" t="s">
        <v>2145</v>
      </c>
      <c r="D127" s="187" t="s">
        <v>444</v>
      </c>
      <c r="E127" s="188">
        <v>25</v>
      </c>
      <c r="F127" s="189"/>
      <c r="G127" s="190">
        <f t="shared" si="21"/>
        <v>0</v>
      </c>
      <c r="H127" s="189"/>
      <c r="I127" s="190">
        <f t="shared" si="22"/>
        <v>0</v>
      </c>
      <c r="J127" s="189"/>
      <c r="K127" s="190">
        <f t="shared" si="23"/>
        <v>0</v>
      </c>
      <c r="L127" s="190">
        <v>21</v>
      </c>
      <c r="M127" s="190">
        <f t="shared" si="24"/>
        <v>0</v>
      </c>
      <c r="N127" s="190">
        <v>0</v>
      </c>
      <c r="O127" s="190">
        <f t="shared" si="25"/>
        <v>0</v>
      </c>
      <c r="P127" s="190">
        <v>0</v>
      </c>
      <c r="Q127" s="190">
        <f t="shared" si="26"/>
        <v>0</v>
      </c>
      <c r="R127" s="190"/>
      <c r="S127" s="190" t="s">
        <v>247</v>
      </c>
      <c r="T127" s="191" t="s">
        <v>248</v>
      </c>
      <c r="U127" s="167">
        <v>0</v>
      </c>
      <c r="V127" s="167">
        <f t="shared" si="27"/>
        <v>0</v>
      </c>
      <c r="W127" s="16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 t="s">
        <v>664</v>
      </c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</row>
    <row r="128" spans="1:60" outlineLevel="1" x14ac:dyDescent="0.2">
      <c r="A128" s="185">
        <v>119</v>
      </c>
      <c r="B128" s="186" t="s">
        <v>2147</v>
      </c>
      <c r="C128" s="195" t="s">
        <v>2148</v>
      </c>
      <c r="D128" s="187" t="s">
        <v>444</v>
      </c>
      <c r="E128" s="188">
        <v>1</v>
      </c>
      <c r="F128" s="189"/>
      <c r="G128" s="190">
        <f t="shared" si="21"/>
        <v>0</v>
      </c>
      <c r="H128" s="189"/>
      <c r="I128" s="190">
        <f t="shared" si="22"/>
        <v>0</v>
      </c>
      <c r="J128" s="189"/>
      <c r="K128" s="190">
        <f t="shared" si="23"/>
        <v>0</v>
      </c>
      <c r="L128" s="190">
        <v>21</v>
      </c>
      <c r="M128" s="190">
        <f t="shared" si="24"/>
        <v>0</v>
      </c>
      <c r="N128" s="190">
        <v>0</v>
      </c>
      <c r="O128" s="190">
        <f t="shared" si="25"/>
        <v>0</v>
      </c>
      <c r="P128" s="190">
        <v>0</v>
      </c>
      <c r="Q128" s="190">
        <f t="shared" si="26"/>
        <v>0</v>
      </c>
      <c r="R128" s="190"/>
      <c r="S128" s="190" t="s">
        <v>247</v>
      </c>
      <c r="T128" s="191" t="s">
        <v>248</v>
      </c>
      <c r="U128" s="167">
        <v>0</v>
      </c>
      <c r="V128" s="167">
        <f t="shared" si="27"/>
        <v>0</v>
      </c>
      <c r="W128" s="16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 t="s">
        <v>249</v>
      </c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</row>
    <row r="129" spans="1:60" outlineLevel="1" x14ac:dyDescent="0.2">
      <c r="A129" s="185">
        <v>120</v>
      </c>
      <c r="B129" s="186" t="s">
        <v>2149</v>
      </c>
      <c r="C129" s="195" t="s">
        <v>2148</v>
      </c>
      <c r="D129" s="187" t="s">
        <v>444</v>
      </c>
      <c r="E129" s="188">
        <v>1</v>
      </c>
      <c r="F129" s="189"/>
      <c r="G129" s="190">
        <f t="shared" si="21"/>
        <v>0</v>
      </c>
      <c r="H129" s="189"/>
      <c r="I129" s="190">
        <f t="shared" si="22"/>
        <v>0</v>
      </c>
      <c r="J129" s="189"/>
      <c r="K129" s="190">
        <f t="shared" si="23"/>
        <v>0</v>
      </c>
      <c r="L129" s="190">
        <v>21</v>
      </c>
      <c r="M129" s="190">
        <f t="shared" si="24"/>
        <v>0</v>
      </c>
      <c r="N129" s="190">
        <v>0</v>
      </c>
      <c r="O129" s="190">
        <f t="shared" si="25"/>
        <v>0</v>
      </c>
      <c r="P129" s="190">
        <v>0</v>
      </c>
      <c r="Q129" s="190">
        <f t="shared" si="26"/>
        <v>0</v>
      </c>
      <c r="R129" s="190"/>
      <c r="S129" s="190" t="s">
        <v>247</v>
      </c>
      <c r="T129" s="191" t="s">
        <v>248</v>
      </c>
      <c r="U129" s="167">
        <v>0</v>
      </c>
      <c r="V129" s="167">
        <f t="shared" si="27"/>
        <v>0</v>
      </c>
      <c r="W129" s="16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 t="s">
        <v>664</v>
      </c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</row>
    <row r="130" spans="1:60" outlineLevel="1" x14ac:dyDescent="0.2">
      <c r="A130" s="185">
        <v>121</v>
      </c>
      <c r="B130" s="186" t="s">
        <v>2150</v>
      </c>
      <c r="C130" s="195" t="s">
        <v>2151</v>
      </c>
      <c r="D130" s="187" t="s">
        <v>444</v>
      </c>
      <c r="E130" s="188">
        <v>1</v>
      </c>
      <c r="F130" s="189"/>
      <c r="G130" s="190">
        <f t="shared" si="21"/>
        <v>0</v>
      </c>
      <c r="H130" s="189"/>
      <c r="I130" s="190">
        <f t="shared" si="22"/>
        <v>0</v>
      </c>
      <c r="J130" s="189"/>
      <c r="K130" s="190">
        <f t="shared" si="23"/>
        <v>0</v>
      </c>
      <c r="L130" s="190">
        <v>21</v>
      </c>
      <c r="M130" s="190">
        <f t="shared" si="24"/>
        <v>0</v>
      </c>
      <c r="N130" s="190">
        <v>0</v>
      </c>
      <c r="O130" s="190">
        <f t="shared" si="25"/>
        <v>0</v>
      </c>
      <c r="P130" s="190">
        <v>0</v>
      </c>
      <c r="Q130" s="190">
        <f t="shared" si="26"/>
        <v>0</v>
      </c>
      <c r="R130" s="190"/>
      <c r="S130" s="190" t="s">
        <v>247</v>
      </c>
      <c r="T130" s="191" t="s">
        <v>248</v>
      </c>
      <c r="U130" s="167">
        <v>0</v>
      </c>
      <c r="V130" s="167">
        <f t="shared" si="27"/>
        <v>0</v>
      </c>
      <c r="W130" s="16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 t="s">
        <v>249</v>
      </c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</row>
    <row r="131" spans="1:60" outlineLevel="1" x14ac:dyDescent="0.2">
      <c r="A131" s="185">
        <v>122</v>
      </c>
      <c r="B131" s="186" t="s">
        <v>2152</v>
      </c>
      <c r="C131" s="195" t="s">
        <v>2151</v>
      </c>
      <c r="D131" s="187" t="s">
        <v>444</v>
      </c>
      <c r="E131" s="188">
        <v>1</v>
      </c>
      <c r="F131" s="189"/>
      <c r="G131" s="190">
        <f t="shared" si="21"/>
        <v>0</v>
      </c>
      <c r="H131" s="189"/>
      <c r="I131" s="190">
        <f t="shared" si="22"/>
        <v>0</v>
      </c>
      <c r="J131" s="189"/>
      <c r="K131" s="190">
        <f t="shared" si="23"/>
        <v>0</v>
      </c>
      <c r="L131" s="190">
        <v>21</v>
      </c>
      <c r="M131" s="190">
        <f t="shared" si="24"/>
        <v>0</v>
      </c>
      <c r="N131" s="190">
        <v>0</v>
      </c>
      <c r="O131" s="190">
        <f t="shared" si="25"/>
        <v>0</v>
      </c>
      <c r="P131" s="190">
        <v>0</v>
      </c>
      <c r="Q131" s="190">
        <f t="shared" si="26"/>
        <v>0</v>
      </c>
      <c r="R131" s="190"/>
      <c r="S131" s="190" t="s">
        <v>247</v>
      </c>
      <c r="T131" s="191" t="s">
        <v>248</v>
      </c>
      <c r="U131" s="167">
        <v>0</v>
      </c>
      <c r="V131" s="167">
        <f t="shared" si="27"/>
        <v>0</v>
      </c>
      <c r="W131" s="16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 t="s">
        <v>664</v>
      </c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</row>
    <row r="132" spans="1:60" outlineLevel="1" x14ac:dyDescent="0.2">
      <c r="A132" s="185">
        <v>123</v>
      </c>
      <c r="B132" s="186" t="s">
        <v>2153</v>
      </c>
      <c r="C132" s="195" t="s">
        <v>2154</v>
      </c>
      <c r="D132" s="187" t="s">
        <v>444</v>
      </c>
      <c r="E132" s="188">
        <v>1</v>
      </c>
      <c r="F132" s="189"/>
      <c r="G132" s="190">
        <f t="shared" si="21"/>
        <v>0</v>
      </c>
      <c r="H132" s="189"/>
      <c r="I132" s="190">
        <f t="shared" si="22"/>
        <v>0</v>
      </c>
      <c r="J132" s="189"/>
      <c r="K132" s="190">
        <f t="shared" si="23"/>
        <v>0</v>
      </c>
      <c r="L132" s="190">
        <v>21</v>
      </c>
      <c r="M132" s="190">
        <f t="shared" si="24"/>
        <v>0</v>
      </c>
      <c r="N132" s="190">
        <v>0</v>
      </c>
      <c r="O132" s="190">
        <f t="shared" si="25"/>
        <v>0</v>
      </c>
      <c r="P132" s="190">
        <v>0</v>
      </c>
      <c r="Q132" s="190">
        <f t="shared" si="26"/>
        <v>0</v>
      </c>
      <c r="R132" s="190"/>
      <c r="S132" s="190" t="s">
        <v>247</v>
      </c>
      <c r="T132" s="191" t="s">
        <v>248</v>
      </c>
      <c r="U132" s="167">
        <v>0</v>
      </c>
      <c r="V132" s="167">
        <f t="shared" si="27"/>
        <v>0</v>
      </c>
      <c r="W132" s="16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 t="s">
        <v>249</v>
      </c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</row>
    <row r="133" spans="1:60" outlineLevel="1" x14ac:dyDescent="0.2">
      <c r="A133" s="185">
        <v>124</v>
      </c>
      <c r="B133" s="186" t="s">
        <v>2155</v>
      </c>
      <c r="C133" s="195" t="s">
        <v>2154</v>
      </c>
      <c r="D133" s="187" t="s">
        <v>444</v>
      </c>
      <c r="E133" s="188">
        <v>1</v>
      </c>
      <c r="F133" s="189"/>
      <c r="G133" s="190">
        <f t="shared" si="21"/>
        <v>0</v>
      </c>
      <c r="H133" s="189"/>
      <c r="I133" s="190">
        <f t="shared" si="22"/>
        <v>0</v>
      </c>
      <c r="J133" s="189"/>
      <c r="K133" s="190">
        <f t="shared" si="23"/>
        <v>0</v>
      </c>
      <c r="L133" s="190">
        <v>21</v>
      </c>
      <c r="M133" s="190">
        <f t="shared" si="24"/>
        <v>0</v>
      </c>
      <c r="N133" s="190">
        <v>0</v>
      </c>
      <c r="O133" s="190">
        <f t="shared" si="25"/>
        <v>0</v>
      </c>
      <c r="P133" s="190">
        <v>0</v>
      </c>
      <c r="Q133" s="190">
        <f t="shared" si="26"/>
        <v>0</v>
      </c>
      <c r="R133" s="190"/>
      <c r="S133" s="190" t="s">
        <v>247</v>
      </c>
      <c r="T133" s="191" t="s">
        <v>248</v>
      </c>
      <c r="U133" s="167">
        <v>0</v>
      </c>
      <c r="V133" s="167">
        <f t="shared" si="27"/>
        <v>0</v>
      </c>
      <c r="W133" s="16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 t="s">
        <v>664</v>
      </c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</row>
    <row r="134" spans="1:60" outlineLevel="1" x14ac:dyDescent="0.2">
      <c r="A134" s="185">
        <v>125</v>
      </c>
      <c r="B134" s="186" t="s">
        <v>2156</v>
      </c>
      <c r="C134" s="195" t="s">
        <v>2157</v>
      </c>
      <c r="D134" s="187" t="s">
        <v>444</v>
      </c>
      <c r="E134" s="188">
        <v>2</v>
      </c>
      <c r="F134" s="189"/>
      <c r="G134" s="190">
        <f t="shared" si="21"/>
        <v>0</v>
      </c>
      <c r="H134" s="189"/>
      <c r="I134" s="190">
        <f t="shared" si="22"/>
        <v>0</v>
      </c>
      <c r="J134" s="189"/>
      <c r="K134" s="190">
        <f t="shared" si="23"/>
        <v>0</v>
      </c>
      <c r="L134" s="190">
        <v>21</v>
      </c>
      <c r="M134" s="190">
        <f t="shared" si="24"/>
        <v>0</v>
      </c>
      <c r="N134" s="190">
        <v>0</v>
      </c>
      <c r="O134" s="190">
        <f t="shared" si="25"/>
        <v>0</v>
      </c>
      <c r="P134" s="190">
        <v>0</v>
      </c>
      <c r="Q134" s="190">
        <f t="shared" si="26"/>
        <v>0</v>
      </c>
      <c r="R134" s="190"/>
      <c r="S134" s="190" t="s">
        <v>247</v>
      </c>
      <c r="T134" s="191" t="s">
        <v>248</v>
      </c>
      <c r="U134" s="167">
        <v>0</v>
      </c>
      <c r="V134" s="167">
        <f t="shared" si="27"/>
        <v>0</v>
      </c>
      <c r="W134" s="16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 t="s">
        <v>249</v>
      </c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</row>
    <row r="135" spans="1:60" outlineLevel="1" x14ac:dyDescent="0.2">
      <c r="A135" s="185">
        <v>126</v>
      </c>
      <c r="B135" s="186" t="s">
        <v>2158</v>
      </c>
      <c r="C135" s="195" t="s">
        <v>2157</v>
      </c>
      <c r="D135" s="187" t="s">
        <v>444</v>
      </c>
      <c r="E135" s="188">
        <v>2</v>
      </c>
      <c r="F135" s="189"/>
      <c r="G135" s="190">
        <f t="shared" si="21"/>
        <v>0</v>
      </c>
      <c r="H135" s="189"/>
      <c r="I135" s="190">
        <f t="shared" si="22"/>
        <v>0</v>
      </c>
      <c r="J135" s="189"/>
      <c r="K135" s="190">
        <f t="shared" si="23"/>
        <v>0</v>
      </c>
      <c r="L135" s="190">
        <v>21</v>
      </c>
      <c r="M135" s="190">
        <f t="shared" si="24"/>
        <v>0</v>
      </c>
      <c r="N135" s="190">
        <v>0</v>
      </c>
      <c r="O135" s="190">
        <f t="shared" si="25"/>
        <v>0</v>
      </c>
      <c r="P135" s="190">
        <v>0</v>
      </c>
      <c r="Q135" s="190">
        <f t="shared" si="26"/>
        <v>0</v>
      </c>
      <c r="R135" s="190"/>
      <c r="S135" s="190" t="s">
        <v>247</v>
      </c>
      <c r="T135" s="191" t="s">
        <v>248</v>
      </c>
      <c r="U135" s="167">
        <v>0</v>
      </c>
      <c r="V135" s="167">
        <f t="shared" si="27"/>
        <v>0</v>
      </c>
      <c r="W135" s="16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 t="s">
        <v>664</v>
      </c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</row>
    <row r="136" spans="1:60" outlineLevel="1" x14ac:dyDescent="0.2">
      <c r="A136" s="185">
        <v>127</v>
      </c>
      <c r="B136" s="186" t="s">
        <v>2159</v>
      </c>
      <c r="C136" s="195" t="s">
        <v>2160</v>
      </c>
      <c r="D136" s="187" t="s">
        <v>444</v>
      </c>
      <c r="E136" s="188">
        <v>2</v>
      </c>
      <c r="F136" s="189"/>
      <c r="G136" s="190">
        <f t="shared" si="21"/>
        <v>0</v>
      </c>
      <c r="H136" s="189"/>
      <c r="I136" s="190">
        <f t="shared" si="22"/>
        <v>0</v>
      </c>
      <c r="J136" s="189"/>
      <c r="K136" s="190">
        <f t="shared" si="23"/>
        <v>0</v>
      </c>
      <c r="L136" s="190">
        <v>21</v>
      </c>
      <c r="M136" s="190">
        <f t="shared" si="24"/>
        <v>0</v>
      </c>
      <c r="N136" s="190">
        <v>0</v>
      </c>
      <c r="O136" s="190">
        <f t="shared" si="25"/>
        <v>0</v>
      </c>
      <c r="P136" s="190">
        <v>0</v>
      </c>
      <c r="Q136" s="190">
        <f t="shared" si="26"/>
        <v>0</v>
      </c>
      <c r="R136" s="190"/>
      <c r="S136" s="190" t="s">
        <v>247</v>
      </c>
      <c r="T136" s="191" t="s">
        <v>248</v>
      </c>
      <c r="U136" s="167">
        <v>0</v>
      </c>
      <c r="V136" s="167">
        <f t="shared" si="27"/>
        <v>0</v>
      </c>
      <c r="W136" s="16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 t="s">
        <v>249</v>
      </c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</row>
    <row r="137" spans="1:60" outlineLevel="1" x14ac:dyDescent="0.2">
      <c r="A137" s="185">
        <v>128</v>
      </c>
      <c r="B137" s="186" t="s">
        <v>2161</v>
      </c>
      <c r="C137" s="195" t="s">
        <v>2160</v>
      </c>
      <c r="D137" s="187" t="s">
        <v>444</v>
      </c>
      <c r="E137" s="188">
        <v>2</v>
      </c>
      <c r="F137" s="189"/>
      <c r="G137" s="190">
        <f t="shared" si="21"/>
        <v>0</v>
      </c>
      <c r="H137" s="189"/>
      <c r="I137" s="190">
        <f t="shared" si="22"/>
        <v>0</v>
      </c>
      <c r="J137" s="189"/>
      <c r="K137" s="190">
        <f t="shared" si="23"/>
        <v>0</v>
      </c>
      <c r="L137" s="190">
        <v>21</v>
      </c>
      <c r="M137" s="190">
        <f t="shared" si="24"/>
        <v>0</v>
      </c>
      <c r="N137" s="190">
        <v>0</v>
      </c>
      <c r="O137" s="190">
        <f t="shared" si="25"/>
        <v>0</v>
      </c>
      <c r="P137" s="190">
        <v>0</v>
      </c>
      <c r="Q137" s="190">
        <f t="shared" si="26"/>
        <v>0</v>
      </c>
      <c r="R137" s="190"/>
      <c r="S137" s="190" t="s">
        <v>247</v>
      </c>
      <c r="T137" s="191" t="s">
        <v>248</v>
      </c>
      <c r="U137" s="167">
        <v>0</v>
      </c>
      <c r="V137" s="167">
        <f t="shared" si="27"/>
        <v>0</v>
      </c>
      <c r="W137" s="16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 t="s">
        <v>664</v>
      </c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</row>
    <row r="138" spans="1:60" outlineLevel="1" x14ac:dyDescent="0.2">
      <c r="A138" s="185">
        <v>129</v>
      </c>
      <c r="B138" s="186" t="s">
        <v>2162</v>
      </c>
      <c r="C138" s="195" t="s">
        <v>2163</v>
      </c>
      <c r="D138" s="187" t="s">
        <v>444</v>
      </c>
      <c r="E138" s="188">
        <v>2</v>
      </c>
      <c r="F138" s="189"/>
      <c r="G138" s="190">
        <f t="shared" si="21"/>
        <v>0</v>
      </c>
      <c r="H138" s="189"/>
      <c r="I138" s="190">
        <f t="shared" si="22"/>
        <v>0</v>
      </c>
      <c r="J138" s="189"/>
      <c r="K138" s="190">
        <f t="shared" si="23"/>
        <v>0</v>
      </c>
      <c r="L138" s="190">
        <v>21</v>
      </c>
      <c r="M138" s="190">
        <f t="shared" si="24"/>
        <v>0</v>
      </c>
      <c r="N138" s="190">
        <v>0</v>
      </c>
      <c r="O138" s="190">
        <f t="shared" si="25"/>
        <v>0</v>
      </c>
      <c r="P138" s="190">
        <v>0</v>
      </c>
      <c r="Q138" s="190">
        <f t="shared" si="26"/>
        <v>0</v>
      </c>
      <c r="R138" s="190"/>
      <c r="S138" s="190" t="s">
        <v>247</v>
      </c>
      <c r="T138" s="191" t="s">
        <v>248</v>
      </c>
      <c r="U138" s="167">
        <v>0</v>
      </c>
      <c r="V138" s="167">
        <f t="shared" si="27"/>
        <v>0</v>
      </c>
      <c r="W138" s="16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 t="s">
        <v>249</v>
      </c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</row>
    <row r="139" spans="1:60" outlineLevel="1" x14ac:dyDescent="0.2">
      <c r="A139" s="185">
        <v>130</v>
      </c>
      <c r="B139" s="186" t="s">
        <v>2164</v>
      </c>
      <c r="C139" s="195" t="s">
        <v>2163</v>
      </c>
      <c r="D139" s="187" t="s">
        <v>444</v>
      </c>
      <c r="E139" s="188">
        <v>2</v>
      </c>
      <c r="F139" s="189"/>
      <c r="G139" s="190">
        <f t="shared" si="21"/>
        <v>0</v>
      </c>
      <c r="H139" s="189"/>
      <c r="I139" s="190">
        <f t="shared" si="22"/>
        <v>0</v>
      </c>
      <c r="J139" s="189"/>
      <c r="K139" s="190">
        <f t="shared" si="23"/>
        <v>0</v>
      </c>
      <c r="L139" s="190">
        <v>21</v>
      </c>
      <c r="M139" s="190">
        <f t="shared" si="24"/>
        <v>0</v>
      </c>
      <c r="N139" s="190">
        <v>0</v>
      </c>
      <c r="O139" s="190">
        <f t="shared" si="25"/>
        <v>0</v>
      </c>
      <c r="P139" s="190">
        <v>0</v>
      </c>
      <c r="Q139" s="190">
        <f t="shared" si="26"/>
        <v>0</v>
      </c>
      <c r="R139" s="190"/>
      <c r="S139" s="190" t="s">
        <v>247</v>
      </c>
      <c r="T139" s="191" t="s">
        <v>248</v>
      </c>
      <c r="U139" s="167">
        <v>0</v>
      </c>
      <c r="V139" s="167">
        <f t="shared" si="27"/>
        <v>0</v>
      </c>
      <c r="W139" s="16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 t="s">
        <v>664</v>
      </c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</row>
    <row r="140" spans="1:60" outlineLevel="1" x14ac:dyDescent="0.2">
      <c r="A140" s="185">
        <v>131</v>
      </c>
      <c r="B140" s="186" t="s">
        <v>2165</v>
      </c>
      <c r="C140" s="195" t="s">
        <v>2166</v>
      </c>
      <c r="D140" s="187" t="s">
        <v>444</v>
      </c>
      <c r="E140" s="188">
        <v>6</v>
      </c>
      <c r="F140" s="189"/>
      <c r="G140" s="190">
        <f t="shared" si="21"/>
        <v>0</v>
      </c>
      <c r="H140" s="189"/>
      <c r="I140" s="190">
        <f t="shared" si="22"/>
        <v>0</v>
      </c>
      <c r="J140" s="189"/>
      <c r="K140" s="190">
        <f t="shared" si="23"/>
        <v>0</v>
      </c>
      <c r="L140" s="190">
        <v>21</v>
      </c>
      <c r="M140" s="190">
        <f t="shared" si="24"/>
        <v>0</v>
      </c>
      <c r="N140" s="190">
        <v>0</v>
      </c>
      <c r="O140" s="190">
        <f t="shared" si="25"/>
        <v>0</v>
      </c>
      <c r="P140" s="190">
        <v>0</v>
      </c>
      <c r="Q140" s="190">
        <f t="shared" si="26"/>
        <v>0</v>
      </c>
      <c r="R140" s="190"/>
      <c r="S140" s="190" t="s">
        <v>247</v>
      </c>
      <c r="T140" s="191" t="s">
        <v>248</v>
      </c>
      <c r="U140" s="167">
        <v>0</v>
      </c>
      <c r="V140" s="167">
        <f t="shared" si="27"/>
        <v>0</v>
      </c>
      <c r="W140" s="16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 t="s">
        <v>249</v>
      </c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</row>
    <row r="141" spans="1:60" outlineLevel="1" x14ac:dyDescent="0.2">
      <c r="A141" s="185">
        <v>132</v>
      </c>
      <c r="B141" s="186" t="s">
        <v>2167</v>
      </c>
      <c r="C141" s="195" t="s">
        <v>2166</v>
      </c>
      <c r="D141" s="187" t="s">
        <v>444</v>
      </c>
      <c r="E141" s="188">
        <v>6</v>
      </c>
      <c r="F141" s="189"/>
      <c r="G141" s="190">
        <f t="shared" si="21"/>
        <v>0</v>
      </c>
      <c r="H141" s="189"/>
      <c r="I141" s="190">
        <f t="shared" si="22"/>
        <v>0</v>
      </c>
      <c r="J141" s="189"/>
      <c r="K141" s="190">
        <f t="shared" si="23"/>
        <v>0</v>
      </c>
      <c r="L141" s="190">
        <v>21</v>
      </c>
      <c r="M141" s="190">
        <f t="shared" si="24"/>
        <v>0</v>
      </c>
      <c r="N141" s="190">
        <v>0</v>
      </c>
      <c r="O141" s="190">
        <f t="shared" si="25"/>
        <v>0</v>
      </c>
      <c r="P141" s="190">
        <v>0</v>
      </c>
      <c r="Q141" s="190">
        <f t="shared" si="26"/>
        <v>0</v>
      </c>
      <c r="R141" s="190"/>
      <c r="S141" s="190" t="s">
        <v>247</v>
      </c>
      <c r="T141" s="191" t="s">
        <v>248</v>
      </c>
      <c r="U141" s="167">
        <v>0</v>
      </c>
      <c r="V141" s="167">
        <f t="shared" si="27"/>
        <v>0</v>
      </c>
      <c r="W141" s="16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 t="s">
        <v>664</v>
      </c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</row>
    <row r="142" spans="1:60" outlineLevel="1" x14ac:dyDescent="0.2">
      <c r="A142" s="185">
        <v>133</v>
      </c>
      <c r="B142" s="186" t="s">
        <v>2168</v>
      </c>
      <c r="C142" s="195" t="s">
        <v>2169</v>
      </c>
      <c r="D142" s="187" t="s">
        <v>444</v>
      </c>
      <c r="E142" s="188">
        <v>4</v>
      </c>
      <c r="F142" s="189"/>
      <c r="G142" s="190">
        <f t="shared" ref="G142:G173" si="28">ROUND(E142*F142,2)</f>
        <v>0</v>
      </c>
      <c r="H142" s="189"/>
      <c r="I142" s="190">
        <f t="shared" ref="I142:I173" si="29">ROUND(E142*H142,2)</f>
        <v>0</v>
      </c>
      <c r="J142" s="189"/>
      <c r="K142" s="190">
        <f t="shared" ref="K142:K173" si="30">ROUND(E142*J142,2)</f>
        <v>0</v>
      </c>
      <c r="L142" s="190">
        <v>21</v>
      </c>
      <c r="M142" s="190">
        <f t="shared" ref="M142:M173" si="31">G142*(1+L142/100)</f>
        <v>0</v>
      </c>
      <c r="N142" s="190">
        <v>0</v>
      </c>
      <c r="O142" s="190">
        <f t="shared" ref="O142:O173" si="32">ROUND(E142*N142,2)</f>
        <v>0</v>
      </c>
      <c r="P142" s="190">
        <v>0</v>
      </c>
      <c r="Q142" s="190">
        <f t="shared" ref="Q142:Q173" si="33">ROUND(E142*P142,2)</f>
        <v>0</v>
      </c>
      <c r="R142" s="190"/>
      <c r="S142" s="190" t="s">
        <v>247</v>
      </c>
      <c r="T142" s="191" t="s">
        <v>248</v>
      </c>
      <c r="U142" s="167">
        <v>0</v>
      </c>
      <c r="V142" s="167">
        <f t="shared" ref="V142:V173" si="34">ROUND(E142*U142,2)</f>
        <v>0</v>
      </c>
      <c r="W142" s="16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 t="s">
        <v>249</v>
      </c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</row>
    <row r="143" spans="1:60" outlineLevel="1" x14ac:dyDescent="0.2">
      <c r="A143" s="185">
        <v>134</v>
      </c>
      <c r="B143" s="186" t="s">
        <v>2170</v>
      </c>
      <c r="C143" s="195" t="s">
        <v>2169</v>
      </c>
      <c r="D143" s="187" t="s">
        <v>444</v>
      </c>
      <c r="E143" s="188">
        <v>4</v>
      </c>
      <c r="F143" s="189"/>
      <c r="G143" s="190">
        <f t="shared" si="28"/>
        <v>0</v>
      </c>
      <c r="H143" s="189"/>
      <c r="I143" s="190">
        <f t="shared" si="29"/>
        <v>0</v>
      </c>
      <c r="J143" s="189"/>
      <c r="K143" s="190">
        <f t="shared" si="30"/>
        <v>0</v>
      </c>
      <c r="L143" s="190">
        <v>21</v>
      </c>
      <c r="M143" s="190">
        <f t="shared" si="31"/>
        <v>0</v>
      </c>
      <c r="N143" s="190">
        <v>0</v>
      </c>
      <c r="O143" s="190">
        <f t="shared" si="32"/>
        <v>0</v>
      </c>
      <c r="P143" s="190">
        <v>0</v>
      </c>
      <c r="Q143" s="190">
        <f t="shared" si="33"/>
        <v>0</v>
      </c>
      <c r="R143" s="190"/>
      <c r="S143" s="190" t="s">
        <v>247</v>
      </c>
      <c r="T143" s="191" t="s">
        <v>248</v>
      </c>
      <c r="U143" s="167">
        <v>0</v>
      </c>
      <c r="V143" s="167">
        <f t="shared" si="34"/>
        <v>0</v>
      </c>
      <c r="W143" s="16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 t="s">
        <v>664</v>
      </c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</row>
    <row r="144" spans="1:60" outlineLevel="1" x14ac:dyDescent="0.2">
      <c r="A144" s="185">
        <v>135</v>
      </c>
      <c r="B144" s="186" t="s">
        <v>2171</v>
      </c>
      <c r="C144" s="195" t="s">
        <v>2172</v>
      </c>
      <c r="D144" s="187" t="s">
        <v>444</v>
      </c>
      <c r="E144" s="188">
        <v>4</v>
      </c>
      <c r="F144" s="189"/>
      <c r="G144" s="190">
        <f t="shared" si="28"/>
        <v>0</v>
      </c>
      <c r="H144" s="189"/>
      <c r="I144" s="190">
        <f t="shared" si="29"/>
        <v>0</v>
      </c>
      <c r="J144" s="189"/>
      <c r="K144" s="190">
        <f t="shared" si="30"/>
        <v>0</v>
      </c>
      <c r="L144" s="190">
        <v>21</v>
      </c>
      <c r="M144" s="190">
        <f t="shared" si="31"/>
        <v>0</v>
      </c>
      <c r="N144" s="190">
        <v>0</v>
      </c>
      <c r="O144" s="190">
        <f t="shared" si="32"/>
        <v>0</v>
      </c>
      <c r="P144" s="190">
        <v>0</v>
      </c>
      <c r="Q144" s="190">
        <f t="shared" si="33"/>
        <v>0</v>
      </c>
      <c r="R144" s="190"/>
      <c r="S144" s="190" t="s">
        <v>247</v>
      </c>
      <c r="T144" s="191" t="s">
        <v>248</v>
      </c>
      <c r="U144" s="167">
        <v>0</v>
      </c>
      <c r="V144" s="167">
        <f t="shared" si="34"/>
        <v>0</v>
      </c>
      <c r="W144" s="16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 t="s">
        <v>249</v>
      </c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</row>
    <row r="145" spans="1:60" outlineLevel="1" x14ac:dyDescent="0.2">
      <c r="A145" s="185">
        <v>136</v>
      </c>
      <c r="B145" s="186" t="s">
        <v>2173</v>
      </c>
      <c r="C145" s="195" t="s">
        <v>2172</v>
      </c>
      <c r="D145" s="187" t="s">
        <v>444</v>
      </c>
      <c r="E145" s="188">
        <v>4</v>
      </c>
      <c r="F145" s="189"/>
      <c r="G145" s="190">
        <f t="shared" si="28"/>
        <v>0</v>
      </c>
      <c r="H145" s="189"/>
      <c r="I145" s="190">
        <f t="shared" si="29"/>
        <v>0</v>
      </c>
      <c r="J145" s="189"/>
      <c r="K145" s="190">
        <f t="shared" si="30"/>
        <v>0</v>
      </c>
      <c r="L145" s="190">
        <v>21</v>
      </c>
      <c r="M145" s="190">
        <f t="shared" si="31"/>
        <v>0</v>
      </c>
      <c r="N145" s="190">
        <v>0</v>
      </c>
      <c r="O145" s="190">
        <f t="shared" si="32"/>
        <v>0</v>
      </c>
      <c r="P145" s="190">
        <v>0</v>
      </c>
      <c r="Q145" s="190">
        <f t="shared" si="33"/>
        <v>0</v>
      </c>
      <c r="R145" s="190"/>
      <c r="S145" s="190" t="s">
        <v>247</v>
      </c>
      <c r="T145" s="191" t="s">
        <v>248</v>
      </c>
      <c r="U145" s="167">
        <v>0</v>
      </c>
      <c r="V145" s="167">
        <f t="shared" si="34"/>
        <v>0</v>
      </c>
      <c r="W145" s="16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 t="s">
        <v>664</v>
      </c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</row>
    <row r="146" spans="1:60" outlineLevel="1" x14ac:dyDescent="0.2">
      <c r="A146" s="185">
        <v>137</v>
      </c>
      <c r="B146" s="186" t="s">
        <v>2174</v>
      </c>
      <c r="C146" s="195" t="s">
        <v>2175</v>
      </c>
      <c r="D146" s="187" t="s">
        <v>444</v>
      </c>
      <c r="E146" s="188">
        <v>1</v>
      </c>
      <c r="F146" s="189"/>
      <c r="G146" s="190">
        <f t="shared" si="28"/>
        <v>0</v>
      </c>
      <c r="H146" s="189"/>
      <c r="I146" s="190">
        <f t="shared" si="29"/>
        <v>0</v>
      </c>
      <c r="J146" s="189"/>
      <c r="K146" s="190">
        <f t="shared" si="30"/>
        <v>0</v>
      </c>
      <c r="L146" s="190">
        <v>21</v>
      </c>
      <c r="M146" s="190">
        <f t="shared" si="31"/>
        <v>0</v>
      </c>
      <c r="N146" s="190">
        <v>0</v>
      </c>
      <c r="O146" s="190">
        <f t="shared" si="32"/>
        <v>0</v>
      </c>
      <c r="P146" s="190">
        <v>0</v>
      </c>
      <c r="Q146" s="190">
        <f t="shared" si="33"/>
        <v>0</v>
      </c>
      <c r="R146" s="190"/>
      <c r="S146" s="190" t="s">
        <v>247</v>
      </c>
      <c r="T146" s="191" t="s">
        <v>248</v>
      </c>
      <c r="U146" s="167">
        <v>0</v>
      </c>
      <c r="V146" s="167">
        <f t="shared" si="34"/>
        <v>0</v>
      </c>
      <c r="W146" s="16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 t="s">
        <v>249</v>
      </c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</row>
    <row r="147" spans="1:60" outlineLevel="1" x14ac:dyDescent="0.2">
      <c r="A147" s="185">
        <v>138</v>
      </c>
      <c r="B147" s="186" t="s">
        <v>2176</v>
      </c>
      <c r="C147" s="195" t="s">
        <v>2175</v>
      </c>
      <c r="D147" s="187" t="s">
        <v>444</v>
      </c>
      <c r="E147" s="188">
        <v>1</v>
      </c>
      <c r="F147" s="189"/>
      <c r="G147" s="190">
        <f t="shared" si="28"/>
        <v>0</v>
      </c>
      <c r="H147" s="189"/>
      <c r="I147" s="190">
        <f t="shared" si="29"/>
        <v>0</v>
      </c>
      <c r="J147" s="189"/>
      <c r="K147" s="190">
        <f t="shared" si="30"/>
        <v>0</v>
      </c>
      <c r="L147" s="190">
        <v>21</v>
      </c>
      <c r="M147" s="190">
        <f t="shared" si="31"/>
        <v>0</v>
      </c>
      <c r="N147" s="190">
        <v>0</v>
      </c>
      <c r="O147" s="190">
        <f t="shared" si="32"/>
        <v>0</v>
      </c>
      <c r="P147" s="190">
        <v>0</v>
      </c>
      <c r="Q147" s="190">
        <f t="shared" si="33"/>
        <v>0</v>
      </c>
      <c r="R147" s="190"/>
      <c r="S147" s="190" t="s">
        <v>247</v>
      </c>
      <c r="T147" s="191" t="s">
        <v>248</v>
      </c>
      <c r="U147" s="167">
        <v>0</v>
      </c>
      <c r="V147" s="167">
        <f t="shared" si="34"/>
        <v>0</v>
      </c>
      <c r="W147" s="16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 t="s">
        <v>664</v>
      </c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</row>
    <row r="148" spans="1:60" outlineLevel="1" x14ac:dyDescent="0.2">
      <c r="A148" s="185">
        <v>139</v>
      </c>
      <c r="B148" s="186" t="s">
        <v>2177</v>
      </c>
      <c r="C148" s="195" t="s">
        <v>2178</v>
      </c>
      <c r="D148" s="187" t="s">
        <v>444</v>
      </c>
      <c r="E148" s="188">
        <v>1</v>
      </c>
      <c r="F148" s="189"/>
      <c r="G148" s="190">
        <f t="shared" si="28"/>
        <v>0</v>
      </c>
      <c r="H148" s="189"/>
      <c r="I148" s="190">
        <f t="shared" si="29"/>
        <v>0</v>
      </c>
      <c r="J148" s="189"/>
      <c r="K148" s="190">
        <f t="shared" si="30"/>
        <v>0</v>
      </c>
      <c r="L148" s="190">
        <v>21</v>
      </c>
      <c r="M148" s="190">
        <f t="shared" si="31"/>
        <v>0</v>
      </c>
      <c r="N148" s="190">
        <v>0</v>
      </c>
      <c r="O148" s="190">
        <f t="shared" si="32"/>
        <v>0</v>
      </c>
      <c r="P148" s="190">
        <v>0</v>
      </c>
      <c r="Q148" s="190">
        <f t="shared" si="33"/>
        <v>0</v>
      </c>
      <c r="R148" s="190"/>
      <c r="S148" s="190" t="s">
        <v>247</v>
      </c>
      <c r="T148" s="191" t="s">
        <v>248</v>
      </c>
      <c r="U148" s="167">
        <v>0</v>
      </c>
      <c r="V148" s="167">
        <f t="shared" si="34"/>
        <v>0</v>
      </c>
      <c r="W148" s="16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 t="s">
        <v>249</v>
      </c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</row>
    <row r="149" spans="1:60" outlineLevel="1" x14ac:dyDescent="0.2">
      <c r="A149" s="185">
        <v>140</v>
      </c>
      <c r="B149" s="186" t="s">
        <v>2179</v>
      </c>
      <c r="C149" s="195" t="s">
        <v>2178</v>
      </c>
      <c r="D149" s="187" t="s">
        <v>444</v>
      </c>
      <c r="E149" s="188">
        <v>1</v>
      </c>
      <c r="F149" s="189"/>
      <c r="G149" s="190">
        <f t="shared" si="28"/>
        <v>0</v>
      </c>
      <c r="H149" s="189"/>
      <c r="I149" s="190">
        <f t="shared" si="29"/>
        <v>0</v>
      </c>
      <c r="J149" s="189"/>
      <c r="K149" s="190">
        <f t="shared" si="30"/>
        <v>0</v>
      </c>
      <c r="L149" s="190">
        <v>21</v>
      </c>
      <c r="M149" s="190">
        <f t="shared" si="31"/>
        <v>0</v>
      </c>
      <c r="N149" s="190">
        <v>0</v>
      </c>
      <c r="O149" s="190">
        <f t="shared" si="32"/>
        <v>0</v>
      </c>
      <c r="P149" s="190">
        <v>0</v>
      </c>
      <c r="Q149" s="190">
        <f t="shared" si="33"/>
        <v>0</v>
      </c>
      <c r="R149" s="190"/>
      <c r="S149" s="190" t="s">
        <v>247</v>
      </c>
      <c r="T149" s="191" t="s">
        <v>248</v>
      </c>
      <c r="U149" s="167">
        <v>0</v>
      </c>
      <c r="V149" s="167">
        <f t="shared" si="34"/>
        <v>0</v>
      </c>
      <c r="W149" s="16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 t="s">
        <v>664</v>
      </c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</row>
    <row r="150" spans="1:60" outlineLevel="1" x14ac:dyDescent="0.2">
      <c r="A150" s="185">
        <v>141</v>
      </c>
      <c r="B150" s="186" t="s">
        <v>2180</v>
      </c>
      <c r="C150" s="195" t="s">
        <v>2181</v>
      </c>
      <c r="D150" s="187" t="s">
        <v>444</v>
      </c>
      <c r="E150" s="188">
        <v>7</v>
      </c>
      <c r="F150" s="189"/>
      <c r="G150" s="190">
        <f t="shared" si="28"/>
        <v>0</v>
      </c>
      <c r="H150" s="189"/>
      <c r="I150" s="190">
        <f t="shared" si="29"/>
        <v>0</v>
      </c>
      <c r="J150" s="189"/>
      <c r="K150" s="190">
        <f t="shared" si="30"/>
        <v>0</v>
      </c>
      <c r="L150" s="190">
        <v>21</v>
      </c>
      <c r="M150" s="190">
        <f t="shared" si="31"/>
        <v>0</v>
      </c>
      <c r="N150" s="190">
        <v>0</v>
      </c>
      <c r="O150" s="190">
        <f t="shared" si="32"/>
        <v>0</v>
      </c>
      <c r="P150" s="190">
        <v>0</v>
      </c>
      <c r="Q150" s="190">
        <f t="shared" si="33"/>
        <v>0</v>
      </c>
      <c r="R150" s="190"/>
      <c r="S150" s="190" t="s">
        <v>247</v>
      </c>
      <c r="T150" s="191" t="s">
        <v>248</v>
      </c>
      <c r="U150" s="167">
        <v>0</v>
      </c>
      <c r="V150" s="167">
        <f t="shared" si="34"/>
        <v>0</v>
      </c>
      <c r="W150" s="16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 t="s">
        <v>249</v>
      </c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</row>
    <row r="151" spans="1:60" outlineLevel="1" x14ac:dyDescent="0.2">
      <c r="A151" s="185">
        <v>142</v>
      </c>
      <c r="B151" s="186" t="s">
        <v>2182</v>
      </c>
      <c r="C151" s="195" t="s">
        <v>2181</v>
      </c>
      <c r="D151" s="187" t="s">
        <v>444</v>
      </c>
      <c r="E151" s="188">
        <v>7</v>
      </c>
      <c r="F151" s="189"/>
      <c r="G151" s="190">
        <f t="shared" si="28"/>
        <v>0</v>
      </c>
      <c r="H151" s="189"/>
      <c r="I151" s="190">
        <f t="shared" si="29"/>
        <v>0</v>
      </c>
      <c r="J151" s="189"/>
      <c r="K151" s="190">
        <f t="shared" si="30"/>
        <v>0</v>
      </c>
      <c r="L151" s="190">
        <v>21</v>
      </c>
      <c r="M151" s="190">
        <f t="shared" si="31"/>
        <v>0</v>
      </c>
      <c r="N151" s="190">
        <v>0</v>
      </c>
      <c r="O151" s="190">
        <f t="shared" si="32"/>
        <v>0</v>
      </c>
      <c r="P151" s="190">
        <v>0</v>
      </c>
      <c r="Q151" s="190">
        <f t="shared" si="33"/>
        <v>0</v>
      </c>
      <c r="R151" s="190"/>
      <c r="S151" s="190" t="s">
        <v>247</v>
      </c>
      <c r="T151" s="191" t="s">
        <v>248</v>
      </c>
      <c r="U151" s="167">
        <v>0</v>
      </c>
      <c r="V151" s="167">
        <f t="shared" si="34"/>
        <v>0</v>
      </c>
      <c r="W151" s="16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 t="s">
        <v>664</v>
      </c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</row>
    <row r="152" spans="1:60" outlineLevel="1" x14ac:dyDescent="0.2">
      <c r="A152" s="185">
        <v>143</v>
      </c>
      <c r="B152" s="186" t="s">
        <v>2183</v>
      </c>
      <c r="C152" s="195" t="s">
        <v>2184</v>
      </c>
      <c r="D152" s="187" t="s">
        <v>444</v>
      </c>
      <c r="E152" s="188">
        <v>3</v>
      </c>
      <c r="F152" s="189"/>
      <c r="G152" s="190">
        <f t="shared" si="28"/>
        <v>0</v>
      </c>
      <c r="H152" s="189"/>
      <c r="I152" s="190">
        <f t="shared" si="29"/>
        <v>0</v>
      </c>
      <c r="J152" s="189"/>
      <c r="K152" s="190">
        <f t="shared" si="30"/>
        <v>0</v>
      </c>
      <c r="L152" s="190">
        <v>21</v>
      </c>
      <c r="M152" s="190">
        <f t="shared" si="31"/>
        <v>0</v>
      </c>
      <c r="N152" s="190">
        <v>0</v>
      </c>
      <c r="O152" s="190">
        <f t="shared" si="32"/>
        <v>0</v>
      </c>
      <c r="P152" s="190">
        <v>0</v>
      </c>
      <c r="Q152" s="190">
        <f t="shared" si="33"/>
        <v>0</v>
      </c>
      <c r="R152" s="190"/>
      <c r="S152" s="190" t="s">
        <v>247</v>
      </c>
      <c r="T152" s="191" t="s">
        <v>248</v>
      </c>
      <c r="U152" s="167">
        <v>0</v>
      </c>
      <c r="V152" s="167">
        <f t="shared" si="34"/>
        <v>0</v>
      </c>
      <c r="W152" s="16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 t="s">
        <v>249</v>
      </c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</row>
    <row r="153" spans="1:60" outlineLevel="1" x14ac:dyDescent="0.2">
      <c r="A153" s="185">
        <v>144</v>
      </c>
      <c r="B153" s="186" t="s">
        <v>2185</v>
      </c>
      <c r="C153" s="195" t="s">
        <v>2184</v>
      </c>
      <c r="D153" s="187" t="s">
        <v>444</v>
      </c>
      <c r="E153" s="188">
        <v>3</v>
      </c>
      <c r="F153" s="189"/>
      <c r="G153" s="190">
        <f t="shared" si="28"/>
        <v>0</v>
      </c>
      <c r="H153" s="189"/>
      <c r="I153" s="190">
        <f t="shared" si="29"/>
        <v>0</v>
      </c>
      <c r="J153" s="189"/>
      <c r="K153" s="190">
        <f t="shared" si="30"/>
        <v>0</v>
      </c>
      <c r="L153" s="190">
        <v>21</v>
      </c>
      <c r="M153" s="190">
        <f t="shared" si="31"/>
        <v>0</v>
      </c>
      <c r="N153" s="190">
        <v>0</v>
      </c>
      <c r="O153" s="190">
        <f t="shared" si="32"/>
        <v>0</v>
      </c>
      <c r="P153" s="190">
        <v>0</v>
      </c>
      <c r="Q153" s="190">
        <f t="shared" si="33"/>
        <v>0</v>
      </c>
      <c r="R153" s="190"/>
      <c r="S153" s="190" t="s">
        <v>247</v>
      </c>
      <c r="T153" s="191" t="s">
        <v>248</v>
      </c>
      <c r="U153" s="167">
        <v>0</v>
      </c>
      <c r="V153" s="167">
        <f t="shared" si="34"/>
        <v>0</v>
      </c>
      <c r="W153" s="16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 t="s">
        <v>664</v>
      </c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</row>
    <row r="154" spans="1:60" outlineLevel="1" x14ac:dyDescent="0.2">
      <c r="A154" s="185">
        <v>145</v>
      </c>
      <c r="B154" s="186" t="s">
        <v>2186</v>
      </c>
      <c r="C154" s="195" t="s">
        <v>2187</v>
      </c>
      <c r="D154" s="187" t="s">
        <v>444</v>
      </c>
      <c r="E154" s="188">
        <v>9</v>
      </c>
      <c r="F154" s="189"/>
      <c r="G154" s="190">
        <f t="shared" si="28"/>
        <v>0</v>
      </c>
      <c r="H154" s="189"/>
      <c r="I154" s="190">
        <f t="shared" si="29"/>
        <v>0</v>
      </c>
      <c r="J154" s="189"/>
      <c r="K154" s="190">
        <f t="shared" si="30"/>
        <v>0</v>
      </c>
      <c r="L154" s="190">
        <v>21</v>
      </c>
      <c r="M154" s="190">
        <f t="shared" si="31"/>
        <v>0</v>
      </c>
      <c r="N154" s="190">
        <v>0</v>
      </c>
      <c r="O154" s="190">
        <f t="shared" si="32"/>
        <v>0</v>
      </c>
      <c r="P154" s="190">
        <v>0</v>
      </c>
      <c r="Q154" s="190">
        <f t="shared" si="33"/>
        <v>0</v>
      </c>
      <c r="R154" s="190"/>
      <c r="S154" s="190" t="s">
        <v>247</v>
      </c>
      <c r="T154" s="191" t="s">
        <v>248</v>
      </c>
      <c r="U154" s="167">
        <v>0</v>
      </c>
      <c r="V154" s="167">
        <f t="shared" si="34"/>
        <v>0</v>
      </c>
      <c r="W154" s="16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 t="s">
        <v>249</v>
      </c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</row>
    <row r="155" spans="1:60" outlineLevel="1" x14ac:dyDescent="0.2">
      <c r="A155" s="185">
        <v>146</v>
      </c>
      <c r="B155" s="186" t="s">
        <v>2188</v>
      </c>
      <c r="C155" s="195" t="s">
        <v>2187</v>
      </c>
      <c r="D155" s="187" t="s">
        <v>444</v>
      </c>
      <c r="E155" s="188">
        <v>9</v>
      </c>
      <c r="F155" s="189"/>
      <c r="G155" s="190">
        <f t="shared" si="28"/>
        <v>0</v>
      </c>
      <c r="H155" s="189"/>
      <c r="I155" s="190">
        <f t="shared" si="29"/>
        <v>0</v>
      </c>
      <c r="J155" s="189"/>
      <c r="K155" s="190">
        <f t="shared" si="30"/>
        <v>0</v>
      </c>
      <c r="L155" s="190">
        <v>21</v>
      </c>
      <c r="M155" s="190">
        <f t="shared" si="31"/>
        <v>0</v>
      </c>
      <c r="N155" s="190">
        <v>0</v>
      </c>
      <c r="O155" s="190">
        <f t="shared" si="32"/>
        <v>0</v>
      </c>
      <c r="P155" s="190">
        <v>0</v>
      </c>
      <c r="Q155" s="190">
        <f t="shared" si="33"/>
        <v>0</v>
      </c>
      <c r="R155" s="190"/>
      <c r="S155" s="190" t="s">
        <v>247</v>
      </c>
      <c r="T155" s="191" t="s">
        <v>248</v>
      </c>
      <c r="U155" s="167">
        <v>0</v>
      </c>
      <c r="V155" s="167">
        <f t="shared" si="34"/>
        <v>0</v>
      </c>
      <c r="W155" s="16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 t="s">
        <v>664</v>
      </c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</row>
    <row r="156" spans="1:60" outlineLevel="1" x14ac:dyDescent="0.2">
      <c r="A156" s="185">
        <v>147</v>
      </c>
      <c r="B156" s="186" t="s">
        <v>2189</v>
      </c>
      <c r="C156" s="195" t="s">
        <v>2190</v>
      </c>
      <c r="D156" s="187" t="s">
        <v>444</v>
      </c>
      <c r="E156" s="188">
        <v>2</v>
      </c>
      <c r="F156" s="189"/>
      <c r="G156" s="190">
        <f t="shared" si="28"/>
        <v>0</v>
      </c>
      <c r="H156" s="189"/>
      <c r="I156" s="190">
        <f t="shared" si="29"/>
        <v>0</v>
      </c>
      <c r="J156" s="189"/>
      <c r="K156" s="190">
        <f t="shared" si="30"/>
        <v>0</v>
      </c>
      <c r="L156" s="190">
        <v>21</v>
      </c>
      <c r="M156" s="190">
        <f t="shared" si="31"/>
        <v>0</v>
      </c>
      <c r="N156" s="190">
        <v>0</v>
      </c>
      <c r="O156" s="190">
        <f t="shared" si="32"/>
        <v>0</v>
      </c>
      <c r="P156" s="190">
        <v>0</v>
      </c>
      <c r="Q156" s="190">
        <f t="shared" si="33"/>
        <v>0</v>
      </c>
      <c r="R156" s="190"/>
      <c r="S156" s="190" t="s">
        <v>247</v>
      </c>
      <c r="T156" s="191" t="s">
        <v>248</v>
      </c>
      <c r="U156" s="167">
        <v>0</v>
      </c>
      <c r="V156" s="167">
        <f t="shared" si="34"/>
        <v>0</v>
      </c>
      <c r="W156" s="16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 t="s">
        <v>249</v>
      </c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</row>
    <row r="157" spans="1:60" outlineLevel="1" x14ac:dyDescent="0.2">
      <c r="A157" s="185">
        <v>148</v>
      </c>
      <c r="B157" s="186" t="s">
        <v>2191</v>
      </c>
      <c r="C157" s="195" t="s">
        <v>2190</v>
      </c>
      <c r="D157" s="187" t="s">
        <v>444</v>
      </c>
      <c r="E157" s="188">
        <v>2</v>
      </c>
      <c r="F157" s="189"/>
      <c r="G157" s="190">
        <f t="shared" si="28"/>
        <v>0</v>
      </c>
      <c r="H157" s="189"/>
      <c r="I157" s="190">
        <f t="shared" si="29"/>
        <v>0</v>
      </c>
      <c r="J157" s="189"/>
      <c r="K157" s="190">
        <f t="shared" si="30"/>
        <v>0</v>
      </c>
      <c r="L157" s="190">
        <v>21</v>
      </c>
      <c r="M157" s="190">
        <f t="shared" si="31"/>
        <v>0</v>
      </c>
      <c r="N157" s="190">
        <v>0</v>
      </c>
      <c r="O157" s="190">
        <f t="shared" si="32"/>
        <v>0</v>
      </c>
      <c r="P157" s="190">
        <v>0</v>
      </c>
      <c r="Q157" s="190">
        <f t="shared" si="33"/>
        <v>0</v>
      </c>
      <c r="R157" s="190"/>
      <c r="S157" s="190" t="s">
        <v>247</v>
      </c>
      <c r="T157" s="191" t="s">
        <v>248</v>
      </c>
      <c r="U157" s="167">
        <v>0</v>
      </c>
      <c r="V157" s="167">
        <f t="shared" si="34"/>
        <v>0</v>
      </c>
      <c r="W157" s="16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 t="s">
        <v>664</v>
      </c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</row>
    <row r="158" spans="1:60" outlineLevel="1" x14ac:dyDescent="0.2">
      <c r="A158" s="185">
        <v>149</v>
      </c>
      <c r="B158" s="186" t="s">
        <v>2192</v>
      </c>
      <c r="C158" s="195" t="s">
        <v>2193</v>
      </c>
      <c r="D158" s="187" t="s">
        <v>298</v>
      </c>
      <c r="E158" s="188">
        <v>15</v>
      </c>
      <c r="F158" s="189"/>
      <c r="G158" s="190">
        <f t="shared" si="28"/>
        <v>0</v>
      </c>
      <c r="H158" s="189"/>
      <c r="I158" s="190">
        <f t="shared" si="29"/>
        <v>0</v>
      </c>
      <c r="J158" s="189"/>
      <c r="K158" s="190">
        <f t="shared" si="30"/>
        <v>0</v>
      </c>
      <c r="L158" s="190">
        <v>21</v>
      </c>
      <c r="M158" s="190">
        <f t="shared" si="31"/>
        <v>0</v>
      </c>
      <c r="N158" s="190">
        <v>0</v>
      </c>
      <c r="O158" s="190">
        <f t="shared" si="32"/>
        <v>0</v>
      </c>
      <c r="P158" s="190">
        <v>0</v>
      </c>
      <c r="Q158" s="190">
        <f t="shared" si="33"/>
        <v>0</v>
      </c>
      <c r="R158" s="190"/>
      <c r="S158" s="190" t="s">
        <v>247</v>
      </c>
      <c r="T158" s="191" t="s">
        <v>248</v>
      </c>
      <c r="U158" s="167">
        <v>0</v>
      </c>
      <c r="V158" s="167">
        <f t="shared" si="34"/>
        <v>0</v>
      </c>
      <c r="W158" s="16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 t="s">
        <v>249</v>
      </c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</row>
    <row r="159" spans="1:60" outlineLevel="1" x14ac:dyDescent="0.2">
      <c r="A159" s="185">
        <v>150</v>
      </c>
      <c r="B159" s="186" t="s">
        <v>2194</v>
      </c>
      <c r="C159" s="195" t="s">
        <v>2193</v>
      </c>
      <c r="D159" s="187" t="s">
        <v>298</v>
      </c>
      <c r="E159" s="188">
        <v>15</v>
      </c>
      <c r="F159" s="189"/>
      <c r="G159" s="190">
        <f t="shared" si="28"/>
        <v>0</v>
      </c>
      <c r="H159" s="189"/>
      <c r="I159" s="190">
        <f t="shared" si="29"/>
        <v>0</v>
      </c>
      <c r="J159" s="189"/>
      <c r="K159" s="190">
        <f t="shared" si="30"/>
        <v>0</v>
      </c>
      <c r="L159" s="190">
        <v>21</v>
      </c>
      <c r="M159" s="190">
        <f t="shared" si="31"/>
        <v>0</v>
      </c>
      <c r="N159" s="190">
        <v>0</v>
      </c>
      <c r="O159" s="190">
        <f t="shared" si="32"/>
        <v>0</v>
      </c>
      <c r="P159" s="190">
        <v>0</v>
      </c>
      <c r="Q159" s="190">
        <f t="shared" si="33"/>
        <v>0</v>
      </c>
      <c r="R159" s="190"/>
      <c r="S159" s="190" t="s">
        <v>247</v>
      </c>
      <c r="T159" s="191" t="s">
        <v>248</v>
      </c>
      <c r="U159" s="167">
        <v>0</v>
      </c>
      <c r="V159" s="167">
        <f t="shared" si="34"/>
        <v>0</v>
      </c>
      <c r="W159" s="16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 t="s">
        <v>664</v>
      </c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</row>
    <row r="160" spans="1:60" outlineLevel="1" x14ac:dyDescent="0.2">
      <c r="A160" s="185">
        <v>151</v>
      </c>
      <c r="B160" s="186" t="s">
        <v>2195</v>
      </c>
      <c r="C160" s="195" t="s">
        <v>2196</v>
      </c>
      <c r="D160" s="187" t="s">
        <v>444</v>
      </c>
      <c r="E160" s="188">
        <v>1</v>
      </c>
      <c r="F160" s="189"/>
      <c r="G160" s="190">
        <f t="shared" si="28"/>
        <v>0</v>
      </c>
      <c r="H160" s="189"/>
      <c r="I160" s="190">
        <f t="shared" si="29"/>
        <v>0</v>
      </c>
      <c r="J160" s="189"/>
      <c r="K160" s="190">
        <f t="shared" si="30"/>
        <v>0</v>
      </c>
      <c r="L160" s="190">
        <v>21</v>
      </c>
      <c r="M160" s="190">
        <f t="shared" si="31"/>
        <v>0</v>
      </c>
      <c r="N160" s="190">
        <v>0</v>
      </c>
      <c r="O160" s="190">
        <f t="shared" si="32"/>
        <v>0</v>
      </c>
      <c r="P160" s="190">
        <v>0</v>
      </c>
      <c r="Q160" s="190">
        <f t="shared" si="33"/>
        <v>0</v>
      </c>
      <c r="R160" s="190"/>
      <c r="S160" s="190" t="s">
        <v>247</v>
      </c>
      <c r="T160" s="191" t="s">
        <v>248</v>
      </c>
      <c r="U160" s="167">
        <v>0</v>
      </c>
      <c r="V160" s="167">
        <f t="shared" si="34"/>
        <v>0</v>
      </c>
      <c r="W160" s="16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 t="s">
        <v>249</v>
      </c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</row>
    <row r="161" spans="1:60" outlineLevel="1" x14ac:dyDescent="0.2">
      <c r="A161" s="185">
        <v>152</v>
      </c>
      <c r="B161" s="186" t="s">
        <v>2197</v>
      </c>
      <c r="C161" s="195" t="s">
        <v>2196</v>
      </c>
      <c r="D161" s="187" t="s">
        <v>444</v>
      </c>
      <c r="E161" s="188">
        <v>1</v>
      </c>
      <c r="F161" s="189"/>
      <c r="G161" s="190">
        <f t="shared" si="28"/>
        <v>0</v>
      </c>
      <c r="H161" s="189"/>
      <c r="I161" s="190">
        <f t="shared" si="29"/>
        <v>0</v>
      </c>
      <c r="J161" s="189"/>
      <c r="K161" s="190">
        <f t="shared" si="30"/>
        <v>0</v>
      </c>
      <c r="L161" s="190">
        <v>21</v>
      </c>
      <c r="M161" s="190">
        <f t="shared" si="31"/>
        <v>0</v>
      </c>
      <c r="N161" s="190">
        <v>0</v>
      </c>
      <c r="O161" s="190">
        <f t="shared" si="32"/>
        <v>0</v>
      </c>
      <c r="P161" s="190">
        <v>0</v>
      </c>
      <c r="Q161" s="190">
        <f t="shared" si="33"/>
        <v>0</v>
      </c>
      <c r="R161" s="190"/>
      <c r="S161" s="190" t="s">
        <v>247</v>
      </c>
      <c r="T161" s="191" t="s">
        <v>248</v>
      </c>
      <c r="U161" s="167">
        <v>0</v>
      </c>
      <c r="V161" s="167">
        <f t="shared" si="34"/>
        <v>0</v>
      </c>
      <c r="W161" s="16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 t="s">
        <v>664</v>
      </c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</row>
    <row r="162" spans="1:60" outlineLevel="1" x14ac:dyDescent="0.2">
      <c r="A162" s="185">
        <v>153</v>
      </c>
      <c r="B162" s="186" t="s">
        <v>2198</v>
      </c>
      <c r="C162" s="195" t="s">
        <v>2199</v>
      </c>
      <c r="D162" s="187" t="s">
        <v>453</v>
      </c>
      <c r="E162" s="188">
        <v>15</v>
      </c>
      <c r="F162" s="189"/>
      <c r="G162" s="190">
        <f t="shared" si="28"/>
        <v>0</v>
      </c>
      <c r="H162" s="189"/>
      <c r="I162" s="190">
        <f t="shared" si="29"/>
        <v>0</v>
      </c>
      <c r="J162" s="189"/>
      <c r="K162" s="190">
        <f t="shared" si="30"/>
        <v>0</v>
      </c>
      <c r="L162" s="190">
        <v>21</v>
      </c>
      <c r="M162" s="190">
        <f t="shared" si="31"/>
        <v>0</v>
      </c>
      <c r="N162" s="190">
        <v>0</v>
      </c>
      <c r="O162" s="190">
        <f t="shared" si="32"/>
        <v>0</v>
      </c>
      <c r="P162" s="190">
        <v>0</v>
      </c>
      <c r="Q162" s="190">
        <f t="shared" si="33"/>
        <v>0</v>
      </c>
      <c r="R162" s="190"/>
      <c r="S162" s="190" t="s">
        <v>247</v>
      </c>
      <c r="T162" s="191" t="s">
        <v>248</v>
      </c>
      <c r="U162" s="167">
        <v>0</v>
      </c>
      <c r="V162" s="167">
        <f t="shared" si="34"/>
        <v>0</v>
      </c>
      <c r="W162" s="16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 t="s">
        <v>249</v>
      </c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</row>
    <row r="163" spans="1:60" outlineLevel="1" x14ac:dyDescent="0.2">
      <c r="A163" s="185">
        <v>154</v>
      </c>
      <c r="B163" s="186" t="s">
        <v>2200</v>
      </c>
      <c r="C163" s="195" t="s">
        <v>2201</v>
      </c>
      <c r="D163" s="187" t="s">
        <v>453</v>
      </c>
      <c r="E163" s="188">
        <v>8</v>
      </c>
      <c r="F163" s="189"/>
      <c r="G163" s="190">
        <f t="shared" si="28"/>
        <v>0</v>
      </c>
      <c r="H163" s="189"/>
      <c r="I163" s="190">
        <f t="shared" si="29"/>
        <v>0</v>
      </c>
      <c r="J163" s="189"/>
      <c r="K163" s="190">
        <f t="shared" si="30"/>
        <v>0</v>
      </c>
      <c r="L163" s="190">
        <v>21</v>
      </c>
      <c r="M163" s="190">
        <f t="shared" si="31"/>
        <v>0</v>
      </c>
      <c r="N163" s="190">
        <v>0</v>
      </c>
      <c r="O163" s="190">
        <f t="shared" si="32"/>
        <v>0</v>
      </c>
      <c r="P163" s="190">
        <v>0</v>
      </c>
      <c r="Q163" s="190">
        <f t="shared" si="33"/>
        <v>0</v>
      </c>
      <c r="R163" s="190"/>
      <c r="S163" s="190" t="s">
        <v>247</v>
      </c>
      <c r="T163" s="191" t="s">
        <v>248</v>
      </c>
      <c r="U163" s="167">
        <v>0</v>
      </c>
      <c r="V163" s="167">
        <f t="shared" si="34"/>
        <v>0</v>
      </c>
      <c r="W163" s="16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 t="s">
        <v>249</v>
      </c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</row>
    <row r="164" spans="1:60" outlineLevel="1" x14ac:dyDescent="0.2">
      <c r="A164" s="185">
        <v>155</v>
      </c>
      <c r="B164" s="186" t="s">
        <v>2202</v>
      </c>
      <c r="C164" s="195" t="s">
        <v>2203</v>
      </c>
      <c r="D164" s="187" t="s">
        <v>453</v>
      </c>
      <c r="E164" s="188">
        <v>6</v>
      </c>
      <c r="F164" s="189"/>
      <c r="G164" s="190">
        <f t="shared" si="28"/>
        <v>0</v>
      </c>
      <c r="H164" s="189"/>
      <c r="I164" s="190">
        <f t="shared" si="29"/>
        <v>0</v>
      </c>
      <c r="J164" s="189"/>
      <c r="K164" s="190">
        <f t="shared" si="30"/>
        <v>0</v>
      </c>
      <c r="L164" s="190">
        <v>21</v>
      </c>
      <c r="M164" s="190">
        <f t="shared" si="31"/>
        <v>0</v>
      </c>
      <c r="N164" s="190">
        <v>0</v>
      </c>
      <c r="O164" s="190">
        <f t="shared" si="32"/>
        <v>0</v>
      </c>
      <c r="P164" s="190">
        <v>0</v>
      </c>
      <c r="Q164" s="190">
        <f t="shared" si="33"/>
        <v>0</v>
      </c>
      <c r="R164" s="190"/>
      <c r="S164" s="190" t="s">
        <v>247</v>
      </c>
      <c r="T164" s="191" t="s">
        <v>248</v>
      </c>
      <c r="U164" s="167">
        <v>0</v>
      </c>
      <c r="V164" s="167">
        <f t="shared" si="34"/>
        <v>0</v>
      </c>
      <c r="W164" s="16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 t="s">
        <v>249</v>
      </c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</row>
    <row r="165" spans="1:60" outlineLevel="1" x14ac:dyDescent="0.2">
      <c r="A165" s="185">
        <v>156</v>
      </c>
      <c r="B165" s="186" t="s">
        <v>2204</v>
      </c>
      <c r="C165" s="195" t="s">
        <v>457</v>
      </c>
      <c r="D165" s="187" t="s">
        <v>453</v>
      </c>
      <c r="E165" s="188">
        <v>5</v>
      </c>
      <c r="F165" s="189"/>
      <c r="G165" s="190">
        <f t="shared" si="28"/>
        <v>0</v>
      </c>
      <c r="H165" s="189"/>
      <c r="I165" s="190">
        <f t="shared" si="29"/>
        <v>0</v>
      </c>
      <c r="J165" s="189"/>
      <c r="K165" s="190">
        <f t="shared" si="30"/>
        <v>0</v>
      </c>
      <c r="L165" s="190">
        <v>21</v>
      </c>
      <c r="M165" s="190">
        <f t="shared" si="31"/>
        <v>0</v>
      </c>
      <c r="N165" s="190">
        <v>0</v>
      </c>
      <c r="O165" s="190">
        <f t="shared" si="32"/>
        <v>0</v>
      </c>
      <c r="P165" s="190">
        <v>0</v>
      </c>
      <c r="Q165" s="190">
        <f t="shared" si="33"/>
        <v>0</v>
      </c>
      <c r="R165" s="190"/>
      <c r="S165" s="190" t="s">
        <v>247</v>
      </c>
      <c r="T165" s="191" t="s">
        <v>248</v>
      </c>
      <c r="U165" s="167">
        <v>0</v>
      </c>
      <c r="V165" s="167">
        <f t="shared" si="34"/>
        <v>0</v>
      </c>
      <c r="W165" s="16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 t="s">
        <v>249</v>
      </c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</row>
    <row r="166" spans="1:60" ht="22.5" outlineLevel="1" x14ac:dyDescent="0.2">
      <c r="A166" s="185">
        <v>157</v>
      </c>
      <c r="B166" s="186" t="s">
        <v>2205</v>
      </c>
      <c r="C166" s="195" t="s">
        <v>2206</v>
      </c>
      <c r="D166" s="187" t="s">
        <v>2207</v>
      </c>
      <c r="E166" s="188">
        <v>23</v>
      </c>
      <c r="F166" s="189"/>
      <c r="G166" s="190">
        <f t="shared" si="28"/>
        <v>0</v>
      </c>
      <c r="H166" s="189"/>
      <c r="I166" s="190">
        <f t="shared" si="29"/>
        <v>0</v>
      </c>
      <c r="J166" s="189"/>
      <c r="K166" s="190">
        <f t="shared" si="30"/>
        <v>0</v>
      </c>
      <c r="L166" s="190">
        <v>21</v>
      </c>
      <c r="M166" s="190">
        <f t="shared" si="31"/>
        <v>0</v>
      </c>
      <c r="N166" s="190">
        <v>0</v>
      </c>
      <c r="O166" s="190">
        <f t="shared" si="32"/>
        <v>0</v>
      </c>
      <c r="P166" s="190">
        <v>0</v>
      </c>
      <c r="Q166" s="190">
        <f t="shared" si="33"/>
        <v>0</v>
      </c>
      <c r="R166" s="190"/>
      <c r="S166" s="190" t="s">
        <v>247</v>
      </c>
      <c r="T166" s="191" t="s">
        <v>248</v>
      </c>
      <c r="U166" s="167">
        <v>0</v>
      </c>
      <c r="V166" s="167">
        <f t="shared" si="34"/>
        <v>0</v>
      </c>
      <c r="W166" s="16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 t="s">
        <v>249</v>
      </c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</row>
    <row r="167" spans="1:60" outlineLevel="1" x14ac:dyDescent="0.2">
      <c r="A167" s="185">
        <v>158</v>
      </c>
      <c r="B167" s="186" t="s">
        <v>119</v>
      </c>
      <c r="C167" s="195" t="s">
        <v>464</v>
      </c>
      <c r="D167" s="187" t="s">
        <v>453</v>
      </c>
      <c r="E167" s="188">
        <v>12</v>
      </c>
      <c r="F167" s="189"/>
      <c r="G167" s="190">
        <f t="shared" si="28"/>
        <v>0</v>
      </c>
      <c r="H167" s="189"/>
      <c r="I167" s="190">
        <f t="shared" si="29"/>
        <v>0</v>
      </c>
      <c r="J167" s="189"/>
      <c r="K167" s="190">
        <f t="shared" si="30"/>
        <v>0</v>
      </c>
      <c r="L167" s="190">
        <v>21</v>
      </c>
      <c r="M167" s="190">
        <f t="shared" si="31"/>
        <v>0</v>
      </c>
      <c r="N167" s="190">
        <v>0</v>
      </c>
      <c r="O167" s="190">
        <f t="shared" si="32"/>
        <v>0</v>
      </c>
      <c r="P167" s="190">
        <v>0</v>
      </c>
      <c r="Q167" s="190">
        <f t="shared" si="33"/>
        <v>0</v>
      </c>
      <c r="R167" s="190"/>
      <c r="S167" s="190" t="s">
        <v>247</v>
      </c>
      <c r="T167" s="191" t="s">
        <v>248</v>
      </c>
      <c r="U167" s="167">
        <v>0</v>
      </c>
      <c r="V167" s="167">
        <f t="shared" si="34"/>
        <v>0</v>
      </c>
      <c r="W167" s="16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 t="s">
        <v>249</v>
      </c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</row>
    <row r="168" spans="1:60" outlineLevel="1" x14ac:dyDescent="0.2">
      <c r="A168" s="185">
        <v>159</v>
      </c>
      <c r="B168" s="186" t="s">
        <v>2208</v>
      </c>
      <c r="C168" s="195" t="s">
        <v>2209</v>
      </c>
      <c r="D168" s="187" t="s">
        <v>453</v>
      </c>
      <c r="E168" s="188">
        <v>75</v>
      </c>
      <c r="F168" s="189"/>
      <c r="G168" s="190">
        <f t="shared" si="28"/>
        <v>0</v>
      </c>
      <c r="H168" s="189"/>
      <c r="I168" s="190">
        <f t="shared" si="29"/>
        <v>0</v>
      </c>
      <c r="J168" s="189"/>
      <c r="K168" s="190">
        <f t="shared" si="30"/>
        <v>0</v>
      </c>
      <c r="L168" s="190">
        <v>21</v>
      </c>
      <c r="M168" s="190">
        <f t="shared" si="31"/>
        <v>0</v>
      </c>
      <c r="N168" s="190">
        <v>0</v>
      </c>
      <c r="O168" s="190">
        <f t="shared" si="32"/>
        <v>0</v>
      </c>
      <c r="P168" s="190">
        <v>0</v>
      </c>
      <c r="Q168" s="190">
        <f t="shared" si="33"/>
        <v>0</v>
      </c>
      <c r="R168" s="190"/>
      <c r="S168" s="190" t="s">
        <v>247</v>
      </c>
      <c r="T168" s="191" t="s">
        <v>248</v>
      </c>
      <c r="U168" s="167">
        <v>0</v>
      </c>
      <c r="V168" s="167">
        <f t="shared" si="34"/>
        <v>0</v>
      </c>
      <c r="W168" s="16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 t="s">
        <v>249</v>
      </c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</row>
    <row r="169" spans="1:60" outlineLevel="1" x14ac:dyDescent="0.2">
      <c r="A169" s="185">
        <v>160</v>
      </c>
      <c r="B169" s="186" t="s">
        <v>2210</v>
      </c>
      <c r="C169" s="195" t="s">
        <v>473</v>
      </c>
      <c r="D169" s="187" t="s">
        <v>444</v>
      </c>
      <c r="E169" s="188">
        <v>1</v>
      </c>
      <c r="F169" s="189"/>
      <c r="G169" s="190">
        <f t="shared" si="28"/>
        <v>0</v>
      </c>
      <c r="H169" s="189"/>
      <c r="I169" s="190">
        <f t="shared" si="29"/>
        <v>0</v>
      </c>
      <c r="J169" s="189"/>
      <c r="K169" s="190">
        <f t="shared" si="30"/>
        <v>0</v>
      </c>
      <c r="L169" s="190">
        <v>21</v>
      </c>
      <c r="M169" s="190">
        <f t="shared" si="31"/>
        <v>0</v>
      </c>
      <c r="N169" s="190">
        <v>0</v>
      </c>
      <c r="O169" s="190">
        <f t="shared" si="32"/>
        <v>0</v>
      </c>
      <c r="P169" s="190">
        <v>0</v>
      </c>
      <c r="Q169" s="190">
        <f t="shared" si="33"/>
        <v>0</v>
      </c>
      <c r="R169" s="190"/>
      <c r="S169" s="190" t="s">
        <v>247</v>
      </c>
      <c r="T169" s="191" t="s">
        <v>248</v>
      </c>
      <c r="U169" s="167">
        <v>0</v>
      </c>
      <c r="V169" s="167">
        <f t="shared" si="34"/>
        <v>0</v>
      </c>
      <c r="W169" s="16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 t="s">
        <v>664</v>
      </c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</row>
    <row r="170" spans="1:60" x14ac:dyDescent="0.2">
      <c r="A170" s="172" t="s">
        <v>242</v>
      </c>
      <c r="B170" s="173" t="s">
        <v>152</v>
      </c>
      <c r="C170" s="194" t="s">
        <v>100</v>
      </c>
      <c r="D170" s="174"/>
      <c r="E170" s="175"/>
      <c r="F170" s="176"/>
      <c r="G170" s="176">
        <f>SUMIF(AG171:AG183,"&lt;&gt;NOR",G171:G183)</f>
        <v>0</v>
      </c>
      <c r="H170" s="176"/>
      <c r="I170" s="176">
        <f>SUM(I171:I183)</f>
        <v>0</v>
      </c>
      <c r="J170" s="176"/>
      <c r="K170" s="176">
        <f>SUM(K171:K183)</f>
        <v>0</v>
      </c>
      <c r="L170" s="176"/>
      <c r="M170" s="176">
        <f>SUM(M171:M183)</f>
        <v>0</v>
      </c>
      <c r="N170" s="176"/>
      <c r="O170" s="176">
        <f>SUM(O171:O183)</f>
        <v>0</v>
      </c>
      <c r="P170" s="176"/>
      <c r="Q170" s="176">
        <f>SUM(Q171:Q183)</f>
        <v>0</v>
      </c>
      <c r="R170" s="176"/>
      <c r="S170" s="176"/>
      <c r="T170" s="177"/>
      <c r="U170" s="171"/>
      <c r="V170" s="171">
        <f>SUM(V171:V183)</f>
        <v>0</v>
      </c>
      <c r="W170" s="171"/>
      <c r="AG170" t="s">
        <v>243</v>
      </c>
    </row>
    <row r="171" spans="1:60" outlineLevel="1" x14ac:dyDescent="0.2">
      <c r="A171" s="185">
        <v>161</v>
      </c>
      <c r="B171" s="186" t="s">
        <v>2211</v>
      </c>
      <c r="C171" s="195" t="s">
        <v>2212</v>
      </c>
      <c r="D171" s="187" t="s">
        <v>298</v>
      </c>
      <c r="E171" s="188">
        <v>140</v>
      </c>
      <c r="F171" s="189"/>
      <c r="G171" s="190">
        <f t="shared" ref="G171:G183" si="35">ROUND(E171*F171,2)</f>
        <v>0</v>
      </c>
      <c r="H171" s="189"/>
      <c r="I171" s="190">
        <f t="shared" ref="I171:I183" si="36">ROUND(E171*H171,2)</f>
        <v>0</v>
      </c>
      <c r="J171" s="189"/>
      <c r="K171" s="190">
        <f t="shared" ref="K171:K183" si="37">ROUND(E171*J171,2)</f>
        <v>0</v>
      </c>
      <c r="L171" s="190">
        <v>21</v>
      </c>
      <c r="M171" s="190">
        <f t="shared" ref="M171:M183" si="38">G171*(1+L171/100)</f>
        <v>0</v>
      </c>
      <c r="N171" s="190">
        <v>0</v>
      </c>
      <c r="O171" s="190">
        <f t="shared" ref="O171:O183" si="39">ROUND(E171*N171,2)</f>
        <v>0</v>
      </c>
      <c r="P171" s="190">
        <v>0</v>
      </c>
      <c r="Q171" s="190">
        <f t="shared" ref="Q171:Q183" si="40">ROUND(E171*P171,2)</f>
        <v>0</v>
      </c>
      <c r="R171" s="190"/>
      <c r="S171" s="190" t="s">
        <v>247</v>
      </c>
      <c r="T171" s="191" t="s">
        <v>248</v>
      </c>
      <c r="U171" s="167">
        <v>0</v>
      </c>
      <c r="V171" s="167">
        <f t="shared" ref="V171:V183" si="41">ROUND(E171*U171,2)</f>
        <v>0</v>
      </c>
      <c r="W171" s="16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 t="s">
        <v>249</v>
      </c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</row>
    <row r="172" spans="1:60" ht="22.5" outlineLevel="1" x14ac:dyDescent="0.2">
      <c r="A172" s="185">
        <v>162</v>
      </c>
      <c r="B172" s="186" t="s">
        <v>2213</v>
      </c>
      <c r="C172" s="195" t="s">
        <v>2214</v>
      </c>
      <c r="D172" s="187" t="s">
        <v>298</v>
      </c>
      <c r="E172" s="188">
        <v>120</v>
      </c>
      <c r="F172" s="189"/>
      <c r="G172" s="190">
        <f t="shared" si="35"/>
        <v>0</v>
      </c>
      <c r="H172" s="189"/>
      <c r="I172" s="190">
        <f t="shared" si="36"/>
        <v>0</v>
      </c>
      <c r="J172" s="189"/>
      <c r="K172" s="190">
        <f t="shared" si="37"/>
        <v>0</v>
      </c>
      <c r="L172" s="190">
        <v>21</v>
      </c>
      <c r="M172" s="190">
        <f t="shared" si="38"/>
        <v>0</v>
      </c>
      <c r="N172" s="190">
        <v>0</v>
      </c>
      <c r="O172" s="190">
        <f t="shared" si="39"/>
        <v>0</v>
      </c>
      <c r="P172" s="190">
        <v>0</v>
      </c>
      <c r="Q172" s="190">
        <f t="shared" si="40"/>
        <v>0</v>
      </c>
      <c r="R172" s="190"/>
      <c r="S172" s="190" t="s">
        <v>247</v>
      </c>
      <c r="T172" s="191" t="s">
        <v>248</v>
      </c>
      <c r="U172" s="167">
        <v>0</v>
      </c>
      <c r="V172" s="167">
        <f t="shared" si="41"/>
        <v>0</v>
      </c>
      <c r="W172" s="16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 t="s">
        <v>249</v>
      </c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</row>
    <row r="173" spans="1:60" outlineLevel="1" x14ac:dyDescent="0.2">
      <c r="A173" s="185">
        <v>163</v>
      </c>
      <c r="B173" s="186" t="s">
        <v>125</v>
      </c>
      <c r="C173" s="195" t="s">
        <v>2215</v>
      </c>
      <c r="D173" s="187" t="s">
        <v>298</v>
      </c>
      <c r="E173" s="188">
        <v>120</v>
      </c>
      <c r="F173" s="189"/>
      <c r="G173" s="190">
        <f t="shared" si="35"/>
        <v>0</v>
      </c>
      <c r="H173" s="189"/>
      <c r="I173" s="190">
        <f t="shared" si="36"/>
        <v>0</v>
      </c>
      <c r="J173" s="189"/>
      <c r="K173" s="190">
        <f t="shared" si="37"/>
        <v>0</v>
      </c>
      <c r="L173" s="190">
        <v>21</v>
      </c>
      <c r="M173" s="190">
        <f t="shared" si="38"/>
        <v>0</v>
      </c>
      <c r="N173" s="190">
        <v>0</v>
      </c>
      <c r="O173" s="190">
        <f t="shared" si="39"/>
        <v>0</v>
      </c>
      <c r="P173" s="190">
        <v>0</v>
      </c>
      <c r="Q173" s="190">
        <f t="shared" si="40"/>
        <v>0</v>
      </c>
      <c r="R173" s="190"/>
      <c r="S173" s="190" t="s">
        <v>247</v>
      </c>
      <c r="T173" s="191" t="s">
        <v>248</v>
      </c>
      <c r="U173" s="167">
        <v>0</v>
      </c>
      <c r="V173" s="167">
        <f t="shared" si="41"/>
        <v>0</v>
      </c>
      <c r="W173" s="16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 t="s">
        <v>249</v>
      </c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</row>
    <row r="174" spans="1:60" outlineLevel="1" x14ac:dyDescent="0.2">
      <c r="A174" s="185">
        <v>164</v>
      </c>
      <c r="B174" s="186" t="s">
        <v>127</v>
      </c>
      <c r="C174" s="195" t="s">
        <v>2216</v>
      </c>
      <c r="D174" s="187" t="s">
        <v>298</v>
      </c>
      <c r="E174" s="188">
        <v>120</v>
      </c>
      <c r="F174" s="189"/>
      <c r="G174" s="190">
        <f t="shared" si="35"/>
        <v>0</v>
      </c>
      <c r="H174" s="189"/>
      <c r="I174" s="190">
        <f t="shared" si="36"/>
        <v>0</v>
      </c>
      <c r="J174" s="189"/>
      <c r="K174" s="190">
        <f t="shared" si="37"/>
        <v>0</v>
      </c>
      <c r="L174" s="190">
        <v>21</v>
      </c>
      <c r="M174" s="190">
        <f t="shared" si="38"/>
        <v>0</v>
      </c>
      <c r="N174" s="190">
        <v>0</v>
      </c>
      <c r="O174" s="190">
        <f t="shared" si="39"/>
        <v>0</v>
      </c>
      <c r="P174" s="190">
        <v>0</v>
      </c>
      <c r="Q174" s="190">
        <f t="shared" si="40"/>
        <v>0</v>
      </c>
      <c r="R174" s="190"/>
      <c r="S174" s="190" t="s">
        <v>247</v>
      </c>
      <c r="T174" s="191" t="s">
        <v>248</v>
      </c>
      <c r="U174" s="167">
        <v>0</v>
      </c>
      <c r="V174" s="167">
        <f t="shared" si="41"/>
        <v>0</v>
      </c>
      <c r="W174" s="16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 t="s">
        <v>249</v>
      </c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</row>
    <row r="175" spans="1:60" outlineLevel="1" x14ac:dyDescent="0.2">
      <c r="A175" s="185">
        <v>165</v>
      </c>
      <c r="B175" s="186" t="s">
        <v>129</v>
      </c>
      <c r="C175" s="195" t="s">
        <v>2217</v>
      </c>
      <c r="D175" s="187" t="s">
        <v>444</v>
      </c>
      <c r="E175" s="188">
        <v>25</v>
      </c>
      <c r="F175" s="189"/>
      <c r="G175" s="190">
        <f t="shared" si="35"/>
        <v>0</v>
      </c>
      <c r="H175" s="189"/>
      <c r="I175" s="190">
        <f t="shared" si="36"/>
        <v>0</v>
      </c>
      <c r="J175" s="189"/>
      <c r="K175" s="190">
        <f t="shared" si="37"/>
        <v>0</v>
      </c>
      <c r="L175" s="190">
        <v>21</v>
      </c>
      <c r="M175" s="190">
        <f t="shared" si="38"/>
        <v>0</v>
      </c>
      <c r="N175" s="190">
        <v>0</v>
      </c>
      <c r="O175" s="190">
        <f t="shared" si="39"/>
        <v>0</v>
      </c>
      <c r="P175" s="190">
        <v>0</v>
      </c>
      <c r="Q175" s="190">
        <f t="shared" si="40"/>
        <v>0</v>
      </c>
      <c r="R175" s="190"/>
      <c r="S175" s="190" t="s">
        <v>247</v>
      </c>
      <c r="T175" s="191" t="s">
        <v>248</v>
      </c>
      <c r="U175" s="167">
        <v>0</v>
      </c>
      <c r="V175" s="167">
        <f t="shared" si="41"/>
        <v>0</v>
      </c>
      <c r="W175" s="16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 t="s">
        <v>249</v>
      </c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</row>
    <row r="176" spans="1:60" outlineLevel="1" x14ac:dyDescent="0.2">
      <c r="A176" s="185">
        <v>166</v>
      </c>
      <c r="B176" s="186" t="s">
        <v>2218</v>
      </c>
      <c r="C176" s="195" t="s">
        <v>2219</v>
      </c>
      <c r="D176" s="187" t="s">
        <v>444</v>
      </c>
      <c r="E176" s="188">
        <v>8</v>
      </c>
      <c r="F176" s="189"/>
      <c r="G176" s="190">
        <f t="shared" si="35"/>
        <v>0</v>
      </c>
      <c r="H176" s="189"/>
      <c r="I176" s="190">
        <f t="shared" si="36"/>
        <v>0</v>
      </c>
      <c r="J176" s="189"/>
      <c r="K176" s="190">
        <f t="shared" si="37"/>
        <v>0</v>
      </c>
      <c r="L176" s="190">
        <v>21</v>
      </c>
      <c r="M176" s="190">
        <f t="shared" si="38"/>
        <v>0</v>
      </c>
      <c r="N176" s="190">
        <v>0</v>
      </c>
      <c r="O176" s="190">
        <f t="shared" si="39"/>
        <v>0</v>
      </c>
      <c r="P176" s="190">
        <v>0</v>
      </c>
      <c r="Q176" s="190">
        <f t="shared" si="40"/>
        <v>0</v>
      </c>
      <c r="R176" s="190"/>
      <c r="S176" s="190" t="s">
        <v>247</v>
      </c>
      <c r="T176" s="191" t="s">
        <v>248</v>
      </c>
      <c r="U176" s="167">
        <v>0</v>
      </c>
      <c r="V176" s="167">
        <f t="shared" si="41"/>
        <v>0</v>
      </c>
      <c r="W176" s="16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 t="s">
        <v>249</v>
      </c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</row>
    <row r="177" spans="1:60" ht="22.5" outlineLevel="1" x14ac:dyDescent="0.2">
      <c r="A177" s="185">
        <v>167</v>
      </c>
      <c r="B177" s="186" t="s">
        <v>2220</v>
      </c>
      <c r="C177" s="195" t="s">
        <v>2221</v>
      </c>
      <c r="D177" s="187" t="s">
        <v>444</v>
      </c>
      <c r="E177" s="188">
        <v>7</v>
      </c>
      <c r="F177" s="189"/>
      <c r="G177" s="190">
        <f t="shared" si="35"/>
        <v>0</v>
      </c>
      <c r="H177" s="189"/>
      <c r="I177" s="190">
        <f t="shared" si="36"/>
        <v>0</v>
      </c>
      <c r="J177" s="189"/>
      <c r="K177" s="190">
        <f t="shared" si="37"/>
        <v>0</v>
      </c>
      <c r="L177" s="190">
        <v>21</v>
      </c>
      <c r="M177" s="190">
        <f t="shared" si="38"/>
        <v>0</v>
      </c>
      <c r="N177" s="190">
        <v>0</v>
      </c>
      <c r="O177" s="190">
        <f t="shared" si="39"/>
        <v>0</v>
      </c>
      <c r="P177" s="190">
        <v>0</v>
      </c>
      <c r="Q177" s="190">
        <f t="shared" si="40"/>
        <v>0</v>
      </c>
      <c r="R177" s="190"/>
      <c r="S177" s="190" t="s">
        <v>247</v>
      </c>
      <c r="T177" s="191" t="s">
        <v>248</v>
      </c>
      <c r="U177" s="167">
        <v>0</v>
      </c>
      <c r="V177" s="167">
        <f t="shared" si="41"/>
        <v>0</v>
      </c>
      <c r="W177" s="16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 t="s">
        <v>249</v>
      </c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</row>
    <row r="178" spans="1:60" outlineLevel="1" x14ac:dyDescent="0.2">
      <c r="A178" s="185">
        <v>168</v>
      </c>
      <c r="B178" s="186" t="s">
        <v>131</v>
      </c>
      <c r="C178" s="195" t="s">
        <v>2222</v>
      </c>
      <c r="D178" s="187" t="s">
        <v>444</v>
      </c>
      <c r="E178" s="188">
        <v>2</v>
      </c>
      <c r="F178" s="189"/>
      <c r="G178" s="190">
        <f t="shared" si="35"/>
        <v>0</v>
      </c>
      <c r="H178" s="189"/>
      <c r="I178" s="190">
        <f t="shared" si="36"/>
        <v>0</v>
      </c>
      <c r="J178" s="189"/>
      <c r="K178" s="190">
        <f t="shared" si="37"/>
        <v>0</v>
      </c>
      <c r="L178" s="190">
        <v>21</v>
      </c>
      <c r="M178" s="190">
        <f t="shared" si="38"/>
        <v>0</v>
      </c>
      <c r="N178" s="190">
        <v>0</v>
      </c>
      <c r="O178" s="190">
        <f t="shared" si="39"/>
        <v>0</v>
      </c>
      <c r="P178" s="190">
        <v>0</v>
      </c>
      <c r="Q178" s="190">
        <f t="shared" si="40"/>
        <v>0</v>
      </c>
      <c r="R178" s="190"/>
      <c r="S178" s="190" t="s">
        <v>247</v>
      </c>
      <c r="T178" s="191" t="s">
        <v>248</v>
      </c>
      <c r="U178" s="167">
        <v>0</v>
      </c>
      <c r="V178" s="167">
        <f t="shared" si="41"/>
        <v>0</v>
      </c>
      <c r="W178" s="16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 t="s">
        <v>249</v>
      </c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</row>
    <row r="179" spans="1:60" outlineLevel="1" x14ac:dyDescent="0.2">
      <c r="A179" s="185">
        <v>169</v>
      </c>
      <c r="B179" s="186" t="s">
        <v>2223</v>
      </c>
      <c r="C179" s="195" t="s">
        <v>2224</v>
      </c>
      <c r="D179" s="187" t="s">
        <v>444</v>
      </c>
      <c r="E179" s="188">
        <v>2</v>
      </c>
      <c r="F179" s="189"/>
      <c r="G179" s="190">
        <f t="shared" si="35"/>
        <v>0</v>
      </c>
      <c r="H179" s="189"/>
      <c r="I179" s="190">
        <f t="shared" si="36"/>
        <v>0</v>
      </c>
      <c r="J179" s="189"/>
      <c r="K179" s="190">
        <f t="shared" si="37"/>
        <v>0</v>
      </c>
      <c r="L179" s="190">
        <v>21</v>
      </c>
      <c r="M179" s="190">
        <f t="shared" si="38"/>
        <v>0</v>
      </c>
      <c r="N179" s="190">
        <v>0</v>
      </c>
      <c r="O179" s="190">
        <f t="shared" si="39"/>
        <v>0</v>
      </c>
      <c r="P179" s="190">
        <v>0</v>
      </c>
      <c r="Q179" s="190">
        <f t="shared" si="40"/>
        <v>0</v>
      </c>
      <c r="R179" s="190"/>
      <c r="S179" s="190" t="s">
        <v>247</v>
      </c>
      <c r="T179" s="191" t="s">
        <v>248</v>
      </c>
      <c r="U179" s="167">
        <v>0</v>
      </c>
      <c r="V179" s="167">
        <f t="shared" si="41"/>
        <v>0</v>
      </c>
      <c r="W179" s="16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 t="s">
        <v>249</v>
      </c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</row>
    <row r="180" spans="1:60" outlineLevel="1" x14ac:dyDescent="0.2">
      <c r="A180" s="185">
        <v>170</v>
      </c>
      <c r="B180" s="186" t="s">
        <v>2225</v>
      </c>
      <c r="C180" s="195" t="s">
        <v>2226</v>
      </c>
      <c r="D180" s="187" t="s">
        <v>444</v>
      </c>
      <c r="E180" s="188">
        <v>145</v>
      </c>
      <c r="F180" s="189"/>
      <c r="G180" s="190">
        <f t="shared" si="35"/>
        <v>0</v>
      </c>
      <c r="H180" s="189"/>
      <c r="I180" s="190">
        <f t="shared" si="36"/>
        <v>0</v>
      </c>
      <c r="J180" s="189"/>
      <c r="K180" s="190">
        <f t="shared" si="37"/>
        <v>0</v>
      </c>
      <c r="L180" s="190">
        <v>21</v>
      </c>
      <c r="M180" s="190">
        <f t="shared" si="38"/>
        <v>0</v>
      </c>
      <c r="N180" s="190">
        <v>0</v>
      </c>
      <c r="O180" s="190">
        <f t="shared" si="39"/>
        <v>0</v>
      </c>
      <c r="P180" s="190">
        <v>0</v>
      </c>
      <c r="Q180" s="190">
        <f t="shared" si="40"/>
        <v>0</v>
      </c>
      <c r="R180" s="190"/>
      <c r="S180" s="190" t="s">
        <v>247</v>
      </c>
      <c r="T180" s="191" t="s">
        <v>248</v>
      </c>
      <c r="U180" s="167">
        <v>0</v>
      </c>
      <c r="V180" s="167">
        <f t="shared" si="41"/>
        <v>0</v>
      </c>
      <c r="W180" s="16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 t="s">
        <v>249</v>
      </c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</row>
    <row r="181" spans="1:60" outlineLevel="1" x14ac:dyDescent="0.2">
      <c r="A181" s="185">
        <v>171</v>
      </c>
      <c r="B181" s="186" t="s">
        <v>2227</v>
      </c>
      <c r="C181" s="195" t="s">
        <v>2228</v>
      </c>
      <c r="D181" s="187" t="s">
        <v>298</v>
      </c>
      <c r="E181" s="188">
        <v>210</v>
      </c>
      <c r="F181" s="189"/>
      <c r="G181" s="190">
        <f t="shared" si="35"/>
        <v>0</v>
      </c>
      <c r="H181" s="189"/>
      <c r="I181" s="190">
        <f t="shared" si="36"/>
        <v>0</v>
      </c>
      <c r="J181" s="189"/>
      <c r="K181" s="190">
        <f t="shared" si="37"/>
        <v>0</v>
      </c>
      <c r="L181" s="190">
        <v>21</v>
      </c>
      <c r="M181" s="190">
        <f t="shared" si="38"/>
        <v>0</v>
      </c>
      <c r="N181" s="190">
        <v>0</v>
      </c>
      <c r="O181" s="190">
        <f t="shared" si="39"/>
        <v>0</v>
      </c>
      <c r="P181" s="190">
        <v>0</v>
      </c>
      <c r="Q181" s="190">
        <f t="shared" si="40"/>
        <v>0</v>
      </c>
      <c r="R181" s="190"/>
      <c r="S181" s="190" t="s">
        <v>247</v>
      </c>
      <c r="T181" s="191" t="s">
        <v>248</v>
      </c>
      <c r="U181" s="167">
        <v>0</v>
      </c>
      <c r="V181" s="167">
        <f t="shared" si="41"/>
        <v>0</v>
      </c>
      <c r="W181" s="16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 t="s">
        <v>249</v>
      </c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</row>
    <row r="182" spans="1:60" outlineLevel="1" x14ac:dyDescent="0.2">
      <c r="A182" s="185">
        <v>172</v>
      </c>
      <c r="B182" s="186" t="s">
        <v>2229</v>
      </c>
      <c r="C182" s="195" t="s">
        <v>2230</v>
      </c>
      <c r="D182" s="187" t="s">
        <v>298</v>
      </c>
      <c r="E182" s="188">
        <v>45</v>
      </c>
      <c r="F182" s="189"/>
      <c r="G182" s="190">
        <f t="shared" si="35"/>
        <v>0</v>
      </c>
      <c r="H182" s="189"/>
      <c r="I182" s="190">
        <f t="shared" si="36"/>
        <v>0</v>
      </c>
      <c r="J182" s="189"/>
      <c r="K182" s="190">
        <f t="shared" si="37"/>
        <v>0</v>
      </c>
      <c r="L182" s="190">
        <v>21</v>
      </c>
      <c r="M182" s="190">
        <f t="shared" si="38"/>
        <v>0</v>
      </c>
      <c r="N182" s="190">
        <v>0</v>
      </c>
      <c r="O182" s="190">
        <f t="shared" si="39"/>
        <v>0</v>
      </c>
      <c r="P182" s="190">
        <v>0</v>
      </c>
      <c r="Q182" s="190">
        <f t="shared" si="40"/>
        <v>0</v>
      </c>
      <c r="R182" s="190"/>
      <c r="S182" s="190" t="s">
        <v>247</v>
      </c>
      <c r="T182" s="191" t="s">
        <v>248</v>
      </c>
      <c r="U182" s="167">
        <v>0</v>
      </c>
      <c r="V182" s="167">
        <f t="shared" si="41"/>
        <v>0</v>
      </c>
      <c r="W182" s="16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 t="s">
        <v>249</v>
      </c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</row>
    <row r="183" spans="1:60" ht="22.5" outlineLevel="1" x14ac:dyDescent="0.2">
      <c r="A183" s="185">
        <v>173</v>
      </c>
      <c r="B183" s="186" t="s">
        <v>2231</v>
      </c>
      <c r="C183" s="195" t="s">
        <v>2232</v>
      </c>
      <c r="D183" s="187" t="s">
        <v>298</v>
      </c>
      <c r="E183" s="188">
        <v>80</v>
      </c>
      <c r="F183" s="189"/>
      <c r="G183" s="190">
        <f t="shared" si="35"/>
        <v>0</v>
      </c>
      <c r="H183" s="189"/>
      <c r="I183" s="190">
        <f t="shared" si="36"/>
        <v>0</v>
      </c>
      <c r="J183" s="189"/>
      <c r="K183" s="190">
        <f t="shared" si="37"/>
        <v>0</v>
      </c>
      <c r="L183" s="190">
        <v>21</v>
      </c>
      <c r="M183" s="190">
        <f t="shared" si="38"/>
        <v>0</v>
      </c>
      <c r="N183" s="190">
        <v>0</v>
      </c>
      <c r="O183" s="190">
        <f t="shared" si="39"/>
        <v>0</v>
      </c>
      <c r="P183" s="190">
        <v>0</v>
      </c>
      <c r="Q183" s="190">
        <f t="shared" si="40"/>
        <v>0</v>
      </c>
      <c r="R183" s="190"/>
      <c r="S183" s="190" t="s">
        <v>247</v>
      </c>
      <c r="T183" s="191" t="s">
        <v>248</v>
      </c>
      <c r="U183" s="167">
        <v>0</v>
      </c>
      <c r="V183" s="167">
        <f t="shared" si="41"/>
        <v>0</v>
      </c>
      <c r="W183" s="16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 t="s">
        <v>249</v>
      </c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</row>
    <row r="184" spans="1:60" x14ac:dyDescent="0.2">
      <c r="A184" s="172" t="s">
        <v>242</v>
      </c>
      <c r="B184" s="173" t="s">
        <v>153</v>
      </c>
      <c r="C184" s="194" t="s">
        <v>154</v>
      </c>
      <c r="D184" s="174"/>
      <c r="E184" s="175"/>
      <c r="F184" s="176"/>
      <c r="G184" s="176">
        <f>SUMIF(AG185:AG186,"&lt;&gt;NOR",G185:G186)</f>
        <v>0</v>
      </c>
      <c r="H184" s="176"/>
      <c r="I184" s="176">
        <f>SUM(I185:I186)</f>
        <v>0</v>
      </c>
      <c r="J184" s="176"/>
      <c r="K184" s="176">
        <f>SUM(K185:K186)</f>
        <v>0</v>
      </c>
      <c r="L184" s="176"/>
      <c r="M184" s="176">
        <f>SUM(M185:M186)</f>
        <v>0</v>
      </c>
      <c r="N184" s="176"/>
      <c r="O184" s="176">
        <f>SUM(O185:O186)</f>
        <v>0</v>
      </c>
      <c r="P184" s="176"/>
      <c r="Q184" s="176">
        <f>SUM(Q185:Q186)</f>
        <v>0</v>
      </c>
      <c r="R184" s="176"/>
      <c r="S184" s="176"/>
      <c r="T184" s="177"/>
      <c r="U184" s="171"/>
      <c r="V184" s="171">
        <f>SUM(V185:V186)</f>
        <v>0</v>
      </c>
      <c r="W184" s="171"/>
      <c r="AG184" t="s">
        <v>243</v>
      </c>
    </row>
    <row r="185" spans="1:60" outlineLevel="1" x14ac:dyDescent="0.2">
      <c r="A185" s="185">
        <v>174</v>
      </c>
      <c r="B185" s="186" t="s">
        <v>2233</v>
      </c>
      <c r="C185" s="195" t="s">
        <v>2234</v>
      </c>
      <c r="D185" s="187" t="s">
        <v>510</v>
      </c>
      <c r="E185" s="188">
        <v>1</v>
      </c>
      <c r="F185" s="189"/>
      <c r="G185" s="190">
        <f>ROUND(E185*F185,2)</f>
        <v>0</v>
      </c>
      <c r="H185" s="189"/>
      <c r="I185" s="190">
        <f>ROUND(E185*H185,2)</f>
        <v>0</v>
      </c>
      <c r="J185" s="189"/>
      <c r="K185" s="190">
        <f>ROUND(E185*J185,2)</f>
        <v>0</v>
      </c>
      <c r="L185" s="190">
        <v>21</v>
      </c>
      <c r="M185" s="190">
        <f>G185*(1+L185/100)</f>
        <v>0</v>
      </c>
      <c r="N185" s="190">
        <v>0</v>
      </c>
      <c r="O185" s="190">
        <f>ROUND(E185*N185,2)</f>
        <v>0</v>
      </c>
      <c r="P185" s="190">
        <v>0</v>
      </c>
      <c r="Q185" s="190">
        <f>ROUND(E185*P185,2)</f>
        <v>0</v>
      </c>
      <c r="R185" s="190"/>
      <c r="S185" s="190" t="s">
        <v>247</v>
      </c>
      <c r="T185" s="191" t="s">
        <v>248</v>
      </c>
      <c r="U185" s="167">
        <v>0</v>
      </c>
      <c r="V185" s="167">
        <f>ROUND(E185*U185,2)</f>
        <v>0</v>
      </c>
      <c r="W185" s="16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 t="s">
        <v>421</v>
      </c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</row>
    <row r="186" spans="1:60" outlineLevel="1" x14ac:dyDescent="0.2">
      <c r="A186" s="178">
        <v>175</v>
      </c>
      <c r="B186" s="179" t="s">
        <v>2235</v>
      </c>
      <c r="C186" s="196" t="s">
        <v>509</v>
      </c>
      <c r="D186" s="180" t="s">
        <v>510</v>
      </c>
      <c r="E186" s="181">
        <v>1</v>
      </c>
      <c r="F186" s="182"/>
      <c r="G186" s="183">
        <f>ROUND(E186*F186,2)</f>
        <v>0</v>
      </c>
      <c r="H186" s="182"/>
      <c r="I186" s="183">
        <f>ROUND(E186*H186,2)</f>
        <v>0</v>
      </c>
      <c r="J186" s="182"/>
      <c r="K186" s="183">
        <f>ROUND(E186*J186,2)</f>
        <v>0</v>
      </c>
      <c r="L186" s="183">
        <v>21</v>
      </c>
      <c r="M186" s="183">
        <f>G186*(1+L186/100)</f>
        <v>0</v>
      </c>
      <c r="N186" s="183">
        <v>0</v>
      </c>
      <c r="O186" s="183">
        <f>ROUND(E186*N186,2)</f>
        <v>0</v>
      </c>
      <c r="P186" s="183">
        <v>0</v>
      </c>
      <c r="Q186" s="183">
        <f>ROUND(E186*P186,2)</f>
        <v>0</v>
      </c>
      <c r="R186" s="183"/>
      <c r="S186" s="183" t="s">
        <v>247</v>
      </c>
      <c r="T186" s="184" t="s">
        <v>248</v>
      </c>
      <c r="U186" s="167">
        <v>0</v>
      </c>
      <c r="V186" s="167">
        <f>ROUND(E186*U186,2)</f>
        <v>0</v>
      </c>
      <c r="W186" s="16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 t="s">
        <v>421</v>
      </c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</row>
    <row r="187" spans="1:60" x14ac:dyDescent="0.2">
      <c r="A187" s="5"/>
      <c r="B187" s="6"/>
      <c r="C187" s="198"/>
      <c r="D187" s="8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AE187">
        <v>15</v>
      </c>
      <c r="AF187">
        <v>21</v>
      </c>
    </row>
    <row r="188" spans="1:60" x14ac:dyDescent="0.2">
      <c r="A188" s="160"/>
      <c r="B188" s="161" t="s">
        <v>29</v>
      </c>
      <c r="C188" s="199"/>
      <c r="D188" s="162"/>
      <c r="E188" s="163"/>
      <c r="F188" s="163"/>
      <c r="G188" s="193">
        <f>G8+G13+G170+G184</f>
        <v>0</v>
      </c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AE188">
        <f>SUMIF(L7:L186,AE187,G7:G186)</f>
        <v>0</v>
      </c>
      <c r="AF188">
        <f>SUMIF(L7:L186,AF187,G7:G186)</f>
        <v>0</v>
      </c>
      <c r="AG188" t="s">
        <v>426</v>
      </c>
    </row>
    <row r="189" spans="1:60" x14ac:dyDescent="0.2">
      <c r="A189" s="268" t="s">
        <v>427</v>
      </c>
      <c r="B189" s="268"/>
      <c r="C189" s="198"/>
      <c r="D189" s="8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60" x14ac:dyDescent="0.2">
      <c r="A190" s="5"/>
      <c r="B190" s="6" t="s">
        <v>1792</v>
      </c>
      <c r="C190" s="198" t="s">
        <v>1793</v>
      </c>
      <c r="D190" s="8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AG190" t="s">
        <v>430</v>
      </c>
    </row>
    <row r="191" spans="1:60" x14ac:dyDescent="0.2">
      <c r="A191" s="5"/>
      <c r="B191" s="6" t="s">
        <v>1794</v>
      </c>
      <c r="C191" s="198" t="s">
        <v>1795</v>
      </c>
      <c r="D191" s="8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AG191" t="s">
        <v>433</v>
      </c>
    </row>
    <row r="192" spans="1:60" x14ac:dyDescent="0.2">
      <c r="A192" s="5"/>
      <c r="B192" s="6"/>
      <c r="C192" s="198" t="s">
        <v>434</v>
      </c>
      <c r="D192" s="8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AG192" t="s">
        <v>435</v>
      </c>
    </row>
    <row r="193" spans="1:33" x14ac:dyDescent="0.2">
      <c r="A193" s="5"/>
      <c r="B193" s="6"/>
      <c r="C193" s="198"/>
      <c r="D193" s="8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33" x14ac:dyDescent="0.2">
      <c r="C194" s="200"/>
      <c r="D194" s="148"/>
      <c r="AG194" t="s">
        <v>436</v>
      </c>
    </row>
    <row r="195" spans="1:33" x14ac:dyDescent="0.2">
      <c r="D195" s="148"/>
    </row>
    <row r="196" spans="1:33" x14ac:dyDescent="0.2">
      <c r="D196" s="148"/>
    </row>
    <row r="197" spans="1:33" x14ac:dyDescent="0.2">
      <c r="D197" s="148"/>
    </row>
    <row r="198" spans="1:33" x14ac:dyDescent="0.2">
      <c r="D198" s="148"/>
    </row>
    <row r="199" spans="1:33" x14ac:dyDescent="0.2">
      <c r="D199" s="148"/>
    </row>
    <row r="200" spans="1:33" x14ac:dyDescent="0.2">
      <c r="D200" s="148"/>
    </row>
    <row r="201" spans="1:33" x14ac:dyDescent="0.2">
      <c r="D201" s="148"/>
    </row>
    <row r="202" spans="1:33" x14ac:dyDescent="0.2">
      <c r="D202" s="148"/>
    </row>
    <row r="203" spans="1:33" x14ac:dyDescent="0.2">
      <c r="D203" s="148"/>
    </row>
    <row r="204" spans="1:33" x14ac:dyDescent="0.2">
      <c r="D204" s="148"/>
    </row>
    <row r="205" spans="1:33" x14ac:dyDescent="0.2">
      <c r="D205" s="148"/>
    </row>
    <row r="206" spans="1:33" x14ac:dyDescent="0.2">
      <c r="D206" s="148"/>
    </row>
    <row r="207" spans="1:33" x14ac:dyDescent="0.2">
      <c r="D207" s="148"/>
    </row>
    <row r="208" spans="1:33" x14ac:dyDescent="0.2">
      <c r="D208" s="148"/>
    </row>
    <row r="209" spans="4:4" x14ac:dyDescent="0.2">
      <c r="D209" s="148"/>
    </row>
    <row r="210" spans="4:4" x14ac:dyDescent="0.2">
      <c r="D210" s="148"/>
    </row>
    <row r="211" spans="4:4" x14ac:dyDescent="0.2">
      <c r="D211" s="148"/>
    </row>
    <row r="212" spans="4:4" x14ac:dyDescent="0.2">
      <c r="D212" s="148"/>
    </row>
    <row r="213" spans="4:4" x14ac:dyDescent="0.2">
      <c r="D213" s="148"/>
    </row>
    <row r="214" spans="4:4" x14ac:dyDescent="0.2">
      <c r="D214" s="148"/>
    </row>
    <row r="215" spans="4:4" x14ac:dyDescent="0.2">
      <c r="D215" s="148"/>
    </row>
    <row r="216" spans="4:4" x14ac:dyDescent="0.2">
      <c r="D216" s="148"/>
    </row>
    <row r="217" spans="4:4" x14ac:dyDescent="0.2">
      <c r="D217" s="148"/>
    </row>
    <row r="218" spans="4:4" x14ac:dyDescent="0.2">
      <c r="D218" s="148"/>
    </row>
    <row r="219" spans="4:4" x14ac:dyDescent="0.2">
      <c r="D219" s="148"/>
    </row>
    <row r="220" spans="4:4" x14ac:dyDescent="0.2">
      <c r="D220" s="148"/>
    </row>
    <row r="221" spans="4:4" x14ac:dyDescent="0.2">
      <c r="D221" s="148"/>
    </row>
    <row r="222" spans="4:4" x14ac:dyDescent="0.2">
      <c r="D222" s="148"/>
    </row>
    <row r="223" spans="4:4" x14ac:dyDescent="0.2">
      <c r="D223" s="148"/>
    </row>
    <row r="224" spans="4:4" x14ac:dyDescent="0.2">
      <c r="D224" s="148"/>
    </row>
    <row r="225" spans="4:4" x14ac:dyDescent="0.2">
      <c r="D225" s="148"/>
    </row>
    <row r="226" spans="4:4" x14ac:dyDescent="0.2">
      <c r="D226" s="148"/>
    </row>
    <row r="227" spans="4:4" x14ac:dyDescent="0.2">
      <c r="D227" s="148"/>
    </row>
    <row r="228" spans="4:4" x14ac:dyDescent="0.2">
      <c r="D228" s="148"/>
    </row>
    <row r="229" spans="4:4" x14ac:dyDescent="0.2">
      <c r="D229" s="148"/>
    </row>
    <row r="230" spans="4:4" x14ac:dyDescent="0.2">
      <c r="D230" s="148"/>
    </row>
    <row r="231" spans="4:4" x14ac:dyDescent="0.2">
      <c r="D231" s="148"/>
    </row>
    <row r="232" spans="4:4" x14ac:dyDescent="0.2">
      <c r="D232" s="148"/>
    </row>
    <row r="233" spans="4:4" x14ac:dyDescent="0.2">
      <c r="D233" s="148"/>
    </row>
    <row r="234" spans="4:4" x14ac:dyDescent="0.2">
      <c r="D234" s="148"/>
    </row>
    <row r="235" spans="4:4" x14ac:dyDescent="0.2">
      <c r="D235" s="148"/>
    </row>
    <row r="236" spans="4:4" x14ac:dyDescent="0.2">
      <c r="D236" s="148"/>
    </row>
    <row r="237" spans="4:4" x14ac:dyDescent="0.2">
      <c r="D237" s="148"/>
    </row>
    <row r="238" spans="4:4" x14ac:dyDescent="0.2">
      <c r="D238" s="148"/>
    </row>
    <row r="239" spans="4:4" x14ac:dyDescent="0.2">
      <c r="D239" s="148"/>
    </row>
    <row r="240" spans="4:4" x14ac:dyDescent="0.2">
      <c r="D240" s="148"/>
    </row>
    <row r="241" spans="4:4" x14ac:dyDescent="0.2">
      <c r="D241" s="148"/>
    </row>
    <row r="242" spans="4:4" x14ac:dyDescent="0.2">
      <c r="D242" s="148"/>
    </row>
    <row r="243" spans="4:4" x14ac:dyDescent="0.2">
      <c r="D243" s="148"/>
    </row>
    <row r="244" spans="4:4" x14ac:dyDescent="0.2">
      <c r="D244" s="148"/>
    </row>
    <row r="245" spans="4:4" x14ac:dyDescent="0.2">
      <c r="D245" s="148"/>
    </row>
    <row r="246" spans="4:4" x14ac:dyDescent="0.2">
      <c r="D246" s="148"/>
    </row>
    <row r="247" spans="4:4" x14ac:dyDescent="0.2">
      <c r="D247" s="148"/>
    </row>
    <row r="248" spans="4:4" x14ac:dyDescent="0.2">
      <c r="D248" s="148"/>
    </row>
    <row r="249" spans="4:4" x14ac:dyDescent="0.2">
      <c r="D249" s="148"/>
    </row>
    <row r="250" spans="4:4" x14ac:dyDescent="0.2">
      <c r="D250" s="148"/>
    </row>
    <row r="251" spans="4:4" x14ac:dyDescent="0.2">
      <c r="D251" s="148"/>
    </row>
    <row r="252" spans="4:4" x14ac:dyDescent="0.2">
      <c r="D252" s="148"/>
    </row>
    <row r="253" spans="4:4" x14ac:dyDescent="0.2">
      <c r="D253" s="148"/>
    </row>
    <row r="254" spans="4:4" x14ac:dyDescent="0.2">
      <c r="D254" s="148"/>
    </row>
    <row r="255" spans="4:4" x14ac:dyDescent="0.2">
      <c r="D255" s="148"/>
    </row>
    <row r="256" spans="4:4" x14ac:dyDescent="0.2">
      <c r="D256" s="148"/>
    </row>
    <row r="257" spans="4:4" x14ac:dyDescent="0.2">
      <c r="D257" s="148"/>
    </row>
    <row r="258" spans="4:4" x14ac:dyDescent="0.2">
      <c r="D258" s="148"/>
    </row>
    <row r="259" spans="4:4" x14ac:dyDescent="0.2">
      <c r="D259" s="148"/>
    </row>
    <row r="260" spans="4:4" x14ac:dyDescent="0.2">
      <c r="D260" s="148"/>
    </row>
    <row r="261" spans="4:4" x14ac:dyDescent="0.2">
      <c r="D261" s="148"/>
    </row>
    <row r="262" spans="4:4" x14ac:dyDescent="0.2">
      <c r="D262" s="148"/>
    </row>
    <row r="263" spans="4:4" x14ac:dyDescent="0.2">
      <c r="D263" s="148"/>
    </row>
    <row r="264" spans="4:4" x14ac:dyDescent="0.2">
      <c r="D264" s="148"/>
    </row>
    <row r="265" spans="4:4" x14ac:dyDescent="0.2">
      <c r="D265" s="148"/>
    </row>
    <row r="266" spans="4:4" x14ac:dyDescent="0.2">
      <c r="D266" s="148"/>
    </row>
    <row r="267" spans="4:4" x14ac:dyDescent="0.2">
      <c r="D267" s="148"/>
    </row>
    <row r="268" spans="4:4" x14ac:dyDescent="0.2">
      <c r="D268" s="148"/>
    </row>
    <row r="269" spans="4:4" x14ac:dyDescent="0.2">
      <c r="D269" s="148"/>
    </row>
    <row r="270" spans="4:4" x14ac:dyDescent="0.2">
      <c r="D270" s="148"/>
    </row>
    <row r="271" spans="4:4" x14ac:dyDescent="0.2">
      <c r="D271" s="148"/>
    </row>
    <row r="272" spans="4:4" x14ac:dyDescent="0.2">
      <c r="D272" s="148"/>
    </row>
    <row r="273" spans="4:4" x14ac:dyDescent="0.2">
      <c r="D273" s="148"/>
    </row>
    <row r="274" spans="4:4" x14ac:dyDescent="0.2">
      <c r="D274" s="148"/>
    </row>
    <row r="275" spans="4:4" x14ac:dyDescent="0.2">
      <c r="D275" s="148"/>
    </row>
    <row r="276" spans="4:4" x14ac:dyDescent="0.2">
      <c r="D276" s="148"/>
    </row>
    <row r="277" spans="4:4" x14ac:dyDescent="0.2">
      <c r="D277" s="148"/>
    </row>
    <row r="278" spans="4:4" x14ac:dyDescent="0.2">
      <c r="D278" s="148"/>
    </row>
    <row r="279" spans="4:4" x14ac:dyDescent="0.2">
      <c r="D279" s="148"/>
    </row>
    <row r="280" spans="4:4" x14ac:dyDescent="0.2">
      <c r="D280" s="148"/>
    </row>
    <row r="281" spans="4:4" x14ac:dyDescent="0.2">
      <c r="D281" s="148"/>
    </row>
    <row r="282" spans="4:4" x14ac:dyDescent="0.2">
      <c r="D282" s="148"/>
    </row>
    <row r="283" spans="4:4" x14ac:dyDescent="0.2">
      <c r="D283" s="148"/>
    </row>
    <row r="284" spans="4:4" x14ac:dyDescent="0.2">
      <c r="D284" s="148"/>
    </row>
    <row r="285" spans="4:4" x14ac:dyDescent="0.2">
      <c r="D285" s="148"/>
    </row>
    <row r="286" spans="4:4" x14ac:dyDescent="0.2">
      <c r="D286" s="148"/>
    </row>
    <row r="287" spans="4:4" x14ac:dyDescent="0.2">
      <c r="D287" s="148"/>
    </row>
    <row r="288" spans="4:4" x14ac:dyDescent="0.2">
      <c r="D288" s="148"/>
    </row>
    <row r="289" spans="4:4" x14ac:dyDescent="0.2">
      <c r="D289" s="148"/>
    </row>
    <row r="290" spans="4:4" x14ac:dyDescent="0.2">
      <c r="D290" s="148"/>
    </row>
    <row r="291" spans="4:4" x14ac:dyDescent="0.2">
      <c r="D291" s="148"/>
    </row>
    <row r="292" spans="4:4" x14ac:dyDescent="0.2">
      <c r="D292" s="148"/>
    </row>
    <row r="293" spans="4:4" x14ac:dyDescent="0.2">
      <c r="D293" s="148"/>
    </row>
    <row r="294" spans="4:4" x14ac:dyDescent="0.2">
      <c r="D294" s="148"/>
    </row>
    <row r="295" spans="4:4" x14ac:dyDescent="0.2">
      <c r="D295" s="148"/>
    </row>
    <row r="296" spans="4:4" x14ac:dyDescent="0.2">
      <c r="D296" s="148"/>
    </row>
    <row r="297" spans="4:4" x14ac:dyDescent="0.2">
      <c r="D297" s="148"/>
    </row>
    <row r="298" spans="4:4" x14ac:dyDescent="0.2">
      <c r="D298" s="148"/>
    </row>
    <row r="299" spans="4:4" x14ac:dyDescent="0.2">
      <c r="D299" s="148"/>
    </row>
    <row r="300" spans="4:4" x14ac:dyDescent="0.2">
      <c r="D300" s="148"/>
    </row>
    <row r="301" spans="4:4" x14ac:dyDescent="0.2">
      <c r="D301" s="148"/>
    </row>
    <row r="302" spans="4:4" x14ac:dyDescent="0.2">
      <c r="D302" s="148"/>
    </row>
    <row r="303" spans="4:4" x14ac:dyDescent="0.2">
      <c r="D303" s="148"/>
    </row>
    <row r="304" spans="4:4" x14ac:dyDescent="0.2">
      <c r="D304" s="148"/>
    </row>
    <row r="305" spans="4:4" x14ac:dyDescent="0.2">
      <c r="D305" s="148"/>
    </row>
    <row r="306" spans="4:4" x14ac:dyDescent="0.2">
      <c r="D306" s="148"/>
    </row>
    <row r="307" spans="4:4" x14ac:dyDescent="0.2">
      <c r="D307" s="148"/>
    </row>
    <row r="308" spans="4:4" x14ac:dyDescent="0.2">
      <c r="D308" s="148"/>
    </row>
    <row r="309" spans="4:4" x14ac:dyDescent="0.2">
      <c r="D309" s="148"/>
    </row>
    <row r="310" spans="4:4" x14ac:dyDescent="0.2">
      <c r="D310" s="148"/>
    </row>
    <row r="311" spans="4:4" x14ac:dyDescent="0.2">
      <c r="D311" s="148"/>
    </row>
    <row r="312" spans="4:4" x14ac:dyDescent="0.2">
      <c r="D312" s="148"/>
    </row>
    <row r="313" spans="4:4" x14ac:dyDescent="0.2">
      <c r="D313" s="148"/>
    </row>
    <row r="314" spans="4:4" x14ac:dyDescent="0.2">
      <c r="D314" s="148"/>
    </row>
    <row r="315" spans="4:4" x14ac:dyDescent="0.2">
      <c r="D315" s="148"/>
    </row>
    <row r="316" spans="4:4" x14ac:dyDescent="0.2">
      <c r="D316" s="148"/>
    </row>
    <row r="317" spans="4:4" x14ac:dyDescent="0.2">
      <c r="D317" s="148"/>
    </row>
    <row r="318" spans="4:4" x14ac:dyDescent="0.2">
      <c r="D318" s="148"/>
    </row>
    <row r="319" spans="4:4" x14ac:dyDescent="0.2">
      <c r="D319" s="148"/>
    </row>
    <row r="320" spans="4:4" x14ac:dyDescent="0.2">
      <c r="D320" s="148"/>
    </row>
    <row r="321" spans="4:4" x14ac:dyDescent="0.2">
      <c r="D321" s="148"/>
    </row>
    <row r="322" spans="4:4" x14ac:dyDescent="0.2">
      <c r="D322" s="148"/>
    </row>
    <row r="323" spans="4:4" x14ac:dyDescent="0.2">
      <c r="D323" s="148"/>
    </row>
    <row r="324" spans="4:4" x14ac:dyDescent="0.2">
      <c r="D324" s="148"/>
    </row>
    <row r="325" spans="4:4" x14ac:dyDescent="0.2">
      <c r="D325" s="148"/>
    </row>
    <row r="326" spans="4:4" x14ac:dyDescent="0.2">
      <c r="D326" s="148"/>
    </row>
    <row r="327" spans="4:4" x14ac:dyDescent="0.2">
      <c r="D327" s="148"/>
    </row>
    <row r="328" spans="4:4" x14ac:dyDescent="0.2">
      <c r="D328" s="148"/>
    </row>
    <row r="329" spans="4:4" x14ac:dyDescent="0.2">
      <c r="D329" s="148"/>
    </row>
    <row r="330" spans="4:4" x14ac:dyDescent="0.2">
      <c r="D330" s="148"/>
    </row>
    <row r="331" spans="4:4" x14ac:dyDescent="0.2">
      <c r="D331" s="148"/>
    </row>
    <row r="332" spans="4:4" x14ac:dyDescent="0.2">
      <c r="D332" s="148"/>
    </row>
    <row r="333" spans="4:4" x14ac:dyDescent="0.2">
      <c r="D333" s="148"/>
    </row>
    <row r="334" spans="4:4" x14ac:dyDescent="0.2">
      <c r="D334" s="148"/>
    </row>
    <row r="335" spans="4:4" x14ac:dyDescent="0.2">
      <c r="D335" s="148"/>
    </row>
    <row r="336" spans="4:4" x14ac:dyDescent="0.2">
      <c r="D336" s="148"/>
    </row>
    <row r="337" spans="4:4" x14ac:dyDescent="0.2">
      <c r="D337" s="148"/>
    </row>
    <row r="338" spans="4:4" x14ac:dyDescent="0.2">
      <c r="D338" s="148"/>
    </row>
    <row r="339" spans="4:4" x14ac:dyDescent="0.2">
      <c r="D339" s="148"/>
    </row>
    <row r="340" spans="4:4" x14ac:dyDescent="0.2">
      <c r="D340" s="148"/>
    </row>
    <row r="341" spans="4:4" x14ac:dyDescent="0.2">
      <c r="D341" s="148"/>
    </row>
    <row r="342" spans="4:4" x14ac:dyDescent="0.2">
      <c r="D342" s="148"/>
    </row>
    <row r="343" spans="4:4" x14ac:dyDescent="0.2">
      <c r="D343" s="148"/>
    </row>
    <row r="344" spans="4:4" x14ac:dyDescent="0.2">
      <c r="D344" s="148"/>
    </row>
    <row r="345" spans="4:4" x14ac:dyDescent="0.2">
      <c r="D345" s="148"/>
    </row>
    <row r="346" spans="4:4" x14ac:dyDescent="0.2">
      <c r="D346" s="148"/>
    </row>
    <row r="347" spans="4:4" x14ac:dyDescent="0.2">
      <c r="D347" s="148"/>
    </row>
    <row r="348" spans="4:4" x14ac:dyDescent="0.2">
      <c r="D348" s="148"/>
    </row>
    <row r="349" spans="4:4" x14ac:dyDescent="0.2">
      <c r="D349" s="148"/>
    </row>
    <row r="350" spans="4:4" x14ac:dyDescent="0.2">
      <c r="D350" s="148"/>
    </row>
    <row r="351" spans="4:4" x14ac:dyDescent="0.2">
      <c r="D351" s="148"/>
    </row>
    <row r="352" spans="4:4" x14ac:dyDescent="0.2">
      <c r="D352" s="148"/>
    </row>
    <row r="353" spans="4:4" x14ac:dyDescent="0.2">
      <c r="D353" s="148"/>
    </row>
    <row r="354" spans="4:4" x14ac:dyDescent="0.2">
      <c r="D354" s="148"/>
    </row>
    <row r="355" spans="4:4" x14ac:dyDescent="0.2">
      <c r="D355" s="148"/>
    </row>
    <row r="356" spans="4:4" x14ac:dyDescent="0.2">
      <c r="D356" s="148"/>
    </row>
    <row r="357" spans="4:4" x14ac:dyDescent="0.2">
      <c r="D357" s="148"/>
    </row>
    <row r="358" spans="4:4" x14ac:dyDescent="0.2">
      <c r="D358" s="148"/>
    </row>
    <row r="359" spans="4:4" x14ac:dyDescent="0.2">
      <c r="D359" s="148"/>
    </row>
    <row r="360" spans="4:4" x14ac:dyDescent="0.2">
      <c r="D360" s="148"/>
    </row>
    <row r="361" spans="4:4" x14ac:dyDescent="0.2">
      <c r="D361" s="148"/>
    </row>
    <row r="362" spans="4:4" x14ac:dyDescent="0.2">
      <c r="D362" s="148"/>
    </row>
    <row r="363" spans="4:4" x14ac:dyDescent="0.2">
      <c r="D363" s="148"/>
    </row>
    <row r="364" spans="4:4" x14ac:dyDescent="0.2">
      <c r="D364" s="148"/>
    </row>
    <row r="365" spans="4:4" x14ac:dyDescent="0.2">
      <c r="D365" s="148"/>
    </row>
    <row r="366" spans="4:4" x14ac:dyDescent="0.2">
      <c r="D366" s="148"/>
    </row>
    <row r="367" spans="4:4" x14ac:dyDescent="0.2">
      <c r="D367" s="148"/>
    </row>
    <row r="368" spans="4:4" x14ac:dyDescent="0.2">
      <c r="D368" s="148"/>
    </row>
    <row r="369" spans="4:4" x14ac:dyDescent="0.2">
      <c r="D369" s="148"/>
    </row>
    <row r="370" spans="4:4" x14ac:dyDescent="0.2">
      <c r="D370" s="148"/>
    </row>
    <row r="371" spans="4:4" x14ac:dyDescent="0.2">
      <c r="D371" s="148"/>
    </row>
    <row r="372" spans="4:4" x14ac:dyDescent="0.2">
      <c r="D372" s="148"/>
    </row>
    <row r="373" spans="4:4" x14ac:dyDescent="0.2">
      <c r="D373" s="148"/>
    </row>
    <row r="374" spans="4:4" x14ac:dyDescent="0.2">
      <c r="D374" s="148"/>
    </row>
    <row r="375" spans="4:4" x14ac:dyDescent="0.2">
      <c r="D375" s="148"/>
    </row>
    <row r="376" spans="4:4" x14ac:dyDescent="0.2">
      <c r="D376" s="148"/>
    </row>
    <row r="377" spans="4:4" x14ac:dyDescent="0.2">
      <c r="D377" s="148"/>
    </row>
    <row r="378" spans="4:4" x14ac:dyDescent="0.2">
      <c r="D378" s="148"/>
    </row>
    <row r="379" spans="4:4" x14ac:dyDescent="0.2">
      <c r="D379" s="148"/>
    </row>
    <row r="380" spans="4:4" x14ac:dyDescent="0.2">
      <c r="D380" s="148"/>
    </row>
    <row r="381" spans="4:4" x14ac:dyDescent="0.2">
      <c r="D381" s="148"/>
    </row>
    <row r="382" spans="4:4" x14ac:dyDescent="0.2">
      <c r="D382" s="148"/>
    </row>
    <row r="383" spans="4:4" x14ac:dyDescent="0.2">
      <c r="D383" s="148"/>
    </row>
    <row r="384" spans="4:4" x14ac:dyDescent="0.2">
      <c r="D384" s="148"/>
    </row>
    <row r="385" spans="4:4" x14ac:dyDescent="0.2">
      <c r="D385" s="148"/>
    </row>
    <row r="386" spans="4:4" x14ac:dyDescent="0.2">
      <c r="D386" s="148"/>
    </row>
    <row r="387" spans="4:4" x14ac:dyDescent="0.2">
      <c r="D387" s="148"/>
    </row>
    <row r="388" spans="4:4" x14ac:dyDescent="0.2">
      <c r="D388" s="148"/>
    </row>
    <row r="389" spans="4:4" x14ac:dyDescent="0.2">
      <c r="D389" s="148"/>
    </row>
    <row r="390" spans="4:4" x14ac:dyDescent="0.2">
      <c r="D390" s="148"/>
    </row>
    <row r="391" spans="4:4" x14ac:dyDescent="0.2">
      <c r="D391" s="148"/>
    </row>
    <row r="392" spans="4:4" x14ac:dyDescent="0.2">
      <c r="D392" s="148"/>
    </row>
    <row r="393" spans="4:4" x14ac:dyDescent="0.2">
      <c r="D393" s="148"/>
    </row>
    <row r="394" spans="4:4" x14ac:dyDescent="0.2">
      <c r="D394" s="148"/>
    </row>
    <row r="395" spans="4:4" x14ac:dyDescent="0.2">
      <c r="D395" s="148"/>
    </row>
    <row r="396" spans="4:4" x14ac:dyDescent="0.2">
      <c r="D396" s="148"/>
    </row>
    <row r="397" spans="4:4" x14ac:dyDescent="0.2">
      <c r="D397" s="148"/>
    </row>
    <row r="398" spans="4:4" x14ac:dyDescent="0.2">
      <c r="D398" s="148"/>
    </row>
    <row r="399" spans="4:4" x14ac:dyDescent="0.2">
      <c r="D399" s="148"/>
    </row>
    <row r="400" spans="4:4" x14ac:dyDescent="0.2">
      <c r="D400" s="148"/>
    </row>
    <row r="401" spans="4:4" x14ac:dyDescent="0.2">
      <c r="D401" s="148"/>
    </row>
    <row r="402" spans="4:4" x14ac:dyDescent="0.2">
      <c r="D402" s="148"/>
    </row>
    <row r="403" spans="4:4" x14ac:dyDescent="0.2">
      <c r="D403" s="148"/>
    </row>
    <row r="404" spans="4:4" x14ac:dyDescent="0.2">
      <c r="D404" s="148"/>
    </row>
    <row r="405" spans="4:4" x14ac:dyDescent="0.2">
      <c r="D405" s="148"/>
    </row>
    <row r="406" spans="4:4" x14ac:dyDescent="0.2">
      <c r="D406" s="148"/>
    </row>
    <row r="407" spans="4:4" x14ac:dyDescent="0.2">
      <c r="D407" s="148"/>
    </row>
    <row r="408" spans="4:4" x14ac:dyDescent="0.2">
      <c r="D408" s="148"/>
    </row>
    <row r="409" spans="4:4" x14ac:dyDescent="0.2">
      <c r="D409" s="148"/>
    </row>
    <row r="410" spans="4:4" x14ac:dyDescent="0.2">
      <c r="D410" s="148"/>
    </row>
    <row r="411" spans="4:4" x14ac:dyDescent="0.2">
      <c r="D411" s="148"/>
    </row>
    <row r="412" spans="4:4" x14ac:dyDescent="0.2">
      <c r="D412" s="148"/>
    </row>
    <row r="413" spans="4:4" x14ac:dyDescent="0.2">
      <c r="D413" s="148"/>
    </row>
    <row r="414" spans="4:4" x14ac:dyDescent="0.2">
      <c r="D414" s="148"/>
    </row>
    <row r="415" spans="4:4" x14ac:dyDescent="0.2">
      <c r="D415" s="148"/>
    </row>
    <row r="416" spans="4:4" x14ac:dyDescent="0.2">
      <c r="D416" s="148"/>
    </row>
    <row r="417" spans="4:4" x14ac:dyDescent="0.2">
      <c r="D417" s="148"/>
    </row>
    <row r="418" spans="4:4" x14ac:dyDescent="0.2">
      <c r="D418" s="148"/>
    </row>
    <row r="419" spans="4:4" x14ac:dyDescent="0.2">
      <c r="D419" s="148"/>
    </row>
    <row r="420" spans="4:4" x14ac:dyDescent="0.2">
      <c r="D420" s="148"/>
    </row>
    <row r="421" spans="4:4" x14ac:dyDescent="0.2">
      <c r="D421" s="148"/>
    </row>
    <row r="422" spans="4:4" x14ac:dyDescent="0.2">
      <c r="D422" s="148"/>
    </row>
    <row r="423" spans="4:4" x14ac:dyDescent="0.2">
      <c r="D423" s="148"/>
    </row>
    <row r="424" spans="4:4" x14ac:dyDescent="0.2">
      <c r="D424" s="148"/>
    </row>
    <row r="425" spans="4:4" x14ac:dyDescent="0.2">
      <c r="D425" s="148"/>
    </row>
    <row r="426" spans="4:4" x14ac:dyDescent="0.2">
      <c r="D426" s="148"/>
    </row>
    <row r="427" spans="4:4" x14ac:dyDescent="0.2">
      <c r="D427" s="148"/>
    </row>
    <row r="428" spans="4:4" x14ac:dyDescent="0.2">
      <c r="D428" s="148"/>
    </row>
    <row r="429" spans="4:4" x14ac:dyDescent="0.2">
      <c r="D429" s="148"/>
    </row>
    <row r="430" spans="4:4" x14ac:dyDescent="0.2">
      <c r="D430" s="148"/>
    </row>
    <row r="431" spans="4:4" x14ac:dyDescent="0.2">
      <c r="D431" s="148"/>
    </row>
    <row r="432" spans="4:4" x14ac:dyDescent="0.2">
      <c r="D432" s="148"/>
    </row>
    <row r="433" spans="4:4" x14ac:dyDescent="0.2">
      <c r="D433" s="148"/>
    </row>
    <row r="434" spans="4:4" x14ac:dyDescent="0.2">
      <c r="D434" s="148"/>
    </row>
    <row r="435" spans="4:4" x14ac:dyDescent="0.2">
      <c r="D435" s="148"/>
    </row>
    <row r="436" spans="4:4" x14ac:dyDescent="0.2">
      <c r="D436" s="148"/>
    </row>
    <row r="437" spans="4:4" x14ac:dyDescent="0.2">
      <c r="D437" s="148"/>
    </row>
    <row r="438" spans="4:4" x14ac:dyDescent="0.2">
      <c r="D438" s="148"/>
    </row>
    <row r="439" spans="4:4" x14ac:dyDescent="0.2">
      <c r="D439" s="148"/>
    </row>
    <row r="440" spans="4:4" x14ac:dyDescent="0.2">
      <c r="D440" s="148"/>
    </row>
    <row r="441" spans="4:4" x14ac:dyDescent="0.2">
      <c r="D441" s="148"/>
    </row>
    <row r="442" spans="4:4" x14ac:dyDescent="0.2">
      <c r="D442" s="148"/>
    </row>
    <row r="443" spans="4:4" x14ac:dyDescent="0.2">
      <c r="D443" s="148"/>
    </row>
    <row r="444" spans="4:4" x14ac:dyDescent="0.2">
      <c r="D444" s="148"/>
    </row>
    <row r="445" spans="4:4" x14ac:dyDescent="0.2">
      <c r="D445" s="148"/>
    </row>
    <row r="446" spans="4:4" x14ac:dyDescent="0.2">
      <c r="D446" s="148"/>
    </row>
    <row r="447" spans="4:4" x14ac:dyDescent="0.2">
      <c r="D447" s="148"/>
    </row>
    <row r="448" spans="4:4" x14ac:dyDescent="0.2">
      <c r="D448" s="148"/>
    </row>
    <row r="449" spans="4:4" x14ac:dyDescent="0.2">
      <c r="D449" s="148"/>
    </row>
    <row r="450" spans="4:4" x14ac:dyDescent="0.2">
      <c r="D450" s="148"/>
    </row>
    <row r="451" spans="4:4" x14ac:dyDescent="0.2">
      <c r="D451" s="148"/>
    </row>
    <row r="452" spans="4:4" x14ac:dyDescent="0.2">
      <c r="D452" s="148"/>
    </row>
    <row r="453" spans="4:4" x14ac:dyDescent="0.2">
      <c r="D453" s="148"/>
    </row>
    <row r="454" spans="4:4" x14ac:dyDescent="0.2">
      <c r="D454" s="148"/>
    </row>
    <row r="455" spans="4:4" x14ac:dyDescent="0.2">
      <c r="D455" s="148"/>
    </row>
    <row r="456" spans="4:4" x14ac:dyDescent="0.2">
      <c r="D456" s="148"/>
    </row>
    <row r="457" spans="4:4" x14ac:dyDescent="0.2">
      <c r="D457" s="148"/>
    </row>
    <row r="458" spans="4:4" x14ac:dyDescent="0.2">
      <c r="D458" s="148"/>
    </row>
    <row r="459" spans="4:4" x14ac:dyDescent="0.2">
      <c r="D459" s="148"/>
    </row>
    <row r="460" spans="4:4" x14ac:dyDescent="0.2">
      <c r="D460" s="148"/>
    </row>
    <row r="461" spans="4:4" x14ac:dyDescent="0.2">
      <c r="D461" s="148"/>
    </row>
    <row r="462" spans="4:4" x14ac:dyDescent="0.2">
      <c r="D462" s="148"/>
    </row>
    <row r="463" spans="4:4" x14ac:dyDescent="0.2">
      <c r="D463" s="148"/>
    </row>
    <row r="464" spans="4:4" x14ac:dyDescent="0.2">
      <c r="D464" s="148"/>
    </row>
    <row r="465" spans="4:4" x14ac:dyDescent="0.2">
      <c r="D465" s="148"/>
    </row>
    <row r="466" spans="4:4" x14ac:dyDescent="0.2">
      <c r="D466" s="148"/>
    </row>
    <row r="467" spans="4:4" x14ac:dyDescent="0.2">
      <c r="D467" s="148"/>
    </row>
    <row r="468" spans="4:4" x14ac:dyDescent="0.2">
      <c r="D468" s="148"/>
    </row>
    <row r="469" spans="4:4" x14ac:dyDescent="0.2">
      <c r="D469" s="148"/>
    </row>
    <row r="470" spans="4:4" x14ac:dyDescent="0.2">
      <c r="D470" s="148"/>
    </row>
    <row r="471" spans="4:4" x14ac:dyDescent="0.2">
      <c r="D471" s="148"/>
    </row>
    <row r="472" spans="4:4" x14ac:dyDescent="0.2">
      <c r="D472" s="148"/>
    </row>
    <row r="473" spans="4:4" x14ac:dyDescent="0.2">
      <c r="D473" s="148"/>
    </row>
    <row r="474" spans="4:4" x14ac:dyDescent="0.2">
      <c r="D474" s="148"/>
    </row>
    <row r="475" spans="4:4" x14ac:dyDescent="0.2">
      <c r="D475" s="148"/>
    </row>
    <row r="476" spans="4:4" x14ac:dyDescent="0.2">
      <c r="D476" s="148"/>
    </row>
    <row r="477" spans="4:4" x14ac:dyDescent="0.2">
      <c r="D477" s="148"/>
    </row>
    <row r="478" spans="4:4" x14ac:dyDescent="0.2">
      <c r="D478" s="148"/>
    </row>
    <row r="479" spans="4:4" x14ac:dyDescent="0.2">
      <c r="D479" s="148"/>
    </row>
    <row r="480" spans="4:4" x14ac:dyDescent="0.2">
      <c r="D480" s="148"/>
    </row>
    <row r="481" spans="4:4" x14ac:dyDescent="0.2">
      <c r="D481" s="148"/>
    </row>
    <row r="482" spans="4:4" x14ac:dyDescent="0.2">
      <c r="D482" s="148"/>
    </row>
    <row r="483" spans="4:4" x14ac:dyDescent="0.2">
      <c r="D483" s="148"/>
    </row>
    <row r="484" spans="4:4" x14ac:dyDescent="0.2">
      <c r="D484" s="148"/>
    </row>
    <row r="485" spans="4:4" x14ac:dyDescent="0.2">
      <c r="D485" s="148"/>
    </row>
    <row r="486" spans="4:4" x14ac:dyDescent="0.2">
      <c r="D486" s="148"/>
    </row>
    <row r="487" spans="4:4" x14ac:dyDescent="0.2">
      <c r="D487" s="148"/>
    </row>
    <row r="488" spans="4:4" x14ac:dyDescent="0.2">
      <c r="D488" s="148"/>
    </row>
    <row r="489" spans="4:4" x14ac:dyDescent="0.2">
      <c r="D489" s="148"/>
    </row>
    <row r="490" spans="4:4" x14ac:dyDescent="0.2">
      <c r="D490" s="148"/>
    </row>
    <row r="491" spans="4:4" x14ac:dyDescent="0.2">
      <c r="D491" s="148"/>
    </row>
    <row r="492" spans="4:4" x14ac:dyDescent="0.2">
      <c r="D492" s="148"/>
    </row>
    <row r="493" spans="4:4" x14ac:dyDescent="0.2">
      <c r="D493" s="148"/>
    </row>
    <row r="494" spans="4:4" x14ac:dyDescent="0.2">
      <c r="D494" s="148"/>
    </row>
    <row r="495" spans="4:4" x14ac:dyDescent="0.2">
      <c r="D495" s="148"/>
    </row>
    <row r="496" spans="4:4" x14ac:dyDescent="0.2">
      <c r="D496" s="148"/>
    </row>
    <row r="497" spans="4:4" x14ac:dyDescent="0.2">
      <c r="D497" s="148"/>
    </row>
    <row r="498" spans="4:4" x14ac:dyDescent="0.2">
      <c r="D498" s="148"/>
    </row>
    <row r="499" spans="4:4" x14ac:dyDescent="0.2">
      <c r="D499" s="148"/>
    </row>
    <row r="500" spans="4:4" x14ac:dyDescent="0.2">
      <c r="D500" s="148"/>
    </row>
    <row r="501" spans="4:4" x14ac:dyDescent="0.2">
      <c r="D501" s="148"/>
    </row>
    <row r="502" spans="4:4" x14ac:dyDescent="0.2">
      <c r="D502" s="148"/>
    </row>
    <row r="503" spans="4:4" x14ac:dyDescent="0.2">
      <c r="D503" s="148"/>
    </row>
    <row r="504" spans="4:4" x14ac:dyDescent="0.2">
      <c r="D504" s="148"/>
    </row>
    <row r="505" spans="4:4" x14ac:dyDescent="0.2">
      <c r="D505" s="148"/>
    </row>
    <row r="506" spans="4:4" x14ac:dyDescent="0.2">
      <c r="D506" s="148"/>
    </row>
    <row r="507" spans="4:4" x14ac:dyDescent="0.2">
      <c r="D507" s="148"/>
    </row>
    <row r="508" spans="4:4" x14ac:dyDescent="0.2">
      <c r="D508" s="148"/>
    </row>
    <row r="509" spans="4:4" x14ac:dyDescent="0.2">
      <c r="D509" s="148"/>
    </row>
    <row r="510" spans="4:4" x14ac:dyDescent="0.2">
      <c r="D510" s="148"/>
    </row>
    <row r="511" spans="4:4" x14ac:dyDescent="0.2">
      <c r="D511" s="148"/>
    </row>
    <row r="512" spans="4:4" x14ac:dyDescent="0.2">
      <c r="D512" s="148"/>
    </row>
    <row r="513" spans="4:4" x14ac:dyDescent="0.2">
      <c r="D513" s="148"/>
    </row>
    <row r="514" spans="4:4" x14ac:dyDescent="0.2">
      <c r="D514" s="148"/>
    </row>
    <row r="515" spans="4:4" x14ac:dyDescent="0.2">
      <c r="D515" s="148"/>
    </row>
    <row r="516" spans="4:4" x14ac:dyDescent="0.2">
      <c r="D516" s="148"/>
    </row>
    <row r="517" spans="4:4" x14ac:dyDescent="0.2">
      <c r="D517" s="148"/>
    </row>
    <row r="518" spans="4:4" x14ac:dyDescent="0.2">
      <c r="D518" s="148"/>
    </row>
    <row r="519" spans="4:4" x14ac:dyDescent="0.2">
      <c r="D519" s="148"/>
    </row>
    <row r="520" spans="4:4" x14ac:dyDescent="0.2">
      <c r="D520" s="148"/>
    </row>
    <row r="521" spans="4:4" x14ac:dyDescent="0.2">
      <c r="D521" s="148"/>
    </row>
    <row r="522" spans="4:4" x14ac:dyDescent="0.2">
      <c r="D522" s="148"/>
    </row>
    <row r="523" spans="4:4" x14ac:dyDescent="0.2">
      <c r="D523" s="148"/>
    </row>
    <row r="524" spans="4:4" x14ac:dyDescent="0.2">
      <c r="D524" s="148"/>
    </row>
    <row r="525" spans="4:4" x14ac:dyDescent="0.2">
      <c r="D525" s="148"/>
    </row>
    <row r="526" spans="4:4" x14ac:dyDescent="0.2">
      <c r="D526" s="148"/>
    </row>
    <row r="527" spans="4:4" x14ac:dyDescent="0.2">
      <c r="D527" s="148"/>
    </row>
    <row r="528" spans="4:4" x14ac:dyDescent="0.2">
      <c r="D528" s="148"/>
    </row>
    <row r="529" spans="4:4" x14ac:dyDescent="0.2">
      <c r="D529" s="148"/>
    </row>
    <row r="530" spans="4:4" x14ac:dyDescent="0.2">
      <c r="D530" s="148"/>
    </row>
    <row r="531" spans="4:4" x14ac:dyDescent="0.2">
      <c r="D531" s="148"/>
    </row>
    <row r="532" spans="4:4" x14ac:dyDescent="0.2">
      <c r="D532" s="148"/>
    </row>
    <row r="533" spans="4:4" x14ac:dyDescent="0.2">
      <c r="D533" s="148"/>
    </row>
    <row r="534" spans="4:4" x14ac:dyDescent="0.2">
      <c r="D534" s="148"/>
    </row>
    <row r="535" spans="4:4" x14ac:dyDescent="0.2">
      <c r="D535" s="148"/>
    </row>
    <row r="536" spans="4:4" x14ac:dyDescent="0.2">
      <c r="D536" s="148"/>
    </row>
    <row r="537" spans="4:4" x14ac:dyDescent="0.2">
      <c r="D537" s="148"/>
    </row>
    <row r="538" spans="4:4" x14ac:dyDescent="0.2">
      <c r="D538" s="148"/>
    </row>
    <row r="539" spans="4:4" x14ac:dyDescent="0.2">
      <c r="D539" s="148"/>
    </row>
    <row r="540" spans="4:4" x14ac:dyDescent="0.2">
      <c r="D540" s="148"/>
    </row>
    <row r="541" spans="4:4" x14ac:dyDescent="0.2">
      <c r="D541" s="148"/>
    </row>
    <row r="542" spans="4:4" x14ac:dyDescent="0.2">
      <c r="D542" s="148"/>
    </row>
    <row r="543" spans="4:4" x14ac:dyDescent="0.2">
      <c r="D543" s="148"/>
    </row>
    <row r="544" spans="4:4" x14ac:dyDescent="0.2">
      <c r="D544" s="148"/>
    </row>
    <row r="545" spans="4:4" x14ac:dyDescent="0.2">
      <c r="D545" s="148"/>
    </row>
    <row r="546" spans="4:4" x14ac:dyDescent="0.2">
      <c r="D546" s="148"/>
    </row>
    <row r="547" spans="4:4" x14ac:dyDescent="0.2">
      <c r="D547" s="148"/>
    </row>
    <row r="548" spans="4:4" x14ac:dyDescent="0.2">
      <c r="D548" s="148"/>
    </row>
    <row r="549" spans="4:4" x14ac:dyDescent="0.2">
      <c r="D549" s="148"/>
    </row>
    <row r="550" spans="4:4" x14ac:dyDescent="0.2">
      <c r="D550" s="148"/>
    </row>
    <row r="551" spans="4:4" x14ac:dyDescent="0.2">
      <c r="D551" s="148"/>
    </row>
    <row r="552" spans="4:4" x14ac:dyDescent="0.2">
      <c r="D552" s="148"/>
    </row>
    <row r="553" spans="4:4" x14ac:dyDescent="0.2">
      <c r="D553" s="148"/>
    </row>
    <row r="554" spans="4:4" x14ac:dyDescent="0.2">
      <c r="D554" s="148"/>
    </row>
    <row r="555" spans="4:4" x14ac:dyDescent="0.2">
      <c r="D555" s="148"/>
    </row>
    <row r="556" spans="4:4" x14ac:dyDescent="0.2">
      <c r="D556" s="148"/>
    </row>
    <row r="557" spans="4:4" x14ac:dyDescent="0.2">
      <c r="D557" s="148"/>
    </row>
    <row r="558" spans="4:4" x14ac:dyDescent="0.2">
      <c r="D558" s="148"/>
    </row>
    <row r="559" spans="4:4" x14ac:dyDescent="0.2">
      <c r="D559" s="148"/>
    </row>
    <row r="560" spans="4:4" x14ac:dyDescent="0.2">
      <c r="D560" s="148"/>
    </row>
    <row r="561" spans="4:4" x14ac:dyDescent="0.2">
      <c r="D561" s="148"/>
    </row>
    <row r="562" spans="4:4" x14ac:dyDescent="0.2">
      <c r="D562" s="148"/>
    </row>
    <row r="563" spans="4:4" x14ac:dyDescent="0.2">
      <c r="D563" s="148"/>
    </row>
    <row r="564" spans="4:4" x14ac:dyDescent="0.2">
      <c r="D564" s="148"/>
    </row>
    <row r="565" spans="4:4" x14ac:dyDescent="0.2">
      <c r="D565" s="148"/>
    </row>
    <row r="566" spans="4:4" x14ac:dyDescent="0.2">
      <c r="D566" s="148"/>
    </row>
    <row r="567" spans="4:4" x14ac:dyDescent="0.2">
      <c r="D567" s="148"/>
    </row>
    <row r="568" spans="4:4" x14ac:dyDescent="0.2">
      <c r="D568" s="148"/>
    </row>
    <row r="569" spans="4:4" x14ac:dyDescent="0.2">
      <c r="D569" s="148"/>
    </row>
    <row r="570" spans="4:4" x14ac:dyDescent="0.2">
      <c r="D570" s="148"/>
    </row>
    <row r="571" spans="4:4" x14ac:dyDescent="0.2">
      <c r="D571" s="148"/>
    </row>
    <row r="572" spans="4:4" x14ac:dyDescent="0.2">
      <c r="D572" s="148"/>
    </row>
    <row r="573" spans="4:4" x14ac:dyDescent="0.2">
      <c r="D573" s="148"/>
    </row>
    <row r="574" spans="4:4" x14ac:dyDescent="0.2">
      <c r="D574" s="148"/>
    </row>
    <row r="575" spans="4:4" x14ac:dyDescent="0.2">
      <c r="D575" s="148"/>
    </row>
    <row r="576" spans="4:4" x14ac:dyDescent="0.2">
      <c r="D576" s="148"/>
    </row>
    <row r="577" spans="4:4" x14ac:dyDescent="0.2">
      <c r="D577" s="148"/>
    </row>
    <row r="578" spans="4:4" x14ac:dyDescent="0.2">
      <c r="D578" s="148"/>
    </row>
    <row r="579" spans="4:4" x14ac:dyDescent="0.2">
      <c r="D579" s="148"/>
    </row>
    <row r="580" spans="4:4" x14ac:dyDescent="0.2">
      <c r="D580" s="148"/>
    </row>
    <row r="581" spans="4:4" x14ac:dyDescent="0.2">
      <c r="D581" s="148"/>
    </row>
    <row r="582" spans="4:4" x14ac:dyDescent="0.2">
      <c r="D582" s="148"/>
    </row>
    <row r="583" spans="4:4" x14ac:dyDescent="0.2">
      <c r="D583" s="148"/>
    </row>
    <row r="584" spans="4:4" x14ac:dyDescent="0.2">
      <c r="D584" s="148"/>
    </row>
    <row r="585" spans="4:4" x14ac:dyDescent="0.2">
      <c r="D585" s="148"/>
    </row>
    <row r="586" spans="4:4" x14ac:dyDescent="0.2">
      <c r="D586" s="148"/>
    </row>
    <row r="587" spans="4:4" x14ac:dyDescent="0.2">
      <c r="D587" s="148"/>
    </row>
    <row r="588" spans="4:4" x14ac:dyDescent="0.2">
      <c r="D588" s="148"/>
    </row>
    <row r="589" spans="4:4" x14ac:dyDescent="0.2">
      <c r="D589" s="148"/>
    </row>
    <row r="590" spans="4:4" x14ac:dyDescent="0.2">
      <c r="D590" s="148"/>
    </row>
    <row r="591" spans="4:4" x14ac:dyDescent="0.2">
      <c r="D591" s="148"/>
    </row>
    <row r="592" spans="4:4" x14ac:dyDescent="0.2">
      <c r="D592" s="148"/>
    </row>
    <row r="593" spans="4:4" x14ac:dyDescent="0.2">
      <c r="D593" s="148"/>
    </row>
    <row r="594" spans="4:4" x14ac:dyDescent="0.2">
      <c r="D594" s="148"/>
    </row>
    <row r="595" spans="4:4" x14ac:dyDescent="0.2">
      <c r="D595" s="148"/>
    </row>
    <row r="596" spans="4:4" x14ac:dyDescent="0.2">
      <c r="D596" s="148"/>
    </row>
    <row r="597" spans="4:4" x14ac:dyDescent="0.2">
      <c r="D597" s="148"/>
    </row>
    <row r="598" spans="4:4" x14ac:dyDescent="0.2">
      <c r="D598" s="148"/>
    </row>
    <row r="599" spans="4:4" x14ac:dyDescent="0.2">
      <c r="D599" s="148"/>
    </row>
    <row r="600" spans="4:4" x14ac:dyDescent="0.2">
      <c r="D600" s="148"/>
    </row>
    <row r="601" spans="4:4" x14ac:dyDescent="0.2">
      <c r="D601" s="148"/>
    </row>
    <row r="602" spans="4:4" x14ac:dyDescent="0.2">
      <c r="D602" s="148"/>
    </row>
    <row r="603" spans="4:4" x14ac:dyDescent="0.2">
      <c r="D603" s="148"/>
    </row>
    <row r="604" spans="4:4" x14ac:dyDescent="0.2">
      <c r="D604" s="148"/>
    </row>
    <row r="605" spans="4:4" x14ac:dyDescent="0.2">
      <c r="D605" s="148"/>
    </row>
    <row r="606" spans="4:4" x14ac:dyDescent="0.2">
      <c r="D606" s="148"/>
    </row>
    <row r="607" spans="4:4" x14ac:dyDescent="0.2">
      <c r="D607" s="148"/>
    </row>
    <row r="608" spans="4:4" x14ac:dyDescent="0.2">
      <c r="D608" s="148"/>
    </row>
    <row r="609" spans="4:4" x14ac:dyDescent="0.2">
      <c r="D609" s="148"/>
    </row>
    <row r="610" spans="4:4" x14ac:dyDescent="0.2">
      <c r="D610" s="148"/>
    </row>
    <row r="611" spans="4:4" x14ac:dyDescent="0.2">
      <c r="D611" s="148"/>
    </row>
    <row r="612" spans="4:4" x14ac:dyDescent="0.2">
      <c r="D612" s="148"/>
    </row>
    <row r="613" spans="4:4" x14ac:dyDescent="0.2">
      <c r="D613" s="148"/>
    </row>
    <row r="614" spans="4:4" x14ac:dyDescent="0.2">
      <c r="D614" s="148"/>
    </row>
    <row r="615" spans="4:4" x14ac:dyDescent="0.2">
      <c r="D615" s="148"/>
    </row>
    <row r="616" spans="4:4" x14ac:dyDescent="0.2">
      <c r="D616" s="148"/>
    </row>
    <row r="617" spans="4:4" x14ac:dyDescent="0.2">
      <c r="D617" s="148"/>
    </row>
    <row r="618" spans="4:4" x14ac:dyDescent="0.2">
      <c r="D618" s="148"/>
    </row>
    <row r="619" spans="4:4" x14ac:dyDescent="0.2">
      <c r="D619" s="148"/>
    </row>
    <row r="620" spans="4:4" x14ac:dyDescent="0.2">
      <c r="D620" s="148"/>
    </row>
    <row r="621" spans="4:4" x14ac:dyDescent="0.2">
      <c r="D621" s="148"/>
    </row>
    <row r="622" spans="4:4" x14ac:dyDescent="0.2">
      <c r="D622" s="148"/>
    </row>
    <row r="623" spans="4:4" x14ac:dyDescent="0.2">
      <c r="D623" s="148"/>
    </row>
    <row r="624" spans="4:4" x14ac:dyDescent="0.2">
      <c r="D624" s="148"/>
    </row>
    <row r="625" spans="4:4" x14ac:dyDescent="0.2">
      <c r="D625" s="148"/>
    </row>
    <row r="626" spans="4:4" x14ac:dyDescent="0.2">
      <c r="D626" s="148"/>
    </row>
    <row r="627" spans="4:4" x14ac:dyDescent="0.2">
      <c r="D627" s="148"/>
    </row>
    <row r="628" spans="4:4" x14ac:dyDescent="0.2">
      <c r="D628" s="148"/>
    </row>
    <row r="629" spans="4:4" x14ac:dyDescent="0.2">
      <c r="D629" s="148"/>
    </row>
    <row r="630" spans="4:4" x14ac:dyDescent="0.2">
      <c r="D630" s="148"/>
    </row>
    <row r="631" spans="4:4" x14ac:dyDescent="0.2">
      <c r="D631" s="148"/>
    </row>
    <row r="632" spans="4:4" x14ac:dyDescent="0.2">
      <c r="D632" s="148"/>
    </row>
    <row r="633" spans="4:4" x14ac:dyDescent="0.2">
      <c r="D633" s="148"/>
    </row>
    <row r="634" spans="4:4" x14ac:dyDescent="0.2">
      <c r="D634" s="148"/>
    </row>
    <row r="635" spans="4:4" x14ac:dyDescent="0.2">
      <c r="D635" s="148"/>
    </row>
    <row r="636" spans="4:4" x14ac:dyDescent="0.2">
      <c r="D636" s="148"/>
    </row>
    <row r="637" spans="4:4" x14ac:dyDescent="0.2">
      <c r="D637" s="148"/>
    </row>
    <row r="638" spans="4:4" x14ac:dyDescent="0.2">
      <c r="D638" s="148"/>
    </row>
    <row r="639" spans="4:4" x14ac:dyDescent="0.2">
      <c r="D639" s="148"/>
    </row>
    <row r="640" spans="4:4" x14ac:dyDescent="0.2">
      <c r="D640" s="148"/>
    </row>
    <row r="641" spans="4:4" x14ac:dyDescent="0.2">
      <c r="D641" s="148"/>
    </row>
    <row r="642" spans="4:4" x14ac:dyDescent="0.2">
      <c r="D642" s="148"/>
    </row>
    <row r="643" spans="4:4" x14ac:dyDescent="0.2">
      <c r="D643" s="148"/>
    </row>
    <row r="644" spans="4:4" x14ac:dyDescent="0.2">
      <c r="D644" s="148"/>
    </row>
    <row r="645" spans="4:4" x14ac:dyDescent="0.2">
      <c r="D645" s="148"/>
    </row>
    <row r="646" spans="4:4" x14ac:dyDescent="0.2">
      <c r="D646" s="148"/>
    </row>
    <row r="647" spans="4:4" x14ac:dyDescent="0.2">
      <c r="D647" s="148"/>
    </row>
    <row r="648" spans="4:4" x14ac:dyDescent="0.2">
      <c r="D648" s="148"/>
    </row>
    <row r="649" spans="4:4" x14ac:dyDescent="0.2">
      <c r="D649" s="148"/>
    </row>
    <row r="650" spans="4:4" x14ac:dyDescent="0.2">
      <c r="D650" s="148"/>
    </row>
    <row r="651" spans="4:4" x14ac:dyDescent="0.2">
      <c r="D651" s="148"/>
    </row>
    <row r="652" spans="4:4" x14ac:dyDescent="0.2">
      <c r="D652" s="148"/>
    </row>
    <row r="653" spans="4:4" x14ac:dyDescent="0.2">
      <c r="D653" s="148"/>
    </row>
    <row r="654" spans="4:4" x14ac:dyDescent="0.2">
      <c r="D654" s="148"/>
    </row>
    <row r="655" spans="4:4" x14ac:dyDescent="0.2">
      <c r="D655" s="148"/>
    </row>
    <row r="656" spans="4:4" x14ac:dyDescent="0.2">
      <c r="D656" s="148"/>
    </row>
    <row r="657" spans="4:4" x14ac:dyDescent="0.2">
      <c r="D657" s="148"/>
    </row>
    <row r="658" spans="4:4" x14ac:dyDescent="0.2">
      <c r="D658" s="148"/>
    </row>
    <row r="659" spans="4:4" x14ac:dyDescent="0.2">
      <c r="D659" s="148"/>
    </row>
    <row r="660" spans="4:4" x14ac:dyDescent="0.2">
      <c r="D660" s="148"/>
    </row>
    <row r="661" spans="4:4" x14ac:dyDescent="0.2">
      <c r="D661" s="148"/>
    </row>
    <row r="662" spans="4:4" x14ac:dyDescent="0.2">
      <c r="D662" s="148"/>
    </row>
    <row r="663" spans="4:4" x14ac:dyDescent="0.2">
      <c r="D663" s="148"/>
    </row>
    <row r="664" spans="4:4" x14ac:dyDescent="0.2">
      <c r="D664" s="148"/>
    </row>
    <row r="665" spans="4:4" x14ac:dyDescent="0.2">
      <c r="D665" s="148"/>
    </row>
    <row r="666" spans="4:4" x14ac:dyDescent="0.2">
      <c r="D666" s="148"/>
    </row>
    <row r="667" spans="4:4" x14ac:dyDescent="0.2">
      <c r="D667" s="148"/>
    </row>
    <row r="668" spans="4:4" x14ac:dyDescent="0.2">
      <c r="D668" s="148"/>
    </row>
    <row r="669" spans="4:4" x14ac:dyDescent="0.2">
      <c r="D669" s="148"/>
    </row>
    <row r="670" spans="4:4" x14ac:dyDescent="0.2">
      <c r="D670" s="148"/>
    </row>
    <row r="671" spans="4:4" x14ac:dyDescent="0.2">
      <c r="D671" s="148"/>
    </row>
    <row r="672" spans="4:4" x14ac:dyDescent="0.2">
      <c r="D672" s="148"/>
    </row>
    <row r="673" spans="4:4" x14ac:dyDescent="0.2">
      <c r="D673" s="148"/>
    </row>
    <row r="674" spans="4:4" x14ac:dyDescent="0.2">
      <c r="D674" s="148"/>
    </row>
    <row r="675" spans="4:4" x14ac:dyDescent="0.2">
      <c r="D675" s="148"/>
    </row>
    <row r="676" spans="4:4" x14ac:dyDescent="0.2">
      <c r="D676" s="148"/>
    </row>
    <row r="677" spans="4:4" x14ac:dyDescent="0.2">
      <c r="D677" s="148"/>
    </row>
    <row r="678" spans="4:4" x14ac:dyDescent="0.2">
      <c r="D678" s="148"/>
    </row>
    <row r="679" spans="4:4" x14ac:dyDescent="0.2">
      <c r="D679" s="148"/>
    </row>
    <row r="680" spans="4:4" x14ac:dyDescent="0.2">
      <c r="D680" s="148"/>
    </row>
    <row r="681" spans="4:4" x14ac:dyDescent="0.2">
      <c r="D681" s="148"/>
    </row>
    <row r="682" spans="4:4" x14ac:dyDescent="0.2">
      <c r="D682" s="148"/>
    </row>
    <row r="683" spans="4:4" x14ac:dyDescent="0.2">
      <c r="D683" s="148"/>
    </row>
    <row r="684" spans="4:4" x14ac:dyDescent="0.2">
      <c r="D684" s="148"/>
    </row>
    <row r="685" spans="4:4" x14ac:dyDescent="0.2">
      <c r="D685" s="148"/>
    </row>
    <row r="686" spans="4:4" x14ac:dyDescent="0.2">
      <c r="D686" s="148"/>
    </row>
    <row r="687" spans="4:4" x14ac:dyDescent="0.2">
      <c r="D687" s="148"/>
    </row>
    <row r="688" spans="4:4" x14ac:dyDescent="0.2">
      <c r="D688" s="148"/>
    </row>
    <row r="689" spans="4:4" x14ac:dyDescent="0.2">
      <c r="D689" s="148"/>
    </row>
    <row r="690" spans="4:4" x14ac:dyDescent="0.2">
      <c r="D690" s="148"/>
    </row>
    <row r="691" spans="4:4" x14ac:dyDescent="0.2">
      <c r="D691" s="148"/>
    </row>
    <row r="692" spans="4:4" x14ac:dyDescent="0.2">
      <c r="D692" s="148"/>
    </row>
    <row r="693" spans="4:4" x14ac:dyDescent="0.2">
      <c r="D693" s="148"/>
    </row>
    <row r="694" spans="4:4" x14ac:dyDescent="0.2">
      <c r="D694" s="148"/>
    </row>
    <row r="695" spans="4:4" x14ac:dyDescent="0.2">
      <c r="D695" s="148"/>
    </row>
    <row r="696" spans="4:4" x14ac:dyDescent="0.2">
      <c r="D696" s="148"/>
    </row>
    <row r="697" spans="4:4" x14ac:dyDescent="0.2">
      <c r="D697" s="148"/>
    </row>
    <row r="698" spans="4:4" x14ac:dyDescent="0.2">
      <c r="D698" s="148"/>
    </row>
    <row r="699" spans="4:4" x14ac:dyDescent="0.2">
      <c r="D699" s="148"/>
    </row>
    <row r="700" spans="4:4" x14ac:dyDescent="0.2">
      <c r="D700" s="148"/>
    </row>
    <row r="701" spans="4:4" x14ac:dyDescent="0.2">
      <c r="D701" s="148"/>
    </row>
    <row r="702" spans="4:4" x14ac:dyDescent="0.2">
      <c r="D702" s="148"/>
    </row>
    <row r="703" spans="4:4" x14ac:dyDescent="0.2">
      <c r="D703" s="148"/>
    </row>
    <row r="704" spans="4:4" x14ac:dyDescent="0.2">
      <c r="D704" s="148"/>
    </row>
    <row r="705" spans="4:4" x14ac:dyDescent="0.2">
      <c r="D705" s="148"/>
    </row>
    <row r="706" spans="4:4" x14ac:dyDescent="0.2">
      <c r="D706" s="148"/>
    </row>
    <row r="707" spans="4:4" x14ac:dyDescent="0.2">
      <c r="D707" s="148"/>
    </row>
    <row r="708" spans="4:4" x14ac:dyDescent="0.2">
      <c r="D708" s="148"/>
    </row>
    <row r="709" spans="4:4" x14ac:dyDescent="0.2">
      <c r="D709" s="148"/>
    </row>
    <row r="710" spans="4:4" x14ac:dyDescent="0.2">
      <c r="D710" s="148"/>
    </row>
    <row r="711" spans="4:4" x14ac:dyDescent="0.2">
      <c r="D711" s="148"/>
    </row>
    <row r="712" spans="4:4" x14ac:dyDescent="0.2">
      <c r="D712" s="148"/>
    </row>
    <row r="713" spans="4:4" x14ac:dyDescent="0.2">
      <c r="D713" s="148"/>
    </row>
    <row r="714" spans="4:4" x14ac:dyDescent="0.2">
      <c r="D714" s="148"/>
    </row>
    <row r="715" spans="4:4" x14ac:dyDescent="0.2">
      <c r="D715" s="148"/>
    </row>
    <row r="716" spans="4:4" x14ac:dyDescent="0.2">
      <c r="D716" s="148"/>
    </row>
    <row r="717" spans="4:4" x14ac:dyDescent="0.2">
      <c r="D717" s="148"/>
    </row>
    <row r="718" spans="4:4" x14ac:dyDescent="0.2">
      <c r="D718" s="148"/>
    </row>
    <row r="719" spans="4:4" x14ac:dyDescent="0.2">
      <c r="D719" s="148"/>
    </row>
    <row r="720" spans="4:4" x14ac:dyDescent="0.2">
      <c r="D720" s="148"/>
    </row>
    <row r="721" spans="4:4" x14ac:dyDescent="0.2">
      <c r="D721" s="148"/>
    </row>
    <row r="722" spans="4:4" x14ac:dyDescent="0.2">
      <c r="D722" s="148"/>
    </row>
    <row r="723" spans="4:4" x14ac:dyDescent="0.2">
      <c r="D723" s="148"/>
    </row>
    <row r="724" spans="4:4" x14ac:dyDescent="0.2">
      <c r="D724" s="148"/>
    </row>
    <row r="725" spans="4:4" x14ac:dyDescent="0.2">
      <c r="D725" s="148"/>
    </row>
    <row r="726" spans="4:4" x14ac:dyDescent="0.2">
      <c r="D726" s="148"/>
    </row>
    <row r="727" spans="4:4" x14ac:dyDescent="0.2">
      <c r="D727" s="148"/>
    </row>
    <row r="728" spans="4:4" x14ac:dyDescent="0.2">
      <c r="D728" s="148"/>
    </row>
    <row r="729" spans="4:4" x14ac:dyDescent="0.2">
      <c r="D729" s="148"/>
    </row>
    <row r="730" spans="4:4" x14ac:dyDescent="0.2">
      <c r="D730" s="148"/>
    </row>
    <row r="731" spans="4:4" x14ac:dyDescent="0.2">
      <c r="D731" s="148"/>
    </row>
    <row r="732" spans="4:4" x14ac:dyDescent="0.2">
      <c r="D732" s="148"/>
    </row>
    <row r="733" spans="4:4" x14ac:dyDescent="0.2">
      <c r="D733" s="148"/>
    </row>
    <row r="734" spans="4:4" x14ac:dyDescent="0.2">
      <c r="D734" s="148"/>
    </row>
    <row r="735" spans="4:4" x14ac:dyDescent="0.2">
      <c r="D735" s="148"/>
    </row>
    <row r="736" spans="4:4" x14ac:dyDescent="0.2">
      <c r="D736" s="148"/>
    </row>
    <row r="737" spans="4:4" x14ac:dyDescent="0.2">
      <c r="D737" s="148"/>
    </row>
    <row r="738" spans="4:4" x14ac:dyDescent="0.2">
      <c r="D738" s="148"/>
    </row>
    <row r="739" spans="4:4" x14ac:dyDescent="0.2">
      <c r="D739" s="148"/>
    </row>
    <row r="740" spans="4:4" x14ac:dyDescent="0.2">
      <c r="D740" s="148"/>
    </row>
    <row r="741" spans="4:4" x14ac:dyDescent="0.2">
      <c r="D741" s="148"/>
    </row>
    <row r="742" spans="4:4" x14ac:dyDescent="0.2">
      <c r="D742" s="148"/>
    </row>
    <row r="743" spans="4:4" x14ac:dyDescent="0.2">
      <c r="D743" s="148"/>
    </row>
    <row r="744" spans="4:4" x14ac:dyDescent="0.2">
      <c r="D744" s="148"/>
    </row>
    <row r="745" spans="4:4" x14ac:dyDescent="0.2">
      <c r="D745" s="148"/>
    </row>
    <row r="746" spans="4:4" x14ac:dyDescent="0.2">
      <c r="D746" s="148"/>
    </row>
    <row r="747" spans="4:4" x14ac:dyDescent="0.2">
      <c r="D747" s="148"/>
    </row>
    <row r="748" spans="4:4" x14ac:dyDescent="0.2">
      <c r="D748" s="148"/>
    </row>
    <row r="749" spans="4:4" x14ac:dyDescent="0.2">
      <c r="D749" s="148"/>
    </row>
    <row r="750" spans="4:4" x14ac:dyDescent="0.2">
      <c r="D750" s="148"/>
    </row>
    <row r="751" spans="4:4" x14ac:dyDescent="0.2">
      <c r="D751" s="148"/>
    </row>
    <row r="752" spans="4:4" x14ac:dyDescent="0.2">
      <c r="D752" s="148"/>
    </row>
    <row r="753" spans="4:4" x14ac:dyDescent="0.2">
      <c r="D753" s="148"/>
    </row>
    <row r="754" spans="4:4" x14ac:dyDescent="0.2">
      <c r="D754" s="148"/>
    </row>
    <row r="755" spans="4:4" x14ac:dyDescent="0.2">
      <c r="D755" s="148"/>
    </row>
    <row r="756" spans="4:4" x14ac:dyDescent="0.2">
      <c r="D756" s="148"/>
    </row>
    <row r="757" spans="4:4" x14ac:dyDescent="0.2">
      <c r="D757" s="148"/>
    </row>
    <row r="758" spans="4:4" x14ac:dyDescent="0.2">
      <c r="D758" s="148"/>
    </row>
    <row r="759" spans="4:4" x14ac:dyDescent="0.2">
      <c r="D759" s="148"/>
    </row>
    <row r="760" spans="4:4" x14ac:dyDescent="0.2">
      <c r="D760" s="148"/>
    </row>
    <row r="761" spans="4:4" x14ac:dyDescent="0.2">
      <c r="D761" s="148"/>
    </row>
    <row r="762" spans="4:4" x14ac:dyDescent="0.2">
      <c r="D762" s="148"/>
    </row>
    <row r="763" spans="4:4" x14ac:dyDescent="0.2">
      <c r="D763" s="148"/>
    </row>
    <row r="764" spans="4:4" x14ac:dyDescent="0.2">
      <c r="D764" s="148"/>
    </row>
    <row r="765" spans="4:4" x14ac:dyDescent="0.2">
      <c r="D765" s="148"/>
    </row>
    <row r="766" spans="4:4" x14ac:dyDescent="0.2">
      <c r="D766" s="148"/>
    </row>
    <row r="767" spans="4:4" x14ac:dyDescent="0.2">
      <c r="D767" s="148"/>
    </row>
    <row r="768" spans="4:4" x14ac:dyDescent="0.2">
      <c r="D768" s="148"/>
    </row>
    <row r="769" spans="4:4" x14ac:dyDescent="0.2">
      <c r="D769" s="148"/>
    </row>
    <row r="770" spans="4:4" x14ac:dyDescent="0.2">
      <c r="D770" s="148"/>
    </row>
    <row r="771" spans="4:4" x14ac:dyDescent="0.2">
      <c r="D771" s="148"/>
    </row>
    <row r="772" spans="4:4" x14ac:dyDescent="0.2">
      <c r="D772" s="148"/>
    </row>
    <row r="773" spans="4:4" x14ac:dyDescent="0.2">
      <c r="D773" s="148"/>
    </row>
    <row r="774" spans="4:4" x14ac:dyDescent="0.2">
      <c r="D774" s="148"/>
    </row>
    <row r="775" spans="4:4" x14ac:dyDescent="0.2">
      <c r="D775" s="148"/>
    </row>
    <row r="776" spans="4:4" x14ac:dyDescent="0.2">
      <c r="D776" s="148"/>
    </row>
    <row r="777" spans="4:4" x14ac:dyDescent="0.2">
      <c r="D777" s="148"/>
    </row>
    <row r="778" spans="4:4" x14ac:dyDescent="0.2">
      <c r="D778" s="148"/>
    </row>
    <row r="779" spans="4:4" x14ac:dyDescent="0.2">
      <c r="D779" s="148"/>
    </row>
    <row r="780" spans="4:4" x14ac:dyDescent="0.2">
      <c r="D780" s="148"/>
    </row>
    <row r="781" spans="4:4" x14ac:dyDescent="0.2">
      <c r="D781" s="148"/>
    </row>
    <row r="782" spans="4:4" x14ac:dyDescent="0.2">
      <c r="D782" s="148"/>
    </row>
    <row r="783" spans="4:4" x14ac:dyDescent="0.2">
      <c r="D783" s="148"/>
    </row>
    <row r="784" spans="4:4" x14ac:dyDescent="0.2">
      <c r="D784" s="148"/>
    </row>
    <row r="785" spans="4:4" x14ac:dyDescent="0.2">
      <c r="D785" s="148"/>
    </row>
    <row r="786" spans="4:4" x14ac:dyDescent="0.2">
      <c r="D786" s="148"/>
    </row>
    <row r="787" spans="4:4" x14ac:dyDescent="0.2">
      <c r="D787" s="148"/>
    </row>
    <row r="788" spans="4:4" x14ac:dyDescent="0.2">
      <c r="D788" s="148"/>
    </row>
    <row r="789" spans="4:4" x14ac:dyDescent="0.2">
      <c r="D789" s="148"/>
    </row>
    <row r="790" spans="4:4" x14ac:dyDescent="0.2">
      <c r="D790" s="148"/>
    </row>
    <row r="791" spans="4:4" x14ac:dyDescent="0.2">
      <c r="D791" s="148"/>
    </row>
    <row r="792" spans="4:4" x14ac:dyDescent="0.2">
      <c r="D792" s="148"/>
    </row>
    <row r="793" spans="4:4" x14ac:dyDescent="0.2">
      <c r="D793" s="148"/>
    </row>
    <row r="794" spans="4:4" x14ac:dyDescent="0.2">
      <c r="D794" s="148"/>
    </row>
    <row r="795" spans="4:4" x14ac:dyDescent="0.2">
      <c r="D795" s="148"/>
    </row>
    <row r="796" spans="4:4" x14ac:dyDescent="0.2">
      <c r="D796" s="148"/>
    </row>
    <row r="797" spans="4:4" x14ac:dyDescent="0.2">
      <c r="D797" s="148"/>
    </row>
    <row r="798" spans="4:4" x14ac:dyDescent="0.2">
      <c r="D798" s="148"/>
    </row>
    <row r="799" spans="4:4" x14ac:dyDescent="0.2">
      <c r="D799" s="148"/>
    </row>
    <row r="800" spans="4:4" x14ac:dyDescent="0.2">
      <c r="D800" s="148"/>
    </row>
    <row r="801" spans="4:4" x14ac:dyDescent="0.2">
      <c r="D801" s="148"/>
    </row>
    <row r="802" spans="4:4" x14ac:dyDescent="0.2">
      <c r="D802" s="148"/>
    </row>
    <row r="803" spans="4:4" x14ac:dyDescent="0.2">
      <c r="D803" s="148"/>
    </row>
    <row r="804" spans="4:4" x14ac:dyDescent="0.2">
      <c r="D804" s="148"/>
    </row>
    <row r="805" spans="4:4" x14ac:dyDescent="0.2">
      <c r="D805" s="148"/>
    </row>
    <row r="806" spans="4:4" x14ac:dyDescent="0.2">
      <c r="D806" s="148"/>
    </row>
    <row r="807" spans="4:4" x14ac:dyDescent="0.2">
      <c r="D807" s="148"/>
    </row>
    <row r="808" spans="4:4" x14ac:dyDescent="0.2">
      <c r="D808" s="148"/>
    </row>
    <row r="809" spans="4:4" x14ac:dyDescent="0.2">
      <c r="D809" s="148"/>
    </row>
    <row r="810" spans="4:4" x14ac:dyDescent="0.2">
      <c r="D810" s="148"/>
    </row>
    <row r="811" spans="4:4" x14ac:dyDescent="0.2">
      <c r="D811" s="148"/>
    </row>
    <row r="812" spans="4:4" x14ac:dyDescent="0.2">
      <c r="D812" s="148"/>
    </row>
    <row r="813" spans="4:4" x14ac:dyDescent="0.2">
      <c r="D813" s="148"/>
    </row>
    <row r="814" spans="4:4" x14ac:dyDescent="0.2">
      <c r="D814" s="148"/>
    </row>
    <row r="815" spans="4:4" x14ac:dyDescent="0.2">
      <c r="D815" s="148"/>
    </row>
    <row r="816" spans="4:4" x14ac:dyDescent="0.2">
      <c r="D816" s="148"/>
    </row>
    <row r="817" spans="4:4" x14ac:dyDescent="0.2">
      <c r="D817" s="148"/>
    </row>
    <row r="818" spans="4:4" x14ac:dyDescent="0.2">
      <c r="D818" s="148"/>
    </row>
    <row r="819" spans="4:4" x14ac:dyDescent="0.2">
      <c r="D819" s="148"/>
    </row>
    <row r="820" spans="4:4" x14ac:dyDescent="0.2">
      <c r="D820" s="148"/>
    </row>
    <row r="821" spans="4:4" x14ac:dyDescent="0.2">
      <c r="D821" s="148"/>
    </row>
    <row r="822" spans="4:4" x14ac:dyDescent="0.2">
      <c r="D822" s="148"/>
    </row>
    <row r="823" spans="4:4" x14ac:dyDescent="0.2">
      <c r="D823" s="148"/>
    </row>
    <row r="824" spans="4:4" x14ac:dyDescent="0.2">
      <c r="D824" s="148"/>
    </row>
    <row r="825" spans="4:4" x14ac:dyDescent="0.2">
      <c r="D825" s="148"/>
    </row>
    <row r="826" spans="4:4" x14ac:dyDescent="0.2">
      <c r="D826" s="148"/>
    </row>
    <row r="827" spans="4:4" x14ac:dyDescent="0.2">
      <c r="D827" s="148"/>
    </row>
    <row r="828" spans="4:4" x14ac:dyDescent="0.2">
      <c r="D828" s="148"/>
    </row>
    <row r="829" spans="4:4" x14ac:dyDescent="0.2">
      <c r="D829" s="148"/>
    </row>
    <row r="830" spans="4:4" x14ac:dyDescent="0.2">
      <c r="D830" s="148"/>
    </row>
    <row r="831" spans="4:4" x14ac:dyDescent="0.2">
      <c r="D831" s="148"/>
    </row>
    <row r="832" spans="4:4" x14ac:dyDescent="0.2">
      <c r="D832" s="148"/>
    </row>
    <row r="833" spans="4:4" x14ac:dyDescent="0.2">
      <c r="D833" s="148"/>
    </row>
    <row r="834" spans="4:4" x14ac:dyDescent="0.2">
      <c r="D834" s="148"/>
    </row>
    <row r="835" spans="4:4" x14ac:dyDescent="0.2">
      <c r="D835" s="148"/>
    </row>
    <row r="836" spans="4:4" x14ac:dyDescent="0.2">
      <c r="D836" s="148"/>
    </row>
    <row r="837" spans="4:4" x14ac:dyDescent="0.2">
      <c r="D837" s="148"/>
    </row>
    <row r="838" spans="4:4" x14ac:dyDescent="0.2">
      <c r="D838" s="148"/>
    </row>
    <row r="839" spans="4:4" x14ac:dyDescent="0.2">
      <c r="D839" s="148"/>
    </row>
    <row r="840" spans="4:4" x14ac:dyDescent="0.2">
      <c r="D840" s="148"/>
    </row>
    <row r="841" spans="4:4" x14ac:dyDescent="0.2">
      <c r="D841" s="148"/>
    </row>
    <row r="842" spans="4:4" x14ac:dyDescent="0.2">
      <c r="D842" s="148"/>
    </row>
    <row r="843" spans="4:4" x14ac:dyDescent="0.2">
      <c r="D843" s="148"/>
    </row>
    <row r="844" spans="4:4" x14ac:dyDescent="0.2">
      <c r="D844" s="148"/>
    </row>
    <row r="845" spans="4:4" x14ac:dyDescent="0.2">
      <c r="D845" s="148"/>
    </row>
    <row r="846" spans="4:4" x14ac:dyDescent="0.2">
      <c r="D846" s="148"/>
    </row>
    <row r="847" spans="4:4" x14ac:dyDescent="0.2">
      <c r="D847" s="148"/>
    </row>
    <row r="848" spans="4:4" x14ac:dyDescent="0.2">
      <c r="D848" s="148"/>
    </row>
    <row r="849" spans="4:4" x14ac:dyDescent="0.2">
      <c r="D849" s="148"/>
    </row>
    <row r="850" spans="4:4" x14ac:dyDescent="0.2">
      <c r="D850" s="148"/>
    </row>
    <row r="851" spans="4:4" x14ac:dyDescent="0.2">
      <c r="D851" s="148"/>
    </row>
    <row r="852" spans="4:4" x14ac:dyDescent="0.2">
      <c r="D852" s="148"/>
    </row>
    <row r="853" spans="4:4" x14ac:dyDescent="0.2">
      <c r="D853" s="148"/>
    </row>
    <row r="854" spans="4:4" x14ac:dyDescent="0.2">
      <c r="D854" s="148"/>
    </row>
    <row r="855" spans="4:4" x14ac:dyDescent="0.2">
      <c r="D855" s="148"/>
    </row>
    <row r="856" spans="4:4" x14ac:dyDescent="0.2">
      <c r="D856" s="148"/>
    </row>
    <row r="857" spans="4:4" x14ac:dyDescent="0.2">
      <c r="D857" s="148"/>
    </row>
    <row r="858" spans="4:4" x14ac:dyDescent="0.2">
      <c r="D858" s="148"/>
    </row>
    <row r="859" spans="4:4" x14ac:dyDescent="0.2">
      <c r="D859" s="148"/>
    </row>
    <row r="860" spans="4:4" x14ac:dyDescent="0.2">
      <c r="D860" s="148"/>
    </row>
    <row r="861" spans="4:4" x14ac:dyDescent="0.2">
      <c r="D861" s="148"/>
    </row>
    <row r="862" spans="4:4" x14ac:dyDescent="0.2">
      <c r="D862" s="148"/>
    </row>
    <row r="863" spans="4:4" x14ac:dyDescent="0.2">
      <c r="D863" s="148"/>
    </row>
    <row r="864" spans="4:4" x14ac:dyDescent="0.2">
      <c r="D864" s="148"/>
    </row>
    <row r="865" spans="4:4" x14ac:dyDescent="0.2">
      <c r="D865" s="148"/>
    </row>
    <row r="866" spans="4:4" x14ac:dyDescent="0.2">
      <c r="D866" s="148"/>
    </row>
    <row r="867" spans="4:4" x14ac:dyDescent="0.2">
      <c r="D867" s="148"/>
    </row>
    <row r="868" spans="4:4" x14ac:dyDescent="0.2">
      <c r="D868" s="148"/>
    </row>
    <row r="869" spans="4:4" x14ac:dyDescent="0.2">
      <c r="D869" s="148"/>
    </row>
    <row r="870" spans="4:4" x14ac:dyDescent="0.2">
      <c r="D870" s="148"/>
    </row>
    <row r="871" spans="4:4" x14ac:dyDescent="0.2">
      <c r="D871" s="148"/>
    </row>
    <row r="872" spans="4:4" x14ac:dyDescent="0.2">
      <c r="D872" s="148"/>
    </row>
    <row r="873" spans="4:4" x14ac:dyDescent="0.2">
      <c r="D873" s="148"/>
    </row>
    <row r="874" spans="4:4" x14ac:dyDescent="0.2">
      <c r="D874" s="148"/>
    </row>
    <row r="875" spans="4:4" x14ac:dyDescent="0.2">
      <c r="D875" s="148"/>
    </row>
    <row r="876" spans="4:4" x14ac:dyDescent="0.2">
      <c r="D876" s="148"/>
    </row>
    <row r="877" spans="4:4" x14ac:dyDescent="0.2">
      <c r="D877" s="148"/>
    </row>
    <row r="878" spans="4:4" x14ac:dyDescent="0.2">
      <c r="D878" s="148"/>
    </row>
    <row r="879" spans="4:4" x14ac:dyDescent="0.2">
      <c r="D879" s="148"/>
    </row>
    <row r="880" spans="4:4" x14ac:dyDescent="0.2">
      <c r="D880" s="148"/>
    </row>
    <row r="881" spans="4:4" x14ac:dyDescent="0.2">
      <c r="D881" s="148"/>
    </row>
    <row r="882" spans="4:4" x14ac:dyDescent="0.2">
      <c r="D882" s="148"/>
    </row>
    <row r="883" spans="4:4" x14ac:dyDescent="0.2">
      <c r="D883" s="148"/>
    </row>
    <row r="884" spans="4:4" x14ac:dyDescent="0.2">
      <c r="D884" s="148"/>
    </row>
    <row r="885" spans="4:4" x14ac:dyDescent="0.2">
      <c r="D885" s="148"/>
    </row>
    <row r="886" spans="4:4" x14ac:dyDescent="0.2">
      <c r="D886" s="148"/>
    </row>
    <row r="887" spans="4:4" x14ac:dyDescent="0.2">
      <c r="D887" s="148"/>
    </row>
    <row r="888" spans="4:4" x14ac:dyDescent="0.2">
      <c r="D888" s="148"/>
    </row>
    <row r="889" spans="4:4" x14ac:dyDescent="0.2">
      <c r="D889" s="148"/>
    </row>
    <row r="890" spans="4:4" x14ac:dyDescent="0.2">
      <c r="D890" s="148"/>
    </row>
    <row r="891" spans="4:4" x14ac:dyDescent="0.2">
      <c r="D891" s="148"/>
    </row>
    <row r="892" spans="4:4" x14ac:dyDescent="0.2">
      <c r="D892" s="148"/>
    </row>
    <row r="893" spans="4:4" x14ac:dyDescent="0.2">
      <c r="D893" s="148"/>
    </row>
    <row r="894" spans="4:4" x14ac:dyDescent="0.2">
      <c r="D894" s="148"/>
    </row>
    <row r="895" spans="4:4" x14ac:dyDescent="0.2">
      <c r="D895" s="148"/>
    </row>
    <row r="896" spans="4:4" x14ac:dyDescent="0.2">
      <c r="D896" s="148"/>
    </row>
    <row r="897" spans="4:4" x14ac:dyDescent="0.2">
      <c r="D897" s="148"/>
    </row>
    <row r="898" spans="4:4" x14ac:dyDescent="0.2">
      <c r="D898" s="148"/>
    </row>
    <row r="899" spans="4:4" x14ac:dyDescent="0.2">
      <c r="D899" s="148"/>
    </row>
    <row r="900" spans="4:4" x14ac:dyDescent="0.2">
      <c r="D900" s="148"/>
    </row>
    <row r="901" spans="4:4" x14ac:dyDescent="0.2">
      <c r="D901" s="148"/>
    </row>
    <row r="902" spans="4:4" x14ac:dyDescent="0.2">
      <c r="D902" s="148"/>
    </row>
    <row r="903" spans="4:4" x14ac:dyDescent="0.2">
      <c r="D903" s="148"/>
    </row>
    <row r="904" spans="4:4" x14ac:dyDescent="0.2">
      <c r="D904" s="148"/>
    </row>
    <row r="905" spans="4:4" x14ac:dyDescent="0.2">
      <c r="D905" s="148"/>
    </row>
    <row r="906" spans="4:4" x14ac:dyDescent="0.2">
      <c r="D906" s="148"/>
    </row>
    <row r="907" spans="4:4" x14ac:dyDescent="0.2">
      <c r="D907" s="148"/>
    </row>
    <row r="908" spans="4:4" x14ac:dyDescent="0.2">
      <c r="D908" s="148"/>
    </row>
    <row r="909" spans="4:4" x14ac:dyDescent="0.2">
      <c r="D909" s="148"/>
    </row>
    <row r="910" spans="4:4" x14ac:dyDescent="0.2">
      <c r="D910" s="148"/>
    </row>
    <row r="911" spans="4:4" x14ac:dyDescent="0.2">
      <c r="D911" s="148"/>
    </row>
    <row r="912" spans="4:4" x14ac:dyDescent="0.2">
      <c r="D912" s="148"/>
    </row>
    <row r="913" spans="4:4" x14ac:dyDescent="0.2">
      <c r="D913" s="148"/>
    </row>
    <row r="914" spans="4:4" x14ac:dyDescent="0.2">
      <c r="D914" s="148"/>
    </row>
    <row r="915" spans="4:4" x14ac:dyDescent="0.2">
      <c r="D915" s="148"/>
    </row>
    <row r="916" spans="4:4" x14ac:dyDescent="0.2">
      <c r="D916" s="148"/>
    </row>
    <row r="917" spans="4:4" x14ac:dyDescent="0.2">
      <c r="D917" s="148"/>
    </row>
    <row r="918" spans="4:4" x14ac:dyDescent="0.2">
      <c r="D918" s="148"/>
    </row>
    <row r="919" spans="4:4" x14ac:dyDescent="0.2">
      <c r="D919" s="148"/>
    </row>
    <row r="920" spans="4:4" x14ac:dyDescent="0.2">
      <c r="D920" s="148"/>
    </row>
    <row r="921" spans="4:4" x14ac:dyDescent="0.2">
      <c r="D921" s="148"/>
    </row>
    <row r="922" spans="4:4" x14ac:dyDescent="0.2">
      <c r="D922" s="148"/>
    </row>
    <row r="923" spans="4:4" x14ac:dyDescent="0.2">
      <c r="D923" s="148"/>
    </row>
    <row r="924" spans="4:4" x14ac:dyDescent="0.2">
      <c r="D924" s="148"/>
    </row>
    <row r="925" spans="4:4" x14ac:dyDescent="0.2">
      <c r="D925" s="148"/>
    </row>
    <row r="926" spans="4:4" x14ac:dyDescent="0.2">
      <c r="D926" s="148"/>
    </row>
    <row r="927" spans="4:4" x14ac:dyDescent="0.2">
      <c r="D927" s="148"/>
    </row>
    <row r="928" spans="4:4" x14ac:dyDescent="0.2">
      <c r="D928" s="148"/>
    </row>
    <row r="929" spans="4:4" x14ac:dyDescent="0.2">
      <c r="D929" s="148"/>
    </row>
    <row r="930" spans="4:4" x14ac:dyDescent="0.2">
      <c r="D930" s="148"/>
    </row>
    <row r="931" spans="4:4" x14ac:dyDescent="0.2">
      <c r="D931" s="148"/>
    </row>
    <row r="932" spans="4:4" x14ac:dyDescent="0.2">
      <c r="D932" s="148"/>
    </row>
    <row r="933" spans="4:4" x14ac:dyDescent="0.2">
      <c r="D933" s="148"/>
    </row>
    <row r="934" spans="4:4" x14ac:dyDescent="0.2">
      <c r="D934" s="148"/>
    </row>
    <row r="935" spans="4:4" x14ac:dyDescent="0.2">
      <c r="D935" s="148"/>
    </row>
    <row r="936" spans="4:4" x14ac:dyDescent="0.2">
      <c r="D936" s="148"/>
    </row>
    <row r="937" spans="4:4" x14ac:dyDescent="0.2">
      <c r="D937" s="148"/>
    </row>
    <row r="938" spans="4:4" x14ac:dyDescent="0.2">
      <c r="D938" s="148"/>
    </row>
    <row r="939" spans="4:4" x14ac:dyDescent="0.2">
      <c r="D939" s="148"/>
    </row>
    <row r="940" spans="4:4" x14ac:dyDescent="0.2">
      <c r="D940" s="148"/>
    </row>
    <row r="941" spans="4:4" x14ac:dyDescent="0.2">
      <c r="D941" s="148"/>
    </row>
    <row r="942" spans="4:4" x14ac:dyDescent="0.2">
      <c r="D942" s="148"/>
    </row>
    <row r="943" spans="4:4" x14ac:dyDescent="0.2">
      <c r="D943" s="148"/>
    </row>
    <row r="944" spans="4:4" x14ac:dyDescent="0.2">
      <c r="D944" s="148"/>
    </row>
    <row r="945" spans="4:4" x14ac:dyDescent="0.2">
      <c r="D945" s="148"/>
    </row>
    <row r="946" spans="4:4" x14ac:dyDescent="0.2">
      <c r="D946" s="148"/>
    </row>
    <row r="947" spans="4:4" x14ac:dyDescent="0.2">
      <c r="D947" s="148"/>
    </row>
    <row r="948" spans="4:4" x14ac:dyDescent="0.2">
      <c r="D948" s="148"/>
    </row>
    <row r="949" spans="4:4" x14ac:dyDescent="0.2">
      <c r="D949" s="148"/>
    </row>
    <row r="950" spans="4:4" x14ac:dyDescent="0.2">
      <c r="D950" s="148"/>
    </row>
    <row r="951" spans="4:4" x14ac:dyDescent="0.2">
      <c r="D951" s="148"/>
    </row>
    <row r="952" spans="4:4" x14ac:dyDescent="0.2">
      <c r="D952" s="148"/>
    </row>
    <row r="953" spans="4:4" x14ac:dyDescent="0.2">
      <c r="D953" s="148"/>
    </row>
    <row r="954" spans="4:4" x14ac:dyDescent="0.2">
      <c r="D954" s="148"/>
    </row>
    <row r="955" spans="4:4" x14ac:dyDescent="0.2">
      <c r="D955" s="148"/>
    </row>
    <row r="956" spans="4:4" x14ac:dyDescent="0.2">
      <c r="D956" s="148"/>
    </row>
    <row r="957" spans="4:4" x14ac:dyDescent="0.2">
      <c r="D957" s="148"/>
    </row>
    <row r="958" spans="4:4" x14ac:dyDescent="0.2">
      <c r="D958" s="148"/>
    </row>
    <row r="959" spans="4:4" x14ac:dyDescent="0.2">
      <c r="D959" s="148"/>
    </row>
    <row r="960" spans="4:4" x14ac:dyDescent="0.2">
      <c r="D960" s="148"/>
    </row>
    <row r="961" spans="4:4" x14ac:dyDescent="0.2">
      <c r="D961" s="148"/>
    </row>
    <row r="962" spans="4:4" x14ac:dyDescent="0.2">
      <c r="D962" s="148"/>
    </row>
    <row r="963" spans="4:4" x14ac:dyDescent="0.2">
      <c r="D963" s="148"/>
    </row>
    <row r="964" spans="4:4" x14ac:dyDescent="0.2">
      <c r="D964" s="148"/>
    </row>
    <row r="965" spans="4:4" x14ac:dyDescent="0.2">
      <c r="D965" s="148"/>
    </row>
    <row r="966" spans="4:4" x14ac:dyDescent="0.2">
      <c r="D966" s="148"/>
    </row>
    <row r="967" spans="4:4" x14ac:dyDescent="0.2">
      <c r="D967" s="148"/>
    </row>
    <row r="968" spans="4:4" x14ac:dyDescent="0.2">
      <c r="D968" s="148"/>
    </row>
    <row r="969" spans="4:4" x14ac:dyDescent="0.2">
      <c r="D969" s="148"/>
    </row>
    <row r="970" spans="4:4" x14ac:dyDescent="0.2">
      <c r="D970" s="148"/>
    </row>
    <row r="971" spans="4:4" x14ac:dyDescent="0.2">
      <c r="D971" s="148"/>
    </row>
    <row r="972" spans="4:4" x14ac:dyDescent="0.2">
      <c r="D972" s="148"/>
    </row>
    <row r="973" spans="4:4" x14ac:dyDescent="0.2">
      <c r="D973" s="148"/>
    </row>
    <row r="974" spans="4:4" x14ac:dyDescent="0.2">
      <c r="D974" s="148"/>
    </row>
    <row r="975" spans="4:4" x14ac:dyDescent="0.2">
      <c r="D975" s="148"/>
    </row>
    <row r="976" spans="4:4" x14ac:dyDescent="0.2">
      <c r="D976" s="148"/>
    </row>
    <row r="977" spans="4:4" x14ac:dyDescent="0.2">
      <c r="D977" s="148"/>
    </row>
    <row r="978" spans="4:4" x14ac:dyDescent="0.2">
      <c r="D978" s="148"/>
    </row>
    <row r="979" spans="4:4" x14ac:dyDescent="0.2">
      <c r="D979" s="148"/>
    </row>
    <row r="980" spans="4:4" x14ac:dyDescent="0.2">
      <c r="D980" s="148"/>
    </row>
    <row r="981" spans="4:4" x14ac:dyDescent="0.2">
      <c r="D981" s="148"/>
    </row>
    <row r="982" spans="4:4" x14ac:dyDescent="0.2">
      <c r="D982" s="148"/>
    </row>
    <row r="983" spans="4:4" x14ac:dyDescent="0.2">
      <c r="D983" s="148"/>
    </row>
    <row r="984" spans="4:4" x14ac:dyDescent="0.2">
      <c r="D984" s="148"/>
    </row>
    <row r="985" spans="4:4" x14ac:dyDescent="0.2">
      <c r="D985" s="148"/>
    </row>
    <row r="986" spans="4:4" x14ac:dyDescent="0.2">
      <c r="D986" s="148"/>
    </row>
    <row r="987" spans="4:4" x14ac:dyDescent="0.2">
      <c r="D987" s="148"/>
    </row>
    <row r="988" spans="4:4" x14ac:dyDescent="0.2">
      <c r="D988" s="148"/>
    </row>
    <row r="989" spans="4:4" x14ac:dyDescent="0.2">
      <c r="D989" s="148"/>
    </row>
    <row r="990" spans="4:4" x14ac:dyDescent="0.2">
      <c r="D990" s="148"/>
    </row>
    <row r="991" spans="4:4" x14ac:dyDescent="0.2">
      <c r="D991" s="148"/>
    </row>
    <row r="992" spans="4:4" x14ac:dyDescent="0.2">
      <c r="D992" s="148"/>
    </row>
    <row r="993" spans="4:4" x14ac:dyDescent="0.2">
      <c r="D993" s="148"/>
    </row>
    <row r="994" spans="4:4" x14ac:dyDescent="0.2">
      <c r="D994" s="148"/>
    </row>
    <row r="995" spans="4:4" x14ac:dyDescent="0.2">
      <c r="D995" s="148"/>
    </row>
    <row r="996" spans="4:4" x14ac:dyDescent="0.2">
      <c r="D996" s="148"/>
    </row>
    <row r="997" spans="4:4" x14ac:dyDescent="0.2">
      <c r="D997" s="148"/>
    </row>
    <row r="998" spans="4:4" x14ac:dyDescent="0.2">
      <c r="D998" s="148"/>
    </row>
    <row r="999" spans="4:4" x14ac:dyDescent="0.2">
      <c r="D999" s="148"/>
    </row>
    <row r="1000" spans="4:4" x14ac:dyDescent="0.2">
      <c r="D1000" s="148"/>
    </row>
    <row r="1001" spans="4:4" x14ac:dyDescent="0.2">
      <c r="D1001" s="148"/>
    </row>
    <row r="1002" spans="4:4" x14ac:dyDescent="0.2">
      <c r="D1002" s="148"/>
    </row>
    <row r="1003" spans="4:4" x14ac:dyDescent="0.2">
      <c r="D1003" s="148"/>
    </row>
    <row r="1004" spans="4:4" x14ac:dyDescent="0.2">
      <c r="D1004" s="148"/>
    </row>
    <row r="1005" spans="4:4" x14ac:dyDescent="0.2">
      <c r="D1005" s="148"/>
    </row>
    <row r="1006" spans="4:4" x14ac:dyDescent="0.2">
      <c r="D1006" s="148"/>
    </row>
    <row r="1007" spans="4:4" x14ac:dyDescent="0.2">
      <c r="D1007" s="148"/>
    </row>
    <row r="1008" spans="4:4" x14ac:dyDescent="0.2">
      <c r="D1008" s="148"/>
    </row>
    <row r="1009" spans="4:4" x14ac:dyDescent="0.2">
      <c r="D1009" s="148"/>
    </row>
    <row r="1010" spans="4:4" x14ac:dyDescent="0.2">
      <c r="D1010" s="148"/>
    </row>
    <row r="1011" spans="4:4" x14ac:dyDescent="0.2">
      <c r="D1011" s="148"/>
    </row>
    <row r="1012" spans="4:4" x14ac:dyDescent="0.2">
      <c r="D1012" s="148"/>
    </row>
    <row r="1013" spans="4:4" x14ac:dyDescent="0.2">
      <c r="D1013" s="148"/>
    </row>
    <row r="1014" spans="4:4" x14ac:dyDescent="0.2">
      <c r="D1014" s="148"/>
    </row>
    <row r="1015" spans="4:4" x14ac:dyDescent="0.2">
      <c r="D1015" s="148"/>
    </row>
    <row r="1016" spans="4:4" x14ac:dyDescent="0.2">
      <c r="D1016" s="148"/>
    </row>
    <row r="1017" spans="4:4" x14ac:dyDescent="0.2">
      <c r="D1017" s="148"/>
    </row>
    <row r="1018" spans="4:4" x14ac:dyDescent="0.2">
      <c r="D1018" s="148"/>
    </row>
    <row r="1019" spans="4:4" x14ac:dyDescent="0.2">
      <c r="D1019" s="148"/>
    </row>
    <row r="1020" spans="4:4" x14ac:dyDescent="0.2">
      <c r="D1020" s="148"/>
    </row>
    <row r="1021" spans="4:4" x14ac:dyDescent="0.2">
      <c r="D1021" s="148"/>
    </row>
    <row r="1022" spans="4:4" x14ac:dyDescent="0.2">
      <c r="D1022" s="148"/>
    </row>
    <row r="1023" spans="4:4" x14ac:dyDescent="0.2">
      <c r="D1023" s="148"/>
    </row>
    <row r="1024" spans="4:4" x14ac:dyDescent="0.2">
      <c r="D1024" s="148"/>
    </row>
    <row r="1025" spans="4:4" x14ac:dyDescent="0.2">
      <c r="D1025" s="148"/>
    </row>
    <row r="1026" spans="4:4" x14ac:dyDescent="0.2">
      <c r="D1026" s="148"/>
    </row>
    <row r="1027" spans="4:4" x14ac:dyDescent="0.2">
      <c r="D1027" s="148"/>
    </row>
    <row r="1028" spans="4:4" x14ac:dyDescent="0.2">
      <c r="D1028" s="148"/>
    </row>
    <row r="1029" spans="4:4" x14ac:dyDescent="0.2">
      <c r="D1029" s="148"/>
    </row>
    <row r="1030" spans="4:4" x14ac:dyDescent="0.2">
      <c r="D1030" s="148"/>
    </row>
    <row r="1031" spans="4:4" x14ac:dyDescent="0.2">
      <c r="D1031" s="148"/>
    </row>
    <row r="1032" spans="4:4" x14ac:dyDescent="0.2">
      <c r="D1032" s="148"/>
    </row>
    <row r="1033" spans="4:4" x14ac:dyDescent="0.2">
      <c r="D1033" s="148"/>
    </row>
    <row r="1034" spans="4:4" x14ac:dyDescent="0.2">
      <c r="D1034" s="148"/>
    </row>
    <row r="1035" spans="4:4" x14ac:dyDescent="0.2">
      <c r="D1035" s="148"/>
    </row>
    <row r="1036" spans="4:4" x14ac:dyDescent="0.2">
      <c r="D1036" s="148"/>
    </row>
    <row r="1037" spans="4:4" x14ac:dyDescent="0.2">
      <c r="D1037" s="148"/>
    </row>
    <row r="1038" spans="4:4" x14ac:dyDescent="0.2">
      <c r="D1038" s="148"/>
    </row>
    <row r="1039" spans="4:4" x14ac:dyDescent="0.2">
      <c r="D1039" s="148"/>
    </row>
    <row r="1040" spans="4:4" x14ac:dyDescent="0.2">
      <c r="D1040" s="148"/>
    </row>
    <row r="1041" spans="4:4" x14ac:dyDescent="0.2">
      <c r="D1041" s="148"/>
    </row>
    <row r="1042" spans="4:4" x14ac:dyDescent="0.2">
      <c r="D1042" s="148"/>
    </row>
    <row r="1043" spans="4:4" x14ac:dyDescent="0.2">
      <c r="D1043" s="148"/>
    </row>
    <row r="1044" spans="4:4" x14ac:dyDescent="0.2">
      <c r="D1044" s="148"/>
    </row>
    <row r="1045" spans="4:4" x14ac:dyDescent="0.2">
      <c r="D1045" s="148"/>
    </row>
    <row r="1046" spans="4:4" x14ac:dyDescent="0.2">
      <c r="D1046" s="148"/>
    </row>
    <row r="1047" spans="4:4" x14ac:dyDescent="0.2">
      <c r="D1047" s="148"/>
    </row>
    <row r="1048" spans="4:4" x14ac:dyDescent="0.2">
      <c r="D1048" s="148"/>
    </row>
    <row r="1049" spans="4:4" x14ac:dyDescent="0.2">
      <c r="D1049" s="148"/>
    </row>
    <row r="1050" spans="4:4" x14ac:dyDescent="0.2">
      <c r="D1050" s="148"/>
    </row>
    <row r="1051" spans="4:4" x14ac:dyDescent="0.2">
      <c r="D1051" s="148"/>
    </row>
    <row r="1052" spans="4:4" x14ac:dyDescent="0.2">
      <c r="D1052" s="148"/>
    </row>
    <row r="1053" spans="4:4" x14ac:dyDescent="0.2">
      <c r="D1053" s="148"/>
    </row>
    <row r="1054" spans="4:4" x14ac:dyDescent="0.2">
      <c r="D1054" s="148"/>
    </row>
    <row r="1055" spans="4:4" x14ac:dyDescent="0.2">
      <c r="D1055" s="148"/>
    </row>
    <row r="1056" spans="4:4" x14ac:dyDescent="0.2">
      <c r="D1056" s="148"/>
    </row>
    <row r="1057" spans="4:4" x14ac:dyDescent="0.2">
      <c r="D1057" s="148"/>
    </row>
    <row r="1058" spans="4:4" x14ac:dyDescent="0.2">
      <c r="D1058" s="148"/>
    </row>
    <row r="1059" spans="4:4" x14ac:dyDescent="0.2">
      <c r="D1059" s="148"/>
    </row>
    <row r="1060" spans="4:4" x14ac:dyDescent="0.2">
      <c r="D1060" s="148"/>
    </row>
    <row r="1061" spans="4:4" x14ac:dyDescent="0.2">
      <c r="D1061" s="148"/>
    </row>
    <row r="1062" spans="4:4" x14ac:dyDescent="0.2">
      <c r="D1062" s="148"/>
    </row>
    <row r="1063" spans="4:4" x14ac:dyDescent="0.2">
      <c r="D1063" s="148"/>
    </row>
    <row r="1064" spans="4:4" x14ac:dyDescent="0.2">
      <c r="D1064" s="148"/>
    </row>
    <row r="1065" spans="4:4" x14ac:dyDescent="0.2">
      <c r="D1065" s="148"/>
    </row>
    <row r="1066" spans="4:4" x14ac:dyDescent="0.2">
      <c r="D1066" s="148"/>
    </row>
    <row r="1067" spans="4:4" x14ac:dyDescent="0.2">
      <c r="D1067" s="148"/>
    </row>
    <row r="1068" spans="4:4" x14ac:dyDescent="0.2">
      <c r="D1068" s="148"/>
    </row>
    <row r="1069" spans="4:4" x14ac:dyDescent="0.2">
      <c r="D1069" s="148"/>
    </row>
    <row r="1070" spans="4:4" x14ac:dyDescent="0.2">
      <c r="D1070" s="148"/>
    </row>
    <row r="1071" spans="4:4" x14ac:dyDescent="0.2">
      <c r="D1071" s="148"/>
    </row>
    <row r="1072" spans="4:4" x14ac:dyDescent="0.2">
      <c r="D1072" s="148"/>
    </row>
    <row r="1073" spans="4:4" x14ac:dyDescent="0.2">
      <c r="D1073" s="148"/>
    </row>
    <row r="1074" spans="4:4" x14ac:dyDescent="0.2">
      <c r="D1074" s="148"/>
    </row>
    <row r="1075" spans="4:4" x14ac:dyDescent="0.2">
      <c r="D1075" s="148"/>
    </row>
    <row r="1076" spans="4:4" x14ac:dyDescent="0.2">
      <c r="D1076" s="148"/>
    </row>
    <row r="1077" spans="4:4" x14ac:dyDescent="0.2">
      <c r="D1077" s="148"/>
    </row>
    <row r="1078" spans="4:4" x14ac:dyDescent="0.2">
      <c r="D1078" s="148"/>
    </row>
    <row r="1079" spans="4:4" x14ac:dyDescent="0.2">
      <c r="D1079" s="148"/>
    </row>
    <row r="1080" spans="4:4" x14ac:dyDescent="0.2">
      <c r="D1080" s="148"/>
    </row>
    <row r="1081" spans="4:4" x14ac:dyDescent="0.2">
      <c r="D1081" s="148"/>
    </row>
    <row r="1082" spans="4:4" x14ac:dyDescent="0.2">
      <c r="D1082" s="148"/>
    </row>
    <row r="1083" spans="4:4" x14ac:dyDescent="0.2">
      <c r="D1083" s="148"/>
    </row>
    <row r="1084" spans="4:4" x14ac:dyDescent="0.2">
      <c r="D1084" s="148"/>
    </row>
    <row r="1085" spans="4:4" x14ac:dyDescent="0.2">
      <c r="D1085" s="148"/>
    </row>
    <row r="1086" spans="4:4" x14ac:dyDescent="0.2">
      <c r="D1086" s="148"/>
    </row>
    <row r="1087" spans="4:4" x14ac:dyDescent="0.2">
      <c r="D1087" s="148"/>
    </row>
    <row r="1088" spans="4:4" x14ac:dyDescent="0.2">
      <c r="D1088" s="148"/>
    </row>
    <row r="1089" spans="4:4" x14ac:dyDescent="0.2">
      <c r="D1089" s="148"/>
    </row>
    <row r="1090" spans="4:4" x14ac:dyDescent="0.2">
      <c r="D1090" s="148"/>
    </row>
    <row r="1091" spans="4:4" x14ac:dyDescent="0.2">
      <c r="D1091" s="148"/>
    </row>
    <row r="1092" spans="4:4" x14ac:dyDescent="0.2">
      <c r="D1092" s="148"/>
    </row>
    <row r="1093" spans="4:4" x14ac:dyDescent="0.2">
      <c r="D1093" s="148"/>
    </row>
    <row r="1094" spans="4:4" x14ac:dyDescent="0.2">
      <c r="D1094" s="148"/>
    </row>
    <row r="1095" spans="4:4" x14ac:dyDescent="0.2">
      <c r="D1095" s="148"/>
    </row>
    <row r="1096" spans="4:4" x14ac:dyDescent="0.2">
      <c r="D1096" s="148"/>
    </row>
    <row r="1097" spans="4:4" x14ac:dyDescent="0.2">
      <c r="D1097" s="148"/>
    </row>
    <row r="1098" spans="4:4" x14ac:dyDescent="0.2">
      <c r="D1098" s="148"/>
    </row>
    <row r="1099" spans="4:4" x14ac:dyDescent="0.2">
      <c r="D1099" s="148"/>
    </row>
    <row r="1100" spans="4:4" x14ac:dyDescent="0.2">
      <c r="D1100" s="148"/>
    </row>
    <row r="1101" spans="4:4" x14ac:dyDescent="0.2">
      <c r="D1101" s="148"/>
    </row>
    <row r="1102" spans="4:4" x14ac:dyDescent="0.2">
      <c r="D1102" s="148"/>
    </row>
    <row r="1103" spans="4:4" x14ac:dyDescent="0.2">
      <c r="D1103" s="148"/>
    </row>
    <row r="1104" spans="4:4" x14ac:dyDescent="0.2">
      <c r="D1104" s="148"/>
    </row>
    <row r="1105" spans="4:4" x14ac:dyDescent="0.2">
      <c r="D1105" s="148"/>
    </row>
    <row r="1106" spans="4:4" x14ac:dyDescent="0.2">
      <c r="D1106" s="148"/>
    </row>
    <row r="1107" spans="4:4" x14ac:dyDescent="0.2">
      <c r="D1107" s="148"/>
    </row>
    <row r="1108" spans="4:4" x14ac:dyDescent="0.2">
      <c r="D1108" s="148"/>
    </row>
    <row r="1109" spans="4:4" x14ac:dyDescent="0.2">
      <c r="D1109" s="148"/>
    </row>
    <row r="1110" spans="4:4" x14ac:dyDescent="0.2">
      <c r="D1110" s="148"/>
    </row>
    <row r="1111" spans="4:4" x14ac:dyDescent="0.2">
      <c r="D1111" s="148"/>
    </row>
    <row r="1112" spans="4:4" x14ac:dyDescent="0.2">
      <c r="D1112" s="148"/>
    </row>
    <row r="1113" spans="4:4" x14ac:dyDescent="0.2">
      <c r="D1113" s="148"/>
    </row>
    <row r="1114" spans="4:4" x14ac:dyDescent="0.2">
      <c r="D1114" s="148"/>
    </row>
    <row r="1115" spans="4:4" x14ac:dyDescent="0.2">
      <c r="D1115" s="148"/>
    </row>
    <row r="1116" spans="4:4" x14ac:dyDescent="0.2">
      <c r="D1116" s="148"/>
    </row>
    <row r="1117" spans="4:4" x14ac:dyDescent="0.2">
      <c r="D1117" s="148"/>
    </row>
    <row r="1118" spans="4:4" x14ac:dyDescent="0.2">
      <c r="D1118" s="148"/>
    </row>
    <row r="1119" spans="4:4" x14ac:dyDescent="0.2">
      <c r="D1119" s="148"/>
    </row>
    <row r="1120" spans="4:4" x14ac:dyDescent="0.2">
      <c r="D1120" s="148"/>
    </row>
    <row r="1121" spans="4:4" x14ac:dyDescent="0.2">
      <c r="D1121" s="148"/>
    </row>
    <row r="1122" spans="4:4" x14ac:dyDescent="0.2">
      <c r="D1122" s="148"/>
    </row>
    <row r="1123" spans="4:4" x14ac:dyDescent="0.2">
      <c r="D1123" s="148"/>
    </row>
    <row r="1124" spans="4:4" x14ac:dyDescent="0.2">
      <c r="D1124" s="148"/>
    </row>
    <row r="1125" spans="4:4" x14ac:dyDescent="0.2">
      <c r="D1125" s="148"/>
    </row>
    <row r="1126" spans="4:4" x14ac:dyDescent="0.2">
      <c r="D1126" s="148"/>
    </row>
    <row r="1127" spans="4:4" x14ac:dyDescent="0.2">
      <c r="D1127" s="148"/>
    </row>
    <row r="1128" spans="4:4" x14ac:dyDescent="0.2">
      <c r="D1128" s="148"/>
    </row>
    <row r="1129" spans="4:4" x14ac:dyDescent="0.2">
      <c r="D1129" s="148"/>
    </row>
    <row r="1130" spans="4:4" x14ac:dyDescent="0.2">
      <c r="D1130" s="148"/>
    </row>
    <row r="1131" spans="4:4" x14ac:dyDescent="0.2">
      <c r="D1131" s="148"/>
    </row>
    <row r="1132" spans="4:4" x14ac:dyDescent="0.2">
      <c r="D1132" s="148"/>
    </row>
    <row r="1133" spans="4:4" x14ac:dyDescent="0.2">
      <c r="D1133" s="148"/>
    </row>
    <row r="1134" spans="4:4" x14ac:dyDescent="0.2">
      <c r="D1134" s="148"/>
    </row>
    <row r="1135" spans="4:4" x14ac:dyDescent="0.2">
      <c r="D1135" s="148"/>
    </row>
    <row r="1136" spans="4:4" x14ac:dyDescent="0.2">
      <c r="D1136" s="148"/>
    </row>
    <row r="1137" spans="4:4" x14ac:dyDescent="0.2">
      <c r="D1137" s="148"/>
    </row>
    <row r="1138" spans="4:4" x14ac:dyDescent="0.2">
      <c r="D1138" s="148"/>
    </row>
    <row r="1139" spans="4:4" x14ac:dyDescent="0.2">
      <c r="D1139" s="148"/>
    </row>
    <row r="1140" spans="4:4" x14ac:dyDescent="0.2">
      <c r="D1140" s="148"/>
    </row>
    <row r="1141" spans="4:4" x14ac:dyDescent="0.2">
      <c r="D1141" s="148"/>
    </row>
    <row r="1142" spans="4:4" x14ac:dyDescent="0.2">
      <c r="D1142" s="148"/>
    </row>
    <row r="1143" spans="4:4" x14ac:dyDescent="0.2">
      <c r="D1143" s="148"/>
    </row>
    <row r="1144" spans="4:4" x14ac:dyDescent="0.2">
      <c r="D1144" s="148"/>
    </row>
    <row r="1145" spans="4:4" x14ac:dyDescent="0.2">
      <c r="D1145" s="148"/>
    </row>
    <row r="1146" spans="4:4" x14ac:dyDescent="0.2">
      <c r="D1146" s="148"/>
    </row>
    <row r="1147" spans="4:4" x14ac:dyDescent="0.2">
      <c r="D1147" s="148"/>
    </row>
    <row r="1148" spans="4:4" x14ac:dyDescent="0.2">
      <c r="D1148" s="148"/>
    </row>
    <row r="1149" spans="4:4" x14ac:dyDescent="0.2">
      <c r="D1149" s="148"/>
    </row>
    <row r="1150" spans="4:4" x14ac:dyDescent="0.2">
      <c r="D1150" s="148"/>
    </row>
    <row r="1151" spans="4:4" x14ac:dyDescent="0.2">
      <c r="D1151" s="148"/>
    </row>
    <row r="1152" spans="4:4" x14ac:dyDescent="0.2">
      <c r="D1152" s="148"/>
    </row>
    <row r="1153" spans="4:4" x14ac:dyDescent="0.2">
      <c r="D1153" s="148"/>
    </row>
    <row r="1154" spans="4:4" x14ac:dyDescent="0.2">
      <c r="D1154" s="148"/>
    </row>
    <row r="1155" spans="4:4" x14ac:dyDescent="0.2">
      <c r="D1155" s="148"/>
    </row>
    <row r="1156" spans="4:4" x14ac:dyDescent="0.2">
      <c r="D1156" s="148"/>
    </row>
    <row r="1157" spans="4:4" x14ac:dyDescent="0.2">
      <c r="D1157" s="148"/>
    </row>
    <row r="1158" spans="4:4" x14ac:dyDescent="0.2">
      <c r="D1158" s="148"/>
    </row>
    <row r="1159" spans="4:4" x14ac:dyDescent="0.2">
      <c r="D1159" s="148"/>
    </row>
    <row r="1160" spans="4:4" x14ac:dyDescent="0.2">
      <c r="D1160" s="148"/>
    </row>
    <row r="1161" spans="4:4" x14ac:dyDescent="0.2">
      <c r="D1161" s="148"/>
    </row>
    <row r="1162" spans="4:4" x14ac:dyDescent="0.2">
      <c r="D1162" s="148"/>
    </row>
    <row r="1163" spans="4:4" x14ac:dyDescent="0.2">
      <c r="D1163" s="148"/>
    </row>
    <row r="1164" spans="4:4" x14ac:dyDescent="0.2">
      <c r="D1164" s="148"/>
    </row>
    <row r="1165" spans="4:4" x14ac:dyDescent="0.2">
      <c r="D1165" s="148"/>
    </row>
    <row r="1166" spans="4:4" x14ac:dyDescent="0.2">
      <c r="D1166" s="148"/>
    </row>
    <row r="1167" spans="4:4" x14ac:dyDescent="0.2">
      <c r="D1167" s="148"/>
    </row>
    <row r="1168" spans="4:4" x14ac:dyDescent="0.2">
      <c r="D1168" s="148"/>
    </row>
    <row r="1169" spans="4:4" x14ac:dyDescent="0.2">
      <c r="D1169" s="148"/>
    </row>
    <row r="1170" spans="4:4" x14ac:dyDescent="0.2">
      <c r="D1170" s="148"/>
    </row>
    <row r="1171" spans="4:4" x14ac:dyDescent="0.2">
      <c r="D1171" s="148"/>
    </row>
    <row r="1172" spans="4:4" x14ac:dyDescent="0.2">
      <c r="D1172" s="148"/>
    </row>
    <row r="1173" spans="4:4" x14ac:dyDescent="0.2">
      <c r="D1173" s="148"/>
    </row>
    <row r="1174" spans="4:4" x14ac:dyDescent="0.2">
      <c r="D1174" s="148"/>
    </row>
    <row r="1175" spans="4:4" x14ac:dyDescent="0.2">
      <c r="D1175" s="148"/>
    </row>
    <row r="1176" spans="4:4" x14ac:dyDescent="0.2">
      <c r="D1176" s="148"/>
    </row>
    <row r="1177" spans="4:4" x14ac:dyDescent="0.2">
      <c r="D1177" s="148"/>
    </row>
    <row r="1178" spans="4:4" x14ac:dyDescent="0.2">
      <c r="D1178" s="148"/>
    </row>
    <row r="1179" spans="4:4" x14ac:dyDescent="0.2">
      <c r="D1179" s="148"/>
    </row>
    <row r="1180" spans="4:4" x14ac:dyDescent="0.2">
      <c r="D1180" s="148"/>
    </row>
    <row r="1181" spans="4:4" x14ac:dyDescent="0.2">
      <c r="D1181" s="148"/>
    </row>
    <row r="1182" spans="4:4" x14ac:dyDescent="0.2">
      <c r="D1182" s="148"/>
    </row>
    <row r="1183" spans="4:4" x14ac:dyDescent="0.2">
      <c r="D1183" s="148"/>
    </row>
    <row r="1184" spans="4:4" x14ac:dyDescent="0.2">
      <c r="D1184" s="148"/>
    </row>
    <row r="1185" spans="4:4" x14ac:dyDescent="0.2">
      <c r="D1185" s="148"/>
    </row>
    <row r="1186" spans="4:4" x14ac:dyDescent="0.2">
      <c r="D1186" s="148"/>
    </row>
    <row r="1187" spans="4:4" x14ac:dyDescent="0.2">
      <c r="D1187" s="148"/>
    </row>
    <row r="1188" spans="4:4" x14ac:dyDescent="0.2">
      <c r="D1188" s="148"/>
    </row>
    <row r="1189" spans="4:4" x14ac:dyDescent="0.2">
      <c r="D1189" s="148"/>
    </row>
    <row r="1190" spans="4:4" x14ac:dyDescent="0.2">
      <c r="D1190" s="148"/>
    </row>
    <row r="1191" spans="4:4" x14ac:dyDescent="0.2">
      <c r="D1191" s="148"/>
    </row>
    <row r="1192" spans="4:4" x14ac:dyDescent="0.2">
      <c r="D1192" s="148"/>
    </row>
    <row r="1193" spans="4:4" x14ac:dyDescent="0.2">
      <c r="D1193" s="148"/>
    </row>
    <row r="1194" spans="4:4" x14ac:dyDescent="0.2">
      <c r="D1194" s="148"/>
    </row>
    <row r="1195" spans="4:4" x14ac:dyDescent="0.2">
      <c r="D1195" s="148"/>
    </row>
    <row r="1196" spans="4:4" x14ac:dyDescent="0.2">
      <c r="D1196" s="148"/>
    </row>
    <row r="1197" spans="4:4" x14ac:dyDescent="0.2">
      <c r="D1197" s="148"/>
    </row>
    <row r="1198" spans="4:4" x14ac:dyDescent="0.2">
      <c r="D1198" s="148"/>
    </row>
    <row r="1199" spans="4:4" x14ac:dyDescent="0.2">
      <c r="D1199" s="148"/>
    </row>
    <row r="1200" spans="4:4" x14ac:dyDescent="0.2">
      <c r="D1200" s="148"/>
    </row>
    <row r="1201" spans="4:4" x14ac:dyDescent="0.2">
      <c r="D1201" s="148"/>
    </row>
    <row r="1202" spans="4:4" x14ac:dyDescent="0.2">
      <c r="D1202" s="148"/>
    </row>
    <row r="1203" spans="4:4" x14ac:dyDescent="0.2">
      <c r="D1203" s="148"/>
    </row>
    <row r="1204" spans="4:4" x14ac:dyDescent="0.2">
      <c r="D1204" s="148"/>
    </row>
    <row r="1205" spans="4:4" x14ac:dyDescent="0.2">
      <c r="D1205" s="148"/>
    </row>
    <row r="1206" spans="4:4" x14ac:dyDescent="0.2">
      <c r="D1206" s="148"/>
    </row>
    <row r="1207" spans="4:4" x14ac:dyDescent="0.2">
      <c r="D1207" s="148"/>
    </row>
    <row r="1208" spans="4:4" x14ac:dyDescent="0.2">
      <c r="D1208" s="148"/>
    </row>
    <row r="1209" spans="4:4" x14ac:dyDescent="0.2">
      <c r="D1209" s="148"/>
    </row>
    <row r="1210" spans="4:4" x14ac:dyDescent="0.2">
      <c r="D1210" s="148"/>
    </row>
    <row r="1211" spans="4:4" x14ac:dyDescent="0.2">
      <c r="D1211" s="148"/>
    </row>
    <row r="1212" spans="4:4" x14ac:dyDescent="0.2">
      <c r="D1212" s="148"/>
    </row>
    <row r="1213" spans="4:4" x14ac:dyDescent="0.2">
      <c r="D1213" s="148"/>
    </row>
    <row r="1214" spans="4:4" x14ac:dyDescent="0.2">
      <c r="D1214" s="148"/>
    </row>
    <row r="1215" spans="4:4" x14ac:dyDescent="0.2">
      <c r="D1215" s="148"/>
    </row>
    <row r="1216" spans="4:4" x14ac:dyDescent="0.2">
      <c r="D1216" s="148"/>
    </row>
    <row r="1217" spans="4:4" x14ac:dyDescent="0.2">
      <c r="D1217" s="148"/>
    </row>
    <row r="1218" spans="4:4" x14ac:dyDescent="0.2">
      <c r="D1218" s="148"/>
    </row>
    <row r="1219" spans="4:4" x14ac:dyDescent="0.2">
      <c r="D1219" s="148"/>
    </row>
    <row r="1220" spans="4:4" x14ac:dyDescent="0.2">
      <c r="D1220" s="148"/>
    </row>
    <row r="1221" spans="4:4" x14ac:dyDescent="0.2">
      <c r="D1221" s="148"/>
    </row>
    <row r="1222" spans="4:4" x14ac:dyDescent="0.2">
      <c r="D1222" s="148"/>
    </row>
    <row r="1223" spans="4:4" x14ac:dyDescent="0.2">
      <c r="D1223" s="148"/>
    </row>
    <row r="1224" spans="4:4" x14ac:dyDescent="0.2">
      <c r="D1224" s="148"/>
    </row>
    <row r="1225" spans="4:4" x14ac:dyDescent="0.2">
      <c r="D1225" s="148"/>
    </row>
    <row r="1226" spans="4:4" x14ac:dyDescent="0.2">
      <c r="D1226" s="148"/>
    </row>
    <row r="1227" spans="4:4" x14ac:dyDescent="0.2">
      <c r="D1227" s="148"/>
    </row>
    <row r="1228" spans="4:4" x14ac:dyDescent="0.2">
      <c r="D1228" s="148"/>
    </row>
    <row r="1229" spans="4:4" x14ac:dyDescent="0.2">
      <c r="D1229" s="148"/>
    </row>
    <row r="1230" spans="4:4" x14ac:dyDescent="0.2">
      <c r="D1230" s="148"/>
    </row>
    <row r="1231" spans="4:4" x14ac:dyDescent="0.2">
      <c r="D1231" s="148"/>
    </row>
    <row r="1232" spans="4:4" x14ac:dyDescent="0.2">
      <c r="D1232" s="148"/>
    </row>
    <row r="1233" spans="4:4" x14ac:dyDescent="0.2">
      <c r="D1233" s="148"/>
    </row>
    <row r="1234" spans="4:4" x14ac:dyDescent="0.2">
      <c r="D1234" s="148"/>
    </row>
    <row r="1235" spans="4:4" x14ac:dyDescent="0.2">
      <c r="D1235" s="148"/>
    </row>
    <row r="1236" spans="4:4" x14ac:dyDescent="0.2">
      <c r="D1236" s="148"/>
    </row>
    <row r="1237" spans="4:4" x14ac:dyDescent="0.2">
      <c r="D1237" s="148"/>
    </row>
    <row r="1238" spans="4:4" x14ac:dyDescent="0.2">
      <c r="D1238" s="148"/>
    </row>
    <row r="1239" spans="4:4" x14ac:dyDescent="0.2">
      <c r="D1239" s="148"/>
    </row>
    <row r="1240" spans="4:4" x14ac:dyDescent="0.2">
      <c r="D1240" s="148"/>
    </row>
    <row r="1241" spans="4:4" x14ac:dyDescent="0.2">
      <c r="D1241" s="148"/>
    </row>
    <row r="1242" spans="4:4" x14ac:dyDescent="0.2">
      <c r="D1242" s="148"/>
    </row>
    <row r="1243" spans="4:4" x14ac:dyDescent="0.2">
      <c r="D1243" s="148"/>
    </row>
    <row r="1244" spans="4:4" x14ac:dyDescent="0.2">
      <c r="D1244" s="148"/>
    </row>
    <row r="1245" spans="4:4" x14ac:dyDescent="0.2">
      <c r="D1245" s="148"/>
    </row>
    <row r="1246" spans="4:4" x14ac:dyDescent="0.2">
      <c r="D1246" s="148"/>
    </row>
    <row r="1247" spans="4:4" x14ac:dyDescent="0.2">
      <c r="D1247" s="148"/>
    </row>
    <row r="1248" spans="4:4" x14ac:dyDescent="0.2">
      <c r="D1248" s="148"/>
    </row>
    <row r="1249" spans="4:4" x14ac:dyDescent="0.2">
      <c r="D1249" s="148"/>
    </row>
    <row r="1250" spans="4:4" x14ac:dyDescent="0.2">
      <c r="D1250" s="148"/>
    </row>
    <row r="1251" spans="4:4" x14ac:dyDescent="0.2">
      <c r="D1251" s="148"/>
    </row>
    <row r="1252" spans="4:4" x14ac:dyDescent="0.2">
      <c r="D1252" s="148"/>
    </row>
    <row r="1253" spans="4:4" x14ac:dyDescent="0.2">
      <c r="D1253" s="148"/>
    </row>
    <row r="1254" spans="4:4" x14ac:dyDescent="0.2">
      <c r="D1254" s="148"/>
    </row>
    <row r="1255" spans="4:4" x14ac:dyDescent="0.2">
      <c r="D1255" s="148"/>
    </row>
    <row r="1256" spans="4:4" x14ac:dyDescent="0.2">
      <c r="D1256" s="148"/>
    </row>
    <row r="1257" spans="4:4" x14ac:dyDescent="0.2">
      <c r="D1257" s="148"/>
    </row>
    <row r="1258" spans="4:4" x14ac:dyDescent="0.2">
      <c r="D1258" s="148"/>
    </row>
    <row r="1259" spans="4:4" x14ac:dyDescent="0.2">
      <c r="D1259" s="148"/>
    </row>
    <row r="1260" spans="4:4" x14ac:dyDescent="0.2">
      <c r="D1260" s="148"/>
    </row>
    <row r="1261" spans="4:4" x14ac:dyDescent="0.2">
      <c r="D1261" s="148"/>
    </row>
    <row r="1262" spans="4:4" x14ac:dyDescent="0.2">
      <c r="D1262" s="148"/>
    </row>
    <row r="1263" spans="4:4" x14ac:dyDescent="0.2">
      <c r="D1263" s="148"/>
    </row>
    <row r="1264" spans="4:4" x14ac:dyDescent="0.2">
      <c r="D1264" s="148"/>
    </row>
    <row r="1265" spans="4:4" x14ac:dyDescent="0.2">
      <c r="D1265" s="148"/>
    </row>
    <row r="1266" spans="4:4" x14ac:dyDescent="0.2">
      <c r="D1266" s="148"/>
    </row>
    <row r="1267" spans="4:4" x14ac:dyDescent="0.2">
      <c r="D1267" s="148"/>
    </row>
    <row r="1268" spans="4:4" x14ac:dyDescent="0.2">
      <c r="D1268" s="148"/>
    </row>
    <row r="1269" spans="4:4" x14ac:dyDescent="0.2">
      <c r="D1269" s="148"/>
    </row>
    <row r="1270" spans="4:4" x14ac:dyDescent="0.2">
      <c r="D1270" s="148"/>
    </row>
    <row r="1271" spans="4:4" x14ac:dyDescent="0.2">
      <c r="D1271" s="148"/>
    </row>
    <row r="1272" spans="4:4" x14ac:dyDescent="0.2">
      <c r="D1272" s="148"/>
    </row>
    <row r="1273" spans="4:4" x14ac:dyDescent="0.2">
      <c r="D1273" s="148"/>
    </row>
    <row r="1274" spans="4:4" x14ac:dyDescent="0.2">
      <c r="D1274" s="148"/>
    </row>
    <row r="1275" spans="4:4" x14ac:dyDescent="0.2">
      <c r="D1275" s="148"/>
    </row>
    <row r="1276" spans="4:4" x14ac:dyDescent="0.2">
      <c r="D1276" s="148"/>
    </row>
    <row r="1277" spans="4:4" x14ac:dyDescent="0.2">
      <c r="D1277" s="148"/>
    </row>
    <row r="1278" spans="4:4" x14ac:dyDescent="0.2">
      <c r="D1278" s="148"/>
    </row>
    <row r="1279" spans="4:4" x14ac:dyDescent="0.2">
      <c r="D1279" s="148"/>
    </row>
    <row r="1280" spans="4:4" x14ac:dyDescent="0.2">
      <c r="D1280" s="148"/>
    </row>
    <row r="1281" spans="4:4" x14ac:dyDescent="0.2">
      <c r="D1281" s="148"/>
    </row>
    <row r="1282" spans="4:4" x14ac:dyDescent="0.2">
      <c r="D1282" s="148"/>
    </row>
    <row r="1283" spans="4:4" x14ac:dyDescent="0.2">
      <c r="D1283" s="148"/>
    </row>
    <row r="1284" spans="4:4" x14ac:dyDescent="0.2">
      <c r="D1284" s="148"/>
    </row>
    <row r="1285" spans="4:4" x14ac:dyDescent="0.2">
      <c r="D1285" s="148"/>
    </row>
    <row r="1286" spans="4:4" x14ac:dyDescent="0.2">
      <c r="D1286" s="148"/>
    </row>
    <row r="1287" spans="4:4" x14ac:dyDescent="0.2">
      <c r="D1287" s="148"/>
    </row>
    <row r="1288" spans="4:4" x14ac:dyDescent="0.2">
      <c r="D1288" s="148"/>
    </row>
    <row r="1289" spans="4:4" x14ac:dyDescent="0.2">
      <c r="D1289" s="148"/>
    </row>
    <row r="1290" spans="4:4" x14ac:dyDescent="0.2">
      <c r="D1290" s="148"/>
    </row>
    <row r="1291" spans="4:4" x14ac:dyDescent="0.2">
      <c r="D1291" s="148"/>
    </row>
    <row r="1292" spans="4:4" x14ac:dyDescent="0.2">
      <c r="D1292" s="148"/>
    </row>
    <row r="1293" spans="4:4" x14ac:dyDescent="0.2">
      <c r="D1293" s="148"/>
    </row>
    <row r="1294" spans="4:4" x14ac:dyDescent="0.2">
      <c r="D1294" s="148"/>
    </row>
    <row r="1295" spans="4:4" x14ac:dyDescent="0.2">
      <c r="D1295" s="148"/>
    </row>
    <row r="1296" spans="4:4" x14ac:dyDescent="0.2">
      <c r="D1296" s="148"/>
    </row>
    <row r="1297" spans="4:4" x14ac:dyDescent="0.2">
      <c r="D1297" s="148"/>
    </row>
    <row r="1298" spans="4:4" x14ac:dyDescent="0.2">
      <c r="D1298" s="148"/>
    </row>
    <row r="1299" spans="4:4" x14ac:dyDescent="0.2">
      <c r="D1299" s="148"/>
    </row>
    <row r="1300" spans="4:4" x14ac:dyDescent="0.2">
      <c r="D1300" s="148"/>
    </row>
    <row r="1301" spans="4:4" x14ac:dyDescent="0.2">
      <c r="D1301" s="148"/>
    </row>
    <row r="1302" spans="4:4" x14ac:dyDescent="0.2">
      <c r="D1302" s="148"/>
    </row>
    <row r="1303" spans="4:4" x14ac:dyDescent="0.2">
      <c r="D1303" s="148"/>
    </row>
    <row r="1304" spans="4:4" x14ac:dyDescent="0.2">
      <c r="D1304" s="148"/>
    </row>
    <row r="1305" spans="4:4" x14ac:dyDescent="0.2">
      <c r="D1305" s="148"/>
    </row>
    <row r="1306" spans="4:4" x14ac:dyDescent="0.2">
      <c r="D1306" s="148"/>
    </row>
    <row r="1307" spans="4:4" x14ac:dyDescent="0.2">
      <c r="D1307" s="148"/>
    </row>
    <row r="1308" spans="4:4" x14ac:dyDescent="0.2">
      <c r="D1308" s="148"/>
    </row>
    <row r="1309" spans="4:4" x14ac:dyDescent="0.2">
      <c r="D1309" s="148"/>
    </row>
    <row r="1310" spans="4:4" x14ac:dyDescent="0.2">
      <c r="D1310" s="148"/>
    </row>
    <row r="1311" spans="4:4" x14ac:dyDescent="0.2">
      <c r="D1311" s="148"/>
    </row>
    <row r="1312" spans="4:4" x14ac:dyDescent="0.2">
      <c r="D1312" s="148"/>
    </row>
    <row r="1313" spans="4:4" x14ac:dyDescent="0.2">
      <c r="D1313" s="148"/>
    </row>
    <row r="1314" spans="4:4" x14ac:dyDescent="0.2">
      <c r="D1314" s="148"/>
    </row>
    <row r="1315" spans="4:4" x14ac:dyDescent="0.2">
      <c r="D1315" s="148"/>
    </row>
    <row r="1316" spans="4:4" x14ac:dyDescent="0.2">
      <c r="D1316" s="148"/>
    </row>
    <row r="1317" spans="4:4" x14ac:dyDescent="0.2">
      <c r="D1317" s="148"/>
    </row>
    <row r="1318" spans="4:4" x14ac:dyDescent="0.2">
      <c r="D1318" s="148"/>
    </row>
    <row r="1319" spans="4:4" x14ac:dyDescent="0.2">
      <c r="D1319" s="148"/>
    </row>
    <row r="1320" spans="4:4" x14ac:dyDescent="0.2">
      <c r="D1320" s="148"/>
    </row>
    <row r="1321" spans="4:4" x14ac:dyDescent="0.2">
      <c r="D1321" s="148"/>
    </row>
    <row r="1322" spans="4:4" x14ac:dyDescent="0.2">
      <c r="D1322" s="148"/>
    </row>
    <row r="1323" spans="4:4" x14ac:dyDescent="0.2">
      <c r="D1323" s="148"/>
    </row>
    <row r="1324" spans="4:4" x14ac:dyDescent="0.2">
      <c r="D1324" s="148"/>
    </row>
    <row r="1325" spans="4:4" x14ac:dyDescent="0.2">
      <c r="D1325" s="148"/>
    </row>
    <row r="1326" spans="4:4" x14ac:dyDescent="0.2">
      <c r="D1326" s="148"/>
    </row>
    <row r="1327" spans="4:4" x14ac:dyDescent="0.2">
      <c r="D1327" s="148"/>
    </row>
    <row r="1328" spans="4:4" x14ac:dyDescent="0.2">
      <c r="D1328" s="148"/>
    </row>
    <row r="1329" spans="4:4" x14ac:dyDescent="0.2">
      <c r="D1329" s="148"/>
    </row>
    <row r="1330" spans="4:4" x14ac:dyDescent="0.2">
      <c r="D1330" s="148"/>
    </row>
    <row r="1331" spans="4:4" x14ac:dyDescent="0.2">
      <c r="D1331" s="148"/>
    </row>
    <row r="1332" spans="4:4" x14ac:dyDescent="0.2">
      <c r="D1332" s="148"/>
    </row>
    <row r="1333" spans="4:4" x14ac:dyDescent="0.2">
      <c r="D1333" s="148"/>
    </row>
    <row r="1334" spans="4:4" x14ac:dyDescent="0.2">
      <c r="D1334" s="148"/>
    </row>
    <row r="1335" spans="4:4" x14ac:dyDescent="0.2">
      <c r="D1335" s="148"/>
    </row>
    <row r="1336" spans="4:4" x14ac:dyDescent="0.2">
      <c r="D1336" s="148"/>
    </row>
    <row r="1337" spans="4:4" x14ac:dyDescent="0.2">
      <c r="D1337" s="148"/>
    </row>
    <row r="1338" spans="4:4" x14ac:dyDescent="0.2">
      <c r="D1338" s="148"/>
    </row>
    <row r="1339" spans="4:4" x14ac:dyDescent="0.2">
      <c r="D1339" s="148"/>
    </row>
    <row r="1340" spans="4:4" x14ac:dyDescent="0.2">
      <c r="D1340" s="148"/>
    </row>
    <row r="1341" spans="4:4" x14ac:dyDescent="0.2">
      <c r="D1341" s="148"/>
    </row>
    <row r="1342" spans="4:4" x14ac:dyDescent="0.2">
      <c r="D1342" s="148"/>
    </row>
    <row r="1343" spans="4:4" x14ac:dyDescent="0.2">
      <c r="D1343" s="148"/>
    </row>
    <row r="1344" spans="4:4" x14ac:dyDescent="0.2">
      <c r="D1344" s="148"/>
    </row>
    <row r="1345" spans="4:4" x14ac:dyDescent="0.2">
      <c r="D1345" s="148"/>
    </row>
    <row r="1346" spans="4:4" x14ac:dyDescent="0.2">
      <c r="D1346" s="148"/>
    </row>
    <row r="1347" spans="4:4" x14ac:dyDescent="0.2">
      <c r="D1347" s="148"/>
    </row>
    <row r="1348" spans="4:4" x14ac:dyDescent="0.2">
      <c r="D1348" s="148"/>
    </row>
    <row r="1349" spans="4:4" x14ac:dyDescent="0.2">
      <c r="D1349" s="148"/>
    </row>
    <row r="1350" spans="4:4" x14ac:dyDescent="0.2">
      <c r="D1350" s="148"/>
    </row>
    <row r="1351" spans="4:4" x14ac:dyDescent="0.2">
      <c r="D1351" s="148"/>
    </row>
    <row r="1352" spans="4:4" x14ac:dyDescent="0.2">
      <c r="D1352" s="148"/>
    </row>
    <row r="1353" spans="4:4" x14ac:dyDescent="0.2">
      <c r="D1353" s="148"/>
    </row>
    <row r="1354" spans="4:4" x14ac:dyDescent="0.2">
      <c r="D1354" s="148"/>
    </row>
    <row r="1355" spans="4:4" x14ac:dyDescent="0.2">
      <c r="D1355" s="148"/>
    </row>
    <row r="1356" spans="4:4" x14ac:dyDescent="0.2">
      <c r="D1356" s="148"/>
    </row>
    <row r="1357" spans="4:4" x14ac:dyDescent="0.2">
      <c r="D1357" s="148"/>
    </row>
    <row r="1358" spans="4:4" x14ac:dyDescent="0.2">
      <c r="D1358" s="148"/>
    </row>
    <row r="1359" spans="4:4" x14ac:dyDescent="0.2">
      <c r="D1359" s="148"/>
    </row>
    <row r="1360" spans="4:4" x14ac:dyDescent="0.2">
      <c r="D1360" s="148"/>
    </row>
    <row r="1361" spans="4:4" x14ac:dyDescent="0.2">
      <c r="D1361" s="148"/>
    </row>
    <row r="1362" spans="4:4" x14ac:dyDescent="0.2">
      <c r="D1362" s="148"/>
    </row>
    <row r="1363" spans="4:4" x14ac:dyDescent="0.2">
      <c r="D1363" s="148"/>
    </row>
    <row r="1364" spans="4:4" x14ac:dyDescent="0.2">
      <c r="D1364" s="148"/>
    </row>
    <row r="1365" spans="4:4" x14ac:dyDescent="0.2">
      <c r="D1365" s="148"/>
    </row>
    <row r="1366" spans="4:4" x14ac:dyDescent="0.2">
      <c r="D1366" s="148"/>
    </row>
    <row r="1367" spans="4:4" x14ac:dyDescent="0.2">
      <c r="D1367" s="148"/>
    </row>
    <row r="1368" spans="4:4" x14ac:dyDescent="0.2">
      <c r="D1368" s="148"/>
    </row>
    <row r="1369" spans="4:4" x14ac:dyDescent="0.2">
      <c r="D1369" s="148"/>
    </row>
    <row r="1370" spans="4:4" x14ac:dyDescent="0.2">
      <c r="D1370" s="148"/>
    </row>
    <row r="1371" spans="4:4" x14ac:dyDescent="0.2">
      <c r="D1371" s="148"/>
    </row>
    <row r="1372" spans="4:4" x14ac:dyDescent="0.2">
      <c r="D1372" s="148"/>
    </row>
    <row r="1373" spans="4:4" x14ac:dyDescent="0.2">
      <c r="D1373" s="148"/>
    </row>
    <row r="1374" spans="4:4" x14ac:dyDescent="0.2">
      <c r="D1374" s="148"/>
    </row>
    <row r="1375" spans="4:4" x14ac:dyDescent="0.2">
      <c r="D1375" s="148"/>
    </row>
    <row r="1376" spans="4:4" x14ac:dyDescent="0.2">
      <c r="D1376" s="148"/>
    </row>
    <row r="1377" spans="4:4" x14ac:dyDescent="0.2">
      <c r="D1377" s="148"/>
    </row>
    <row r="1378" spans="4:4" x14ac:dyDescent="0.2">
      <c r="D1378" s="148"/>
    </row>
    <row r="1379" spans="4:4" x14ac:dyDescent="0.2">
      <c r="D1379" s="148"/>
    </row>
    <row r="1380" spans="4:4" x14ac:dyDescent="0.2">
      <c r="D1380" s="148"/>
    </row>
    <row r="1381" spans="4:4" x14ac:dyDescent="0.2">
      <c r="D1381" s="148"/>
    </row>
    <row r="1382" spans="4:4" x14ac:dyDescent="0.2">
      <c r="D1382" s="148"/>
    </row>
    <row r="1383" spans="4:4" x14ac:dyDescent="0.2">
      <c r="D1383" s="148"/>
    </row>
    <row r="1384" spans="4:4" x14ac:dyDescent="0.2">
      <c r="D1384" s="148"/>
    </row>
    <row r="1385" spans="4:4" x14ac:dyDescent="0.2">
      <c r="D1385" s="148"/>
    </row>
    <row r="1386" spans="4:4" x14ac:dyDescent="0.2">
      <c r="D1386" s="148"/>
    </row>
    <row r="1387" spans="4:4" x14ac:dyDescent="0.2">
      <c r="D1387" s="148"/>
    </row>
    <row r="1388" spans="4:4" x14ac:dyDescent="0.2">
      <c r="D1388" s="148"/>
    </row>
    <row r="1389" spans="4:4" x14ac:dyDescent="0.2">
      <c r="D1389" s="148"/>
    </row>
    <row r="1390" spans="4:4" x14ac:dyDescent="0.2">
      <c r="D1390" s="148"/>
    </row>
    <row r="1391" spans="4:4" x14ac:dyDescent="0.2">
      <c r="D1391" s="148"/>
    </row>
    <row r="1392" spans="4:4" x14ac:dyDescent="0.2">
      <c r="D1392" s="148"/>
    </row>
    <row r="1393" spans="4:4" x14ac:dyDescent="0.2">
      <c r="D1393" s="148"/>
    </row>
    <row r="1394" spans="4:4" x14ac:dyDescent="0.2">
      <c r="D1394" s="148"/>
    </row>
    <row r="1395" spans="4:4" x14ac:dyDescent="0.2">
      <c r="D1395" s="148"/>
    </row>
    <row r="1396" spans="4:4" x14ac:dyDescent="0.2">
      <c r="D1396" s="148"/>
    </row>
    <row r="1397" spans="4:4" x14ac:dyDescent="0.2">
      <c r="D1397" s="148"/>
    </row>
    <row r="1398" spans="4:4" x14ac:dyDescent="0.2">
      <c r="D1398" s="148"/>
    </row>
    <row r="1399" spans="4:4" x14ac:dyDescent="0.2">
      <c r="D1399" s="148"/>
    </row>
    <row r="1400" spans="4:4" x14ac:dyDescent="0.2">
      <c r="D1400" s="148"/>
    </row>
    <row r="1401" spans="4:4" x14ac:dyDescent="0.2">
      <c r="D1401" s="148"/>
    </row>
    <row r="1402" spans="4:4" x14ac:dyDescent="0.2">
      <c r="D1402" s="148"/>
    </row>
    <row r="1403" spans="4:4" x14ac:dyDescent="0.2">
      <c r="D1403" s="148"/>
    </row>
    <row r="1404" spans="4:4" x14ac:dyDescent="0.2">
      <c r="D1404" s="148"/>
    </row>
    <row r="1405" spans="4:4" x14ac:dyDescent="0.2">
      <c r="D1405" s="148"/>
    </row>
    <row r="1406" spans="4:4" x14ac:dyDescent="0.2">
      <c r="D1406" s="148"/>
    </row>
    <row r="1407" spans="4:4" x14ac:dyDescent="0.2">
      <c r="D1407" s="148"/>
    </row>
    <row r="1408" spans="4:4" x14ac:dyDescent="0.2">
      <c r="D1408" s="148"/>
    </row>
    <row r="1409" spans="4:4" x14ac:dyDescent="0.2">
      <c r="D1409" s="148"/>
    </row>
    <row r="1410" spans="4:4" x14ac:dyDescent="0.2">
      <c r="D1410" s="148"/>
    </row>
    <row r="1411" spans="4:4" x14ac:dyDescent="0.2">
      <c r="D1411" s="148"/>
    </row>
    <row r="1412" spans="4:4" x14ac:dyDescent="0.2">
      <c r="D1412" s="148"/>
    </row>
    <row r="1413" spans="4:4" x14ac:dyDescent="0.2">
      <c r="D1413" s="148"/>
    </row>
    <row r="1414" spans="4:4" x14ac:dyDescent="0.2">
      <c r="D1414" s="148"/>
    </row>
    <row r="1415" spans="4:4" x14ac:dyDescent="0.2">
      <c r="D1415" s="148"/>
    </row>
    <row r="1416" spans="4:4" x14ac:dyDescent="0.2">
      <c r="D1416" s="148"/>
    </row>
    <row r="1417" spans="4:4" x14ac:dyDescent="0.2">
      <c r="D1417" s="148"/>
    </row>
    <row r="1418" spans="4:4" x14ac:dyDescent="0.2">
      <c r="D1418" s="148"/>
    </row>
    <row r="1419" spans="4:4" x14ac:dyDescent="0.2">
      <c r="D1419" s="148"/>
    </row>
    <row r="1420" spans="4:4" x14ac:dyDescent="0.2">
      <c r="D1420" s="148"/>
    </row>
    <row r="1421" spans="4:4" x14ac:dyDescent="0.2">
      <c r="D1421" s="148"/>
    </row>
    <row r="1422" spans="4:4" x14ac:dyDescent="0.2">
      <c r="D1422" s="148"/>
    </row>
    <row r="1423" spans="4:4" x14ac:dyDescent="0.2">
      <c r="D1423" s="148"/>
    </row>
    <row r="1424" spans="4:4" x14ac:dyDescent="0.2">
      <c r="D1424" s="148"/>
    </row>
    <row r="1425" spans="4:4" x14ac:dyDescent="0.2">
      <c r="D1425" s="148"/>
    </row>
    <row r="1426" spans="4:4" x14ac:dyDescent="0.2">
      <c r="D1426" s="148"/>
    </row>
    <row r="1427" spans="4:4" x14ac:dyDescent="0.2">
      <c r="D1427" s="148"/>
    </row>
    <row r="1428" spans="4:4" x14ac:dyDescent="0.2">
      <c r="D1428" s="148"/>
    </row>
    <row r="1429" spans="4:4" x14ac:dyDescent="0.2">
      <c r="D1429" s="148"/>
    </row>
    <row r="1430" spans="4:4" x14ac:dyDescent="0.2">
      <c r="D1430" s="148"/>
    </row>
    <row r="1431" spans="4:4" x14ac:dyDescent="0.2">
      <c r="D1431" s="148"/>
    </row>
    <row r="1432" spans="4:4" x14ac:dyDescent="0.2">
      <c r="D1432" s="148"/>
    </row>
    <row r="1433" spans="4:4" x14ac:dyDescent="0.2">
      <c r="D1433" s="148"/>
    </row>
    <row r="1434" spans="4:4" x14ac:dyDescent="0.2">
      <c r="D1434" s="148"/>
    </row>
    <row r="1435" spans="4:4" x14ac:dyDescent="0.2">
      <c r="D1435" s="148"/>
    </row>
    <row r="1436" spans="4:4" x14ac:dyDescent="0.2">
      <c r="D1436" s="148"/>
    </row>
    <row r="1437" spans="4:4" x14ac:dyDescent="0.2">
      <c r="D1437" s="148"/>
    </row>
    <row r="1438" spans="4:4" x14ac:dyDescent="0.2">
      <c r="D1438" s="148"/>
    </row>
    <row r="1439" spans="4:4" x14ac:dyDescent="0.2">
      <c r="D1439" s="148"/>
    </row>
    <row r="1440" spans="4:4" x14ac:dyDescent="0.2">
      <c r="D1440" s="148"/>
    </row>
    <row r="1441" spans="4:4" x14ac:dyDescent="0.2">
      <c r="D1441" s="148"/>
    </row>
    <row r="1442" spans="4:4" x14ac:dyDescent="0.2">
      <c r="D1442" s="148"/>
    </row>
    <row r="1443" spans="4:4" x14ac:dyDescent="0.2">
      <c r="D1443" s="148"/>
    </row>
    <row r="1444" spans="4:4" x14ac:dyDescent="0.2">
      <c r="D1444" s="148"/>
    </row>
    <row r="1445" spans="4:4" x14ac:dyDescent="0.2">
      <c r="D1445" s="148"/>
    </row>
    <row r="1446" spans="4:4" x14ac:dyDescent="0.2">
      <c r="D1446" s="148"/>
    </row>
    <row r="1447" spans="4:4" x14ac:dyDescent="0.2">
      <c r="D1447" s="148"/>
    </row>
    <row r="1448" spans="4:4" x14ac:dyDescent="0.2">
      <c r="D1448" s="148"/>
    </row>
    <row r="1449" spans="4:4" x14ac:dyDescent="0.2">
      <c r="D1449" s="148"/>
    </row>
    <row r="1450" spans="4:4" x14ac:dyDescent="0.2">
      <c r="D1450" s="148"/>
    </row>
    <row r="1451" spans="4:4" x14ac:dyDescent="0.2">
      <c r="D1451" s="148"/>
    </row>
    <row r="1452" spans="4:4" x14ac:dyDescent="0.2">
      <c r="D1452" s="148"/>
    </row>
    <row r="1453" spans="4:4" x14ac:dyDescent="0.2">
      <c r="D1453" s="148"/>
    </row>
    <row r="1454" spans="4:4" x14ac:dyDescent="0.2">
      <c r="D1454" s="148"/>
    </row>
    <row r="1455" spans="4:4" x14ac:dyDescent="0.2">
      <c r="D1455" s="148"/>
    </row>
    <row r="1456" spans="4:4" x14ac:dyDescent="0.2">
      <c r="D1456" s="148"/>
    </row>
    <row r="1457" spans="4:4" x14ac:dyDescent="0.2">
      <c r="D1457" s="148"/>
    </row>
    <row r="1458" spans="4:4" x14ac:dyDescent="0.2">
      <c r="D1458" s="148"/>
    </row>
    <row r="1459" spans="4:4" x14ac:dyDescent="0.2">
      <c r="D1459" s="148"/>
    </row>
    <row r="1460" spans="4:4" x14ac:dyDescent="0.2">
      <c r="D1460" s="148"/>
    </row>
    <row r="1461" spans="4:4" x14ac:dyDescent="0.2">
      <c r="D1461" s="148"/>
    </row>
    <row r="1462" spans="4:4" x14ac:dyDescent="0.2">
      <c r="D1462" s="148"/>
    </row>
    <row r="1463" spans="4:4" x14ac:dyDescent="0.2">
      <c r="D1463" s="148"/>
    </row>
    <row r="1464" spans="4:4" x14ac:dyDescent="0.2">
      <c r="D1464" s="148"/>
    </row>
    <row r="1465" spans="4:4" x14ac:dyDescent="0.2">
      <c r="D1465" s="148"/>
    </row>
    <row r="1466" spans="4:4" x14ac:dyDescent="0.2">
      <c r="D1466" s="148"/>
    </row>
    <row r="1467" spans="4:4" x14ac:dyDescent="0.2">
      <c r="D1467" s="148"/>
    </row>
    <row r="1468" spans="4:4" x14ac:dyDescent="0.2">
      <c r="D1468" s="148"/>
    </row>
    <row r="1469" spans="4:4" x14ac:dyDescent="0.2">
      <c r="D1469" s="148"/>
    </row>
    <row r="1470" spans="4:4" x14ac:dyDescent="0.2">
      <c r="D1470" s="148"/>
    </row>
    <row r="1471" spans="4:4" x14ac:dyDescent="0.2">
      <c r="D1471" s="148"/>
    </row>
    <row r="1472" spans="4:4" x14ac:dyDescent="0.2">
      <c r="D1472" s="148"/>
    </row>
    <row r="1473" spans="4:4" x14ac:dyDescent="0.2">
      <c r="D1473" s="148"/>
    </row>
    <row r="1474" spans="4:4" x14ac:dyDescent="0.2">
      <c r="D1474" s="148"/>
    </row>
    <row r="1475" spans="4:4" x14ac:dyDescent="0.2">
      <c r="D1475" s="148"/>
    </row>
    <row r="1476" spans="4:4" x14ac:dyDescent="0.2">
      <c r="D1476" s="148"/>
    </row>
    <row r="1477" spans="4:4" x14ac:dyDescent="0.2">
      <c r="D1477" s="148"/>
    </row>
    <row r="1478" spans="4:4" x14ac:dyDescent="0.2">
      <c r="D1478" s="148"/>
    </row>
    <row r="1479" spans="4:4" x14ac:dyDescent="0.2">
      <c r="D1479" s="148"/>
    </row>
    <row r="1480" spans="4:4" x14ac:dyDescent="0.2">
      <c r="D1480" s="148"/>
    </row>
    <row r="1481" spans="4:4" x14ac:dyDescent="0.2">
      <c r="D1481" s="148"/>
    </row>
    <row r="1482" spans="4:4" x14ac:dyDescent="0.2">
      <c r="D1482" s="148"/>
    </row>
    <row r="1483" spans="4:4" x14ac:dyDescent="0.2">
      <c r="D1483" s="148"/>
    </row>
    <row r="1484" spans="4:4" x14ac:dyDescent="0.2">
      <c r="D1484" s="148"/>
    </row>
    <row r="1485" spans="4:4" x14ac:dyDescent="0.2">
      <c r="D1485" s="148"/>
    </row>
    <row r="1486" spans="4:4" x14ac:dyDescent="0.2">
      <c r="D1486" s="148"/>
    </row>
    <row r="1487" spans="4:4" x14ac:dyDescent="0.2">
      <c r="D1487" s="148"/>
    </row>
    <row r="1488" spans="4:4" x14ac:dyDescent="0.2">
      <c r="D1488" s="148"/>
    </row>
    <row r="1489" spans="4:4" x14ac:dyDescent="0.2">
      <c r="D1489" s="148"/>
    </row>
    <row r="1490" spans="4:4" x14ac:dyDescent="0.2">
      <c r="D1490" s="148"/>
    </row>
    <row r="1491" spans="4:4" x14ac:dyDescent="0.2">
      <c r="D1491" s="148"/>
    </row>
    <row r="1492" spans="4:4" x14ac:dyDescent="0.2">
      <c r="D1492" s="148"/>
    </row>
    <row r="1493" spans="4:4" x14ac:dyDescent="0.2">
      <c r="D1493" s="148"/>
    </row>
    <row r="1494" spans="4:4" x14ac:dyDescent="0.2">
      <c r="D1494" s="148"/>
    </row>
    <row r="1495" spans="4:4" x14ac:dyDescent="0.2">
      <c r="D1495" s="148"/>
    </row>
    <row r="1496" spans="4:4" x14ac:dyDescent="0.2">
      <c r="D1496" s="148"/>
    </row>
    <row r="1497" spans="4:4" x14ac:dyDescent="0.2">
      <c r="D1497" s="148"/>
    </row>
    <row r="1498" spans="4:4" x14ac:dyDescent="0.2">
      <c r="D1498" s="148"/>
    </row>
    <row r="1499" spans="4:4" x14ac:dyDescent="0.2">
      <c r="D1499" s="148"/>
    </row>
    <row r="1500" spans="4:4" x14ac:dyDescent="0.2">
      <c r="D1500" s="148"/>
    </row>
    <row r="1501" spans="4:4" x14ac:dyDescent="0.2">
      <c r="D1501" s="148"/>
    </row>
    <row r="1502" spans="4:4" x14ac:dyDescent="0.2">
      <c r="D1502" s="148"/>
    </row>
    <row r="1503" spans="4:4" x14ac:dyDescent="0.2">
      <c r="D1503" s="148"/>
    </row>
    <row r="1504" spans="4:4" x14ac:dyDescent="0.2">
      <c r="D1504" s="148"/>
    </row>
    <row r="1505" spans="4:4" x14ac:dyDescent="0.2">
      <c r="D1505" s="148"/>
    </row>
    <row r="1506" spans="4:4" x14ac:dyDescent="0.2">
      <c r="D1506" s="148"/>
    </row>
    <row r="1507" spans="4:4" x14ac:dyDescent="0.2">
      <c r="D1507" s="148"/>
    </row>
    <row r="1508" spans="4:4" x14ac:dyDescent="0.2">
      <c r="D1508" s="148"/>
    </row>
    <row r="1509" spans="4:4" x14ac:dyDescent="0.2">
      <c r="D1509" s="148"/>
    </row>
    <row r="1510" spans="4:4" x14ac:dyDescent="0.2">
      <c r="D1510" s="148"/>
    </row>
    <row r="1511" spans="4:4" x14ac:dyDescent="0.2">
      <c r="D1511" s="148"/>
    </row>
    <row r="1512" spans="4:4" x14ac:dyDescent="0.2">
      <c r="D1512" s="148"/>
    </row>
    <row r="1513" spans="4:4" x14ac:dyDescent="0.2">
      <c r="D1513" s="148"/>
    </row>
    <row r="1514" spans="4:4" x14ac:dyDescent="0.2">
      <c r="D1514" s="148"/>
    </row>
    <row r="1515" spans="4:4" x14ac:dyDescent="0.2">
      <c r="D1515" s="148"/>
    </row>
    <row r="1516" spans="4:4" x14ac:dyDescent="0.2">
      <c r="D1516" s="148"/>
    </row>
    <row r="1517" spans="4:4" x14ac:dyDescent="0.2">
      <c r="D1517" s="148"/>
    </row>
    <row r="1518" spans="4:4" x14ac:dyDescent="0.2">
      <c r="D1518" s="148"/>
    </row>
    <row r="1519" spans="4:4" x14ac:dyDescent="0.2">
      <c r="D1519" s="148"/>
    </row>
    <row r="1520" spans="4:4" x14ac:dyDescent="0.2">
      <c r="D1520" s="148"/>
    </row>
    <row r="1521" spans="4:4" x14ac:dyDescent="0.2">
      <c r="D1521" s="148"/>
    </row>
    <row r="1522" spans="4:4" x14ac:dyDescent="0.2">
      <c r="D1522" s="148"/>
    </row>
    <row r="1523" spans="4:4" x14ac:dyDescent="0.2">
      <c r="D1523" s="148"/>
    </row>
    <row r="1524" spans="4:4" x14ac:dyDescent="0.2">
      <c r="D1524" s="148"/>
    </row>
    <row r="1525" spans="4:4" x14ac:dyDescent="0.2">
      <c r="D1525" s="148"/>
    </row>
    <row r="1526" spans="4:4" x14ac:dyDescent="0.2">
      <c r="D1526" s="148"/>
    </row>
    <row r="1527" spans="4:4" x14ac:dyDescent="0.2">
      <c r="D1527" s="148"/>
    </row>
    <row r="1528" spans="4:4" x14ac:dyDescent="0.2">
      <c r="D1528" s="148"/>
    </row>
    <row r="1529" spans="4:4" x14ac:dyDescent="0.2">
      <c r="D1529" s="148"/>
    </row>
    <row r="1530" spans="4:4" x14ac:dyDescent="0.2">
      <c r="D1530" s="148"/>
    </row>
    <row r="1531" spans="4:4" x14ac:dyDescent="0.2">
      <c r="D1531" s="148"/>
    </row>
    <row r="1532" spans="4:4" x14ac:dyDescent="0.2">
      <c r="D1532" s="148"/>
    </row>
    <row r="1533" spans="4:4" x14ac:dyDescent="0.2">
      <c r="D1533" s="148"/>
    </row>
    <row r="1534" spans="4:4" x14ac:dyDescent="0.2">
      <c r="D1534" s="148"/>
    </row>
    <row r="1535" spans="4:4" x14ac:dyDescent="0.2">
      <c r="D1535" s="148"/>
    </row>
    <row r="1536" spans="4:4" x14ac:dyDescent="0.2">
      <c r="D1536" s="148"/>
    </row>
    <row r="1537" spans="4:4" x14ac:dyDescent="0.2">
      <c r="D1537" s="148"/>
    </row>
    <row r="1538" spans="4:4" x14ac:dyDescent="0.2">
      <c r="D1538" s="148"/>
    </row>
    <row r="1539" spans="4:4" x14ac:dyDescent="0.2">
      <c r="D1539" s="148"/>
    </row>
    <row r="1540" spans="4:4" x14ac:dyDescent="0.2">
      <c r="D1540" s="148"/>
    </row>
    <row r="1541" spans="4:4" x14ac:dyDescent="0.2">
      <c r="D1541" s="148"/>
    </row>
    <row r="1542" spans="4:4" x14ac:dyDescent="0.2">
      <c r="D1542" s="148"/>
    </row>
    <row r="1543" spans="4:4" x14ac:dyDescent="0.2">
      <c r="D1543" s="148"/>
    </row>
    <row r="1544" spans="4:4" x14ac:dyDescent="0.2">
      <c r="D1544" s="148"/>
    </row>
    <row r="1545" spans="4:4" x14ac:dyDescent="0.2">
      <c r="D1545" s="148"/>
    </row>
    <row r="1546" spans="4:4" x14ac:dyDescent="0.2">
      <c r="D1546" s="148"/>
    </row>
    <row r="1547" spans="4:4" x14ac:dyDescent="0.2">
      <c r="D1547" s="148"/>
    </row>
    <row r="1548" spans="4:4" x14ac:dyDescent="0.2">
      <c r="D1548" s="148"/>
    </row>
    <row r="1549" spans="4:4" x14ac:dyDescent="0.2">
      <c r="D1549" s="148"/>
    </row>
    <row r="1550" spans="4:4" x14ac:dyDescent="0.2">
      <c r="D1550" s="148"/>
    </row>
    <row r="1551" spans="4:4" x14ac:dyDescent="0.2">
      <c r="D1551" s="148"/>
    </row>
    <row r="1552" spans="4:4" x14ac:dyDescent="0.2">
      <c r="D1552" s="148"/>
    </row>
    <row r="1553" spans="4:4" x14ac:dyDescent="0.2">
      <c r="D1553" s="148"/>
    </row>
    <row r="1554" spans="4:4" x14ac:dyDescent="0.2">
      <c r="D1554" s="148"/>
    </row>
    <row r="1555" spans="4:4" x14ac:dyDescent="0.2">
      <c r="D1555" s="148"/>
    </row>
    <row r="1556" spans="4:4" x14ac:dyDescent="0.2">
      <c r="D1556" s="148"/>
    </row>
    <row r="1557" spans="4:4" x14ac:dyDescent="0.2">
      <c r="D1557" s="148"/>
    </row>
    <row r="1558" spans="4:4" x14ac:dyDescent="0.2">
      <c r="D1558" s="148"/>
    </row>
    <row r="1559" spans="4:4" x14ac:dyDescent="0.2">
      <c r="D1559" s="148"/>
    </row>
    <row r="1560" spans="4:4" x14ac:dyDescent="0.2">
      <c r="D1560" s="148"/>
    </row>
    <row r="1561" spans="4:4" x14ac:dyDescent="0.2">
      <c r="D1561" s="148"/>
    </row>
    <row r="1562" spans="4:4" x14ac:dyDescent="0.2">
      <c r="D1562" s="148"/>
    </row>
    <row r="1563" spans="4:4" x14ac:dyDescent="0.2">
      <c r="D1563" s="148"/>
    </row>
    <row r="1564" spans="4:4" x14ac:dyDescent="0.2">
      <c r="D1564" s="148"/>
    </row>
    <row r="1565" spans="4:4" x14ac:dyDescent="0.2">
      <c r="D1565" s="148"/>
    </row>
    <row r="1566" spans="4:4" x14ac:dyDescent="0.2">
      <c r="D1566" s="148"/>
    </row>
    <row r="1567" spans="4:4" x14ac:dyDescent="0.2">
      <c r="D1567" s="148"/>
    </row>
    <row r="1568" spans="4:4" x14ac:dyDescent="0.2">
      <c r="D1568" s="148"/>
    </row>
    <row r="1569" spans="4:4" x14ac:dyDescent="0.2">
      <c r="D1569" s="148"/>
    </row>
    <row r="1570" spans="4:4" x14ac:dyDescent="0.2">
      <c r="D1570" s="148"/>
    </row>
    <row r="1571" spans="4:4" x14ac:dyDescent="0.2">
      <c r="D1571" s="148"/>
    </row>
    <row r="1572" spans="4:4" x14ac:dyDescent="0.2">
      <c r="D1572" s="148"/>
    </row>
    <row r="1573" spans="4:4" x14ac:dyDescent="0.2">
      <c r="D1573" s="148"/>
    </row>
    <row r="1574" spans="4:4" x14ac:dyDescent="0.2">
      <c r="D1574" s="148"/>
    </row>
    <row r="1575" spans="4:4" x14ac:dyDescent="0.2">
      <c r="D1575" s="148"/>
    </row>
    <row r="1576" spans="4:4" x14ac:dyDescent="0.2">
      <c r="D1576" s="148"/>
    </row>
    <row r="1577" spans="4:4" x14ac:dyDescent="0.2">
      <c r="D1577" s="148"/>
    </row>
    <row r="1578" spans="4:4" x14ac:dyDescent="0.2">
      <c r="D1578" s="148"/>
    </row>
    <row r="1579" spans="4:4" x14ac:dyDescent="0.2">
      <c r="D1579" s="148"/>
    </row>
    <row r="1580" spans="4:4" x14ac:dyDescent="0.2">
      <c r="D1580" s="148"/>
    </row>
    <row r="1581" spans="4:4" x14ac:dyDescent="0.2">
      <c r="D1581" s="148"/>
    </row>
    <row r="1582" spans="4:4" x14ac:dyDescent="0.2">
      <c r="D1582" s="148"/>
    </row>
    <row r="1583" spans="4:4" x14ac:dyDescent="0.2">
      <c r="D1583" s="148"/>
    </row>
    <row r="1584" spans="4:4" x14ac:dyDescent="0.2">
      <c r="D1584" s="148"/>
    </row>
    <row r="1585" spans="4:4" x14ac:dyDescent="0.2">
      <c r="D1585" s="148"/>
    </row>
    <row r="1586" spans="4:4" x14ac:dyDescent="0.2">
      <c r="D1586" s="148"/>
    </row>
    <row r="1587" spans="4:4" x14ac:dyDescent="0.2">
      <c r="D1587" s="148"/>
    </row>
    <row r="1588" spans="4:4" x14ac:dyDescent="0.2">
      <c r="D1588" s="148"/>
    </row>
    <row r="1589" spans="4:4" x14ac:dyDescent="0.2">
      <c r="D1589" s="148"/>
    </row>
    <row r="1590" spans="4:4" x14ac:dyDescent="0.2">
      <c r="D1590" s="148"/>
    </row>
    <row r="1591" spans="4:4" x14ac:dyDescent="0.2">
      <c r="D1591" s="148"/>
    </row>
    <row r="1592" spans="4:4" x14ac:dyDescent="0.2">
      <c r="D1592" s="148"/>
    </row>
    <row r="1593" spans="4:4" x14ac:dyDescent="0.2">
      <c r="D1593" s="148"/>
    </row>
    <row r="1594" spans="4:4" x14ac:dyDescent="0.2">
      <c r="D1594" s="148"/>
    </row>
    <row r="1595" spans="4:4" x14ac:dyDescent="0.2">
      <c r="D1595" s="148"/>
    </row>
    <row r="1596" spans="4:4" x14ac:dyDescent="0.2">
      <c r="D1596" s="148"/>
    </row>
    <row r="1597" spans="4:4" x14ac:dyDescent="0.2">
      <c r="D1597" s="148"/>
    </row>
    <row r="1598" spans="4:4" x14ac:dyDescent="0.2">
      <c r="D1598" s="148"/>
    </row>
    <row r="1599" spans="4:4" x14ac:dyDescent="0.2">
      <c r="D1599" s="148"/>
    </row>
    <row r="1600" spans="4:4" x14ac:dyDescent="0.2">
      <c r="D1600" s="148"/>
    </row>
    <row r="1601" spans="4:4" x14ac:dyDescent="0.2">
      <c r="D1601" s="148"/>
    </row>
    <row r="1602" spans="4:4" x14ac:dyDescent="0.2">
      <c r="D1602" s="148"/>
    </row>
    <row r="1603" spans="4:4" x14ac:dyDescent="0.2">
      <c r="D1603" s="148"/>
    </row>
    <row r="1604" spans="4:4" x14ac:dyDescent="0.2">
      <c r="D1604" s="148"/>
    </row>
    <row r="1605" spans="4:4" x14ac:dyDescent="0.2">
      <c r="D1605" s="148"/>
    </row>
    <row r="1606" spans="4:4" x14ac:dyDescent="0.2">
      <c r="D1606" s="148"/>
    </row>
    <row r="1607" spans="4:4" x14ac:dyDescent="0.2">
      <c r="D1607" s="148"/>
    </row>
    <row r="1608" spans="4:4" x14ac:dyDescent="0.2">
      <c r="D1608" s="148"/>
    </row>
    <row r="1609" spans="4:4" x14ac:dyDescent="0.2">
      <c r="D1609" s="148"/>
    </row>
    <row r="1610" spans="4:4" x14ac:dyDescent="0.2">
      <c r="D1610" s="148"/>
    </row>
    <row r="1611" spans="4:4" x14ac:dyDescent="0.2">
      <c r="D1611" s="148"/>
    </row>
    <row r="1612" spans="4:4" x14ac:dyDescent="0.2">
      <c r="D1612" s="148"/>
    </row>
    <row r="1613" spans="4:4" x14ac:dyDescent="0.2">
      <c r="D1613" s="148"/>
    </row>
    <row r="1614" spans="4:4" x14ac:dyDescent="0.2">
      <c r="D1614" s="148"/>
    </row>
    <row r="1615" spans="4:4" x14ac:dyDescent="0.2">
      <c r="D1615" s="148"/>
    </row>
    <row r="1616" spans="4:4" x14ac:dyDescent="0.2">
      <c r="D1616" s="148"/>
    </row>
    <row r="1617" spans="4:4" x14ac:dyDescent="0.2">
      <c r="D1617" s="148"/>
    </row>
    <row r="1618" spans="4:4" x14ac:dyDescent="0.2">
      <c r="D1618" s="148"/>
    </row>
    <row r="1619" spans="4:4" x14ac:dyDescent="0.2">
      <c r="D1619" s="148"/>
    </row>
    <row r="1620" spans="4:4" x14ac:dyDescent="0.2">
      <c r="D1620" s="148"/>
    </row>
    <row r="1621" spans="4:4" x14ac:dyDescent="0.2">
      <c r="D1621" s="148"/>
    </row>
    <row r="1622" spans="4:4" x14ac:dyDescent="0.2">
      <c r="D1622" s="148"/>
    </row>
    <row r="1623" spans="4:4" x14ac:dyDescent="0.2">
      <c r="D1623" s="148"/>
    </row>
    <row r="1624" spans="4:4" x14ac:dyDescent="0.2">
      <c r="D1624" s="148"/>
    </row>
    <row r="1625" spans="4:4" x14ac:dyDescent="0.2">
      <c r="D1625" s="148"/>
    </row>
    <row r="1626" spans="4:4" x14ac:dyDescent="0.2">
      <c r="D1626" s="148"/>
    </row>
    <row r="1627" spans="4:4" x14ac:dyDescent="0.2">
      <c r="D1627" s="148"/>
    </row>
    <row r="1628" spans="4:4" x14ac:dyDescent="0.2">
      <c r="D1628" s="148"/>
    </row>
    <row r="1629" spans="4:4" x14ac:dyDescent="0.2">
      <c r="D1629" s="148"/>
    </row>
    <row r="1630" spans="4:4" x14ac:dyDescent="0.2">
      <c r="D1630" s="148"/>
    </row>
    <row r="1631" spans="4:4" x14ac:dyDescent="0.2">
      <c r="D1631" s="148"/>
    </row>
    <row r="1632" spans="4:4" x14ac:dyDescent="0.2">
      <c r="D1632" s="148"/>
    </row>
    <row r="1633" spans="4:4" x14ac:dyDescent="0.2">
      <c r="D1633" s="148"/>
    </row>
    <row r="1634" spans="4:4" x14ac:dyDescent="0.2">
      <c r="D1634" s="148"/>
    </row>
    <row r="1635" spans="4:4" x14ac:dyDescent="0.2">
      <c r="D1635" s="148"/>
    </row>
    <row r="1636" spans="4:4" x14ac:dyDescent="0.2">
      <c r="D1636" s="148"/>
    </row>
    <row r="1637" spans="4:4" x14ac:dyDescent="0.2">
      <c r="D1637" s="148"/>
    </row>
    <row r="1638" spans="4:4" x14ac:dyDescent="0.2">
      <c r="D1638" s="148"/>
    </row>
    <row r="1639" spans="4:4" x14ac:dyDescent="0.2">
      <c r="D1639" s="148"/>
    </row>
    <row r="1640" spans="4:4" x14ac:dyDescent="0.2">
      <c r="D1640" s="148"/>
    </row>
    <row r="1641" spans="4:4" x14ac:dyDescent="0.2">
      <c r="D1641" s="148"/>
    </row>
    <row r="1642" spans="4:4" x14ac:dyDescent="0.2">
      <c r="D1642" s="148"/>
    </row>
    <row r="1643" spans="4:4" x14ac:dyDescent="0.2">
      <c r="D1643" s="148"/>
    </row>
    <row r="1644" spans="4:4" x14ac:dyDescent="0.2">
      <c r="D1644" s="148"/>
    </row>
    <row r="1645" spans="4:4" x14ac:dyDescent="0.2">
      <c r="D1645" s="148"/>
    </row>
    <row r="1646" spans="4:4" x14ac:dyDescent="0.2">
      <c r="D1646" s="148"/>
    </row>
    <row r="1647" spans="4:4" x14ac:dyDescent="0.2">
      <c r="D1647" s="148"/>
    </row>
    <row r="1648" spans="4:4" x14ac:dyDescent="0.2">
      <c r="D1648" s="148"/>
    </row>
    <row r="1649" spans="4:4" x14ac:dyDescent="0.2">
      <c r="D1649" s="148"/>
    </row>
    <row r="1650" spans="4:4" x14ac:dyDescent="0.2">
      <c r="D1650" s="148"/>
    </row>
    <row r="1651" spans="4:4" x14ac:dyDescent="0.2">
      <c r="D1651" s="148"/>
    </row>
    <row r="1652" spans="4:4" x14ac:dyDescent="0.2">
      <c r="D1652" s="148"/>
    </row>
    <row r="1653" spans="4:4" x14ac:dyDescent="0.2">
      <c r="D1653" s="148"/>
    </row>
    <row r="1654" spans="4:4" x14ac:dyDescent="0.2">
      <c r="D1654" s="148"/>
    </row>
    <row r="1655" spans="4:4" x14ac:dyDescent="0.2">
      <c r="D1655" s="148"/>
    </row>
    <row r="1656" spans="4:4" x14ac:dyDescent="0.2">
      <c r="D1656" s="148"/>
    </row>
    <row r="1657" spans="4:4" x14ac:dyDescent="0.2">
      <c r="D1657" s="148"/>
    </row>
    <row r="1658" spans="4:4" x14ac:dyDescent="0.2">
      <c r="D1658" s="148"/>
    </row>
    <row r="1659" spans="4:4" x14ac:dyDescent="0.2">
      <c r="D1659" s="148"/>
    </row>
    <row r="1660" spans="4:4" x14ac:dyDescent="0.2">
      <c r="D1660" s="148"/>
    </row>
    <row r="1661" spans="4:4" x14ac:dyDescent="0.2">
      <c r="D1661" s="148"/>
    </row>
    <row r="1662" spans="4:4" x14ac:dyDescent="0.2">
      <c r="D1662" s="148"/>
    </row>
    <row r="1663" spans="4:4" x14ac:dyDescent="0.2">
      <c r="D1663" s="148"/>
    </row>
    <row r="1664" spans="4:4" x14ac:dyDescent="0.2">
      <c r="D1664" s="148"/>
    </row>
    <row r="1665" spans="4:4" x14ac:dyDescent="0.2">
      <c r="D1665" s="148"/>
    </row>
    <row r="1666" spans="4:4" x14ac:dyDescent="0.2">
      <c r="D1666" s="148"/>
    </row>
    <row r="1667" spans="4:4" x14ac:dyDescent="0.2">
      <c r="D1667" s="148"/>
    </row>
    <row r="1668" spans="4:4" x14ac:dyDescent="0.2">
      <c r="D1668" s="148"/>
    </row>
    <row r="1669" spans="4:4" x14ac:dyDescent="0.2">
      <c r="D1669" s="148"/>
    </row>
    <row r="1670" spans="4:4" x14ac:dyDescent="0.2">
      <c r="D1670" s="148"/>
    </row>
    <row r="1671" spans="4:4" x14ac:dyDescent="0.2">
      <c r="D1671" s="148"/>
    </row>
    <row r="1672" spans="4:4" x14ac:dyDescent="0.2">
      <c r="D1672" s="148"/>
    </row>
    <row r="1673" spans="4:4" x14ac:dyDescent="0.2">
      <c r="D1673" s="148"/>
    </row>
    <row r="1674" spans="4:4" x14ac:dyDescent="0.2">
      <c r="D1674" s="148"/>
    </row>
    <row r="1675" spans="4:4" x14ac:dyDescent="0.2">
      <c r="D1675" s="148"/>
    </row>
    <row r="1676" spans="4:4" x14ac:dyDescent="0.2">
      <c r="D1676" s="148"/>
    </row>
    <row r="1677" spans="4:4" x14ac:dyDescent="0.2">
      <c r="D1677" s="148"/>
    </row>
    <row r="1678" spans="4:4" x14ac:dyDescent="0.2">
      <c r="D1678" s="148"/>
    </row>
    <row r="1679" spans="4:4" x14ac:dyDescent="0.2">
      <c r="D1679" s="148"/>
    </row>
    <row r="1680" spans="4:4" x14ac:dyDescent="0.2">
      <c r="D1680" s="148"/>
    </row>
    <row r="1681" spans="4:4" x14ac:dyDescent="0.2">
      <c r="D1681" s="148"/>
    </row>
    <row r="1682" spans="4:4" x14ac:dyDescent="0.2">
      <c r="D1682" s="148"/>
    </row>
    <row r="1683" spans="4:4" x14ac:dyDescent="0.2">
      <c r="D1683" s="148"/>
    </row>
    <row r="1684" spans="4:4" x14ac:dyDescent="0.2">
      <c r="D1684" s="148"/>
    </row>
    <row r="1685" spans="4:4" x14ac:dyDescent="0.2">
      <c r="D1685" s="148"/>
    </row>
    <row r="1686" spans="4:4" x14ac:dyDescent="0.2">
      <c r="D1686" s="148"/>
    </row>
    <row r="1687" spans="4:4" x14ac:dyDescent="0.2">
      <c r="D1687" s="148"/>
    </row>
    <row r="1688" spans="4:4" x14ac:dyDescent="0.2">
      <c r="D1688" s="148"/>
    </row>
    <row r="1689" spans="4:4" x14ac:dyDescent="0.2">
      <c r="D1689" s="148"/>
    </row>
    <row r="1690" spans="4:4" x14ac:dyDescent="0.2">
      <c r="D1690" s="148"/>
    </row>
    <row r="1691" spans="4:4" x14ac:dyDescent="0.2">
      <c r="D1691" s="148"/>
    </row>
    <row r="1692" spans="4:4" x14ac:dyDescent="0.2">
      <c r="D1692" s="148"/>
    </row>
    <row r="1693" spans="4:4" x14ac:dyDescent="0.2">
      <c r="D1693" s="148"/>
    </row>
    <row r="1694" spans="4:4" x14ac:dyDescent="0.2">
      <c r="D1694" s="148"/>
    </row>
    <row r="1695" spans="4:4" x14ac:dyDescent="0.2">
      <c r="D1695" s="148"/>
    </row>
    <row r="1696" spans="4:4" x14ac:dyDescent="0.2">
      <c r="D1696" s="148"/>
    </row>
    <row r="1697" spans="4:4" x14ac:dyDescent="0.2">
      <c r="D1697" s="148"/>
    </row>
    <row r="1698" spans="4:4" x14ac:dyDescent="0.2">
      <c r="D1698" s="148"/>
    </row>
    <row r="1699" spans="4:4" x14ac:dyDescent="0.2">
      <c r="D1699" s="148"/>
    </row>
    <row r="1700" spans="4:4" x14ac:dyDescent="0.2">
      <c r="D1700" s="148"/>
    </row>
    <row r="1701" spans="4:4" x14ac:dyDescent="0.2">
      <c r="D1701" s="148"/>
    </row>
    <row r="1702" spans="4:4" x14ac:dyDescent="0.2">
      <c r="D1702" s="148"/>
    </row>
    <row r="1703" spans="4:4" x14ac:dyDescent="0.2">
      <c r="D1703" s="148"/>
    </row>
    <row r="1704" spans="4:4" x14ac:dyDescent="0.2">
      <c r="D1704" s="148"/>
    </row>
    <row r="1705" spans="4:4" x14ac:dyDescent="0.2">
      <c r="D1705" s="148"/>
    </row>
    <row r="1706" spans="4:4" x14ac:dyDescent="0.2">
      <c r="D1706" s="148"/>
    </row>
    <row r="1707" spans="4:4" x14ac:dyDescent="0.2">
      <c r="D1707" s="148"/>
    </row>
    <row r="1708" spans="4:4" x14ac:dyDescent="0.2">
      <c r="D1708" s="148"/>
    </row>
    <row r="1709" spans="4:4" x14ac:dyDescent="0.2">
      <c r="D1709" s="148"/>
    </row>
    <row r="1710" spans="4:4" x14ac:dyDescent="0.2">
      <c r="D1710" s="148"/>
    </row>
    <row r="1711" spans="4:4" x14ac:dyDescent="0.2">
      <c r="D1711" s="148"/>
    </row>
    <row r="1712" spans="4:4" x14ac:dyDescent="0.2">
      <c r="D1712" s="148"/>
    </row>
    <row r="1713" spans="4:4" x14ac:dyDescent="0.2">
      <c r="D1713" s="148"/>
    </row>
    <row r="1714" spans="4:4" x14ac:dyDescent="0.2">
      <c r="D1714" s="148"/>
    </row>
    <row r="1715" spans="4:4" x14ac:dyDescent="0.2">
      <c r="D1715" s="148"/>
    </row>
    <row r="1716" spans="4:4" x14ac:dyDescent="0.2">
      <c r="D1716" s="148"/>
    </row>
    <row r="1717" spans="4:4" x14ac:dyDescent="0.2">
      <c r="D1717" s="148"/>
    </row>
    <row r="1718" spans="4:4" x14ac:dyDescent="0.2">
      <c r="D1718" s="148"/>
    </row>
    <row r="1719" spans="4:4" x14ac:dyDescent="0.2">
      <c r="D1719" s="148"/>
    </row>
    <row r="1720" spans="4:4" x14ac:dyDescent="0.2">
      <c r="D1720" s="148"/>
    </row>
    <row r="1721" spans="4:4" x14ac:dyDescent="0.2">
      <c r="D1721" s="148"/>
    </row>
    <row r="1722" spans="4:4" x14ac:dyDescent="0.2">
      <c r="D1722" s="148"/>
    </row>
    <row r="1723" spans="4:4" x14ac:dyDescent="0.2">
      <c r="D1723" s="148"/>
    </row>
    <row r="1724" spans="4:4" x14ac:dyDescent="0.2">
      <c r="D1724" s="148"/>
    </row>
    <row r="1725" spans="4:4" x14ac:dyDescent="0.2">
      <c r="D1725" s="148"/>
    </row>
    <row r="1726" spans="4:4" x14ac:dyDescent="0.2">
      <c r="D1726" s="148"/>
    </row>
    <row r="1727" spans="4:4" x14ac:dyDescent="0.2">
      <c r="D1727" s="148"/>
    </row>
    <row r="1728" spans="4:4" x14ac:dyDescent="0.2">
      <c r="D1728" s="148"/>
    </row>
    <row r="1729" spans="4:4" x14ac:dyDescent="0.2">
      <c r="D1729" s="148"/>
    </row>
    <row r="1730" spans="4:4" x14ac:dyDescent="0.2">
      <c r="D1730" s="148"/>
    </row>
    <row r="1731" spans="4:4" x14ac:dyDescent="0.2">
      <c r="D1731" s="148"/>
    </row>
    <row r="1732" spans="4:4" x14ac:dyDescent="0.2">
      <c r="D1732" s="148"/>
    </row>
    <row r="1733" spans="4:4" x14ac:dyDescent="0.2">
      <c r="D1733" s="148"/>
    </row>
    <row r="1734" spans="4:4" x14ac:dyDescent="0.2">
      <c r="D1734" s="148"/>
    </row>
    <row r="1735" spans="4:4" x14ac:dyDescent="0.2">
      <c r="D1735" s="148"/>
    </row>
    <row r="1736" spans="4:4" x14ac:dyDescent="0.2">
      <c r="D1736" s="148"/>
    </row>
    <row r="1737" spans="4:4" x14ac:dyDescent="0.2">
      <c r="D1737" s="148"/>
    </row>
    <row r="1738" spans="4:4" x14ac:dyDescent="0.2">
      <c r="D1738" s="148"/>
    </row>
    <row r="1739" spans="4:4" x14ac:dyDescent="0.2">
      <c r="D1739" s="148"/>
    </row>
    <row r="1740" spans="4:4" x14ac:dyDescent="0.2">
      <c r="D1740" s="148"/>
    </row>
    <row r="1741" spans="4:4" x14ac:dyDescent="0.2">
      <c r="D1741" s="148"/>
    </row>
    <row r="1742" spans="4:4" x14ac:dyDescent="0.2">
      <c r="D1742" s="148"/>
    </row>
    <row r="1743" spans="4:4" x14ac:dyDescent="0.2">
      <c r="D1743" s="148"/>
    </row>
    <row r="1744" spans="4:4" x14ac:dyDescent="0.2">
      <c r="D1744" s="148"/>
    </row>
    <row r="1745" spans="4:4" x14ac:dyDescent="0.2">
      <c r="D1745" s="148"/>
    </row>
    <row r="1746" spans="4:4" x14ac:dyDescent="0.2">
      <c r="D1746" s="148"/>
    </row>
    <row r="1747" spans="4:4" x14ac:dyDescent="0.2">
      <c r="D1747" s="148"/>
    </row>
    <row r="1748" spans="4:4" x14ac:dyDescent="0.2">
      <c r="D1748" s="148"/>
    </row>
    <row r="1749" spans="4:4" x14ac:dyDescent="0.2">
      <c r="D1749" s="148"/>
    </row>
    <row r="1750" spans="4:4" x14ac:dyDescent="0.2">
      <c r="D1750" s="148"/>
    </row>
    <row r="1751" spans="4:4" x14ac:dyDescent="0.2">
      <c r="D1751" s="148"/>
    </row>
    <row r="1752" spans="4:4" x14ac:dyDescent="0.2">
      <c r="D1752" s="148"/>
    </row>
    <row r="1753" spans="4:4" x14ac:dyDescent="0.2">
      <c r="D1753" s="148"/>
    </row>
    <row r="1754" spans="4:4" x14ac:dyDescent="0.2">
      <c r="D1754" s="148"/>
    </row>
    <row r="1755" spans="4:4" x14ac:dyDescent="0.2">
      <c r="D1755" s="148"/>
    </row>
    <row r="1756" spans="4:4" x14ac:dyDescent="0.2">
      <c r="D1756" s="148"/>
    </row>
    <row r="1757" spans="4:4" x14ac:dyDescent="0.2">
      <c r="D1757" s="148"/>
    </row>
    <row r="1758" spans="4:4" x14ac:dyDescent="0.2">
      <c r="D1758" s="148"/>
    </row>
    <row r="1759" spans="4:4" x14ac:dyDescent="0.2">
      <c r="D1759" s="148"/>
    </row>
    <row r="1760" spans="4:4" x14ac:dyDescent="0.2">
      <c r="D1760" s="148"/>
    </row>
    <row r="1761" spans="4:4" x14ac:dyDescent="0.2">
      <c r="D1761" s="148"/>
    </row>
    <row r="1762" spans="4:4" x14ac:dyDescent="0.2">
      <c r="D1762" s="148"/>
    </row>
    <row r="1763" spans="4:4" x14ac:dyDescent="0.2">
      <c r="D1763" s="148"/>
    </row>
    <row r="1764" spans="4:4" x14ac:dyDescent="0.2">
      <c r="D1764" s="148"/>
    </row>
    <row r="1765" spans="4:4" x14ac:dyDescent="0.2">
      <c r="D1765" s="148"/>
    </row>
    <row r="1766" spans="4:4" x14ac:dyDescent="0.2">
      <c r="D1766" s="148"/>
    </row>
    <row r="1767" spans="4:4" x14ac:dyDescent="0.2">
      <c r="D1767" s="148"/>
    </row>
    <row r="1768" spans="4:4" x14ac:dyDescent="0.2">
      <c r="D1768" s="148"/>
    </row>
    <row r="1769" spans="4:4" x14ac:dyDescent="0.2">
      <c r="D1769" s="148"/>
    </row>
    <row r="1770" spans="4:4" x14ac:dyDescent="0.2">
      <c r="D1770" s="148"/>
    </row>
    <row r="1771" spans="4:4" x14ac:dyDescent="0.2">
      <c r="D1771" s="148"/>
    </row>
    <row r="1772" spans="4:4" x14ac:dyDescent="0.2">
      <c r="D1772" s="148"/>
    </row>
    <row r="1773" spans="4:4" x14ac:dyDescent="0.2">
      <c r="D1773" s="148"/>
    </row>
    <row r="1774" spans="4:4" x14ac:dyDescent="0.2">
      <c r="D1774" s="148"/>
    </row>
    <row r="1775" spans="4:4" x14ac:dyDescent="0.2">
      <c r="D1775" s="148"/>
    </row>
    <row r="1776" spans="4:4" x14ac:dyDescent="0.2">
      <c r="D1776" s="148"/>
    </row>
    <row r="1777" spans="4:4" x14ac:dyDescent="0.2">
      <c r="D1777" s="148"/>
    </row>
    <row r="1778" spans="4:4" x14ac:dyDescent="0.2">
      <c r="D1778" s="148"/>
    </row>
    <row r="1779" spans="4:4" x14ac:dyDescent="0.2">
      <c r="D1779" s="148"/>
    </row>
    <row r="1780" spans="4:4" x14ac:dyDescent="0.2">
      <c r="D1780" s="148"/>
    </row>
    <row r="1781" spans="4:4" x14ac:dyDescent="0.2">
      <c r="D1781" s="148"/>
    </row>
    <row r="1782" spans="4:4" x14ac:dyDescent="0.2">
      <c r="D1782" s="148"/>
    </row>
    <row r="1783" spans="4:4" x14ac:dyDescent="0.2">
      <c r="D1783" s="148"/>
    </row>
    <row r="1784" spans="4:4" x14ac:dyDescent="0.2">
      <c r="D1784" s="148"/>
    </row>
    <row r="1785" spans="4:4" x14ac:dyDescent="0.2">
      <c r="D1785" s="148"/>
    </row>
    <row r="1786" spans="4:4" x14ac:dyDescent="0.2">
      <c r="D1786" s="148"/>
    </row>
    <row r="1787" spans="4:4" x14ac:dyDescent="0.2">
      <c r="D1787" s="148"/>
    </row>
    <row r="1788" spans="4:4" x14ac:dyDescent="0.2">
      <c r="D1788" s="148"/>
    </row>
    <row r="1789" spans="4:4" x14ac:dyDescent="0.2">
      <c r="D1789" s="148"/>
    </row>
    <row r="1790" spans="4:4" x14ac:dyDescent="0.2">
      <c r="D1790" s="148"/>
    </row>
    <row r="1791" spans="4:4" x14ac:dyDescent="0.2">
      <c r="D1791" s="148"/>
    </row>
    <row r="1792" spans="4:4" x14ac:dyDescent="0.2">
      <c r="D1792" s="148"/>
    </row>
    <row r="1793" spans="4:4" x14ac:dyDescent="0.2">
      <c r="D1793" s="148"/>
    </row>
    <row r="1794" spans="4:4" x14ac:dyDescent="0.2">
      <c r="D1794" s="148"/>
    </row>
    <row r="1795" spans="4:4" x14ac:dyDescent="0.2">
      <c r="D1795" s="148"/>
    </row>
    <row r="1796" spans="4:4" x14ac:dyDescent="0.2">
      <c r="D1796" s="148"/>
    </row>
    <row r="1797" spans="4:4" x14ac:dyDescent="0.2">
      <c r="D1797" s="148"/>
    </row>
    <row r="1798" spans="4:4" x14ac:dyDescent="0.2">
      <c r="D1798" s="148"/>
    </row>
    <row r="1799" spans="4:4" x14ac:dyDescent="0.2">
      <c r="D1799" s="148"/>
    </row>
    <row r="1800" spans="4:4" x14ac:dyDescent="0.2">
      <c r="D1800" s="148"/>
    </row>
    <row r="1801" spans="4:4" x14ac:dyDescent="0.2">
      <c r="D1801" s="148"/>
    </row>
    <row r="1802" spans="4:4" x14ac:dyDescent="0.2">
      <c r="D1802" s="148"/>
    </row>
    <row r="1803" spans="4:4" x14ac:dyDescent="0.2">
      <c r="D1803" s="148"/>
    </row>
    <row r="1804" spans="4:4" x14ac:dyDescent="0.2">
      <c r="D1804" s="148"/>
    </row>
    <row r="1805" spans="4:4" x14ac:dyDescent="0.2">
      <c r="D1805" s="148"/>
    </row>
    <row r="1806" spans="4:4" x14ac:dyDescent="0.2">
      <c r="D1806" s="148"/>
    </row>
    <row r="1807" spans="4:4" x14ac:dyDescent="0.2">
      <c r="D1807" s="148"/>
    </row>
    <row r="1808" spans="4:4" x14ac:dyDescent="0.2">
      <c r="D1808" s="148"/>
    </row>
    <row r="1809" spans="4:4" x14ac:dyDescent="0.2">
      <c r="D1809" s="148"/>
    </row>
    <row r="1810" spans="4:4" x14ac:dyDescent="0.2">
      <c r="D1810" s="148"/>
    </row>
    <row r="1811" spans="4:4" x14ac:dyDescent="0.2">
      <c r="D1811" s="148"/>
    </row>
    <row r="1812" spans="4:4" x14ac:dyDescent="0.2">
      <c r="D1812" s="148"/>
    </row>
    <row r="1813" spans="4:4" x14ac:dyDescent="0.2">
      <c r="D1813" s="148"/>
    </row>
    <row r="1814" spans="4:4" x14ac:dyDescent="0.2">
      <c r="D1814" s="148"/>
    </row>
    <row r="1815" spans="4:4" x14ac:dyDescent="0.2">
      <c r="D1815" s="148"/>
    </row>
    <row r="1816" spans="4:4" x14ac:dyDescent="0.2">
      <c r="D1816" s="148"/>
    </row>
    <row r="1817" spans="4:4" x14ac:dyDescent="0.2">
      <c r="D1817" s="148"/>
    </row>
    <row r="1818" spans="4:4" x14ac:dyDescent="0.2">
      <c r="D1818" s="148"/>
    </row>
    <row r="1819" spans="4:4" x14ac:dyDescent="0.2">
      <c r="D1819" s="148"/>
    </row>
    <row r="1820" spans="4:4" x14ac:dyDescent="0.2">
      <c r="D1820" s="148"/>
    </row>
    <row r="1821" spans="4:4" x14ac:dyDescent="0.2">
      <c r="D1821" s="148"/>
    </row>
    <row r="1822" spans="4:4" x14ac:dyDescent="0.2">
      <c r="D1822" s="148"/>
    </row>
    <row r="1823" spans="4:4" x14ac:dyDescent="0.2">
      <c r="D1823" s="148"/>
    </row>
    <row r="1824" spans="4:4" x14ac:dyDescent="0.2">
      <c r="D1824" s="148"/>
    </row>
    <row r="1825" spans="4:4" x14ac:dyDescent="0.2">
      <c r="D1825" s="148"/>
    </row>
    <row r="1826" spans="4:4" x14ac:dyDescent="0.2">
      <c r="D1826" s="148"/>
    </row>
    <row r="1827" spans="4:4" x14ac:dyDescent="0.2">
      <c r="D1827" s="148"/>
    </row>
    <row r="1828" spans="4:4" x14ac:dyDescent="0.2">
      <c r="D1828" s="148"/>
    </row>
    <row r="1829" spans="4:4" x14ac:dyDescent="0.2">
      <c r="D1829" s="148"/>
    </row>
    <row r="1830" spans="4:4" x14ac:dyDescent="0.2">
      <c r="D1830" s="148"/>
    </row>
    <row r="1831" spans="4:4" x14ac:dyDescent="0.2">
      <c r="D1831" s="148"/>
    </row>
    <row r="1832" spans="4:4" x14ac:dyDescent="0.2">
      <c r="D1832" s="148"/>
    </row>
    <row r="1833" spans="4:4" x14ac:dyDescent="0.2">
      <c r="D1833" s="148"/>
    </row>
    <row r="1834" spans="4:4" x14ac:dyDescent="0.2">
      <c r="D1834" s="148"/>
    </row>
    <row r="1835" spans="4:4" x14ac:dyDescent="0.2">
      <c r="D1835" s="148"/>
    </row>
    <row r="1836" spans="4:4" x14ac:dyDescent="0.2">
      <c r="D1836" s="148"/>
    </row>
    <row r="1837" spans="4:4" x14ac:dyDescent="0.2">
      <c r="D1837" s="148"/>
    </row>
    <row r="1838" spans="4:4" x14ac:dyDescent="0.2">
      <c r="D1838" s="148"/>
    </row>
    <row r="1839" spans="4:4" x14ac:dyDescent="0.2">
      <c r="D1839" s="148"/>
    </row>
    <row r="1840" spans="4:4" x14ac:dyDescent="0.2">
      <c r="D1840" s="148"/>
    </row>
    <row r="1841" spans="4:4" x14ac:dyDescent="0.2">
      <c r="D1841" s="148"/>
    </row>
    <row r="1842" spans="4:4" x14ac:dyDescent="0.2">
      <c r="D1842" s="148"/>
    </row>
    <row r="1843" spans="4:4" x14ac:dyDescent="0.2">
      <c r="D1843" s="148"/>
    </row>
    <row r="1844" spans="4:4" x14ac:dyDescent="0.2">
      <c r="D1844" s="148"/>
    </row>
    <row r="1845" spans="4:4" x14ac:dyDescent="0.2">
      <c r="D1845" s="148"/>
    </row>
    <row r="1846" spans="4:4" x14ac:dyDescent="0.2">
      <c r="D1846" s="148"/>
    </row>
    <row r="1847" spans="4:4" x14ac:dyDescent="0.2">
      <c r="D1847" s="148"/>
    </row>
    <row r="1848" spans="4:4" x14ac:dyDescent="0.2">
      <c r="D1848" s="148"/>
    </row>
    <row r="1849" spans="4:4" x14ac:dyDescent="0.2">
      <c r="D1849" s="148"/>
    </row>
    <row r="1850" spans="4:4" x14ac:dyDescent="0.2">
      <c r="D1850" s="148"/>
    </row>
    <row r="1851" spans="4:4" x14ac:dyDescent="0.2">
      <c r="D1851" s="148"/>
    </row>
    <row r="1852" spans="4:4" x14ac:dyDescent="0.2">
      <c r="D1852" s="148"/>
    </row>
    <row r="1853" spans="4:4" x14ac:dyDescent="0.2">
      <c r="D1853" s="148"/>
    </row>
    <row r="1854" spans="4:4" x14ac:dyDescent="0.2">
      <c r="D1854" s="148"/>
    </row>
    <row r="1855" spans="4:4" x14ac:dyDescent="0.2">
      <c r="D1855" s="148"/>
    </row>
    <row r="1856" spans="4:4" x14ac:dyDescent="0.2">
      <c r="D1856" s="148"/>
    </row>
    <row r="1857" spans="4:4" x14ac:dyDescent="0.2">
      <c r="D1857" s="148"/>
    </row>
    <row r="1858" spans="4:4" x14ac:dyDescent="0.2">
      <c r="D1858" s="148"/>
    </row>
    <row r="1859" spans="4:4" x14ac:dyDescent="0.2">
      <c r="D1859" s="148"/>
    </row>
    <row r="1860" spans="4:4" x14ac:dyDescent="0.2">
      <c r="D1860" s="148"/>
    </row>
    <row r="1861" spans="4:4" x14ac:dyDescent="0.2">
      <c r="D1861" s="148"/>
    </row>
    <row r="1862" spans="4:4" x14ac:dyDescent="0.2">
      <c r="D1862" s="148"/>
    </row>
    <row r="1863" spans="4:4" x14ac:dyDescent="0.2">
      <c r="D1863" s="148"/>
    </row>
    <row r="1864" spans="4:4" x14ac:dyDescent="0.2">
      <c r="D1864" s="148"/>
    </row>
    <row r="1865" spans="4:4" x14ac:dyDescent="0.2">
      <c r="D1865" s="148"/>
    </row>
    <row r="1866" spans="4:4" x14ac:dyDescent="0.2">
      <c r="D1866" s="148"/>
    </row>
    <row r="1867" spans="4:4" x14ac:dyDescent="0.2">
      <c r="D1867" s="148"/>
    </row>
    <row r="1868" spans="4:4" x14ac:dyDescent="0.2">
      <c r="D1868" s="148"/>
    </row>
    <row r="1869" spans="4:4" x14ac:dyDescent="0.2">
      <c r="D1869" s="148"/>
    </row>
    <row r="1870" spans="4:4" x14ac:dyDescent="0.2">
      <c r="D1870" s="148"/>
    </row>
    <row r="1871" spans="4:4" x14ac:dyDescent="0.2">
      <c r="D1871" s="148"/>
    </row>
    <row r="1872" spans="4:4" x14ac:dyDescent="0.2">
      <c r="D1872" s="148"/>
    </row>
    <row r="1873" spans="4:4" x14ac:dyDescent="0.2">
      <c r="D1873" s="148"/>
    </row>
    <row r="1874" spans="4:4" x14ac:dyDescent="0.2">
      <c r="D1874" s="148"/>
    </row>
    <row r="1875" spans="4:4" x14ac:dyDescent="0.2">
      <c r="D1875" s="148"/>
    </row>
    <row r="1876" spans="4:4" x14ac:dyDescent="0.2">
      <c r="D1876" s="148"/>
    </row>
    <row r="1877" spans="4:4" x14ac:dyDescent="0.2">
      <c r="D1877" s="148"/>
    </row>
    <row r="1878" spans="4:4" x14ac:dyDescent="0.2">
      <c r="D1878" s="148"/>
    </row>
    <row r="1879" spans="4:4" x14ac:dyDescent="0.2">
      <c r="D1879" s="148"/>
    </row>
    <row r="1880" spans="4:4" x14ac:dyDescent="0.2">
      <c r="D1880" s="148"/>
    </row>
    <row r="1881" spans="4:4" x14ac:dyDescent="0.2">
      <c r="D1881" s="148"/>
    </row>
    <row r="1882" spans="4:4" x14ac:dyDescent="0.2">
      <c r="D1882" s="148"/>
    </row>
    <row r="1883" spans="4:4" x14ac:dyDescent="0.2">
      <c r="D1883" s="148"/>
    </row>
    <row r="1884" spans="4:4" x14ac:dyDescent="0.2">
      <c r="D1884" s="148"/>
    </row>
    <row r="1885" spans="4:4" x14ac:dyDescent="0.2">
      <c r="D1885" s="148"/>
    </row>
    <row r="1886" spans="4:4" x14ac:dyDescent="0.2">
      <c r="D1886" s="148"/>
    </row>
    <row r="1887" spans="4:4" x14ac:dyDescent="0.2">
      <c r="D1887" s="148"/>
    </row>
    <row r="1888" spans="4:4" x14ac:dyDescent="0.2">
      <c r="D1888" s="148"/>
    </row>
    <row r="1889" spans="4:4" x14ac:dyDescent="0.2">
      <c r="D1889" s="148"/>
    </row>
    <row r="1890" spans="4:4" x14ac:dyDescent="0.2">
      <c r="D1890" s="148"/>
    </row>
    <row r="1891" spans="4:4" x14ac:dyDescent="0.2">
      <c r="D1891" s="148"/>
    </row>
    <row r="1892" spans="4:4" x14ac:dyDescent="0.2">
      <c r="D1892" s="148"/>
    </row>
    <row r="1893" spans="4:4" x14ac:dyDescent="0.2">
      <c r="D1893" s="148"/>
    </row>
    <row r="1894" spans="4:4" x14ac:dyDescent="0.2">
      <c r="D1894" s="148"/>
    </row>
    <row r="1895" spans="4:4" x14ac:dyDescent="0.2">
      <c r="D1895" s="148"/>
    </row>
    <row r="1896" spans="4:4" x14ac:dyDescent="0.2">
      <c r="D1896" s="148"/>
    </row>
    <row r="1897" spans="4:4" x14ac:dyDescent="0.2">
      <c r="D1897" s="148"/>
    </row>
    <row r="1898" spans="4:4" x14ac:dyDescent="0.2">
      <c r="D1898" s="148"/>
    </row>
    <row r="1899" spans="4:4" x14ac:dyDescent="0.2">
      <c r="D1899" s="148"/>
    </row>
    <row r="1900" spans="4:4" x14ac:dyDescent="0.2">
      <c r="D1900" s="148"/>
    </row>
    <row r="1901" spans="4:4" x14ac:dyDescent="0.2">
      <c r="D1901" s="148"/>
    </row>
    <row r="1902" spans="4:4" x14ac:dyDescent="0.2">
      <c r="D1902" s="148"/>
    </row>
    <row r="1903" spans="4:4" x14ac:dyDescent="0.2">
      <c r="D1903" s="148"/>
    </row>
    <row r="1904" spans="4:4" x14ac:dyDescent="0.2">
      <c r="D1904" s="148"/>
    </row>
    <row r="1905" spans="4:4" x14ac:dyDescent="0.2">
      <c r="D1905" s="148"/>
    </row>
    <row r="1906" spans="4:4" x14ac:dyDescent="0.2">
      <c r="D1906" s="148"/>
    </row>
    <row r="1907" spans="4:4" x14ac:dyDescent="0.2">
      <c r="D1907" s="148"/>
    </row>
    <row r="1908" spans="4:4" x14ac:dyDescent="0.2">
      <c r="D1908" s="148"/>
    </row>
    <row r="1909" spans="4:4" x14ac:dyDescent="0.2">
      <c r="D1909" s="148"/>
    </row>
    <row r="1910" spans="4:4" x14ac:dyDescent="0.2">
      <c r="D1910" s="148"/>
    </row>
    <row r="1911" spans="4:4" x14ac:dyDescent="0.2">
      <c r="D1911" s="148"/>
    </row>
    <row r="1912" spans="4:4" x14ac:dyDescent="0.2">
      <c r="D1912" s="148"/>
    </row>
    <row r="1913" spans="4:4" x14ac:dyDescent="0.2">
      <c r="D1913" s="148"/>
    </row>
    <row r="1914" spans="4:4" x14ac:dyDescent="0.2">
      <c r="D1914" s="148"/>
    </row>
    <row r="1915" spans="4:4" x14ac:dyDescent="0.2">
      <c r="D1915" s="148"/>
    </row>
    <row r="1916" spans="4:4" x14ac:dyDescent="0.2">
      <c r="D1916" s="148"/>
    </row>
    <row r="1917" spans="4:4" x14ac:dyDescent="0.2">
      <c r="D1917" s="148"/>
    </row>
    <row r="1918" spans="4:4" x14ac:dyDescent="0.2">
      <c r="D1918" s="148"/>
    </row>
    <row r="1919" spans="4:4" x14ac:dyDescent="0.2">
      <c r="D1919" s="148"/>
    </row>
    <row r="1920" spans="4:4" x14ac:dyDescent="0.2">
      <c r="D1920" s="148"/>
    </row>
    <row r="1921" spans="4:4" x14ac:dyDescent="0.2">
      <c r="D1921" s="148"/>
    </row>
    <row r="1922" spans="4:4" x14ac:dyDescent="0.2">
      <c r="D1922" s="148"/>
    </row>
    <row r="1923" spans="4:4" x14ac:dyDescent="0.2">
      <c r="D1923" s="148"/>
    </row>
    <row r="1924" spans="4:4" x14ac:dyDescent="0.2">
      <c r="D1924" s="148"/>
    </row>
    <row r="1925" spans="4:4" x14ac:dyDescent="0.2">
      <c r="D1925" s="148"/>
    </row>
    <row r="1926" spans="4:4" x14ac:dyDescent="0.2">
      <c r="D1926" s="148"/>
    </row>
    <row r="1927" spans="4:4" x14ac:dyDescent="0.2">
      <c r="D1927" s="148"/>
    </row>
    <row r="1928" spans="4:4" x14ac:dyDescent="0.2">
      <c r="D1928" s="148"/>
    </row>
    <row r="1929" spans="4:4" x14ac:dyDescent="0.2">
      <c r="D1929" s="148"/>
    </row>
    <row r="1930" spans="4:4" x14ac:dyDescent="0.2">
      <c r="D1930" s="148"/>
    </row>
    <row r="1931" spans="4:4" x14ac:dyDescent="0.2">
      <c r="D1931" s="148"/>
    </row>
    <row r="1932" spans="4:4" x14ac:dyDescent="0.2">
      <c r="D1932" s="148"/>
    </row>
    <row r="1933" spans="4:4" x14ac:dyDescent="0.2">
      <c r="D1933" s="148"/>
    </row>
    <row r="1934" spans="4:4" x14ac:dyDescent="0.2">
      <c r="D1934" s="148"/>
    </row>
    <row r="1935" spans="4:4" x14ac:dyDescent="0.2">
      <c r="D1935" s="148"/>
    </row>
    <row r="1936" spans="4:4" x14ac:dyDescent="0.2">
      <c r="D1936" s="148"/>
    </row>
    <row r="1937" spans="4:4" x14ac:dyDescent="0.2">
      <c r="D1937" s="148"/>
    </row>
    <row r="1938" spans="4:4" x14ac:dyDescent="0.2">
      <c r="D1938" s="148"/>
    </row>
    <row r="1939" spans="4:4" x14ac:dyDescent="0.2">
      <c r="D1939" s="148"/>
    </row>
    <row r="1940" spans="4:4" x14ac:dyDescent="0.2">
      <c r="D1940" s="148"/>
    </row>
    <row r="1941" spans="4:4" x14ac:dyDescent="0.2">
      <c r="D1941" s="148"/>
    </row>
    <row r="1942" spans="4:4" x14ac:dyDescent="0.2">
      <c r="D1942" s="148"/>
    </row>
    <row r="1943" spans="4:4" x14ac:dyDescent="0.2">
      <c r="D1943" s="148"/>
    </row>
    <row r="1944" spans="4:4" x14ac:dyDescent="0.2">
      <c r="D1944" s="148"/>
    </row>
    <row r="1945" spans="4:4" x14ac:dyDescent="0.2">
      <c r="D1945" s="148"/>
    </row>
    <row r="1946" spans="4:4" x14ac:dyDescent="0.2">
      <c r="D1946" s="148"/>
    </row>
    <row r="1947" spans="4:4" x14ac:dyDescent="0.2">
      <c r="D1947" s="148"/>
    </row>
    <row r="1948" spans="4:4" x14ac:dyDescent="0.2">
      <c r="D1948" s="148"/>
    </row>
    <row r="1949" spans="4:4" x14ac:dyDescent="0.2">
      <c r="D1949" s="148"/>
    </row>
    <row r="1950" spans="4:4" x14ac:dyDescent="0.2">
      <c r="D1950" s="148"/>
    </row>
    <row r="1951" spans="4:4" x14ac:dyDescent="0.2">
      <c r="D1951" s="148"/>
    </row>
    <row r="1952" spans="4:4" x14ac:dyDescent="0.2">
      <c r="D1952" s="148"/>
    </row>
    <row r="1953" spans="4:4" x14ac:dyDescent="0.2">
      <c r="D1953" s="148"/>
    </row>
    <row r="1954" spans="4:4" x14ac:dyDescent="0.2">
      <c r="D1954" s="148"/>
    </row>
    <row r="1955" spans="4:4" x14ac:dyDescent="0.2">
      <c r="D1955" s="148"/>
    </row>
    <row r="1956" spans="4:4" x14ac:dyDescent="0.2">
      <c r="D1956" s="148"/>
    </row>
    <row r="1957" spans="4:4" x14ac:dyDescent="0.2">
      <c r="D1957" s="148"/>
    </row>
    <row r="1958" spans="4:4" x14ac:dyDescent="0.2">
      <c r="D1958" s="148"/>
    </row>
    <row r="1959" spans="4:4" x14ac:dyDescent="0.2">
      <c r="D1959" s="148"/>
    </row>
    <row r="1960" spans="4:4" x14ac:dyDescent="0.2">
      <c r="D1960" s="148"/>
    </row>
    <row r="1961" spans="4:4" x14ac:dyDescent="0.2">
      <c r="D1961" s="148"/>
    </row>
    <row r="1962" spans="4:4" x14ac:dyDescent="0.2">
      <c r="D1962" s="148"/>
    </row>
    <row r="1963" spans="4:4" x14ac:dyDescent="0.2">
      <c r="D1963" s="148"/>
    </row>
    <row r="1964" spans="4:4" x14ac:dyDescent="0.2">
      <c r="D1964" s="148"/>
    </row>
    <row r="1965" spans="4:4" x14ac:dyDescent="0.2">
      <c r="D1965" s="148"/>
    </row>
    <row r="1966" spans="4:4" x14ac:dyDescent="0.2">
      <c r="D1966" s="148"/>
    </row>
    <row r="1967" spans="4:4" x14ac:dyDescent="0.2">
      <c r="D1967" s="148"/>
    </row>
    <row r="1968" spans="4:4" x14ac:dyDescent="0.2">
      <c r="D1968" s="148"/>
    </row>
    <row r="1969" spans="4:4" x14ac:dyDescent="0.2">
      <c r="D1969" s="148"/>
    </row>
    <row r="1970" spans="4:4" x14ac:dyDescent="0.2">
      <c r="D1970" s="148"/>
    </row>
    <row r="1971" spans="4:4" x14ac:dyDescent="0.2">
      <c r="D1971" s="148"/>
    </row>
    <row r="1972" spans="4:4" x14ac:dyDescent="0.2">
      <c r="D1972" s="148"/>
    </row>
    <row r="1973" spans="4:4" x14ac:dyDescent="0.2">
      <c r="D1973" s="148"/>
    </row>
    <row r="1974" spans="4:4" x14ac:dyDescent="0.2">
      <c r="D1974" s="148"/>
    </row>
    <row r="1975" spans="4:4" x14ac:dyDescent="0.2">
      <c r="D1975" s="148"/>
    </row>
    <row r="1976" spans="4:4" x14ac:dyDescent="0.2">
      <c r="D1976" s="148"/>
    </row>
    <row r="1977" spans="4:4" x14ac:dyDescent="0.2">
      <c r="D1977" s="148"/>
    </row>
    <row r="1978" spans="4:4" x14ac:dyDescent="0.2">
      <c r="D1978" s="148"/>
    </row>
    <row r="1979" spans="4:4" x14ac:dyDescent="0.2">
      <c r="D1979" s="148"/>
    </row>
    <row r="1980" spans="4:4" x14ac:dyDescent="0.2">
      <c r="D1980" s="148"/>
    </row>
    <row r="1981" spans="4:4" x14ac:dyDescent="0.2">
      <c r="D1981" s="148"/>
    </row>
    <row r="1982" spans="4:4" x14ac:dyDescent="0.2">
      <c r="D1982" s="148"/>
    </row>
    <row r="1983" spans="4:4" x14ac:dyDescent="0.2">
      <c r="D1983" s="148"/>
    </row>
    <row r="1984" spans="4:4" x14ac:dyDescent="0.2">
      <c r="D1984" s="148"/>
    </row>
    <row r="1985" spans="4:4" x14ac:dyDescent="0.2">
      <c r="D1985" s="148"/>
    </row>
    <row r="1986" spans="4:4" x14ac:dyDescent="0.2">
      <c r="D1986" s="148"/>
    </row>
    <row r="1987" spans="4:4" x14ac:dyDescent="0.2">
      <c r="D1987" s="148"/>
    </row>
    <row r="1988" spans="4:4" x14ac:dyDescent="0.2">
      <c r="D1988" s="148"/>
    </row>
    <row r="1989" spans="4:4" x14ac:dyDescent="0.2">
      <c r="D1989" s="148"/>
    </row>
    <row r="1990" spans="4:4" x14ac:dyDescent="0.2">
      <c r="D1990" s="148"/>
    </row>
    <row r="1991" spans="4:4" x14ac:dyDescent="0.2">
      <c r="D1991" s="148"/>
    </row>
    <row r="1992" spans="4:4" x14ac:dyDescent="0.2">
      <c r="D1992" s="148"/>
    </row>
    <row r="1993" spans="4:4" x14ac:dyDescent="0.2">
      <c r="D1993" s="148"/>
    </row>
    <row r="1994" spans="4:4" x14ac:dyDescent="0.2">
      <c r="D1994" s="148"/>
    </row>
    <row r="1995" spans="4:4" x14ac:dyDescent="0.2">
      <c r="D1995" s="148"/>
    </row>
    <row r="1996" spans="4:4" x14ac:dyDescent="0.2">
      <c r="D1996" s="148"/>
    </row>
    <row r="1997" spans="4:4" x14ac:dyDescent="0.2">
      <c r="D1997" s="148"/>
    </row>
    <row r="1998" spans="4:4" x14ac:dyDescent="0.2">
      <c r="D1998" s="148"/>
    </row>
    <row r="1999" spans="4:4" x14ac:dyDescent="0.2">
      <c r="D1999" s="148"/>
    </row>
    <row r="2000" spans="4:4" x14ac:dyDescent="0.2">
      <c r="D2000" s="148"/>
    </row>
    <row r="2001" spans="4:4" x14ac:dyDescent="0.2">
      <c r="D2001" s="148"/>
    </row>
    <row r="2002" spans="4:4" x14ac:dyDescent="0.2">
      <c r="D2002" s="148"/>
    </row>
    <row r="2003" spans="4:4" x14ac:dyDescent="0.2">
      <c r="D2003" s="148"/>
    </row>
    <row r="2004" spans="4:4" x14ac:dyDescent="0.2">
      <c r="D2004" s="148"/>
    </row>
    <row r="2005" spans="4:4" x14ac:dyDescent="0.2">
      <c r="D2005" s="148"/>
    </row>
    <row r="2006" spans="4:4" x14ac:dyDescent="0.2">
      <c r="D2006" s="148"/>
    </row>
    <row r="2007" spans="4:4" x14ac:dyDescent="0.2">
      <c r="D2007" s="148"/>
    </row>
    <row r="2008" spans="4:4" x14ac:dyDescent="0.2">
      <c r="D2008" s="148"/>
    </row>
    <row r="2009" spans="4:4" x14ac:dyDescent="0.2">
      <c r="D2009" s="148"/>
    </row>
    <row r="2010" spans="4:4" x14ac:dyDescent="0.2">
      <c r="D2010" s="148"/>
    </row>
    <row r="2011" spans="4:4" x14ac:dyDescent="0.2">
      <c r="D2011" s="148"/>
    </row>
    <row r="2012" spans="4:4" x14ac:dyDescent="0.2">
      <c r="D2012" s="148"/>
    </row>
    <row r="2013" spans="4:4" x14ac:dyDescent="0.2">
      <c r="D2013" s="148"/>
    </row>
    <row r="2014" spans="4:4" x14ac:dyDescent="0.2">
      <c r="D2014" s="148"/>
    </row>
    <row r="2015" spans="4:4" x14ac:dyDescent="0.2">
      <c r="D2015" s="148"/>
    </row>
    <row r="2016" spans="4:4" x14ac:dyDescent="0.2">
      <c r="D2016" s="148"/>
    </row>
    <row r="2017" spans="4:4" x14ac:dyDescent="0.2">
      <c r="D2017" s="148"/>
    </row>
    <row r="2018" spans="4:4" x14ac:dyDescent="0.2">
      <c r="D2018" s="148"/>
    </row>
    <row r="2019" spans="4:4" x14ac:dyDescent="0.2">
      <c r="D2019" s="148"/>
    </row>
    <row r="2020" spans="4:4" x14ac:dyDescent="0.2">
      <c r="D2020" s="148"/>
    </row>
    <row r="2021" spans="4:4" x14ac:dyDescent="0.2">
      <c r="D2021" s="148"/>
    </row>
    <row r="2022" spans="4:4" x14ac:dyDescent="0.2">
      <c r="D2022" s="148"/>
    </row>
    <row r="2023" spans="4:4" x14ac:dyDescent="0.2">
      <c r="D2023" s="148"/>
    </row>
    <row r="2024" spans="4:4" x14ac:dyDescent="0.2">
      <c r="D2024" s="148"/>
    </row>
    <row r="2025" spans="4:4" x14ac:dyDescent="0.2">
      <c r="D2025" s="148"/>
    </row>
    <row r="2026" spans="4:4" x14ac:dyDescent="0.2">
      <c r="D2026" s="148"/>
    </row>
    <row r="2027" spans="4:4" x14ac:dyDescent="0.2">
      <c r="D2027" s="148"/>
    </row>
    <row r="2028" spans="4:4" x14ac:dyDescent="0.2">
      <c r="D2028" s="148"/>
    </row>
    <row r="2029" spans="4:4" x14ac:dyDescent="0.2">
      <c r="D2029" s="148"/>
    </row>
    <row r="2030" spans="4:4" x14ac:dyDescent="0.2">
      <c r="D2030" s="148"/>
    </row>
    <row r="2031" spans="4:4" x14ac:dyDescent="0.2">
      <c r="D2031" s="148"/>
    </row>
    <row r="2032" spans="4:4" x14ac:dyDescent="0.2">
      <c r="D2032" s="148"/>
    </row>
    <row r="2033" spans="4:4" x14ac:dyDescent="0.2">
      <c r="D2033" s="148"/>
    </row>
    <row r="2034" spans="4:4" x14ac:dyDescent="0.2">
      <c r="D2034" s="148"/>
    </row>
    <row r="2035" spans="4:4" x14ac:dyDescent="0.2">
      <c r="D2035" s="148"/>
    </row>
    <row r="2036" spans="4:4" x14ac:dyDescent="0.2">
      <c r="D2036" s="148"/>
    </row>
    <row r="2037" spans="4:4" x14ac:dyDescent="0.2">
      <c r="D2037" s="148"/>
    </row>
    <row r="2038" spans="4:4" x14ac:dyDescent="0.2">
      <c r="D2038" s="148"/>
    </row>
    <row r="2039" spans="4:4" x14ac:dyDescent="0.2">
      <c r="D2039" s="148"/>
    </row>
    <row r="2040" spans="4:4" x14ac:dyDescent="0.2">
      <c r="D2040" s="148"/>
    </row>
    <row r="2041" spans="4:4" x14ac:dyDescent="0.2">
      <c r="D2041" s="148"/>
    </row>
    <row r="2042" spans="4:4" x14ac:dyDescent="0.2">
      <c r="D2042" s="148"/>
    </row>
    <row r="2043" spans="4:4" x14ac:dyDescent="0.2">
      <c r="D2043" s="148"/>
    </row>
    <row r="2044" spans="4:4" x14ac:dyDescent="0.2">
      <c r="D2044" s="148"/>
    </row>
    <row r="2045" spans="4:4" x14ac:dyDescent="0.2">
      <c r="D2045" s="148"/>
    </row>
    <row r="2046" spans="4:4" x14ac:dyDescent="0.2">
      <c r="D2046" s="148"/>
    </row>
    <row r="2047" spans="4:4" x14ac:dyDescent="0.2">
      <c r="D2047" s="148"/>
    </row>
    <row r="2048" spans="4:4" x14ac:dyDescent="0.2">
      <c r="D2048" s="148"/>
    </row>
    <row r="2049" spans="4:4" x14ac:dyDescent="0.2">
      <c r="D2049" s="148"/>
    </row>
    <row r="2050" spans="4:4" x14ac:dyDescent="0.2">
      <c r="D2050" s="148"/>
    </row>
    <row r="2051" spans="4:4" x14ac:dyDescent="0.2">
      <c r="D2051" s="148"/>
    </row>
    <row r="2052" spans="4:4" x14ac:dyDescent="0.2">
      <c r="D2052" s="148"/>
    </row>
    <row r="2053" spans="4:4" x14ac:dyDescent="0.2">
      <c r="D2053" s="148"/>
    </row>
    <row r="2054" spans="4:4" x14ac:dyDescent="0.2">
      <c r="D2054" s="148"/>
    </row>
    <row r="2055" spans="4:4" x14ac:dyDescent="0.2">
      <c r="D2055" s="148"/>
    </row>
    <row r="2056" spans="4:4" x14ac:dyDescent="0.2">
      <c r="D2056" s="148"/>
    </row>
    <row r="2057" spans="4:4" x14ac:dyDescent="0.2">
      <c r="D2057" s="148"/>
    </row>
    <row r="2058" spans="4:4" x14ac:dyDescent="0.2">
      <c r="D2058" s="148"/>
    </row>
    <row r="2059" spans="4:4" x14ac:dyDescent="0.2">
      <c r="D2059" s="148"/>
    </row>
    <row r="2060" spans="4:4" x14ac:dyDescent="0.2">
      <c r="D2060" s="148"/>
    </row>
    <row r="2061" spans="4:4" x14ac:dyDescent="0.2">
      <c r="D2061" s="148"/>
    </row>
    <row r="2062" spans="4:4" x14ac:dyDescent="0.2">
      <c r="D2062" s="148"/>
    </row>
    <row r="2063" spans="4:4" x14ac:dyDescent="0.2">
      <c r="D2063" s="148"/>
    </row>
    <row r="2064" spans="4:4" x14ac:dyDescent="0.2">
      <c r="D2064" s="148"/>
    </row>
    <row r="2065" spans="4:4" x14ac:dyDescent="0.2">
      <c r="D2065" s="148"/>
    </row>
    <row r="2066" spans="4:4" x14ac:dyDescent="0.2">
      <c r="D2066" s="148"/>
    </row>
    <row r="2067" spans="4:4" x14ac:dyDescent="0.2">
      <c r="D2067" s="148"/>
    </row>
    <row r="2068" spans="4:4" x14ac:dyDescent="0.2">
      <c r="D2068" s="148"/>
    </row>
    <row r="2069" spans="4:4" x14ac:dyDescent="0.2">
      <c r="D2069" s="148"/>
    </row>
    <row r="2070" spans="4:4" x14ac:dyDescent="0.2">
      <c r="D2070" s="148"/>
    </row>
    <row r="2071" spans="4:4" x14ac:dyDescent="0.2">
      <c r="D2071" s="148"/>
    </row>
    <row r="2072" spans="4:4" x14ac:dyDescent="0.2">
      <c r="D2072" s="148"/>
    </row>
    <row r="2073" spans="4:4" x14ac:dyDescent="0.2">
      <c r="D2073" s="148"/>
    </row>
    <row r="2074" spans="4:4" x14ac:dyDescent="0.2">
      <c r="D2074" s="148"/>
    </row>
    <row r="2075" spans="4:4" x14ac:dyDescent="0.2">
      <c r="D2075" s="148"/>
    </row>
    <row r="2076" spans="4:4" x14ac:dyDescent="0.2">
      <c r="D2076" s="148"/>
    </row>
    <row r="2077" spans="4:4" x14ac:dyDescent="0.2">
      <c r="D2077" s="148"/>
    </row>
    <row r="2078" spans="4:4" x14ac:dyDescent="0.2">
      <c r="D2078" s="148"/>
    </row>
    <row r="2079" spans="4:4" x14ac:dyDescent="0.2">
      <c r="D2079" s="148"/>
    </row>
    <row r="2080" spans="4:4" x14ac:dyDescent="0.2">
      <c r="D2080" s="148"/>
    </row>
    <row r="2081" spans="4:4" x14ac:dyDescent="0.2">
      <c r="D2081" s="148"/>
    </row>
    <row r="2082" spans="4:4" x14ac:dyDescent="0.2">
      <c r="D2082" s="148"/>
    </row>
    <row r="2083" spans="4:4" x14ac:dyDescent="0.2">
      <c r="D2083" s="148"/>
    </row>
    <row r="2084" spans="4:4" x14ac:dyDescent="0.2">
      <c r="D2084" s="148"/>
    </row>
    <row r="2085" spans="4:4" x14ac:dyDescent="0.2">
      <c r="D2085" s="148"/>
    </row>
    <row r="2086" spans="4:4" x14ac:dyDescent="0.2">
      <c r="D2086" s="148"/>
    </row>
    <row r="2087" spans="4:4" x14ac:dyDescent="0.2">
      <c r="D2087" s="148"/>
    </row>
    <row r="2088" spans="4:4" x14ac:dyDescent="0.2">
      <c r="D2088" s="148"/>
    </row>
    <row r="2089" spans="4:4" x14ac:dyDescent="0.2">
      <c r="D2089" s="148"/>
    </row>
    <row r="2090" spans="4:4" x14ac:dyDescent="0.2">
      <c r="D2090" s="148"/>
    </row>
    <row r="2091" spans="4:4" x14ac:dyDescent="0.2">
      <c r="D2091" s="148"/>
    </row>
    <row r="2092" spans="4:4" x14ac:dyDescent="0.2">
      <c r="D2092" s="148"/>
    </row>
    <row r="2093" spans="4:4" x14ac:dyDescent="0.2">
      <c r="D2093" s="148"/>
    </row>
    <row r="2094" spans="4:4" x14ac:dyDescent="0.2">
      <c r="D2094" s="148"/>
    </row>
    <row r="2095" spans="4:4" x14ac:dyDescent="0.2">
      <c r="D2095" s="148"/>
    </row>
    <row r="2096" spans="4:4" x14ac:dyDescent="0.2">
      <c r="D2096" s="148"/>
    </row>
    <row r="2097" spans="4:4" x14ac:dyDescent="0.2">
      <c r="D2097" s="148"/>
    </row>
    <row r="2098" spans="4:4" x14ac:dyDescent="0.2">
      <c r="D2098" s="148"/>
    </row>
    <row r="2099" spans="4:4" x14ac:dyDescent="0.2">
      <c r="D2099" s="148"/>
    </row>
    <row r="2100" spans="4:4" x14ac:dyDescent="0.2">
      <c r="D2100" s="148"/>
    </row>
    <row r="2101" spans="4:4" x14ac:dyDescent="0.2">
      <c r="D2101" s="148"/>
    </row>
    <row r="2102" spans="4:4" x14ac:dyDescent="0.2">
      <c r="D2102" s="148"/>
    </row>
    <row r="2103" spans="4:4" x14ac:dyDescent="0.2">
      <c r="D2103" s="148"/>
    </row>
    <row r="2104" spans="4:4" x14ac:dyDescent="0.2">
      <c r="D2104" s="148"/>
    </row>
    <row r="2105" spans="4:4" x14ac:dyDescent="0.2">
      <c r="D2105" s="148"/>
    </row>
    <row r="2106" spans="4:4" x14ac:dyDescent="0.2">
      <c r="D2106" s="148"/>
    </row>
    <row r="2107" spans="4:4" x14ac:dyDescent="0.2">
      <c r="D2107" s="148"/>
    </row>
    <row r="2108" spans="4:4" x14ac:dyDescent="0.2">
      <c r="D2108" s="148"/>
    </row>
    <row r="2109" spans="4:4" x14ac:dyDescent="0.2">
      <c r="D2109" s="148"/>
    </row>
    <row r="2110" spans="4:4" x14ac:dyDescent="0.2">
      <c r="D2110" s="148"/>
    </row>
    <row r="2111" spans="4:4" x14ac:dyDescent="0.2">
      <c r="D2111" s="148"/>
    </row>
    <row r="2112" spans="4:4" x14ac:dyDescent="0.2">
      <c r="D2112" s="148"/>
    </row>
    <row r="2113" spans="4:4" x14ac:dyDescent="0.2">
      <c r="D2113" s="148"/>
    </row>
    <row r="2114" spans="4:4" x14ac:dyDescent="0.2">
      <c r="D2114" s="148"/>
    </row>
    <row r="2115" spans="4:4" x14ac:dyDescent="0.2">
      <c r="D2115" s="148"/>
    </row>
    <row r="2116" spans="4:4" x14ac:dyDescent="0.2">
      <c r="D2116" s="148"/>
    </row>
    <row r="2117" spans="4:4" x14ac:dyDescent="0.2">
      <c r="D2117" s="148"/>
    </row>
    <row r="2118" spans="4:4" x14ac:dyDescent="0.2">
      <c r="D2118" s="148"/>
    </row>
    <row r="2119" spans="4:4" x14ac:dyDescent="0.2">
      <c r="D2119" s="148"/>
    </row>
    <row r="2120" spans="4:4" x14ac:dyDescent="0.2">
      <c r="D2120" s="148"/>
    </row>
    <row r="2121" spans="4:4" x14ac:dyDescent="0.2">
      <c r="D2121" s="148"/>
    </row>
    <row r="2122" spans="4:4" x14ac:dyDescent="0.2">
      <c r="D2122" s="148"/>
    </row>
    <row r="2123" spans="4:4" x14ac:dyDescent="0.2">
      <c r="D2123" s="148"/>
    </row>
    <row r="2124" spans="4:4" x14ac:dyDescent="0.2">
      <c r="D2124" s="148"/>
    </row>
    <row r="2125" spans="4:4" x14ac:dyDescent="0.2">
      <c r="D2125" s="148"/>
    </row>
    <row r="2126" spans="4:4" x14ac:dyDescent="0.2">
      <c r="D2126" s="148"/>
    </row>
    <row r="2127" spans="4:4" x14ac:dyDescent="0.2">
      <c r="D2127" s="148"/>
    </row>
    <row r="2128" spans="4:4" x14ac:dyDescent="0.2">
      <c r="D2128" s="148"/>
    </row>
    <row r="2129" spans="4:4" x14ac:dyDescent="0.2">
      <c r="D2129" s="148"/>
    </row>
    <row r="2130" spans="4:4" x14ac:dyDescent="0.2">
      <c r="D2130" s="148"/>
    </row>
    <row r="2131" spans="4:4" x14ac:dyDescent="0.2">
      <c r="D2131" s="148"/>
    </row>
    <row r="2132" spans="4:4" x14ac:dyDescent="0.2">
      <c r="D2132" s="148"/>
    </row>
    <row r="2133" spans="4:4" x14ac:dyDescent="0.2">
      <c r="D2133" s="148"/>
    </row>
    <row r="2134" spans="4:4" x14ac:dyDescent="0.2">
      <c r="D2134" s="148"/>
    </row>
    <row r="2135" spans="4:4" x14ac:dyDescent="0.2">
      <c r="D2135" s="148"/>
    </row>
    <row r="2136" spans="4:4" x14ac:dyDescent="0.2">
      <c r="D2136" s="148"/>
    </row>
    <row r="2137" spans="4:4" x14ac:dyDescent="0.2">
      <c r="D2137" s="148"/>
    </row>
    <row r="2138" spans="4:4" x14ac:dyDescent="0.2">
      <c r="D2138" s="148"/>
    </row>
    <row r="2139" spans="4:4" x14ac:dyDescent="0.2">
      <c r="D2139" s="148"/>
    </row>
    <row r="2140" spans="4:4" x14ac:dyDescent="0.2">
      <c r="D2140" s="148"/>
    </row>
    <row r="2141" spans="4:4" x14ac:dyDescent="0.2">
      <c r="D2141" s="148"/>
    </row>
    <row r="2142" spans="4:4" x14ac:dyDescent="0.2">
      <c r="D2142" s="148"/>
    </row>
    <row r="2143" spans="4:4" x14ac:dyDescent="0.2">
      <c r="D2143" s="148"/>
    </row>
    <row r="2144" spans="4:4" x14ac:dyDescent="0.2">
      <c r="D2144" s="148"/>
    </row>
    <row r="2145" spans="4:4" x14ac:dyDescent="0.2">
      <c r="D2145" s="148"/>
    </row>
    <row r="2146" spans="4:4" x14ac:dyDescent="0.2">
      <c r="D2146" s="148"/>
    </row>
    <row r="2147" spans="4:4" x14ac:dyDescent="0.2">
      <c r="D2147" s="148"/>
    </row>
    <row r="2148" spans="4:4" x14ac:dyDescent="0.2">
      <c r="D2148" s="148"/>
    </row>
    <row r="2149" spans="4:4" x14ac:dyDescent="0.2">
      <c r="D2149" s="148"/>
    </row>
    <row r="2150" spans="4:4" x14ac:dyDescent="0.2">
      <c r="D2150" s="148"/>
    </row>
    <row r="2151" spans="4:4" x14ac:dyDescent="0.2">
      <c r="D2151" s="148"/>
    </row>
    <row r="2152" spans="4:4" x14ac:dyDescent="0.2">
      <c r="D2152" s="148"/>
    </row>
    <row r="2153" spans="4:4" x14ac:dyDescent="0.2">
      <c r="D2153" s="148"/>
    </row>
    <row r="2154" spans="4:4" x14ac:dyDescent="0.2">
      <c r="D2154" s="148"/>
    </row>
    <row r="2155" spans="4:4" x14ac:dyDescent="0.2">
      <c r="D2155" s="148"/>
    </row>
    <row r="2156" spans="4:4" x14ac:dyDescent="0.2">
      <c r="D2156" s="148"/>
    </row>
    <row r="2157" spans="4:4" x14ac:dyDescent="0.2">
      <c r="D2157" s="148"/>
    </row>
    <row r="2158" spans="4:4" x14ac:dyDescent="0.2">
      <c r="D2158" s="148"/>
    </row>
    <row r="2159" spans="4:4" x14ac:dyDescent="0.2">
      <c r="D2159" s="148"/>
    </row>
    <row r="2160" spans="4:4" x14ac:dyDescent="0.2">
      <c r="D2160" s="148"/>
    </row>
    <row r="2161" spans="4:4" x14ac:dyDescent="0.2">
      <c r="D2161" s="148"/>
    </row>
    <row r="2162" spans="4:4" x14ac:dyDescent="0.2">
      <c r="D2162" s="148"/>
    </row>
    <row r="2163" spans="4:4" x14ac:dyDescent="0.2">
      <c r="D2163" s="148"/>
    </row>
    <row r="2164" spans="4:4" x14ac:dyDescent="0.2">
      <c r="D2164" s="148"/>
    </row>
    <row r="2165" spans="4:4" x14ac:dyDescent="0.2">
      <c r="D2165" s="148"/>
    </row>
    <row r="2166" spans="4:4" x14ac:dyDescent="0.2">
      <c r="D2166" s="148"/>
    </row>
    <row r="2167" spans="4:4" x14ac:dyDescent="0.2">
      <c r="D2167" s="148"/>
    </row>
    <row r="2168" spans="4:4" x14ac:dyDescent="0.2">
      <c r="D2168" s="148"/>
    </row>
    <row r="2169" spans="4:4" x14ac:dyDescent="0.2">
      <c r="D2169" s="148"/>
    </row>
    <row r="2170" spans="4:4" x14ac:dyDescent="0.2">
      <c r="D2170" s="148"/>
    </row>
    <row r="2171" spans="4:4" x14ac:dyDescent="0.2">
      <c r="D2171" s="148"/>
    </row>
    <row r="2172" spans="4:4" x14ac:dyDescent="0.2">
      <c r="D2172" s="148"/>
    </row>
    <row r="2173" spans="4:4" x14ac:dyDescent="0.2">
      <c r="D2173" s="148"/>
    </row>
    <row r="2174" spans="4:4" x14ac:dyDescent="0.2">
      <c r="D2174" s="148"/>
    </row>
    <row r="2175" spans="4:4" x14ac:dyDescent="0.2">
      <c r="D2175" s="148"/>
    </row>
    <row r="2176" spans="4:4" x14ac:dyDescent="0.2">
      <c r="D2176" s="148"/>
    </row>
    <row r="2177" spans="4:4" x14ac:dyDescent="0.2">
      <c r="D2177" s="148"/>
    </row>
    <row r="2178" spans="4:4" x14ac:dyDescent="0.2">
      <c r="D2178" s="148"/>
    </row>
    <row r="2179" spans="4:4" x14ac:dyDescent="0.2">
      <c r="D2179" s="148"/>
    </row>
    <row r="2180" spans="4:4" x14ac:dyDescent="0.2">
      <c r="D2180" s="148"/>
    </row>
    <row r="2181" spans="4:4" x14ac:dyDescent="0.2">
      <c r="D2181" s="148"/>
    </row>
    <row r="2182" spans="4:4" x14ac:dyDescent="0.2">
      <c r="D2182" s="148"/>
    </row>
    <row r="2183" spans="4:4" x14ac:dyDescent="0.2">
      <c r="D2183" s="148"/>
    </row>
    <row r="2184" spans="4:4" x14ac:dyDescent="0.2">
      <c r="D2184" s="148"/>
    </row>
    <row r="2185" spans="4:4" x14ac:dyDescent="0.2">
      <c r="D2185" s="148"/>
    </row>
    <row r="2186" spans="4:4" x14ac:dyDescent="0.2">
      <c r="D2186" s="148"/>
    </row>
    <row r="2187" spans="4:4" x14ac:dyDescent="0.2">
      <c r="D2187" s="148"/>
    </row>
    <row r="2188" spans="4:4" x14ac:dyDescent="0.2">
      <c r="D2188" s="148"/>
    </row>
    <row r="2189" spans="4:4" x14ac:dyDescent="0.2">
      <c r="D2189" s="148"/>
    </row>
    <row r="2190" spans="4:4" x14ac:dyDescent="0.2">
      <c r="D2190" s="148"/>
    </row>
    <row r="2191" spans="4:4" x14ac:dyDescent="0.2">
      <c r="D2191" s="148"/>
    </row>
    <row r="2192" spans="4:4" x14ac:dyDescent="0.2">
      <c r="D2192" s="148"/>
    </row>
    <row r="2193" spans="4:4" x14ac:dyDescent="0.2">
      <c r="D2193" s="148"/>
    </row>
    <row r="2194" spans="4:4" x14ac:dyDescent="0.2">
      <c r="D2194" s="148"/>
    </row>
    <row r="2195" spans="4:4" x14ac:dyDescent="0.2">
      <c r="D2195" s="148"/>
    </row>
    <row r="2196" spans="4:4" x14ac:dyDescent="0.2">
      <c r="D2196" s="148"/>
    </row>
    <row r="2197" spans="4:4" x14ac:dyDescent="0.2">
      <c r="D2197" s="148"/>
    </row>
    <row r="2198" spans="4:4" x14ac:dyDescent="0.2">
      <c r="D2198" s="148"/>
    </row>
    <row r="2199" spans="4:4" x14ac:dyDescent="0.2">
      <c r="D2199" s="148"/>
    </row>
    <row r="2200" spans="4:4" x14ac:dyDescent="0.2">
      <c r="D2200" s="148"/>
    </row>
    <row r="2201" spans="4:4" x14ac:dyDescent="0.2">
      <c r="D2201" s="148"/>
    </row>
    <row r="2202" spans="4:4" x14ac:dyDescent="0.2">
      <c r="D2202" s="148"/>
    </row>
    <row r="2203" spans="4:4" x14ac:dyDescent="0.2">
      <c r="D2203" s="148"/>
    </row>
    <row r="2204" spans="4:4" x14ac:dyDescent="0.2">
      <c r="D2204" s="148"/>
    </row>
    <row r="2205" spans="4:4" x14ac:dyDescent="0.2">
      <c r="D2205" s="148"/>
    </row>
    <row r="2206" spans="4:4" x14ac:dyDescent="0.2">
      <c r="D2206" s="148"/>
    </row>
    <row r="2207" spans="4:4" x14ac:dyDescent="0.2">
      <c r="D2207" s="148"/>
    </row>
    <row r="2208" spans="4:4" x14ac:dyDescent="0.2">
      <c r="D2208" s="148"/>
    </row>
    <row r="2209" spans="4:4" x14ac:dyDescent="0.2">
      <c r="D2209" s="148"/>
    </row>
    <row r="2210" spans="4:4" x14ac:dyDescent="0.2">
      <c r="D2210" s="148"/>
    </row>
    <row r="2211" spans="4:4" x14ac:dyDescent="0.2">
      <c r="D2211" s="148"/>
    </row>
    <row r="2212" spans="4:4" x14ac:dyDescent="0.2">
      <c r="D2212" s="148"/>
    </row>
    <row r="2213" spans="4:4" x14ac:dyDescent="0.2">
      <c r="D2213" s="148"/>
    </row>
    <row r="2214" spans="4:4" x14ac:dyDescent="0.2">
      <c r="D2214" s="148"/>
    </row>
    <row r="2215" spans="4:4" x14ac:dyDescent="0.2">
      <c r="D2215" s="148"/>
    </row>
    <row r="2216" spans="4:4" x14ac:dyDescent="0.2">
      <c r="D2216" s="148"/>
    </row>
    <row r="2217" spans="4:4" x14ac:dyDescent="0.2">
      <c r="D2217" s="148"/>
    </row>
    <row r="2218" spans="4:4" x14ac:dyDescent="0.2">
      <c r="D2218" s="148"/>
    </row>
    <row r="2219" spans="4:4" x14ac:dyDescent="0.2">
      <c r="D2219" s="148"/>
    </row>
    <row r="2220" spans="4:4" x14ac:dyDescent="0.2">
      <c r="D2220" s="148"/>
    </row>
    <row r="2221" spans="4:4" x14ac:dyDescent="0.2">
      <c r="D2221" s="148"/>
    </row>
    <row r="2222" spans="4:4" x14ac:dyDescent="0.2">
      <c r="D2222" s="148"/>
    </row>
    <row r="2223" spans="4:4" x14ac:dyDescent="0.2">
      <c r="D2223" s="148"/>
    </row>
    <row r="2224" spans="4:4" x14ac:dyDescent="0.2">
      <c r="D2224" s="148"/>
    </row>
    <row r="2225" spans="4:4" x14ac:dyDescent="0.2">
      <c r="D2225" s="148"/>
    </row>
    <row r="2226" spans="4:4" x14ac:dyDescent="0.2">
      <c r="D2226" s="148"/>
    </row>
    <row r="2227" spans="4:4" x14ac:dyDescent="0.2">
      <c r="D2227" s="148"/>
    </row>
    <row r="2228" spans="4:4" x14ac:dyDescent="0.2">
      <c r="D2228" s="148"/>
    </row>
    <row r="2229" spans="4:4" x14ac:dyDescent="0.2">
      <c r="D2229" s="148"/>
    </row>
    <row r="2230" spans="4:4" x14ac:dyDescent="0.2">
      <c r="D2230" s="148"/>
    </row>
    <row r="2231" spans="4:4" x14ac:dyDescent="0.2">
      <c r="D2231" s="148"/>
    </row>
    <row r="2232" spans="4:4" x14ac:dyDescent="0.2">
      <c r="D2232" s="148"/>
    </row>
    <row r="2233" spans="4:4" x14ac:dyDescent="0.2">
      <c r="D2233" s="148"/>
    </row>
    <row r="2234" spans="4:4" x14ac:dyDescent="0.2">
      <c r="D2234" s="148"/>
    </row>
    <row r="2235" spans="4:4" x14ac:dyDescent="0.2">
      <c r="D2235" s="148"/>
    </row>
    <row r="2236" spans="4:4" x14ac:dyDescent="0.2">
      <c r="D2236" s="148"/>
    </row>
    <row r="2237" spans="4:4" x14ac:dyDescent="0.2">
      <c r="D2237" s="148"/>
    </row>
    <row r="2238" spans="4:4" x14ac:dyDescent="0.2">
      <c r="D2238" s="148"/>
    </row>
    <row r="2239" spans="4:4" x14ac:dyDescent="0.2">
      <c r="D2239" s="148"/>
    </row>
    <row r="2240" spans="4:4" x14ac:dyDescent="0.2">
      <c r="D2240" s="148"/>
    </row>
    <row r="2241" spans="4:4" x14ac:dyDescent="0.2">
      <c r="D2241" s="148"/>
    </row>
    <row r="2242" spans="4:4" x14ac:dyDescent="0.2">
      <c r="D2242" s="148"/>
    </row>
    <row r="2243" spans="4:4" x14ac:dyDescent="0.2">
      <c r="D2243" s="148"/>
    </row>
    <row r="2244" spans="4:4" x14ac:dyDescent="0.2">
      <c r="D2244" s="148"/>
    </row>
    <row r="2245" spans="4:4" x14ac:dyDescent="0.2">
      <c r="D2245" s="148"/>
    </row>
    <row r="2246" spans="4:4" x14ac:dyDescent="0.2">
      <c r="D2246" s="148"/>
    </row>
    <row r="2247" spans="4:4" x14ac:dyDescent="0.2">
      <c r="D2247" s="148"/>
    </row>
    <row r="2248" spans="4:4" x14ac:dyDescent="0.2">
      <c r="D2248" s="148"/>
    </row>
    <row r="2249" spans="4:4" x14ac:dyDescent="0.2">
      <c r="D2249" s="148"/>
    </row>
    <row r="2250" spans="4:4" x14ac:dyDescent="0.2">
      <c r="D2250" s="148"/>
    </row>
    <row r="2251" spans="4:4" x14ac:dyDescent="0.2">
      <c r="D2251" s="148"/>
    </row>
    <row r="2252" spans="4:4" x14ac:dyDescent="0.2">
      <c r="D2252" s="148"/>
    </row>
    <row r="2253" spans="4:4" x14ac:dyDescent="0.2">
      <c r="D2253" s="148"/>
    </row>
    <row r="2254" spans="4:4" x14ac:dyDescent="0.2">
      <c r="D2254" s="148"/>
    </row>
    <row r="2255" spans="4:4" x14ac:dyDescent="0.2">
      <c r="D2255" s="148"/>
    </row>
    <row r="2256" spans="4:4" x14ac:dyDescent="0.2">
      <c r="D2256" s="148"/>
    </row>
    <row r="2257" spans="4:4" x14ac:dyDescent="0.2">
      <c r="D2257" s="148"/>
    </row>
    <row r="2258" spans="4:4" x14ac:dyDescent="0.2">
      <c r="D2258" s="148"/>
    </row>
    <row r="2259" spans="4:4" x14ac:dyDescent="0.2">
      <c r="D2259" s="148"/>
    </row>
    <row r="2260" spans="4:4" x14ac:dyDescent="0.2">
      <c r="D2260" s="148"/>
    </row>
    <row r="2261" spans="4:4" x14ac:dyDescent="0.2">
      <c r="D2261" s="148"/>
    </row>
    <row r="2262" spans="4:4" x14ac:dyDescent="0.2">
      <c r="D2262" s="148"/>
    </row>
    <row r="2263" spans="4:4" x14ac:dyDescent="0.2">
      <c r="D2263" s="148"/>
    </row>
    <row r="2264" spans="4:4" x14ac:dyDescent="0.2">
      <c r="D2264" s="148"/>
    </row>
    <row r="2265" spans="4:4" x14ac:dyDescent="0.2">
      <c r="D2265" s="148"/>
    </row>
    <row r="2266" spans="4:4" x14ac:dyDescent="0.2">
      <c r="D2266" s="148"/>
    </row>
    <row r="2267" spans="4:4" x14ac:dyDescent="0.2">
      <c r="D2267" s="148"/>
    </row>
    <row r="2268" spans="4:4" x14ac:dyDescent="0.2">
      <c r="D2268" s="148"/>
    </row>
    <row r="2269" spans="4:4" x14ac:dyDescent="0.2">
      <c r="D2269" s="148"/>
    </row>
    <row r="2270" spans="4:4" x14ac:dyDescent="0.2">
      <c r="D2270" s="148"/>
    </row>
    <row r="2271" spans="4:4" x14ac:dyDescent="0.2">
      <c r="D2271" s="148"/>
    </row>
    <row r="2272" spans="4:4" x14ac:dyDescent="0.2">
      <c r="D2272" s="148"/>
    </row>
    <row r="2273" spans="4:4" x14ac:dyDescent="0.2">
      <c r="D2273" s="148"/>
    </row>
    <row r="2274" spans="4:4" x14ac:dyDescent="0.2">
      <c r="D2274" s="148"/>
    </row>
    <row r="2275" spans="4:4" x14ac:dyDescent="0.2">
      <c r="D2275" s="148"/>
    </row>
    <row r="2276" spans="4:4" x14ac:dyDescent="0.2">
      <c r="D2276" s="148"/>
    </row>
    <row r="2277" spans="4:4" x14ac:dyDescent="0.2">
      <c r="D2277" s="148"/>
    </row>
    <row r="2278" spans="4:4" x14ac:dyDescent="0.2">
      <c r="D2278" s="148"/>
    </row>
    <row r="2279" spans="4:4" x14ac:dyDescent="0.2">
      <c r="D2279" s="148"/>
    </row>
    <row r="2280" spans="4:4" x14ac:dyDescent="0.2">
      <c r="D2280" s="148"/>
    </row>
    <row r="2281" spans="4:4" x14ac:dyDescent="0.2">
      <c r="D2281" s="148"/>
    </row>
    <row r="2282" spans="4:4" x14ac:dyDescent="0.2">
      <c r="D2282" s="148"/>
    </row>
    <row r="2283" spans="4:4" x14ac:dyDescent="0.2">
      <c r="D2283" s="148"/>
    </row>
    <row r="2284" spans="4:4" x14ac:dyDescent="0.2">
      <c r="D2284" s="148"/>
    </row>
    <row r="2285" spans="4:4" x14ac:dyDescent="0.2">
      <c r="D2285" s="148"/>
    </row>
    <row r="2286" spans="4:4" x14ac:dyDescent="0.2">
      <c r="D2286" s="148"/>
    </row>
    <row r="2287" spans="4:4" x14ac:dyDescent="0.2">
      <c r="D2287" s="148"/>
    </row>
    <row r="2288" spans="4:4" x14ac:dyDescent="0.2">
      <c r="D2288" s="148"/>
    </row>
    <row r="2289" spans="4:4" x14ac:dyDescent="0.2">
      <c r="D2289" s="148"/>
    </row>
    <row r="2290" spans="4:4" x14ac:dyDescent="0.2">
      <c r="D2290" s="148"/>
    </row>
    <row r="2291" spans="4:4" x14ac:dyDescent="0.2">
      <c r="D2291" s="148"/>
    </row>
    <row r="2292" spans="4:4" x14ac:dyDescent="0.2">
      <c r="D2292" s="148"/>
    </row>
    <row r="2293" spans="4:4" x14ac:dyDescent="0.2">
      <c r="D2293" s="148"/>
    </row>
    <row r="2294" spans="4:4" x14ac:dyDescent="0.2">
      <c r="D2294" s="148"/>
    </row>
    <row r="2295" spans="4:4" x14ac:dyDescent="0.2">
      <c r="D2295" s="148"/>
    </row>
    <row r="2296" spans="4:4" x14ac:dyDescent="0.2">
      <c r="D2296" s="148"/>
    </row>
    <row r="2297" spans="4:4" x14ac:dyDescent="0.2">
      <c r="D2297" s="148"/>
    </row>
    <row r="2298" spans="4:4" x14ac:dyDescent="0.2">
      <c r="D2298" s="148"/>
    </row>
    <row r="2299" spans="4:4" x14ac:dyDescent="0.2">
      <c r="D2299" s="148"/>
    </row>
    <row r="2300" spans="4:4" x14ac:dyDescent="0.2">
      <c r="D2300" s="148"/>
    </row>
    <row r="2301" spans="4:4" x14ac:dyDescent="0.2">
      <c r="D2301" s="148"/>
    </row>
    <row r="2302" spans="4:4" x14ac:dyDescent="0.2">
      <c r="D2302" s="148"/>
    </row>
    <row r="2303" spans="4:4" x14ac:dyDescent="0.2">
      <c r="D2303" s="148"/>
    </row>
    <row r="2304" spans="4:4" x14ac:dyDescent="0.2">
      <c r="D2304" s="148"/>
    </row>
    <row r="2305" spans="4:4" x14ac:dyDescent="0.2">
      <c r="D2305" s="148"/>
    </row>
    <row r="2306" spans="4:4" x14ac:dyDescent="0.2">
      <c r="D2306" s="148"/>
    </row>
    <row r="2307" spans="4:4" x14ac:dyDescent="0.2">
      <c r="D2307" s="148"/>
    </row>
    <row r="2308" spans="4:4" x14ac:dyDescent="0.2">
      <c r="D2308" s="148"/>
    </row>
    <row r="2309" spans="4:4" x14ac:dyDescent="0.2">
      <c r="D2309" s="148"/>
    </row>
    <row r="2310" spans="4:4" x14ac:dyDescent="0.2">
      <c r="D2310" s="148"/>
    </row>
    <row r="2311" spans="4:4" x14ac:dyDescent="0.2">
      <c r="D2311" s="148"/>
    </row>
    <row r="2312" spans="4:4" x14ac:dyDescent="0.2">
      <c r="D2312" s="148"/>
    </row>
    <row r="2313" spans="4:4" x14ac:dyDescent="0.2">
      <c r="D2313" s="148"/>
    </row>
    <row r="2314" spans="4:4" x14ac:dyDescent="0.2">
      <c r="D2314" s="148"/>
    </row>
    <row r="2315" spans="4:4" x14ac:dyDescent="0.2">
      <c r="D2315" s="148"/>
    </row>
    <row r="2316" spans="4:4" x14ac:dyDescent="0.2">
      <c r="D2316" s="148"/>
    </row>
    <row r="2317" spans="4:4" x14ac:dyDescent="0.2">
      <c r="D2317" s="148"/>
    </row>
    <row r="2318" spans="4:4" x14ac:dyDescent="0.2">
      <c r="D2318" s="148"/>
    </row>
    <row r="2319" spans="4:4" x14ac:dyDescent="0.2">
      <c r="D2319" s="148"/>
    </row>
    <row r="2320" spans="4:4" x14ac:dyDescent="0.2">
      <c r="D2320" s="148"/>
    </row>
    <row r="2321" spans="4:4" x14ac:dyDescent="0.2">
      <c r="D2321" s="148"/>
    </row>
    <row r="2322" spans="4:4" x14ac:dyDescent="0.2">
      <c r="D2322" s="148"/>
    </row>
    <row r="2323" spans="4:4" x14ac:dyDescent="0.2">
      <c r="D2323" s="148"/>
    </row>
    <row r="2324" spans="4:4" x14ac:dyDescent="0.2">
      <c r="D2324" s="148"/>
    </row>
    <row r="2325" spans="4:4" x14ac:dyDescent="0.2">
      <c r="D2325" s="148"/>
    </row>
    <row r="2326" spans="4:4" x14ac:dyDescent="0.2">
      <c r="D2326" s="148"/>
    </row>
    <row r="2327" spans="4:4" x14ac:dyDescent="0.2">
      <c r="D2327" s="148"/>
    </row>
    <row r="2328" spans="4:4" x14ac:dyDescent="0.2">
      <c r="D2328" s="148"/>
    </row>
    <row r="2329" spans="4:4" x14ac:dyDescent="0.2">
      <c r="D2329" s="148"/>
    </row>
    <row r="2330" spans="4:4" x14ac:dyDescent="0.2">
      <c r="D2330" s="148"/>
    </row>
    <row r="2331" spans="4:4" x14ac:dyDescent="0.2">
      <c r="D2331" s="148"/>
    </row>
    <row r="2332" spans="4:4" x14ac:dyDescent="0.2">
      <c r="D2332" s="148"/>
    </row>
    <row r="2333" spans="4:4" x14ac:dyDescent="0.2">
      <c r="D2333" s="148"/>
    </row>
    <row r="2334" spans="4:4" x14ac:dyDescent="0.2">
      <c r="D2334" s="148"/>
    </row>
    <row r="2335" spans="4:4" x14ac:dyDescent="0.2">
      <c r="D2335" s="148"/>
    </row>
    <row r="2336" spans="4:4" x14ac:dyDescent="0.2">
      <c r="D2336" s="148"/>
    </row>
    <row r="2337" spans="4:4" x14ac:dyDescent="0.2">
      <c r="D2337" s="148"/>
    </row>
    <row r="2338" spans="4:4" x14ac:dyDescent="0.2">
      <c r="D2338" s="148"/>
    </row>
    <row r="2339" spans="4:4" x14ac:dyDescent="0.2">
      <c r="D2339" s="148"/>
    </row>
    <row r="2340" spans="4:4" x14ac:dyDescent="0.2">
      <c r="D2340" s="148"/>
    </row>
    <row r="2341" spans="4:4" x14ac:dyDescent="0.2">
      <c r="D2341" s="148"/>
    </row>
    <row r="2342" spans="4:4" x14ac:dyDescent="0.2">
      <c r="D2342" s="148"/>
    </row>
    <row r="2343" spans="4:4" x14ac:dyDescent="0.2">
      <c r="D2343" s="148"/>
    </row>
    <row r="2344" spans="4:4" x14ac:dyDescent="0.2">
      <c r="D2344" s="148"/>
    </row>
    <row r="2345" spans="4:4" x14ac:dyDescent="0.2">
      <c r="D2345" s="148"/>
    </row>
    <row r="2346" spans="4:4" x14ac:dyDescent="0.2">
      <c r="D2346" s="148"/>
    </row>
    <row r="2347" spans="4:4" x14ac:dyDescent="0.2">
      <c r="D2347" s="148"/>
    </row>
    <row r="2348" spans="4:4" x14ac:dyDescent="0.2">
      <c r="D2348" s="148"/>
    </row>
    <row r="2349" spans="4:4" x14ac:dyDescent="0.2">
      <c r="D2349" s="148"/>
    </row>
    <row r="2350" spans="4:4" x14ac:dyDescent="0.2">
      <c r="D2350" s="148"/>
    </row>
    <row r="2351" spans="4:4" x14ac:dyDescent="0.2">
      <c r="D2351" s="148"/>
    </row>
    <row r="2352" spans="4:4" x14ac:dyDescent="0.2">
      <c r="D2352" s="148"/>
    </row>
    <row r="2353" spans="4:4" x14ac:dyDescent="0.2">
      <c r="D2353" s="148"/>
    </row>
    <row r="2354" spans="4:4" x14ac:dyDescent="0.2">
      <c r="D2354" s="148"/>
    </row>
    <row r="2355" spans="4:4" x14ac:dyDescent="0.2">
      <c r="D2355" s="148"/>
    </row>
    <row r="2356" spans="4:4" x14ac:dyDescent="0.2">
      <c r="D2356" s="148"/>
    </row>
    <row r="2357" spans="4:4" x14ac:dyDescent="0.2">
      <c r="D2357" s="148"/>
    </row>
    <row r="2358" spans="4:4" x14ac:dyDescent="0.2">
      <c r="D2358" s="148"/>
    </row>
    <row r="2359" spans="4:4" x14ac:dyDescent="0.2">
      <c r="D2359" s="148"/>
    </row>
    <row r="2360" spans="4:4" x14ac:dyDescent="0.2">
      <c r="D2360" s="148"/>
    </row>
    <row r="2361" spans="4:4" x14ac:dyDescent="0.2">
      <c r="D2361" s="148"/>
    </row>
    <row r="2362" spans="4:4" x14ac:dyDescent="0.2">
      <c r="D2362" s="148"/>
    </row>
    <row r="2363" spans="4:4" x14ac:dyDescent="0.2">
      <c r="D2363" s="148"/>
    </row>
    <row r="2364" spans="4:4" x14ac:dyDescent="0.2">
      <c r="D2364" s="148"/>
    </row>
    <row r="2365" spans="4:4" x14ac:dyDescent="0.2">
      <c r="D2365" s="148"/>
    </row>
    <row r="2366" spans="4:4" x14ac:dyDescent="0.2">
      <c r="D2366" s="148"/>
    </row>
    <row r="2367" spans="4:4" x14ac:dyDescent="0.2">
      <c r="D2367" s="148"/>
    </row>
    <row r="2368" spans="4:4" x14ac:dyDescent="0.2">
      <c r="D2368" s="148"/>
    </row>
    <row r="2369" spans="4:4" x14ac:dyDescent="0.2">
      <c r="D2369" s="148"/>
    </row>
    <row r="2370" spans="4:4" x14ac:dyDescent="0.2">
      <c r="D2370" s="148"/>
    </row>
    <row r="2371" spans="4:4" x14ac:dyDescent="0.2">
      <c r="D2371" s="148"/>
    </row>
    <row r="2372" spans="4:4" x14ac:dyDescent="0.2">
      <c r="D2372" s="148"/>
    </row>
    <row r="2373" spans="4:4" x14ac:dyDescent="0.2">
      <c r="D2373" s="148"/>
    </row>
    <row r="2374" spans="4:4" x14ac:dyDescent="0.2">
      <c r="D2374" s="148"/>
    </row>
    <row r="2375" spans="4:4" x14ac:dyDescent="0.2">
      <c r="D2375" s="148"/>
    </row>
    <row r="2376" spans="4:4" x14ac:dyDescent="0.2">
      <c r="D2376" s="148"/>
    </row>
    <row r="2377" spans="4:4" x14ac:dyDescent="0.2">
      <c r="D2377" s="148"/>
    </row>
    <row r="2378" spans="4:4" x14ac:dyDescent="0.2">
      <c r="D2378" s="148"/>
    </row>
    <row r="2379" spans="4:4" x14ac:dyDescent="0.2">
      <c r="D2379" s="148"/>
    </row>
    <row r="2380" spans="4:4" x14ac:dyDescent="0.2">
      <c r="D2380" s="148"/>
    </row>
    <row r="2381" spans="4:4" x14ac:dyDescent="0.2">
      <c r="D2381" s="148"/>
    </row>
    <row r="2382" spans="4:4" x14ac:dyDescent="0.2">
      <c r="D2382" s="148"/>
    </row>
    <row r="2383" spans="4:4" x14ac:dyDescent="0.2">
      <c r="D2383" s="148"/>
    </row>
    <row r="2384" spans="4:4" x14ac:dyDescent="0.2">
      <c r="D2384" s="148"/>
    </row>
    <row r="2385" spans="4:4" x14ac:dyDescent="0.2">
      <c r="D2385" s="148"/>
    </row>
    <row r="2386" spans="4:4" x14ac:dyDescent="0.2">
      <c r="D2386" s="148"/>
    </row>
    <row r="2387" spans="4:4" x14ac:dyDescent="0.2">
      <c r="D2387" s="148"/>
    </row>
    <row r="2388" spans="4:4" x14ac:dyDescent="0.2">
      <c r="D2388" s="148"/>
    </row>
    <row r="2389" spans="4:4" x14ac:dyDescent="0.2">
      <c r="D2389" s="148"/>
    </row>
    <row r="2390" spans="4:4" x14ac:dyDescent="0.2">
      <c r="D2390" s="148"/>
    </row>
    <row r="2391" spans="4:4" x14ac:dyDescent="0.2">
      <c r="D2391" s="148"/>
    </row>
    <row r="2392" spans="4:4" x14ac:dyDescent="0.2">
      <c r="D2392" s="148"/>
    </row>
    <row r="2393" spans="4:4" x14ac:dyDescent="0.2">
      <c r="D2393" s="148"/>
    </row>
    <row r="2394" spans="4:4" x14ac:dyDescent="0.2">
      <c r="D2394" s="148"/>
    </row>
    <row r="2395" spans="4:4" x14ac:dyDescent="0.2">
      <c r="D2395" s="148"/>
    </row>
    <row r="2396" spans="4:4" x14ac:dyDescent="0.2">
      <c r="D2396" s="148"/>
    </row>
    <row r="2397" spans="4:4" x14ac:dyDescent="0.2">
      <c r="D2397" s="148"/>
    </row>
    <row r="2398" spans="4:4" x14ac:dyDescent="0.2">
      <c r="D2398" s="148"/>
    </row>
    <row r="2399" spans="4:4" x14ac:dyDescent="0.2">
      <c r="D2399" s="148"/>
    </row>
    <row r="2400" spans="4:4" x14ac:dyDescent="0.2">
      <c r="D2400" s="148"/>
    </row>
    <row r="2401" spans="4:4" x14ac:dyDescent="0.2">
      <c r="D2401" s="148"/>
    </row>
    <row r="2402" spans="4:4" x14ac:dyDescent="0.2">
      <c r="D2402" s="148"/>
    </row>
    <row r="2403" spans="4:4" x14ac:dyDescent="0.2">
      <c r="D2403" s="148"/>
    </row>
    <row r="2404" spans="4:4" x14ac:dyDescent="0.2">
      <c r="D2404" s="148"/>
    </row>
    <row r="2405" spans="4:4" x14ac:dyDescent="0.2">
      <c r="D2405" s="148"/>
    </row>
    <row r="2406" spans="4:4" x14ac:dyDescent="0.2">
      <c r="D2406" s="148"/>
    </row>
    <row r="2407" spans="4:4" x14ac:dyDescent="0.2">
      <c r="D2407" s="148"/>
    </row>
    <row r="2408" spans="4:4" x14ac:dyDescent="0.2">
      <c r="D2408" s="148"/>
    </row>
    <row r="2409" spans="4:4" x14ac:dyDescent="0.2">
      <c r="D2409" s="148"/>
    </row>
    <row r="2410" spans="4:4" x14ac:dyDescent="0.2">
      <c r="D2410" s="148"/>
    </row>
    <row r="2411" spans="4:4" x14ac:dyDescent="0.2">
      <c r="D2411" s="148"/>
    </row>
    <row r="2412" spans="4:4" x14ac:dyDescent="0.2">
      <c r="D2412" s="148"/>
    </row>
    <row r="2413" spans="4:4" x14ac:dyDescent="0.2">
      <c r="D2413" s="148"/>
    </row>
    <row r="2414" spans="4:4" x14ac:dyDescent="0.2">
      <c r="D2414" s="148"/>
    </row>
    <row r="2415" spans="4:4" x14ac:dyDescent="0.2">
      <c r="D2415" s="148"/>
    </row>
    <row r="2416" spans="4:4" x14ac:dyDescent="0.2">
      <c r="D2416" s="148"/>
    </row>
    <row r="2417" spans="4:4" x14ac:dyDescent="0.2">
      <c r="D2417" s="148"/>
    </row>
    <row r="2418" spans="4:4" x14ac:dyDescent="0.2">
      <c r="D2418" s="148"/>
    </row>
    <row r="2419" spans="4:4" x14ac:dyDescent="0.2">
      <c r="D2419" s="148"/>
    </row>
    <row r="2420" spans="4:4" x14ac:dyDescent="0.2">
      <c r="D2420" s="148"/>
    </row>
    <row r="2421" spans="4:4" x14ac:dyDescent="0.2">
      <c r="D2421" s="148"/>
    </row>
    <row r="2422" spans="4:4" x14ac:dyDescent="0.2">
      <c r="D2422" s="148"/>
    </row>
    <row r="2423" spans="4:4" x14ac:dyDescent="0.2">
      <c r="D2423" s="148"/>
    </row>
    <row r="2424" spans="4:4" x14ac:dyDescent="0.2">
      <c r="D2424" s="148"/>
    </row>
    <row r="2425" spans="4:4" x14ac:dyDescent="0.2">
      <c r="D2425" s="148"/>
    </row>
    <row r="2426" spans="4:4" x14ac:dyDescent="0.2">
      <c r="D2426" s="148"/>
    </row>
    <row r="2427" spans="4:4" x14ac:dyDescent="0.2">
      <c r="D2427" s="148"/>
    </row>
    <row r="2428" spans="4:4" x14ac:dyDescent="0.2">
      <c r="D2428" s="148"/>
    </row>
    <row r="2429" spans="4:4" x14ac:dyDescent="0.2">
      <c r="D2429" s="148"/>
    </row>
    <row r="2430" spans="4:4" x14ac:dyDescent="0.2">
      <c r="D2430" s="148"/>
    </row>
    <row r="2431" spans="4:4" x14ac:dyDescent="0.2">
      <c r="D2431" s="148"/>
    </row>
    <row r="2432" spans="4:4" x14ac:dyDescent="0.2">
      <c r="D2432" s="148"/>
    </row>
    <row r="2433" spans="4:4" x14ac:dyDescent="0.2">
      <c r="D2433" s="148"/>
    </row>
    <row r="2434" spans="4:4" x14ac:dyDescent="0.2">
      <c r="D2434" s="148"/>
    </row>
    <row r="2435" spans="4:4" x14ac:dyDescent="0.2">
      <c r="D2435" s="148"/>
    </row>
    <row r="2436" spans="4:4" x14ac:dyDescent="0.2">
      <c r="D2436" s="148"/>
    </row>
    <row r="2437" spans="4:4" x14ac:dyDescent="0.2">
      <c r="D2437" s="148"/>
    </row>
    <row r="2438" spans="4:4" x14ac:dyDescent="0.2">
      <c r="D2438" s="148"/>
    </row>
    <row r="2439" spans="4:4" x14ac:dyDescent="0.2">
      <c r="D2439" s="148"/>
    </row>
    <row r="2440" spans="4:4" x14ac:dyDescent="0.2">
      <c r="D2440" s="148"/>
    </row>
    <row r="2441" spans="4:4" x14ac:dyDescent="0.2">
      <c r="D2441" s="148"/>
    </row>
    <row r="2442" spans="4:4" x14ac:dyDescent="0.2">
      <c r="D2442" s="148"/>
    </row>
    <row r="2443" spans="4:4" x14ac:dyDescent="0.2">
      <c r="D2443" s="148"/>
    </row>
    <row r="2444" spans="4:4" x14ac:dyDescent="0.2">
      <c r="D2444" s="148"/>
    </row>
    <row r="2445" spans="4:4" x14ac:dyDescent="0.2">
      <c r="D2445" s="148"/>
    </row>
    <row r="2446" spans="4:4" x14ac:dyDescent="0.2">
      <c r="D2446" s="148"/>
    </row>
    <row r="2447" spans="4:4" x14ac:dyDescent="0.2">
      <c r="D2447" s="148"/>
    </row>
    <row r="2448" spans="4:4" x14ac:dyDescent="0.2">
      <c r="D2448" s="148"/>
    </row>
    <row r="2449" spans="4:4" x14ac:dyDescent="0.2">
      <c r="D2449" s="148"/>
    </row>
    <row r="2450" spans="4:4" x14ac:dyDescent="0.2">
      <c r="D2450" s="148"/>
    </row>
    <row r="2451" spans="4:4" x14ac:dyDescent="0.2">
      <c r="D2451" s="148"/>
    </row>
    <row r="2452" spans="4:4" x14ac:dyDescent="0.2">
      <c r="D2452" s="148"/>
    </row>
    <row r="2453" spans="4:4" x14ac:dyDescent="0.2">
      <c r="D2453" s="148"/>
    </row>
    <row r="2454" spans="4:4" x14ac:dyDescent="0.2">
      <c r="D2454" s="148"/>
    </row>
    <row r="2455" spans="4:4" x14ac:dyDescent="0.2">
      <c r="D2455" s="148"/>
    </row>
    <row r="2456" spans="4:4" x14ac:dyDescent="0.2">
      <c r="D2456" s="148"/>
    </row>
    <row r="2457" spans="4:4" x14ac:dyDescent="0.2">
      <c r="D2457" s="148"/>
    </row>
    <row r="2458" spans="4:4" x14ac:dyDescent="0.2">
      <c r="D2458" s="148"/>
    </row>
    <row r="2459" spans="4:4" x14ac:dyDescent="0.2">
      <c r="D2459" s="148"/>
    </row>
    <row r="2460" spans="4:4" x14ac:dyDescent="0.2">
      <c r="D2460" s="148"/>
    </row>
    <row r="2461" spans="4:4" x14ac:dyDescent="0.2">
      <c r="D2461" s="148"/>
    </row>
    <row r="2462" spans="4:4" x14ac:dyDescent="0.2">
      <c r="D2462" s="148"/>
    </row>
    <row r="2463" spans="4:4" x14ac:dyDescent="0.2">
      <c r="D2463" s="148"/>
    </row>
    <row r="2464" spans="4:4" x14ac:dyDescent="0.2">
      <c r="D2464" s="148"/>
    </row>
    <row r="2465" spans="4:4" x14ac:dyDescent="0.2">
      <c r="D2465" s="148"/>
    </row>
    <row r="2466" spans="4:4" x14ac:dyDescent="0.2">
      <c r="D2466" s="148"/>
    </row>
    <row r="2467" spans="4:4" x14ac:dyDescent="0.2">
      <c r="D2467" s="148"/>
    </row>
    <row r="2468" spans="4:4" x14ac:dyDescent="0.2">
      <c r="D2468" s="148"/>
    </row>
    <row r="2469" spans="4:4" x14ac:dyDescent="0.2">
      <c r="D2469" s="148"/>
    </row>
    <row r="2470" spans="4:4" x14ac:dyDescent="0.2">
      <c r="D2470" s="148"/>
    </row>
    <row r="2471" spans="4:4" x14ac:dyDescent="0.2">
      <c r="D2471" s="148"/>
    </row>
    <row r="2472" spans="4:4" x14ac:dyDescent="0.2">
      <c r="D2472" s="148"/>
    </row>
    <row r="2473" spans="4:4" x14ac:dyDescent="0.2">
      <c r="D2473" s="148"/>
    </row>
    <row r="2474" spans="4:4" x14ac:dyDescent="0.2">
      <c r="D2474" s="148"/>
    </row>
    <row r="2475" spans="4:4" x14ac:dyDescent="0.2">
      <c r="D2475" s="148"/>
    </row>
    <row r="2476" spans="4:4" x14ac:dyDescent="0.2">
      <c r="D2476" s="148"/>
    </row>
    <row r="2477" spans="4:4" x14ac:dyDescent="0.2">
      <c r="D2477" s="148"/>
    </row>
    <row r="2478" spans="4:4" x14ac:dyDescent="0.2">
      <c r="D2478" s="148"/>
    </row>
    <row r="2479" spans="4:4" x14ac:dyDescent="0.2">
      <c r="D2479" s="148"/>
    </row>
    <row r="2480" spans="4:4" x14ac:dyDescent="0.2">
      <c r="D2480" s="148"/>
    </row>
    <row r="2481" spans="4:4" x14ac:dyDescent="0.2">
      <c r="D2481" s="148"/>
    </row>
    <row r="2482" spans="4:4" x14ac:dyDescent="0.2">
      <c r="D2482" s="148"/>
    </row>
    <row r="2483" spans="4:4" x14ac:dyDescent="0.2">
      <c r="D2483" s="148"/>
    </row>
    <row r="2484" spans="4:4" x14ac:dyDescent="0.2">
      <c r="D2484" s="148"/>
    </row>
    <row r="2485" spans="4:4" x14ac:dyDescent="0.2">
      <c r="D2485" s="148"/>
    </row>
    <row r="2486" spans="4:4" x14ac:dyDescent="0.2">
      <c r="D2486" s="148"/>
    </row>
    <row r="2487" spans="4:4" x14ac:dyDescent="0.2">
      <c r="D2487" s="148"/>
    </row>
    <row r="2488" spans="4:4" x14ac:dyDescent="0.2">
      <c r="D2488" s="148"/>
    </row>
    <row r="2489" spans="4:4" x14ac:dyDescent="0.2">
      <c r="D2489" s="148"/>
    </row>
    <row r="2490" spans="4:4" x14ac:dyDescent="0.2">
      <c r="D2490" s="148"/>
    </row>
    <row r="2491" spans="4:4" x14ac:dyDescent="0.2">
      <c r="D2491" s="148"/>
    </row>
    <row r="2492" spans="4:4" x14ac:dyDescent="0.2">
      <c r="D2492" s="148"/>
    </row>
    <row r="2493" spans="4:4" x14ac:dyDescent="0.2">
      <c r="D2493" s="148"/>
    </row>
    <row r="2494" spans="4:4" x14ac:dyDescent="0.2">
      <c r="D2494" s="148"/>
    </row>
    <row r="2495" spans="4:4" x14ac:dyDescent="0.2">
      <c r="D2495" s="148"/>
    </row>
    <row r="2496" spans="4:4" x14ac:dyDescent="0.2">
      <c r="D2496" s="148"/>
    </row>
    <row r="2497" spans="4:4" x14ac:dyDescent="0.2">
      <c r="D2497" s="148"/>
    </row>
    <row r="2498" spans="4:4" x14ac:dyDescent="0.2">
      <c r="D2498" s="148"/>
    </row>
    <row r="2499" spans="4:4" x14ac:dyDescent="0.2">
      <c r="D2499" s="148"/>
    </row>
    <row r="2500" spans="4:4" x14ac:dyDescent="0.2">
      <c r="D2500" s="148"/>
    </row>
    <row r="2501" spans="4:4" x14ac:dyDescent="0.2">
      <c r="D2501" s="148"/>
    </row>
    <row r="2502" spans="4:4" x14ac:dyDescent="0.2">
      <c r="D2502" s="148"/>
    </row>
    <row r="2503" spans="4:4" x14ac:dyDescent="0.2">
      <c r="D2503" s="148"/>
    </row>
    <row r="2504" spans="4:4" x14ac:dyDescent="0.2">
      <c r="D2504" s="148"/>
    </row>
    <row r="2505" spans="4:4" x14ac:dyDescent="0.2">
      <c r="D2505" s="148"/>
    </row>
    <row r="2506" spans="4:4" x14ac:dyDescent="0.2">
      <c r="D2506" s="148"/>
    </row>
    <row r="2507" spans="4:4" x14ac:dyDescent="0.2">
      <c r="D2507" s="148"/>
    </row>
    <row r="2508" spans="4:4" x14ac:dyDescent="0.2">
      <c r="D2508" s="148"/>
    </row>
    <row r="2509" spans="4:4" x14ac:dyDescent="0.2">
      <c r="D2509" s="148"/>
    </row>
    <row r="2510" spans="4:4" x14ac:dyDescent="0.2">
      <c r="D2510" s="148"/>
    </row>
    <row r="2511" spans="4:4" x14ac:dyDescent="0.2">
      <c r="D2511" s="148"/>
    </row>
    <row r="2512" spans="4:4" x14ac:dyDescent="0.2">
      <c r="D2512" s="148"/>
    </row>
    <row r="2513" spans="4:4" x14ac:dyDescent="0.2">
      <c r="D2513" s="148"/>
    </row>
    <row r="2514" spans="4:4" x14ac:dyDescent="0.2">
      <c r="D2514" s="148"/>
    </row>
    <row r="2515" spans="4:4" x14ac:dyDescent="0.2">
      <c r="D2515" s="148"/>
    </row>
    <row r="2516" spans="4:4" x14ac:dyDescent="0.2">
      <c r="D2516" s="148"/>
    </row>
    <row r="2517" spans="4:4" x14ac:dyDescent="0.2">
      <c r="D2517" s="148"/>
    </row>
    <row r="2518" spans="4:4" x14ac:dyDescent="0.2">
      <c r="D2518" s="148"/>
    </row>
    <row r="2519" spans="4:4" x14ac:dyDescent="0.2">
      <c r="D2519" s="148"/>
    </row>
    <row r="2520" spans="4:4" x14ac:dyDescent="0.2">
      <c r="D2520" s="148"/>
    </row>
    <row r="2521" spans="4:4" x14ac:dyDescent="0.2">
      <c r="D2521" s="148"/>
    </row>
    <row r="2522" spans="4:4" x14ac:dyDescent="0.2">
      <c r="D2522" s="148"/>
    </row>
    <row r="2523" spans="4:4" x14ac:dyDescent="0.2">
      <c r="D2523" s="148"/>
    </row>
    <row r="2524" spans="4:4" x14ac:dyDescent="0.2">
      <c r="D2524" s="148"/>
    </row>
    <row r="2525" spans="4:4" x14ac:dyDescent="0.2">
      <c r="D2525" s="148"/>
    </row>
    <row r="2526" spans="4:4" x14ac:dyDescent="0.2">
      <c r="D2526" s="148"/>
    </row>
    <row r="2527" spans="4:4" x14ac:dyDescent="0.2">
      <c r="D2527" s="148"/>
    </row>
    <row r="2528" spans="4:4" x14ac:dyDescent="0.2">
      <c r="D2528" s="148"/>
    </row>
    <row r="2529" spans="4:4" x14ac:dyDescent="0.2">
      <c r="D2529" s="148"/>
    </row>
    <row r="2530" spans="4:4" x14ac:dyDescent="0.2">
      <c r="D2530" s="148"/>
    </row>
    <row r="2531" spans="4:4" x14ac:dyDescent="0.2">
      <c r="D2531" s="148"/>
    </row>
    <row r="2532" spans="4:4" x14ac:dyDescent="0.2">
      <c r="D2532" s="148"/>
    </row>
    <row r="2533" spans="4:4" x14ac:dyDescent="0.2">
      <c r="D2533" s="148"/>
    </row>
    <row r="2534" spans="4:4" x14ac:dyDescent="0.2">
      <c r="D2534" s="148"/>
    </row>
    <row r="2535" spans="4:4" x14ac:dyDescent="0.2">
      <c r="D2535" s="148"/>
    </row>
    <row r="2536" spans="4:4" x14ac:dyDescent="0.2">
      <c r="D2536" s="148"/>
    </row>
    <row r="2537" spans="4:4" x14ac:dyDescent="0.2">
      <c r="D2537" s="148"/>
    </row>
    <row r="2538" spans="4:4" x14ac:dyDescent="0.2">
      <c r="D2538" s="148"/>
    </row>
    <row r="2539" spans="4:4" x14ac:dyDescent="0.2">
      <c r="D2539" s="148"/>
    </row>
    <row r="2540" spans="4:4" x14ac:dyDescent="0.2">
      <c r="D2540" s="148"/>
    </row>
    <row r="2541" spans="4:4" x14ac:dyDescent="0.2">
      <c r="D2541" s="148"/>
    </row>
    <row r="2542" spans="4:4" x14ac:dyDescent="0.2">
      <c r="D2542" s="148"/>
    </row>
    <row r="2543" spans="4:4" x14ac:dyDescent="0.2">
      <c r="D2543" s="148"/>
    </row>
    <row r="2544" spans="4:4" x14ac:dyDescent="0.2">
      <c r="D2544" s="148"/>
    </row>
    <row r="2545" spans="4:4" x14ac:dyDescent="0.2">
      <c r="D2545" s="148"/>
    </row>
    <row r="2546" spans="4:4" x14ac:dyDescent="0.2">
      <c r="D2546" s="148"/>
    </row>
    <row r="2547" spans="4:4" x14ac:dyDescent="0.2">
      <c r="D2547" s="148"/>
    </row>
    <row r="2548" spans="4:4" x14ac:dyDescent="0.2">
      <c r="D2548" s="148"/>
    </row>
    <row r="2549" spans="4:4" x14ac:dyDescent="0.2">
      <c r="D2549" s="148"/>
    </row>
    <row r="2550" spans="4:4" x14ac:dyDescent="0.2">
      <c r="D2550" s="148"/>
    </row>
    <row r="2551" spans="4:4" x14ac:dyDescent="0.2">
      <c r="D2551" s="148"/>
    </row>
    <row r="2552" spans="4:4" x14ac:dyDescent="0.2">
      <c r="D2552" s="148"/>
    </row>
    <row r="2553" spans="4:4" x14ac:dyDescent="0.2">
      <c r="D2553" s="148"/>
    </row>
    <row r="2554" spans="4:4" x14ac:dyDescent="0.2">
      <c r="D2554" s="148"/>
    </row>
    <row r="2555" spans="4:4" x14ac:dyDescent="0.2">
      <c r="D2555" s="148"/>
    </row>
    <row r="2556" spans="4:4" x14ac:dyDescent="0.2">
      <c r="D2556" s="148"/>
    </row>
    <row r="2557" spans="4:4" x14ac:dyDescent="0.2">
      <c r="D2557" s="148"/>
    </row>
    <row r="2558" spans="4:4" x14ac:dyDescent="0.2">
      <c r="D2558" s="148"/>
    </row>
    <row r="2559" spans="4:4" x14ac:dyDescent="0.2">
      <c r="D2559" s="148"/>
    </row>
    <row r="2560" spans="4:4" x14ac:dyDescent="0.2">
      <c r="D2560" s="148"/>
    </row>
    <row r="2561" spans="4:4" x14ac:dyDescent="0.2">
      <c r="D2561" s="148"/>
    </row>
    <row r="2562" spans="4:4" x14ac:dyDescent="0.2">
      <c r="D2562" s="148"/>
    </row>
    <row r="2563" spans="4:4" x14ac:dyDescent="0.2">
      <c r="D2563" s="148"/>
    </row>
    <row r="2564" spans="4:4" x14ac:dyDescent="0.2">
      <c r="D2564" s="148"/>
    </row>
    <row r="2565" spans="4:4" x14ac:dyDescent="0.2">
      <c r="D2565" s="148"/>
    </row>
    <row r="2566" spans="4:4" x14ac:dyDescent="0.2">
      <c r="D2566" s="148"/>
    </row>
    <row r="2567" spans="4:4" x14ac:dyDescent="0.2">
      <c r="D2567" s="148"/>
    </row>
    <row r="2568" spans="4:4" x14ac:dyDescent="0.2">
      <c r="D2568" s="148"/>
    </row>
    <row r="2569" spans="4:4" x14ac:dyDescent="0.2">
      <c r="D2569" s="148"/>
    </row>
    <row r="2570" spans="4:4" x14ac:dyDescent="0.2">
      <c r="D2570" s="148"/>
    </row>
    <row r="2571" spans="4:4" x14ac:dyDescent="0.2">
      <c r="D2571" s="148"/>
    </row>
    <row r="2572" spans="4:4" x14ac:dyDescent="0.2">
      <c r="D2572" s="148"/>
    </row>
    <row r="2573" spans="4:4" x14ac:dyDescent="0.2">
      <c r="D2573" s="148"/>
    </row>
    <row r="2574" spans="4:4" x14ac:dyDescent="0.2">
      <c r="D2574" s="148"/>
    </row>
    <row r="2575" spans="4:4" x14ac:dyDescent="0.2">
      <c r="D2575" s="148"/>
    </row>
    <row r="2576" spans="4:4" x14ac:dyDescent="0.2">
      <c r="D2576" s="148"/>
    </row>
    <row r="2577" spans="4:4" x14ac:dyDescent="0.2">
      <c r="D2577" s="148"/>
    </row>
    <row r="2578" spans="4:4" x14ac:dyDescent="0.2">
      <c r="D2578" s="148"/>
    </row>
    <row r="2579" spans="4:4" x14ac:dyDescent="0.2">
      <c r="D2579" s="148"/>
    </row>
    <row r="2580" spans="4:4" x14ac:dyDescent="0.2">
      <c r="D2580" s="148"/>
    </row>
    <row r="2581" spans="4:4" x14ac:dyDescent="0.2">
      <c r="D2581" s="148"/>
    </row>
    <row r="2582" spans="4:4" x14ac:dyDescent="0.2">
      <c r="D2582" s="148"/>
    </row>
    <row r="2583" spans="4:4" x14ac:dyDescent="0.2">
      <c r="D2583" s="148"/>
    </row>
    <row r="2584" spans="4:4" x14ac:dyDescent="0.2">
      <c r="D2584" s="148"/>
    </row>
    <row r="2585" spans="4:4" x14ac:dyDescent="0.2">
      <c r="D2585" s="148"/>
    </row>
    <row r="2586" spans="4:4" x14ac:dyDescent="0.2">
      <c r="D2586" s="148"/>
    </row>
    <row r="2587" spans="4:4" x14ac:dyDescent="0.2">
      <c r="D2587" s="148"/>
    </row>
    <row r="2588" spans="4:4" x14ac:dyDescent="0.2">
      <c r="D2588" s="148"/>
    </row>
    <row r="2589" spans="4:4" x14ac:dyDescent="0.2">
      <c r="D2589" s="148"/>
    </row>
    <row r="2590" spans="4:4" x14ac:dyDescent="0.2">
      <c r="D2590" s="148"/>
    </row>
    <row r="2591" spans="4:4" x14ac:dyDescent="0.2">
      <c r="D2591" s="148"/>
    </row>
    <row r="2592" spans="4:4" x14ac:dyDescent="0.2">
      <c r="D2592" s="148"/>
    </row>
    <row r="2593" spans="4:4" x14ac:dyDescent="0.2">
      <c r="D2593" s="148"/>
    </row>
    <row r="2594" spans="4:4" x14ac:dyDescent="0.2">
      <c r="D2594" s="148"/>
    </row>
    <row r="2595" spans="4:4" x14ac:dyDescent="0.2">
      <c r="D2595" s="148"/>
    </row>
    <row r="2596" spans="4:4" x14ac:dyDescent="0.2">
      <c r="D2596" s="148"/>
    </row>
    <row r="2597" spans="4:4" x14ac:dyDescent="0.2">
      <c r="D2597" s="148"/>
    </row>
    <row r="2598" spans="4:4" x14ac:dyDescent="0.2">
      <c r="D2598" s="148"/>
    </row>
    <row r="2599" spans="4:4" x14ac:dyDescent="0.2">
      <c r="D2599" s="148"/>
    </row>
    <row r="2600" spans="4:4" x14ac:dyDescent="0.2">
      <c r="D2600" s="148"/>
    </row>
    <row r="2601" spans="4:4" x14ac:dyDescent="0.2">
      <c r="D2601" s="148"/>
    </row>
    <row r="2602" spans="4:4" x14ac:dyDescent="0.2">
      <c r="D2602" s="148"/>
    </row>
    <row r="2603" spans="4:4" x14ac:dyDescent="0.2">
      <c r="D2603" s="148"/>
    </row>
    <row r="2604" spans="4:4" x14ac:dyDescent="0.2">
      <c r="D2604" s="148"/>
    </row>
    <row r="2605" spans="4:4" x14ac:dyDescent="0.2">
      <c r="D2605" s="148"/>
    </row>
    <row r="2606" spans="4:4" x14ac:dyDescent="0.2">
      <c r="D2606" s="148"/>
    </row>
    <row r="2607" spans="4:4" x14ac:dyDescent="0.2">
      <c r="D2607" s="148"/>
    </row>
    <row r="2608" spans="4:4" x14ac:dyDescent="0.2">
      <c r="D2608" s="148"/>
    </row>
    <row r="2609" spans="4:4" x14ac:dyDescent="0.2">
      <c r="D2609" s="148"/>
    </row>
    <row r="2610" spans="4:4" x14ac:dyDescent="0.2">
      <c r="D2610" s="148"/>
    </row>
    <row r="2611" spans="4:4" x14ac:dyDescent="0.2">
      <c r="D2611" s="148"/>
    </row>
    <row r="2612" spans="4:4" x14ac:dyDescent="0.2">
      <c r="D2612" s="148"/>
    </row>
    <row r="2613" spans="4:4" x14ac:dyDescent="0.2">
      <c r="D2613" s="148"/>
    </row>
    <row r="2614" spans="4:4" x14ac:dyDescent="0.2">
      <c r="D2614" s="148"/>
    </row>
    <row r="2615" spans="4:4" x14ac:dyDescent="0.2">
      <c r="D2615" s="148"/>
    </row>
    <row r="2616" spans="4:4" x14ac:dyDescent="0.2">
      <c r="D2616" s="148"/>
    </row>
    <row r="2617" spans="4:4" x14ac:dyDescent="0.2">
      <c r="D2617" s="148"/>
    </row>
    <row r="2618" spans="4:4" x14ac:dyDescent="0.2">
      <c r="D2618" s="148"/>
    </row>
    <row r="2619" spans="4:4" x14ac:dyDescent="0.2">
      <c r="D2619" s="148"/>
    </row>
    <row r="2620" spans="4:4" x14ac:dyDescent="0.2">
      <c r="D2620" s="148"/>
    </row>
    <row r="2621" spans="4:4" x14ac:dyDescent="0.2">
      <c r="D2621" s="148"/>
    </row>
    <row r="2622" spans="4:4" x14ac:dyDescent="0.2">
      <c r="D2622" s="148"/>
    </row>
    <row r="2623" spans="4:4" x14ac:dyDescent="0.2">
      <c r="D2623" s="148"/>
    </row>
    <row r="2624" spans="4:4" x14ac:dyDescent="0.2">
      <c r="D2624" s="148"/>
    </row>
    <row r="2625" spans="4:4" x14ac:dyDescent="0.2">
      <c r="D2625" s="148"/>
    </row>
    <row r="2626" spans="4:4" x14ac:dyDescent="0.2">
      <c r="D2626" s="148"/>
    </row>
    <row r="2627" spans="4:4" x14ac:dyDescent="0.2">
      <c r="D2627" s="148"/>
    </row>
    <row r="2628" spans="4:4" x14ac:dyDescent="0.2">
      <c r="D2628" s="148"/>
    </row>
    <row r="2629" spans="4:4" x14ac:dyDescent="0.2">
      <c r="D2629" s="148"/>
    </row>
    <row r="2630" spans="4:4" x14ac:dyDescent="0.2">
      <c r="D2630" s="148"/>
    </row>
    <row r="2631" spans="4:4" x14ac:dyDescent="0.2">
      <c r="D2631" s="148"/>
    </row>
    <row r="2632" spans="4:4" x14ac:dyDescent="0.2">
      <c r="D2632" s="148"/>
    </row>
    <row r="2633" spans="4:4" x14ac:dyDescent="0.2">
      <c r="D2633" s="148"/>
    </row>
    <row r="2634" spans="4:4" x14ac:dyDescent="0.2">
      <c r="D2634" s="148"/>
    </row>
    <row r="2635" spans="4:4" x14ac:dyDescent="0.2">
      <c r="D2635" s="148"/>
    </row>
    <row r="2636" spans="4:4" x14ac:dyDescent="0.2">
      <c r="D2636" s="148"/>
    </row>
    <row r="2637" spans="4:4" x14ac:dyDescent="0.2">
      <c r="D2637" s="148"/>
    </row>
    <row r="2638" spans="4:4" x14ac:dyDescent="0.2">
      <c r="D2638" s="148"/>
    </row>
    <row r="2639" spans="4:4" x14ac:dyDescent="0.2">
      <c r="D2639" s="148"/>
    </row>
    <row r="2640" spans="4:4" x14ac:dyDescent="0.2">
      <c r="D2640" s="148"/>
    </row>
    <row r="2641" spans="4:4" x14ac:dyDescent="0.2">
      <c r="D2641" s="148"/>
    </row>
    <row r="2642" spans="4:4" x14ac:dyDescent="0.2">
      <c r="D2642" s="148"/>
    </row>
    <row r="2643" spans="4:4" x14ac:dyDescent="0.2">
      <c r="D2643" s="148"/>
    </row>
    <row r="2644" spans="4:4" x14ac:dyDescent="0.2">
      <c r="D2644" s="148"/>
    </row>
    <row r="2645" spans="4:4" x14ac:dyDescent="0.2">
      <c r="D2645" s="148"/>
    </row>
    <row r="2646" spans="4:4" x14ac:dyDescent="0.2">
      <c r="D2646" s="148"/>
    </row>
    <row r="2647" spans="4:4" x14ac:dyDescent="0.2">
      <c r="D2647" s="148"/>
    </row>
    <row r="2648" spans="4:4" x14ac:dyDescent="0.2">
      <c r="D2648" s="148"/>
    </row>
    <row r="2649" spans="4:4" x14ac:dyDescent="0.2">
      <c r="D2649" s="148"/>
    </row>
    <row r="2650" spans="4:4" x14ac:dyDescent="0.2">
      <c r="D2650" s="148"/>
    </row>
    <row r="2651" spans="4:4" x14ac:dyDescent="0.2">
      <c r="D2651" s="148"/>
    </row>
    <row r="2652" spans="4:4" x14ac:dyDescent="0.2">
      <c r="D2652" s="148"/>
    </row>
    <row r="2653" spans="4:4" x14ac:dyDescent="0.2">
      <c r="D2653" s="148"/>
    </row>
    <row r="2654" spans="4:4" x14ac:dyDescent="0.2">
      <c r="D2654" s="148"/>
    </row>
    <row r="2655" spans="4:4" x14ac:dyDescent="0.2">
      <c r="D2655" s="148"/>
    </row>
    <row r="2656" spans="4:4" x14ac:dyDescent="0.2">
      <c r="D2656" s="148"/>
    </row>
    <row r="2657" spans="4:4" x14ac:dyDescent="0.2">
      <c r="D2657" s="148"/>
    </row>
    <row r="2658" spans="4:4" x14ac:dyDescent="0.2">
      <c r="D2658" s="148"/>
    </row>
    <row r="2659" spans="4:4" x14ac:dyDescent="0.2">
      <c r="D2659" s="148"/>
    </row>
    <row r="2660" spans="4:4" x14ac:dyDescent="0.2">
      <c r="D2660" s="148"/>
    </row>
    <row r="2661" spans="4:4" x14ac:dyDescent="0.2">
      <c r="D2661" s="148"/>
    </row>
    <row r="2662" spans="4:4" x14ac:dyDescent="0.2">
      <c r="D2662" s="148"/>
    </row>
    <row r="2663" spans="4:4" x14ac:dyDescent="0.2">
      <c r="D2663" s="148"/>
    </row>
    <row r="2664" spans="4:4" x14ac:dyDescent="0.2">
      <c r="D2664" s="148"/>
    </row>
    <row r="2665" spans="4:4" x14ac:dyDescent="0.2">
      <c r="D2665" s="148"/>
    </row>
    <row r="2666" spans="4:4" x14ac:dyDescent="0.2">
      <c r="D2666" s="148"/>
    </row>
    <row r="2667" spans="4:4" x14ac:dyDescent="0.2">
      <c r="D2667" s="148"/>
    </row>
    <row r="2668" spans="4:4" x14ac:dyDescent="0.2">
      <c r="D2668" s="148"/>
    </row>
    <row r="2669" spans="4:4" x14ac:dyDescent="0.2">
      <c r="D2669" s="148"/>
    </row>
    <row r="2670" spans="4:4" x14ac:dyDescent="0.2">
      <c r="D2670" s="148"/>
    </row>
    <row r="2671" spans="4:4" x14ac:dyDescent="0.2">
      <c r="D2671" s="148"/>
    </row>
    <row r="2672" spans="4:4" x14ac:dyDescent="0.2">
      <c r="D2672" s="148"/>
    </row>
    <row r="2673" spans="4:4" x14ac:dyDescent="0.2">
      <c r="D2673" s="148"/>
    </row>
    <row r="2674" spans="4:4" x14ac:dyDescent="0.2">
      <c r="D2674" s="148"/>
    </row>
    <row r="2675" spans="4:4" x14ac:dyDescent="0.2">
      <c r="D2675" s="148"/>
    </row>
    <row r="2676" spans="4:4" x14ac:dyDescent="0.2">
      <c r="D2676" s="148"/>
    </row>
    <row r="2677" spans="4:4" x14ac:dyDescent="0.2">
      <c r="D2677" s="148"/>
    </row>
    <row r="2678" spans="4:4" x14ac:dyDescent="0.2">
      <c r="D2678" s="148"/>
    </row>
    <row r="2679" spans="4:4" x14ac:dyDescent="0.2">
      <c r="D2679" s="148"/>
    </row>
    <row r="2680" spans="4:4" x14ac:dyDescent="0.2">
      <c r="D2680" s="148"/>
    </row>
    <row r="2681" spans="4:4" x14ac:dyDescent="0.2">
      <c r="D2681" s="148"/>
    </row>
    <row r="2682" spans="4:4" x14ac:dyDescent="0.2">
      <c r="D2682" s="148"/>
    </row>
    <row r="2683" spans="4:4" x14ac:dyDescent="0.2">
      <c r="D2683" s="148"/>
    </row>
    <row r="2684" spans="4:4" x14ac:dyDescent="0.2">
      <c r="D2684" s="148"/>
    </row>
    <row r="2685" spans="4:4" x14ac:dyDescent="0.2">
      <c r="D2685" s="148"/>
    </row>
    <row r="2686" spans="4:4" x14ac:dyDescent="0.2">
      <c r="D2686" s="148"/>
    </row>
    <row r="2687" spans="4:4" x14ac:dyDescent="0.2">
      <c r="D2687" s="148"/>
    </row>
    <row r="2688" spans="4:4" x14ac:dyDescent="0.2">
      <c r="D2688" s="148"/>
    </row>
    <row r="2689" spans="4:4" x14ac:dyDescent="0.2">
      <c r="D2689" s="148"/>
    </row>
    <row r="2690" spans="4:4" x14ac:dyDescent="0.2">
      <c r="D2690" s="148"/>
    </row>
    <row r="2691" spans="4:4" x14ac:dyDescent="0.2">
      <c r="D2691" s="148"/>
    </row>
    <row r="2692" spans="4:4" x14ac:dyDescent="0.2">
      <c r="D2692" s="148"/>
    </row>
    <row r="2693" spans="4:4" x14ac:dyDescent="0.2">
      <c r="D2693" s="148"/>
    </row>
    <row r="2694" spans="4:4" x14ac:dyDescent="0.2">
      <c r="D2694" s="148"/>
    </row>
    <row r="2695" spans="4:4" x14ac:dyDescent="0.2">
      <c r="D2695" s="148"/>
    </row>
    <row r="2696" spans="4:4" x14ac:dyDescent="0.2">
      <c r="D2696" s="148"/>
    </row>
    <row r="2697" spans="4:4" x14ac:dyDescent="0.2">
      <c r="D2697" s="148"/>
    </row>
    <row r="2698" spans="4:4" x14ac:dyDescent="0.2">
      <c r="D2698" s="148"/>
    </row>
    <row r="2699" spans="4:4" x14ac:dyDescent="0.2">
      <c r="D2699" s="148"/>
    </row>
    <row r="2700" spans="4:4" x14ac:dyDescent="0.2">
      <c r="D2700" s="148"/>
    </row>
    <row r="2701" spans="4:4" x14ac:dyDescent="0.2">
      <c r="D2701" s="148"/>
    </row>
    <row r="2702" spans="4:4" x14ac:dyDescent="0.2">
      <c r="D2702" s="148"/>
    </row>
    <row r="2703" spans="4:4" x14ac:dyDescent="0.2">
      <c r="D2703" s="148"/>
    </row>
    <row r="2704" spans="4:4" x14ac:dyDescent="0.2">
      <c r="D2704" s="148"/>
    </row>
    <row r="2705" spans="4:4" x14ac:dyDescent="0.2">
      <c r="D2705" s="148"/>
    </row>
    <row r="2706" spans="4:4" x14ac:dyDescent="0.2">
      <c r="D2706" s="148"/>
    </row>
    <row r="2707" spans="4:4" x14ac:dyDescent="0.2">
      <c r="D2707" s="148"/>
    </row>
    <row r="2708" spans="4:4" x14ac:dyDescent="0.2">
      <c r="D2708" s="148"/>
    </row>
    <row r="2709" spans="4:4" x14ac:dyDescent="0.2">
      <c r="D2709" s="148"/>
    </row>
    <row r="2710" spans="4:4" x14ac:dyDescent="0.2">
      <c r="D2710" s="148"/>
    </row>
    <row r="2711" spans="4:4" x14ac:dyDescent="0.2">
      <c r="D2711" s="148"/>
    </row>
    <row r="2712" spans="4:4" x14ac:dyDescent="0.2">
      <c r="D2712" s="148"/>
    </row>
    <row r="2713" spans="4:4" x14ac:dyDescent="0.2">
      <c r="D2713" s="148"/>
    </row>
    <row r="2714" spans="4:4" x14ac:dyDescent="0.2">
      <c r="D2714" s="148"/>
    </row>
    <row r="2715" spans="4:4" x14ac:dyDescent="0.2">
      <c r="D2715" s="148"/>
    </row>
    <row r="2716" spans="4:4" x14ac:dyDescent="0.2">
      <c r="D2716" s="148"/>
    </row>
    <row r="2717" spans="4:4" x14ac:dyDescent="0.2">
      <c r="D2717" s="148"/>
    </row>
    <row r="2718" spans="4:4" x14ac:dyDescent="0.2">
      <c r="D2718" s="148"/>
    </row>
    <row r="2719" spans="4:4" x14ac:dyDescent="0.2">
      <c r="D2719" s="148"/>
    </row>
    <row r="2720" spans="4:4" x14ac:dyDescent="0.2">
      <c r="D2720" s="148"/>
    </row>
    <row r="2721" spans="4:4" x14ac:dyDescent="0.2">
      <c r="D2721" s="148"/>
    </row>
    <row r="2722" spans="4:4" x14ac:dyDescent="0.2">
      <c r="D2722" s="148"/>
    </row>
    <row r="2723" spans="4:4" x14ac:dyDescent="0.2">
      <c r="D2723" s="148"/>
    </row>
    <row r="2724" spans="4:4" x14ac:dyDescent="0.2">
      <c r="D2724" s="148"/>
    </row>
    <row r="2725" spans="4:4" x14ac:dyDescent="0.2">
      <c r="D2725" s="148"/>
    </row>
    <row r="2726" spans="4:4" x14ac:dyDescent="0.2">
      <c r="D2726" s="148"/>
    </row>
    <row r="2727" spans="4:4" x14ac:dyDescent="0.2">
      <c r="D2727" s="148"/>
    </row>
    <row r="2728" spans="4:4" x14ac:dyDescent="0.2">
      <c r="D2728" s="148"/>
    </row>
    <row r="2729" spans="4:4" x14ac:dyDescent="0.2">
      <c r="D2729" s="148"/>
    </row>
    <row r="2730" spans="4:4" x14ac:dyDescent="0.2">
      <c r="D2730" s="148"/>
    </row>
    <row r="2731" spans="4:4" x14ac:dyDescent="0.2">
      <c r="D2731" s="148"/>
    </row>
    <row r="2732" spans="4:4" x14ac:dyDescent="0.2">
      <c r="D2732" s="148"/>
    </row>
    <row r="2733" spans="4:4" x14ac:dyDescent="0.2">
      <c r="D2733" s="148"/>
    </row>
    <row r="2734" spans="4:4" x14ac:dyDescent="0.2">
      <c r="D2734" s="148"/>
    </row>
    <row r="2735" spans="4:4" x14ac:dyDescent="0.2">
      <c r="D2735" s="148"/>
    </row>
    <row r="2736" spans="4:4" x14ac:dyDescent="0.2">
      <c r="D2736" s="148"/>
    </row>
    <row r="2737" spans="4:4" x14ac:dyDescent="0.2">
      <c r="D2737" s="148"/>
    </row>
    <row r="2738" spans="4:4" x14ac:dyDescent="0.2">
      <c r="D2738" s="148"/>
    </row>
    <row r="2739" spans="4:4" x14ac:dyDescent="0.2">
      <c r="D2739" s="148"/>
    </row>
    <row r="2740" spans="4:4" x14ac:dyDescent="0.2">
      <c r="D2740" s="148"/>
    </row>
    <row r="2741" spans="4:4" x14ac:dyDescent="0.2">
      <c r="D2741" s="148"/>
    </row>
    <row r="2742" spans="4:4" x14ac:dyDescent="0.2">
      <c r="D2742" s="148"/>
    </row>
    <row r="2743" spans="4:4" x14ac:dyDescent="0.2">
      <c r="D2743" s="148"/>
    </row>
    <row r="2744" spans="4:4" x14ac:dyDescent="0.2">
      <c r="D2744" s="148"/>
    </row>
    <row r="2745" spans="4:4" x14ac:dyDescent="0.2">
      <c r="D2745" s="148"/>
    </row>
    <row r="2746" spans="4:4" x14ac:dyDescent="0.2">
      <c r="D2746" s="148"/>
    </row>
    <row r="2747" spans="4:4" x14ac:dyDescent="0.2">
      <c r="D2747" s="148"/>
    </row>
    <row r="2748" spans="4:4" x14ac:dyDescent="0.2">
      <c r="D2748" s="148"/>
    </row>
    <row r="2749" spans="4:4" x14ac:dyDescent="0.2">
      <c r="D2749" s="148"/>
    </row>
    <row r="2750" spans="4:4" x14ac:dyDescent="0.2">
      <c r="D2750" s="148"/>
    </row>
    <row r="2751" spans="4:4" x14ac:dyDescent="0.2">
      <c r="D2751" s="148"/>
    </row>
    <row r="2752" spans="4:4" x14ac:dyDescent="0.2">
      <c r="D2752" s="148"/>
    </row>
    <row r="2753" spans="4:4" x14ac:dyDescent="0.2">
      <c r="D2753" s="148"/>
    </row>
    <row r="2754" spans="4:4" x14ac:dyDescent="0.2">
      <c r="D2754" s="148"/>
    </row>
    <row r="2755" spans="4:4" x14ac:dyDescent="0.2">
      <c r="D2755" s="148"/>
    </row>
    <row r="2756" spans="4:4" x14ac:dyDescent="0.2">
      <c r="D2756" s="148"/>
    </row>
    <row r="2757" spans="4:4" x14ac:dyDescent="0.2">
      <c r="D2757" s="148"/>
    </row>
    <row r="2758" spans="4:4" x14ac:dyDescent="0.2">
      <c r="D2758" s="148"/>
    </row>
    <row r="2759" spans="4:4" x14ac:dyDescent="0.2">
      <c r="D2759" s="148"/>
    </row>
    <row r="2760" spans="4:4" x14ac:dyDescent="0.2">
      <c r="D2760" s="148"/>
    </row>
    <row r="2761" spans="4:4" x14ac:dyDescent="0.2">
      <c r="D2761" s="148"/>
    </row>
    <row r="2762" spans="4:4" x14ac:dyDescent="0.2">
      <c r="D2762" s="148"/>
    </row>
    <row r="2763" spans="4:4" x14ac:dyDescent="0.2">
      <c r="D2763" s="148"/>
    </row>
    <row r="2764" spans="4:4" x14ac:dyDescent="0.2">
      <c r="D2764" s="148"/>
    </row>
    <row r="2765" spans="4:4" x14ac:dyDescent="0.2">
      <c r="D2765" s="148"/>
    </row>
    <row r="2766" spans="4:4" x14ac:dyDescent="0.2">
      <c r="D2766" s="148"/>
    </row>
    <row r="2767" spans="4:4" x14ac:dyDescent="0.2">
      <c r="D2767" s="148"/>
    </row>
    <row r="2768" spans="4:4" x14ac:dyDescent="0.2">
      <c r="D2768" s="148"/>
    </row>
    <row r="2769" spans="4:4" x14ac:dyDescent="0.2">
      <c r="D2769" s="148"/>
    </row>
    <row r="2770" spans="4:4" x14ac:dyDescent="0.2">
      <c r="D2770" s="148"/>
    </row>
    <row r="2771" spans="4:4" x14ac:dyDescent="0.2">
      <c r="D2771" s="148"/>
    </row>
    <row r="2772" spans="4:4" x14ac:dyDescent="0.2">
      <c r="D2772" s="148"/>
    </row>
    <row r="2773" spans="4:4" x14ac:dyDescent="0.2">
      <c r="D2773" s="148"/>
    </row>
    <row r="2774" spans="4:4" x14ac:dyDescent="0.2">
      <c r="D2774" s="148"/>
    </row>
    <row r="2775" spans="4:4" x14ac:dyDescent="0.2">
      <c r="D2775" s="148"/>
    </row>
    <row r="2776" spans="4:4" x14ac:dyDescent="0.2">
      <c r="D2776" s="148"/>
    </row>
    <row r="2777" spans="4:4" x14ac:dyDescent="0.2">
      <c r="D2777" s="148"/>
    </row>
    <row r="2778" spans="4:4" x14ac:dyDescent="0.2">
      <c r="D2778" s="148"/>
    </row>
    <row r="2779" spans="4:4" x14ac:dyDescent="0.2">
      <c r="D2779" s="148"/>
    </row>
    <row r="2780" spans="4:4" x14ac:dyDescent="0.2">
      <c r="D2780" s="148"/>
    </row>
    <row r="2781" spans="4:4" x14ac:dyDescent="0.2">
      <c r="D2781" s="148"/>
    </row>
    <row r="2782" spans="4:4" x14ac:dyDescent="0.2">
      <c r="D2782" s="148"/>
    </row>
    <row r="2783" spans="4:4" x14ac:dyDescent="0.2">
      <c r="D2783" s="148"/>
    </row>
    <row r="2784" spans="4:4" x14ac:dyDescent="0.2">
      <c r="D2784" s="148"/>
    </row>
    <row r="2785" spans="4:4" x14ac:dyDescent="0.2">
      <c r="D2785" s="148"/>
    </row>
    <row r="2786" spans="4:4" x14ac:dyDescent="0.2">
      <c r="D2786" s="148"/>
    </row>
    <row r="2787" spans="4:4" x14ac:dyDescent="0.2">
      <c r="D2787" s="148"/>
    </row>
    <row r="2788" spans="4:4" x14ac:dyDescent="0.2">
      <c r="D2788" s="148"/>
    </row>
    <row r="2789" spans="4:4" x14ac:dyDescent="0.2">
      <c r="D2789" s="148"/>
    </row>
    <row r="2790" spans="4:4" x14ac:dyDescent="0.2">
      <c r="D2790" s="148"/>
    </row>
    <row r="2791" spans="4:4" x14ac:dyDescent="0.2">
      <c r="D2791" s="148"/>
    </row>
    <row r="2792" spans="4:4" x14ac:dyDescent="0.2">
      <c r="D2792" s="148"/>
    </row>
    <row r="2793" spans="4:4" x14ac:dyDescent="0.2">
      <c r="D2793" s="148"/>
    </row>
    <row r="2794" spans="4:4" x14ac:dyDescent="0.2">
      <c r="D2794" s="148"/>
    </row>
    <row r="2795" spans="4:4" x14ac:dyDescent="0.2">
      <c r="D2795" s="148"/>
    </row>
    <row r="2796" spans="4:4" x14ac:dyDescent="0.2">
      <c r="D2796" s="148"/>
    </row>
    <row r="2797" spans="4:4" x14ac:dyDescent="0.2">
      <c r="D2797" s="148"/>
    </row>
    <row r="2798" spans="4:4" x14ac:dyDescent="0.2">
      <c r="D2798" s="148"/>
    </row>
    <row r="2799" spans="4:4" x14ac:dyDescent="0.2">
      <c r="D2799" s="148"/>
    </row>
    <row r="2800" spans="4:4" x14ac:dyDescent="0.2">
      <c r="D2800" s="148"/>
    </row>
    <row r="2801" spans="4:4" x14ac:dyDescent="0.2">
      <c r="D2801" s="148"/>
    </row>
    <row r="2802" spans="4:4" x14ac:dyDescent="0.2">
      <c r="D2802" s="148"/>
    </row>
    <row r="2803" spans="4:4" x14ac:dyDescent="0.2">
      <c r="D2803" s="148"/>
    </row>
    <row r="2804" spans="4:4" x14ac:dyDescent="0.2">
      <c r="D2804" s="148"/>
    </row>
    <row r="2805" spans="4:4" x14ac:dyDescent="0.2">
      <c r="D2805" s="148"/>
    </row>
    <row r="2806" spans="4:4" x14ac:dyDescent="0.2">
      <c r="D2806" s="148"/>
    </row>
    <row r="2807" spans="4:4" x14ac:dyDescent="0.2">
      <c r="D2807" s="148"/>
    </row>
    <row r="2808" spans="4:4" x14ac:dyDescent="0.2">
      <c r="D2808" s="148"/>
    </row>
    <row r="2809" spans="4:4" x14ac:dyDescent="0.2">
      <c r="D2809" s="148"/>
    </row>
    <row r="2810" spans="4:4" x14ac:dyDescent="0.2">
      <c r="D2810" s="148"/>
    </row>
    <row r="2811" spans="4:4" x14ac:dyDescent="0.2">
      <c r="D2811" s="148"/>
    </row>
    <row r="2812" spans="4:4" x14ac:dyDescent="0.2">
      <c r="D2812" s="148"/>
    </row>
    <row r="2813" spans="4:4" x14ac:dyDescent="0.2">
      <c r="D2813" s="148"/>
    </row>
    <row r="2814" spans="4:4" x14ac:dyDescent="0.2">
      <c r="D2814" s="148"/>
    </row>
    <row r="2815" spans="4:4" x14ac:dyDescent="0.2">
      <c r="D2815" s="148"/>
    </row>
    <row r="2816" spans="4:4" x14ac:dyDescent="0.2">
      <c r="D2816" s="148"/>
    </row>
    <row r="2817" spans="4:4" x14ac:dyDescent="0.2">
      <c r="D2817" s="148"/>
    </row>
    <row r="2818" spans="4:4" x14ac:dyDescent="0.2">
      <c r="D2818" s="148"/>
    </row>
    <row r="2819" spans="4:4" x14ac:dyDescent="0.2">
      <c r="D2819" s="148"/>
    </row>
    <row r="2820" spans="4:4" x14ac:dyDescent="0.2">
      <c r="D2820" s="148"/>
    </row>
    <row r="2821" spans="4:4" x14ac:dyDescent="0.2">
      <c r="D2821" s="148"/>
    </row>
    <row r="2822" spans="4:4" x14ac:dyDescent="0.2">
      <c r="D2822" s="148"/>
    </row>
    <row r="2823" spans="4:4" x14ac:dyDescent="0.2">
      <c r="D2823" s="148"/>
    </row>
    <row r="2824" spans="4:4" x14ac:dyDescent="0.2">
      <c r="D2824" s="148"/>
    </row>
    <row r="2825" spans="4:4" x14ac:dyDescent="0.2">
      <c r="D2825" s="148"/>
    </row>
    <row r="2826" spans="4:4" x14ac:dyDescent="0.2">
      <c r="D2826" s="148"/>
    </row>
    <row r="2827" spans="4:4" x14ac:dyDescent="0.2">
      <c r="D2827" s="148"/>
    </row>
    <row r="2828" spans="4:4" x14ac:dyDescent="0.2">
      <c r="D2828" s="148"/>
    </row>
    <row r="2829" spans="4:4" x14ac:dyDescent="0.2">
      <c r="D2829" s="148"/>
    </row>
    <row r="2830" spans="4:4" x14ac:dyDescent="0.2">
      <c r="D2830" s="148"/>
    </row>
    <row r="2831" spans="4:4" x14ac:dyDescent="0.2">
      <c r="D2831" s="148"/>
    </row>
    <row r="2832" spans="4:4" x14ac:dyDescent="0.2">
      <c r="D2832" s="148"/>
    </row>
    <row r="2833" spans="4:4" x14ac:dyDescent="0.2">
      <c r="D2833" s="148"/>
    </row>
    <row r="2834" spans="4:4" x14ac:dyDescent="0.2">
      <c r="D2834" s="148"/>
    </row>
    <row r="2835" spans="4:4" x14ac:dyDescent="0.2">
      <c r="D2835" s="148"/>
    </row>
    <row r="2836" spans="4:4" x14ac:dyDescent="0.2">
      <c r="D2836" s="148"/>
    </row>
    <row r="2837" spans="4:4" x14ac:dyDescent="0.2">
      <c r="D2837" s="148"/>
    </row>
    <row r="2838" spans="4:4" x14ac:dyDescent="0.2">
      <c r="D2838" s="148"/>
    </row>
    <row r="2839" spans="4:4" x14ac:dyDescent="0.2">
      <c r="D2839" s="148"/>
    </row>
    <row r="2840" spans="4:4" x14ac:dyDescent="0.2">
      <c r="D2840" s="148"/>
    </row>
    <row r="2841" spans="4:4" x14ac:dyDescent="0.2">
      <c r="D2841" s="148"/>
    </row>
    <row r="2842" spans="4:4" x14ac:dyDescent="0.2">
      <c r="D2842" s="148"/>
    </row>
    <row r="2843" spans="4:4" x14ac:dyDescent="0.2">
      <c r="D2843" s="148"/>
    </row>
    <row r="2844" spans="4:4" x14ac:dyDescent="0.2">
      <c r="D2844" s="148"/>
    </row>
    <row r="2845" spans="4:4" x14ac:dyDescent="0.2">
      <c r="D2845" s="148"/>
    </row>
    <row r="2846" spans="4:4" x14ac:dyDescent="0.2">
      <c r="D2846" s="148"/>
    </row>
    <row r="2847" spans="4:4" x14ac:dyDescent="0.2">
      <c r="D2847" s="148"/>
    </row>
    <row r="2848" spans="4:4" x14ac:dyDescent="0.2">
      <c r="D2848" s="148"/>
    </row>
    <row r="2849" spans="4:4" x14ac:dyDescent="0.2">
      <c r="D2849" s="148"/>
    </row>
    <row r="2850" spans="4:4" x14ac:dyDescent="0.2">
      <c r="D2850" s="148"/>
    </row>
    <row r="2851" spans="4:4" x14ac:dyDescent="0.2">
      <c r="D2851" s="148"/>
    </row>
    <row r="2852" spans="4:4" x14ac:dyDescent="0.2">
      <c r="D2852" s="148"/>
    </row>
    <row r="2853" spans="4:4" x14ac:dyDescent="0.2">
      <c r="D2853" s="148"/>
    </row>
    <row r="2854" spans="4:4" x14ac:dyDescent="0.2">
      <c r="D2854" s="148"/>
    </row>
    <row r="2855" spans="4:4" x14ac:dyDescent="0.2">
      <c r="D2855" s="148"/>
    </row>
    <row r="2856" spans="4:4" x14ac:dyDescent="0.2">
      <c r="D2856" s="148"/>
    </row>
    <row r="2857" spans="4:4" x14ac:dyDescent="0.2">
      <c r="D2857" s="148"/>
    </row>
    <row r="2858" spans="4:4" x14ac:dyDescent="0.2">
      <c r="D2858" s="148"/>
    </row>
    <row r="2859" spans="4:4" x14ac:dyDescent="0.2">
      <c r="D2859" s="148"/>
    </row>
    <row r="2860" spans="4:4" x14ac:dyDescent="0.2">
      <c r="D2860" s="148"/>
    </row>
    <row r="2861" spans="4:4" x14ac:dyDescent="0.2">
      <c r="D2861" s="148"/>
    </row>
    <row r="2862" spans="4:4" x14ac:dyDescent="0.2">
      <c r="D2862" s="148"/>
    </row>
    <row r="2863" spans="4:4" x14ac:dyDescent="0.2">
      <c r="D2863" s="148"/>
    </row>
    <row r="2864" spans="4:4" x14ac:dyDescent="0.2">
      <c r="D2864" s="148"/>
    </row>
    <row r="2865" spans="4:4" x14ac:dyDescent="0.2">
      <c r="D2865" s="148"/>
    </row>
    <row r="2866" spans="4:4" x14ac:dyDescent="0.2">
      <c r="D2866" s="148"/>
    </row>
    <row r="2867" spans="4:4" x14ac:dyDescent="0.2">
      <c r="D2867" s="148"/>
    </row>
    <row r="2868" spans="4:4" x14ac:dyDescent="0.2">
      <c r="D2868" s="148"/>
    </row>
    <row r="2869" spans="4:4" x14ac:dyDescent="0.2">
      <c r="D2869" s="148"/>
    </row>
    <row r="2870" spans="4:4" x14ac:dyDescent="0.2">
      <c r="D2870" s="148"/>
    </row>
    <row r="2871" spans="4:4" x14ac:dyDescent="0.2">
      <c r="D2871" s="148"/>
    </row>
    <row r="2872" spans="4:4" x14ac:dyDescent="0.2">
      <c r="D2872" s="148"/>
    </row>
    <row r="2873" spans="4:4" x14ac:dyDescent="0.2">
      <c r="D2873" s="148"/>
    </row>
    <row r="2874" spans="4:4" x14ac:dyDescent="0.2">
      <c r="D2874" s="148"/>
    </row>
    <row r="2875" spans="4:4" x14ac:dyDescent="0.2">
      <c r="D2875" s="148"/>
    </row>
    <row r="2876" spans="4:4" x14ac:dyDescent="0.2">
      <c r="D2876" s="148"/>
    </row>
    <row r="2877" spans="4:4" x14ac:dyDescent="0.2">
      <c r="D2877" s="148"/>
    </row>
    <row r="2878" spans="4:4" x14ac:dyDescent="0.2">
      <c r="D2878" s="148"/>
    </row>
    <row r="2879" spans="4:4" x14ac:dyDescent="0.2">
      <c r="D2879" s="148"/>
    </row>
    <row r="2880" spans="4:4" x14ac:dyDescent="0.2">
      <c r="D2880" s="148"/>
    </row>
    <row r="2881" spans="4:4" x14ac:dyDescent="0.2">
      <c r="D2881" s="148"/>
    </row>
    <row r="2882" spans="4:4" x14ac:dyDescent="0.2">
      <c r="D2882" s="148"/>
    </row>
    <row r="2883" spans="4:4" x14ac:dyDescent="0.2">
      <c r="D2883" s="148"/>
    </row>
    <row r="2884" spans="4:4" x14ac:dyDescent="0.2">
      <c r="D2884" s="148"/>
    </row>
    <row r="2885" spans="4:4" x14ac:dyDescent="0.2">
      <c r="D2885" s="148"/>
    </row>
    <row r="2886" spans="4:4" x14ac:dyDescent="0.2">
      <c r="D2886" s="148"/>
    </row>
    <row r="2887" spans="4:4" x14ac:dyDescent="0.2">
      <c r="D2887" s="148"/>
    </row>
    <row r="2888" spans="4:4" x14ac:dyDescent="0.2">
      <c r="D2888" s="148"/>
    </row>
    <row r="2889" spans="4:4" x14ac:dyDescent="0.2">
      <c r="D2889" s="148"/>
    </row>
    <row r="2890" spans="4:4" x14ac:dyDescent="0.2">
      <c r="D2890" s="148"/>
    </row>
    <row r="2891" spans="4:4" x14ac:dyDescent="0.2">
      <c r="D2891" s="148"/>
    </row>
    <row r="2892" spans="4:4" x14ac:dyDescent="0.2">
      <c r="D2892" s="148"/>
    </row>
    <row r="2893" spans="4:4" x14ac:dyDescent="0.2">
      <c r="D2893" s="148"/>
    </row>
    <row r="2894" spans="4:4" x14ac:dyDescent="0.2">
      <c r="D2894" s="148"/>
    </row>
    <row r="2895" spans="4:4" x14ac:dyDescent="0.2">
      <c r="D2895" s="148"/>
    </row>
    <row r="2896" spans="4:4" x14ac:dyDescent="0.2">
      <c r="D2896" s="148"/>
    </row>
    <row r="2897" spans="4:4" x14ac:dyDescent="0.2">
      <c r="D2897" s="148"/>
    </row>
    <row r="2898" spans="4:4" x14ac:dyDescent="0.2">
      <c r="D2898" s="148"/>
    </row>
    <row r="2899" spans="4:4" x14ac:dyDescent="0.2">
      <c r="D2899" s="148"/>
    </row>
    <row r="2900" spans="4:4" x14ac:dyDescent="0.2">
      <c r="D2900" s="148"/>
    </row>
    <row r="2901" spans="4:4" x14ac:dyDescent="0.2">
      <c r="D2901" s="148"/>
    </row>
    <row r="2902" spans="4:4" x14ac:dyDescent="0.2">
      <c r="D2902" s="148"/>
    </row>
    <row r="2903" spans="4:4" x14ac:dyDescent="0.2">
      <c r="D2903" s="148"/>
    </row>
    <row r="2904" spans="4:4" x14ac:dyDescent="0.2">
      <c r="D2904" s="148"/>
    </row>
    <row r="2905" spans="4:4" x14ac:dyDescent="0.2">
      <c r="D2905" s="148"/>
    </row>
    <row r="2906" spans="4:4" x14ac:dyDescent="0.2">
      <c r="D2906" s="148"/>
    </row>
    <row r="2907" spans="4:4" x14ac:dyDescent="0.2">
      <c r="D2907" s="148"/>
    </row>
    <row r="2908" spans="4:4" x14ac:dyDescent="0.2">
      <c r="D2908" s="148"/>
    </row>
    <row r="2909" spans="4:4" x14ac:dyDescent="0.2">
      <c r="D2909" s="148"/>
    </row>
    <row r="2910" spans="4:4" x14ac:dyDescent="0.2">
      <c r="D2910" s="148"/>
    </row>
    <row r="2911" spans="4:4" x14ac:dyDescent="0.2">
      <c r="D2911" s="148"/>
    </row>
    <row r="2912" spans="4:4" x14ac:dyDescent="0.2">
      <c r="D2912" s="148"/>
    </row>
    <row r="2913" spans="4:4" x14ac:dyDescent="0.2">
      <c r="D2913" s="148"/>
    </row>
    <row r="2914" spans="4:4" x14ac:dyDescent="0.2">
      <c r="D2914" s="148"/>
    </row>
    <row r="2915" spans="4:4" x14ac:dyDescent="0.2">
      <c r="D2915" s="148"/>
    </row>
    <row r="2916" spans="4:4" x14ac:dyDescent="0.2">
      <c r="D2916" s="148"/>
    </row>
    <row r="2917" spans="4:4" x14ac:dyDescent="0.2">
      <c r="D2917" s="148"/>
    </row>
    <row r="2918" spans="4:4" x14ac:dyDescent="0.2">
      <c r="D2918" s="148"/>
    </row>
    <row r="2919" spans="4:4" x14ac:dyDescent="0.2">
      <c r="D2919" s="148"/>
    </row>
    <row r="2920" spans="4:4" x14ac:dyDescent="0.2">
      <c r="D2920" s="148"/>
    </row>
    <row r="2921" spans="4:4" x14ac:dyDescent="0.2">
      <c r="D2921" s="148"/>
    </row>
    <row r="2922" spans="4:4" x14ac:dyDescent="0.2">
      <c r="D2922" s="148"/>
    </row>
    <row r="2923" spans="4:4" x14ac:dyDescent="0.2">
      <c r="D2923" s="148"/>
    </row>
    <row r="2924" spans="4:4" x14ac:dyDescent="0.2">
      <c r="D2924" s="148"/>
    </row>
    <row r="2925" spans="4:4" x14ac:dyDescent="0.2">
      <c r="D2925" s="148"/>
    </row>
    <row r="2926" spans="4:4" x14ac:dyDescent="0.2">
      <c r="D2926" s="148"/>
    </row>
    <row r="2927" spans="4:4" x14ac:dyDescent="0.2">
      <c r="D2927" s="148"/>
    </row>
    <row r="2928" spans="4:4" x14ac:dyDescent="0.2">
      <c r="D2928" s="148"/>
    </row>
    <row r="2929" spans="4:4" x14ac:dyDescent="0.2">
      <c r="D2929" s="148"/>
    </row>
    <row r="2930" spans="4:4" x14ac:dyDescent="0.2">
      <c r="D2930" s="148"/>
    </row>
    <row r="2931" spans="4:4" x14ac:dyDescent="0.2">
      <c r="D2931" s="148"/>
    </row>
    <row r="2932" spans="4:4" x14ac:dyDescent="0.2">
      <c r="D2932" s="148"/>
    </row>
    <row r="2933" spans="4:4" x14ac:dyDescent="0.2">
      <c r="D2933" s="148"/>
    </row>
    <row r="2934" spans="4:4" x14ac:dyDescent="0.2">
      <c r="D2934" s="148"/>
    </row>
    <row r="2935" spans="4:4" x14ac:dyDescent="0.2">
      <c r="D2935" s="148"/>
    </row>
    <row r="2936" spans="4:4" x14ac:dyDescent="0.2">
      <c r="D2936" s="148"/>
    </row>
    <row r="2937" spans="4:4" x14ac:dyDescent="0.2">
      <c r="D2937" s="148"/>
    </row>
    <row r="2938" spans="4:4" x14ac:dyDescent="0.2">
      <c r="D2938" s="148"/>
    </row>
    <row r="2939" spans="4:4" x14ac:dyDescent="0.2">
      <c r="D2939" s="148"/>
    </row>
    <row r="2940" spans="4:4" x14ac:dyDescent="0.2">
      <c r="D2940" s="148"/>
    </row>
    <row r="2941" spans="4:4" x14ac:dyDescent="0.2">
      <c r="D2941" s="148"/>
    </row>
    <row r="2942" spans="4:4" x14ac:dyDescent="0.2">
      <c r="D2942" s="148"/>
    </row>
    <row r="2943" spans="4:4" x14ac:dyDescent="0.2">
      <c r="D2943" s="148"/>
    </row>
    <row r="2944" spans="4:4" x14ac:dyDescent="0.2">
      <c r="D2944" s="148"/>
    </row>
    <row r="2945" spans="4:4" x14ac:dyDescent="0.2">
      <c r="D2945" s="148"/>
    </row>
    <row r="2946" spans="4:4" x14ac:dyDescent="0.2">
      <c r="D2946" s="148"/>
    </row>
    <row r="2947" spans="4:4" x14ac:dyDescent="0.2">
      <c r="D2947" s="148"/>
    </row>
    <row r="2948" spans="4:4" x14ac:dyDescent="0.2">
      <c r="D2948" s="148"/>
    </row>
    <row r="2949" spans="4:4" x14ac:dyDescent="0.2">
      <c r="D2949" s="148"/>
    </row>
    <row r="2950" spans="4:4" x14ac:dyDescent="0.2">
      <c r="D2950" s="148"/>
    </row>
    <row r="2951" spans="4:4" x14ac:dyDescent="0.2">
      <c r="D2951" s="148"/>
    </row>
    <row r="2952" spans="4:4" x14ac:dyDescent="0.2">
      <c r="D2952" s="148"/>
    </row>
    <row r="2953" spans="4:4" x14ac:dyDescent="0.2">
      <c r="D2953" s="148"/>
    </row>
    <row r="2954" spans="4:4" x14ac:dyDescent="0.2">
      <c r="D2954" s="148"/>
    </row>
    <row r="2955" spans="4:4" x14ac:dyDescent="0.2">
      <c r="D2955" s="148"/>
    </row>
    <row r="2956" spans="4:4" x14ac:dyDescent="0.2">
      <c r="D2956" s="148"/>
    </row>
    <row r="2957" spans="4:4" x14ac:dyDescent="0.2">
      <c r="D2957" s="148"/>
    </row>
    <row r="2958" spans="4:4" x14ac:dyDescent="0.2">
      <c r="D2958" s="148"/>
    </row>
    <row r="2959" spans="4:4" x14ac:dyDescent="0.2">
      <c r="D2959" s="148"/>
    </row>
    <row r="2960" spans="4:4" x14ac:dyDescent="0.2">
      <c r="D2960" s="148"/>
    </row>
    <row r="2961" spans="4:4" x14ac:dyDescent="0.2">
      <c r="D2961" s="148"/>
    </row>
    <row r="2962" spans="4:4" x14ac:dyDescent="0.2">
      <c r="D2962" s="148"/>
    </row>
    <row r="2963" spans="4:4" x14ac:dyDescent="0.2">
      <c r="D2963" s="148"/>
    </row>
    <row r="2964" spans="4:4" x14ac:dyDescent="0.2">
      <c r="D2964" s="148"/>
    </row>
    <row r="2965" spans="4:4" x14ac:dyDescent="0.2">
      <c r="D2965" s="148"/>
    </row>
    <row r="2966" spans="4:4" x14ac:dyDescent="0.2">
      <c r="D2966" s="148"/>
    </row>
    <row r="2967" spans="4:4" x14ac:dyDescent="0.2">
      <c r="D2967" s="148"/>
    </row>
    <row r="2968" spans="4:4" x14ac:dyDescent="0.2">
      <c r="D2968" s="148"/>
    </row>
    <row r="2969" spans="4:4" x14ac:dyDescent="0.2">
      <c r="D2969" s="148"/>
    </row>
    <row r="2970" spans="4:4" x14ac:dyDescent="0.2">
      <c r="D2970" s="148"/>
    </row>
    <row r="2971" spans="4:4" x14ac:dyDescent="0.2">
      <c r="D2971" s="148"/>
    </row>
    <row r="2972" spans="4:4" x14ac:dyDescent="0.2">
      <c r="D2972" s="148"/>
    </row>
    <row r="2973" spans="4:4" x14ac:dyDescent="0.2">
      <c r="D2973" s="148"/>
    </row>
    <row r="2974" spans="4:4" x14ac:dyDescent="0.2">
      <c r="D2974" s="148"/>
    </row>
    <row r="2975" spans="4:4" x14ac:dyDescent="0.2">
      <c r="D2975" s="148"/>
    </row>
    <row r="2976" spans="4:4" x14ac:dyDescent="0.2">
      <c r="D2976" s="148"/>
    </row>
    <row r="2977" spans="4:4" x14ac:dyDescent="0.2">
      <c r="D2977" s="148"/>
    </row>
    <row r="2978" spans="4:4" x14ac:dyDescent="0.2">
      <c r="D2978" s="148"/>
    </row>
    <row r="2979" spans="4:4" x14ac:dyDescent="0.2">
      <c r="D2979" s="148"/>
    </row>
    <row r="2980" spans="4:4" x14ac:dyDescent="0.2">
      <c r="D2980" s="148"/>
    </row>
    <row r="2981" spans="4:4" x14ac:dyDescent="0.2">
      <c r="D2981" s="148"/>
    </row>
    <row r="2982" spans="4:4" x14ac:dyDescent="0.2">
      <c r="D2982" s="148"/>
    </row>
    <row r="2983" spans="4:4" x14ac:dyDescent="0.2">
      <c r="D2983" s="148"/>
    </row>
    <row r="2984" spans="4:4" x14ac:dyDescent="0.2">
      <c r="D2984" s="148"/>
    </row>
    <row r="2985" spans="4:4" x14ac:dyDescent="0.2">
      <c r="D2985" s="148"/>
    </row>
    <row r="2986" spans="4:4" x14ac:dyDescent="0.2">
      <c r="D2986" s="148"/>
    </row>
    <row r="2987" spans="4:4" x14ac:dyDescent="0.2">
      <c r="D2987" s="148"/>
    </row>
    <row r="2988" spans="4:4" x14ac:dyDescent="0.2">
      <c r="D2988" s="148"/>
    </row>
    <row r="2989" spans="4:4" x14ac:dyDescent="0.2">
      <c r="D2989" s="148"/>
    </row>
    <row r="2990" spans="4:4" x14ac:dyDescent="0.2">
      <c r="D2990" s="148"/>
    </row>
    <row r="2991" spans="4:4" x14ac:dyDescent="0.2">
      <c r="D2991" s="148"/>
    </row>
    <row r="2992" spans="4:4" x14ac:dyDescent="0.2">
      <c r="D2992" s="148"/>
    </row>
    <row r="2993" spans="4:4" x14ac:dyDescent="0.2">
      <c r="D2993" s="148"/>
    </row>
    <row r="2994" spans="4:4" x14ac:dyDescent="0.2">
      <c r="D2994" s="148"/>
    </row>
    <row r="2995" spans="4:4" x14ac:dyDescent="0.2">
      <c r="D2995" s="148"/>
    </row>
    <row r="2996" spans="4:4" x14ac:dyDescent="0.2">
      <c r="D2996" s="148"/>
    </row>
    <row r="2997" spans="4:4" x14ac:dyDescent="0.2">
      <c r="D2997" s="148"/>
    </row>
    <row r="2998" spans="4:4" x14ac:dyDescent="0.2">
      <c r="D2998" s="148"/>
    </row>
    <row r="2999" spans="4:4" x14ac:dyDescent="0.2">
      <c r="D2999" s="148"/>
    </row>
    <row r="3000" spans="4:4" x14ac:dyDescent="0.2">
      <c r="D3000" s="148"/>
    </row>
    <row r="3001" spans="4:4" x14ac:dyDescent="0.2">
      <c r="D3001" s="148"/>
    </row>
    <row r="3002" spans="4:4" x14ac:dyDescent="0.2">
      <c r="D3002" s="148"/>
    </row>
    <row r="3003" spans="4:4" x14ac:dyDescent="0.2">
      <c r="D3003" s="148"/>
    </row>
    <row r="3004" spans="4:4" x14ac:dyDescent="0.2">
      <c r="D3004" s="148"/>
    </row>
    <row r="3005" spans="4:4" x14ac:dyDescent="0.2">
      <c r="D3005" s="148"/>
    </row>
    <row r="3006" spans="4:4" x14ac:dyDescent="0.2">
      <c r="D3006" s="148"/>
    </row>
    <row r="3007" spans="4:4" x14ac:dyDescent="0.2">
      <c r="D3007" s="148"/>
    </row>
    <row r="3008" spans="4:4" x14ac:dyDescent="0.2">
      <c r="D3008" s="148"/>
    </row>
    <row r="3009" spans="4:4" x14ac:dyDescent="0.2">
      <c r="D3009" s="148"/>
    </row>
    <row r="3010" spans="4:4" x14ac:dyDescent="0.2">
      <c r="D3010" s="148"/>
    </row>
    <row r="3011" spans="4:4" x14ac:dyDescent="0.2">
      <c r="D3011" s="148"/>
    </row>
    <row r="3012" spans="4:4" x14ac:dyDescent="0.2">
      <c r="D3012" s="148"/>
    </row>
    <row r="3013" spans="4:4" x14ac:dyDescent="0.2">
      <c r="D3013" s="148"/>
    </row>
    <row r="3014" spans="4:4" x14ac:dyDescent="0.2">
      <c r="D3014" s="148"/>
    </row>
    <row r="3015" spans="4:4" x14ac:dyDescent="0.2">
      <c r="D3015" s="148"/>
    </row>
    <row r="3016" spans="4:4" x14ac:dyDescent="0.2">
      <c r="D3016" s="148"/>
    </row>
    <row r="3017" spans="4:4" x14ac:dyDescent="0.2">
      <c r="D3017" s="148"/>
    </row>
    <row r="3018" spans="4:4" x14ac:dyDescent="0.2">
      <c r="D3018" s="148"/>
    </row>
    <row r="3019" spans="4:4" x14ac:dyDescent="0.2">
      <c r="D3019" s="148"/>
    </row>
    <row r="3020" spans="4:4" x14ac:dyDescent="0.2">
      <c r="D3020" s="148"/>
    </row>
    <row r="3021" spans="4:4" x14ac:dyDescent="0.2">
      <c r="D3021" s="148"/>
    </row>
    <row r="3022" spans="4:4" x14ac:dyDescent="0.2">
      <c r="D3022" s="148"/>
    </row>
    <row r="3023" spans="4:4" x14ac:dyDescent="0.2">
      <c r="D3023" s="148"/>
    </row>
    <row r="3024" spans="4:4" x14ac:dyDescent="0.2">
      <c r="D3024" s="148"/>
    </row>
    <row r="3025" spans="4:4" x14ac:dyDescent="0.2">
      <c r="D3025" s="148"/>
    </row>
    <row r="3026" spans="4:4" x14ac:dyDescent="0.2">
      <c r="D3026" s="148"/>
    </row>
    <row r="3027" spans="4:4" x14ac:dyDescent="0.2">
      <c r="D3027" s="148"/>
    </row>
    <row r="3028" spans="4:4" x14ac:dyDescent="0.2">
      <c r="D3028" s="148"/>
    </row>
    <row r="3029" spans="4:4" x14ac:dyDescent="0.2">
      <c r="D3029" s="148"/>
    </row>
    <row r="3030" spans="4:4" x14ac:dyDescent="0.2">
      <c r="D3030" s="148"/>
    </row>
    <row r="3031" spans="4:4" x14ac:dyDescent="0.2">
      <c r="D3031" s="148"/>
    </row>
    <row r="3032" spans="4:4" x14ac:dyDescent="0.2">
      <c r="D3032" s="148"/>
    </row>
    <row r="3033" spans="4:4" x14ac:dyDescent="0.2">
      <c r="D3033" s="148"/>
    </row>
    <row r="3034" spans="4:4" x14ac:dyDescent="0.2">
      <c r="D3034" s="148"/>
    </row>
    <row r="3035" spans="4:4" x14ac:dyDescent="0.2">
      <c r="D3035" s="148"/>
    </row>
    <row r="3036" spans="4:4" x14ac:dyDescent="0.2">
      <c r="D3036" s="148"/>
    </row>
    <row r="3037" spans="4:4" x14ac:dyDescent="0.2">
      <c r="D3037" s="148"/>
    </row>
    <row r="3038" spans="4:4" x14ac:dyDescent="0.2">
      <c r="D3038" s="148"/>
    </row>
    <row r="3039" spans="4:4" x14ac:dyDescent="0.2">
      <c r="D3039" s="148"/>
    </row>
    <row r="3040" spans="4:4" x14ac:dyDescent="0.2">
      <c r="D3040" s="148"/>
    </row>
    <row r="3041" spans="4:4" x14ac:dyDescent="0.2">
      <c r="D3041" s="148"/>
    </row>
    <row r="3042" spans="4:4" x14ac:dyDescent="0.2">
      <c r="D3042" s="148"/>
    </row>
    <row r="3043" spans="4:4" x14ac:dyDescent="0.2">
      <c r="D3043" s="148"/>
    </row>
    <row r="3044" spans="4:4" x14ac:dyDescent="0.2">
      <c r="D3044" s="148"/>
    </row>
    <row r="3045" spans="4:4" x14ac:dyDescent="0.2">
      <c r="D3045" s="148"/>
    </row>
    <row r="3046" spans="4:4" x14ac:dyDescent="0.2">
      <c r="D3046" s="148"/>
    </row>
    <row r="3047" spans="4:4" x14ac:dyDescent="0.2">
      <c r="D3047" s="148"/>
    </row>
    <row r="3048" spans="4:4" x14ac:dyDescent="0.2">
      <c r="D3048" s="148"/>
    </row>
    <row r="3049" spans="4:4" x14ac:dyDescent="0.2">
      <c r="D3049" s="148"/>
    </row>
    <row r="3050" spans="4:4" x14ac:dyDescent="0.2">
      <c r="D3050" s="148"/>
    </row>
    <row r="3051" spans="4:4" x14ac:dyDescent="0.2">
      <c r="D3051" s="148"/>
    </row>
    <row r="3052" spans="4:4" x14ac:dyDescent="0.2">
      <c r="D3052" s="148"/>
    </row>
    <row r="3053" spans="4:4" x14ac:dyDescent="0.2">
      <c r="D3053" s="148"/>
    </row>
    <row r="3054" spans="4:4" x14ac:dyDescent="0.2">
      <c r="D3054" s="148"/>
    </row>
    <row r="3055" spans="4:4" x14ac:dyDescent="0.2">
      <c r="D3055" s="148"/>
    </row>
    <row r="3056" spans="4:4" x14ac:dyDescent="0.2">
      <c r="D3056" s="148"/>
    </row>
    <row r="3057" spans="4:4" x14ac:dyDescent="0.2">
      <c r="D3057" s="148"/>
    </row>
    <row r="3058" spans="4:4" x14ac:dyDescent="0.2">
      <c r="D3058" s="148"/>
    </row>
    <row r="3059" spans="4:4" x14ac:dyDescent="0.2">
      <c r="D3059" s="148"/>
    </row>
    <row r="3060" spans="4:4" x14ac:dyDescent="0.2">
      <c r="D3060" s="148"/>
    </row>
    <row r="3061" spans="4:4" x14ac:dyDescent="0.2">
      <c r="D3061" s="148"/>
    </row>
    <row r="3062" spans="4:4" x14ac:dyDescent="0.2">
      <c r="D3062" s="148"/>
    </row>
    <row r="3063" spans="4:4" x14ac:dyDescent="0.2">
      <c r="D3063" s="148"/>
    </row>
    <row r="3064" spans="4:4" x14ac:dyDescent="0.2">
      <c r="D3064" s="148"/>
    </row>
    <row r="3065" spans="4:4" x14ac:dyDescent="0.2">
      <c r="D3065" s="148"/>
    </row>
    <row r="3066" spans="4:4" x14ac:dyDescent="0.2">
      <c r="D3066" s="148"/>
    </row>
    <row r="3067" spans="4:4" x14ac:dyDescent="0.2">
      <c r="D3067" s="148"/>
    </row>
    <row r="3068" spans="4:4" x14ac:dyDescent="0.2">
      <c r="D3068" s="148"/>
    </row>
    <row r="3069" spans="4:4" x14ac:dyDescent="0.2">
      <c r="D3069" s="148"/>
    </row>
    <row r="3070" spans="4:4" x14ac:dyDescent="0.2">
      <c r="D3070" s="148"/>
    </row>
    <row r="3071" spans="4:4" x14ac:dyDescent="0.2">
      <c r="D3071" s="148"/>
    </row>
    <row r="3072" spans="4:4" x14ac:dyDescent="0.2">
      <c r="D3072" s="148"/>
    </row>
    <row r="3073" spans="4:4" x14ac:dyDescent="0.2">
      <c r="D3073" s="148"/>
    </row>
    <row r="3074" spans="4:4" x14ac:dyDescent="0.2">
      <c r="D3074" s="148"/>
    </row>
    <row r="3075" spans="4:4" x14ac:dyDescent="0.2">
      <c r="D3075" s="148"/>
    </row>
    <row r="3076" spans="4:4" x14ac:dyDescent="0.2">
      <c r="D3076" s="148"/>
    </row>
    <row r="3077" spans="4:4" x14ac:dyDescent="0.2">
      <c r="D3077" s="148"/>
    </row>
    <row r="3078" spans="4:4" x14ac:dyDescent="0.2">
      <c r="D3078" s="148"/>
    </row>
    <row r="3079" spans="4:4" x14ac:dyDescent="0.2">
      <c r="D3079" s="148"/>
    </row>
    <row r="3080" spans="4:4" x14ac:dyDescent="0.2">
      <c r="D3080" s="148"/>
    </row>
    <row r="3081" spans="4:4" x14ac:dyDescent="0.2">
      <c r="D3081" s="148"/>
    </row>
    <row r="3082" spans="4:4" x14ac:dyDescent="0.2">
      <c r="D3082" s="148"/>
    </row>
    <row r="3083" spans="4:4" x14ac:dyDescent="0.2">
      <c r="D3083" s="148"/>
    </row>
    <row r="3084" spans="4:4" x14ac:dyDescent="0.2">
      <c r="D3084" s="148"/>
    </row>
    <row r="3085" spans="4:4" x14ac:dyDescent="0.2">
      <c r="D3085" s="148"/>
    </row>
    <row r="3086" spans="4:4" x14ac:dyDescent="0.2">
      <c r="D3086" s="148"/>
    </row>
    <row r="3087" spans="4:4" x14ac:dyDescent="0.2">
      <c r="D3087" s="148"/>
    </row>
    <row r="3088" spans="4:4" x14ac:dyDescent="0.2">
      <c r="D3088" s="148"/>
    </row>
    <row r="3089" spans="4:4" x14ac:dyDescent="0.2">
      <c r="D3089" s="148"/>
    </row>
    <row r="3090" spans="4:4" x14ac:dyDescent="0.2">
      <c r="D3090" s="148"/>
    </row>
    <row r="3091" spans="4:4" x14ac:dyDescent="0.2">
      <c r="D3091" s="148"/>
    </row>
    <row r="3092" spans="4:4" x14ac:dyDescent="0.2">
      <c r="D3092" s="148"/>
    </row>
    <row r="3093" spans="4:4" x14ac:dyDescent="0.2">
      <c r="D3093" s="148"/>
    </row>
    <row r="3094" spans="4:4" x14ac:dyDescent="0.2">
      <c r="D3094" s="148"/>
    </row>
    <row r="3095" spans="4:4" x14ac:dyDescent="0.2">
      <c r="D3095" s="148"/>
    </row>
    <row r="3096" spans="4:4" x14ac:dyDescent="0.2">
      <c r="D3096" s="148"/>
    </row>
    <row r="3097" spans="4:4" x14ac:dyDescent="0.2">
      <c r="D3097" s="148"/>
    </row>
    <row r="3098" spans="4:4" x14ac:dyDescent="0.2">
      <c r="D3098" s="148"/>
    </row>
    <row r="3099" spans="4:4" x14ac:dyDescent="0.2">
      <c r="D3099" s="148"/>
    </row>
    <row r="3100" spans="4:4" x14ac:dyDescent="0.2">
      <c r="D3100" s="148"/>
    </row>
    <row r="3101" spans="4:4" x14ac:dyDescent="0.2">
      <c r="D3101" s="148"/>
    </row>
    <row r="3102" spans="4:4" x14ac:dyDescent="0.2">
      <c r="D3102" s="148"/>
    </row>
    <row r="3103" spans="4:4" x14ac:dyDescent="0.2">
      <c r="D3103" s="148"/>
    </row>
    <row r="3104" spans="4:4" x14ac:dyDescent="0.2">
      <c r="D3104" s="148"/>
    </row>
    <row r="3105" spans="4:4" x14ac:dyDescent="0.2">
      <c r="D3105" s="148"/>
    </row>
    <row r="3106" spans="4:4" x14ac:dyDescent="0.2">
      <c r="D3106" s="148"/>
    </row>
    <row r="3107" spans="4:4" x14ac:dyDescent="0.2">
      <c r="D3107" s="148"/>
    </row>
    <row r="3108" spans="4:4" x14ac:dyDescent="0.2">
      <c r="D3108" s="148"/>
    </row>
    <row r="3109" spans="4:4" x14ac:dyDescent="0.2">
      <c r="D3109" s="148"/>
    </row>
    <row r="3110" spans="4:4" x14ac:dyDescent="0.2">
      <c r="D3110" s="148"/>
    </row>
    <row r="3111" spans="4:4" x14ac:dyDescent="0.2">
      <c r="D3111" s="148"/>
    </row>
    <row r="3112" spans="4:4" x14ac:dyDescent="0.2">
      <c r="D3112" s="148"/>
    </row>
    <row r="3113" spans="4:4" x14ac:dyDescent="0.2">
      <c r="D3113" s="148"/>
    </row>
    <row r="3114" spans="4:4" x14ac:dyDescent="0.2">
      <c r="D3114" s="148"/>
    </row>
    <row r="3115" spans="4:4" x14ac:dyDescent="0.2">
      <c r="D3115" s="148"/>
    </row>
    <row r="3116" spans="4:4" x14ac:dyDescent="0.2">
      <c r="D3116" s="148"/>
    </row>
    <row r="3117" spans="4:4" x14ac:dyDescent="0.2">
      <c r="D3117" s="148"/>
    </row>
    <row r="3118" spans="4:4" x14ac:dyDescent="0.2">
      <c r="D3118" s="148"/>
    </row>
    <row r="3119" spans="4:4" x14ac:dyDescent="0.2">
      <c r="D3119" s="148"/>
    </row>
    <row r="3120" spans="4:4" x14ac:dyDescent="0.2">
      <c r="D3120" s="148"/>
    </row>
    <row r="3121" spans="4:4" x14ac:dyDescent="0.2">
      <c r="D3121" s="148"/>
    </row>
    <row r="3122" spans="4:4" x14ac:dyDescent="0.2">
      <c r="D3122" s="148"/>
    </row>
    <row r="3123" spans="4:4" x14ac:dyDescent="0.2">
      <c r="D3123" s="148"/>
    </row>
    <row r="3124" spans="4:4" x14ac:dyDescent="0.2">
      <c r="D3124" s="148"/>
    </row>
    <row r="3125" spans="4:4" x14ac:dyDescent="0.2">
      <c r="D3125" s="148"/>
    </row>
    <row r="3126" spans="4:4" x14ac:dyDescent="0.2">
      <c r="D3126" s="148"/>
    </row>
    <row r="3127" spans="4:4" x14ac:dyDescent="0.2">
      <c r="D3127" s="148"/>
    </row>
    <row r="3128" spans="4:4" x14ac:dyDescent="0.2">
      <c r="D3128" s="148"/>
    </row>
    <row r="3129" spans="4:4" x14ac:dyDescent="0.2">
      <c r="D3129" s="148"/>
    </row>
    <row r="3130" spans="4:4" x14ac:dyDescent="0.2">
      <c r="D3130" s="148"/>
    </row>
    <row r="3131" spans="4:4" x14ac:dyDescent="0.2">
      <c r="D3131" s="148"/>
    </row>
    <row r="3132" spans="4:4" x14ac:dyDescent="0.2">
      <c r="D3132" s="148"/>
    </row>
    <row r="3133" spans="4:4" x14ac:dyDescent="0.2">
      <c r="D3133" s="148"/>
    </row>
    <row r="3134" spans="4:4" x14ac:dyDescent="0.2">
      <c r="D3134" s="148"/>
    </row>
    <row r="3135" spans="4:4" x14ac:dyDescent="0.2">
      <c r="D3135" s="148"/>
    </row>
    <row r="3136" spans="4:4" x14ac:dyDescent="0.2">
      <c r="D3136" s="148"/>
    </row>
    <row r="3137" spans="4:4" x14ac:dyDescent="0.2">
      <c r="D3137" s="148"/>
    </row>
    <row r="3138" spans="4:4" x14ac:dyDescent="0.2">
      <c r="D3138" s="148"/>
    </row>
    <row r="3139" spans="4:4" x14ac:dyDescent="0.2">
      <c r="D3139" s="148"/>
    </row>
    <row r="3140" spans="4:4" x14ac:dyDescent="0.2">
      <c r="D3140" s="148"/>
    </row>
    <row r="3141" spans="4:4" x14ac:dyDescent="0.2">
      <c r="D3141" s="148"/>
    </row>
    <row r="3142" spans="4:4" x14ac:dyDescent="0.2">
      <c r="D3142" s="148"/>
    </row>
    <row r="3143" spans="4:4" x14ac:dyDescent="0.2">
      <c r="D3143" s="148"/>
    </row>
    <row r="3144" spans="4:4" x14ac:dyDescent="0.2">
      <c r="D3144" s="148"/>
    </row>
    <row r="3145" spans="4:4" x14ac:dyDescent="0.2">
      <c r="D3145" s="148"/>
    </row>
    <row r="3146" spans="4:4" x14ac:dyDescent="0.2">
      <c r="D3146" s="148"/>
    </row>
    <row r="3147" spans="4:4" x14ac:dyDescent="0.2">
      <c r="D3147" s="148"/>
    </row>
    <row r="3148" spans="4:4" x14ac:dyDescent="0.2">
      <c r="D3148" s="148"/>
    </row>
    <row r="3149" spans="4:4" x14ac:dyDescent="0.2">
      <c r="D3149" s="148"/>
    </row>
    <row r="3150" spans="4:4" x14ac:dyDescent="0.2">
      <c r="D3150" s="148"/>
    </row>
    <row r="3151" spans="4:4" x14ac:dyDescent="0.2">
      <c r="D3151" s="148"/>
    </row>
    <row r="3152" spans="4:4" x14ac:dyDescent="0.2">
      <c r="D3152" s="148"/>
    </row>
    <row r="3153" spans="4:4" x14ac:dyDescent="0.2">
      <c r="D3153" s="148"/>
    </row>
    <row r="3154" spans="4:4" x14ac:dyDescent="0.2">
      <c r="D3154" s="148"/>
    </row>
    <row r="3155" spans="4:4" x14ac:dyDescent="0.2">
      <c r="D3155" s="148"/>
    </row>
    <row r="3156" spans="4:4" x14ac:dyDescent="0.2">
      <c r="D3156" s="148"/>
    </row>
    <row r="3157" spans="4:4" x14ac:dyDescent="0.2">
      <c r="D3157" s="148"/>
    </row>
    <row r="3158" spans="4:4" x14ac:dyDescent="0.2">
      <c r="D3158" s="148"/>
    </row>
    <row r="3159" spans="4:4" x14ac:dyDescent="0.2">
      <c r="D3159" s="148"/>
    </row>
    <row r="3160" spans="4:4" x14ac:dyDescent="0.2">
      <c r="D3160" s="148"/>
    </row>
    <row r="3161" spans="4:4" x14ac:dyDescent="0.2">
      <c r="D3161" s="148"/>
    </row>
    <row r="3162" spans="4:4" x14ac:dyDescent="0.2">
      <c r="D3162" s="148"/>
    </row>
    <row r="3163" spans="4:4" x14ac:dyDescent="0.2">
      <c r="D3163" s="148"/>
    </row>
    <row r="3164" spans="4:4" x14ac:dyDescent="0.2">
      <c r="D3164" s="148"/>
    </row>
    <row r="3165" spans="4:4" x14ac:dyDescent="0.2">
      <c r="D3165" s="148"/>
    </row>
    <row r="3166" spans="4:4" x14ac:dyDescent="0.2">
      <c r="D3166" s="148"/>
    </row>
    <row r="3167" spans="4:4" x14ac:dyDescent="0.2">
      <c r="D3167" s="148"/>
    </row>
    <row r="3168" spans="4:4" x14ac:dyDescent="0.2">
      <c r="D3168" s="148"/>
    </row>
    <row r="3169" spans="4:4" x14ac:dyDescent="0.2">
      <c r="D3169" s="148"/>
    </row>
    <row r="3170" spans="4:4" x14ac:dyDescent="0.2">
      <c r="D3170" s="148"/>
    </row>
    <row r="3171" spans="4:4" x14ac:dyDescent="0.2">
      <c r="D3171" s="148"/>
    </row>
    <row r="3172" spans="4:4" x14ac:dyDescent="0.2">
      <c r="D3172" s="148"/>
    </row>
    <row r="3173" spans="4:4" x14ac:dyDescent="0.2">
      <c r="D3173" s="148"/>
    </row>
    <row r="3174" spans="4:4" x14ac:dyDescent="0.2">
      <c r="D3174" s="148"/>
    </row>
    <row r="3175" spans="4:4" x14ac:dyDescent="0.2">
      <c r="D3175" s="148"/>
    </row>
    <row r="3176" spans="4:4" x14ac:dyDescent="0.2">
      <c r="D3176" s="148"/>
    </row>
    <row r="3177" spans="4:4" x14ac:dyDescent="0.2">
      <c r="D3177" s="148"/>
    </row>
    <row r="3178" spans="4:4" x14ac:dyDescent="0.2">
      <c r="D3178" s="148"/>
    </row>
    <row r="3179" spans="4:4" x14ac:dyDescent="0.2">
      <c r="D3179" s="148"/>
    </row>
    <row r="3180" spans="4:4" x14ac:dyDescent="0.2">
      <c r="D3180" s="148"/>
    </row>
    <row r="3181" spans="4:4" x14ac:dyDescent="0.2">
      <c r="D3181" s="148"/>
    </row>
    <row r="3182" spans="4:4" x14ac:dyDescent="0.2">
      <c r="D3182" s="148"/>
    </row>
    <row r="3183" spans="4:4" x14ac:dyDescent="0.2">
      <c r="D3183" s="148"/>
    </row>
    <row r="3184" spans="4:4" x14ac:dyDescent="0.2">
      <c r="D3184" s="148"/>
    </row>
    <row r="3185" spans="4:4" x14ac:dyDescent="0.2">
      <c r="D3185" s="148"/>
    </row>
    <row r="3186" spans="4:4" x14ac:dyDescent="0.2">
      <c r="D3186" s="148"/>
    </row>
    <row r="3187" spans="4:4" x14ac:dyDescent="0.2">
      <c r="D3187" s="148"/>
    </row>
    <row r="3188" spans="4:4" x14ac:dyDescent="0.2">
      <c r="D3188" s="148"/>
    </row>
    <row r="3189" spans="4:4" x14ac:dyDescent="0.2">
      <c r="D3189" s="148"/>
    </row>
    <row r="3190" spans="4:4" x14ac:dyDescent="0.2">
      <c r="D3190" s="148"/>
    </row>
    <row r="3191" spans="4:4" x14ac:dyDescent="0.2">
      <c r="D3191" s="148"/>
    </row>
    <row r="3192" spans="4:4" x14ac:dyDescent="0.2">
      <c r="D3192" s="148"/>
    </row>
    <row r="3193" spans="4:4" x14ac:dyDescent="0.2">
      <c r="D3193" s="148"/>
    </row>
    <row r="3194" spans="4:4" x14ac:dyDescent="0.2">
      <c r="D3194" s="148"/>
    </row>
    <row r="3195" spans="4:4" x14ac:dyDescent="0.2">
      <c r="D3195" s="148"/>
    </row>
    <row r="3196" spans="4:4" x14ac:dyDescent="0.2">
      <c r="D3196" s="148"/>
    </row>
    <row r="3197" spans="4:4" x14ac:dyDescent="0.2">
      <c r="D3197" s="148"/>
    </row>
    <row r="3198" spans="4:4" x14ac:dyDescent="0.2">
      <c r="D3198" s="148"/>
    </row>
    <row r="3199" spans="4:4" x14ac:dyDescent="0.2">
      <c r="D3199" s="148"/>
    </row>
    <row r="3200" spans="4:4" x14ac:dyDescent="0.2">
      <c r="D3200" s="148"/>
    </row>
    <row r="3201" spans="4:4" x14ac:dyDescent="0.2">
      <c r="D3201" s="148"/>
    </row>
    <row r="3202" spans="4:4" x14ac:dyDescent="0.2">
      <c r="D3202" s="148"/>
    </row>
    <row r="3203" spans="4:4" x14ac:dyDescent="0.2">
      <c r="D3203" s="148"/>
    </row>
    <row r="3204" spans="4:4" x14ac:dyDescent="0.2">
      <c r="D3204" s="148"/>
    </row>
    <row r="3205" spans="4:4" x14ac:dyDescent="0.2">
      <c r="D3205" s="148"/>
    </row>
    <row r="3206" spans="4:4" x14ac:dyDescent="0.2">
      <c r="D3206" s="148"/>
    </row>
    <row r="3207" spans="4:4" x14ac:dyDescent="0.2">
      <c r="D3207" s="148"/>
    </row>
    <row r="3208" spans="4:4" x14ac:dyDescent="0.2">
      <c r="D3208" s="148"/>
    </row>
    <row r="3209" spans="4:4" x14ac:dyDescent="0.2">
      <c r="D3209" s="148"/>
    </row>
    <row r="3210" spans="4:4" x14ac:dyDescent="0.2">
      <c r="D3210" s="148"/>
    </row>
    <row r="3211" spans="4:4" x14ac:dyDescent="0.2">
      <c r="D3211" s="148"/>
    </row>
    <row r="3212" spans="4:4" x14ac:dyDescent="0.2">
      <c r="D3212" s="148"/>
    </row>
    <row r="3213" spans="4:4" x14ac:dyDescent="0.2">
      <c r="D3213" s="148"/>
    </row>
    <row r="3214" spans="4:4" x14ac:dyDescent="0.2">
      <c r="D3214" s="148"/>
    </row>
    <row r="3215" spans="4:4" x14ac:dyDescent="0.2">
      <c r="D3215" s="148"/>
    </row>
    <row r="3216" spans="4:4" x14ac:dyDescent="0.2">
      <c r="D3216" s="148"/>
    </row>
    <row r="3217" spans="4:4" x14ac:dyDescent="0.2">
      <c r="D3217" s="148"/>
    </row>
    <row r="3218" spans="4:4" x14ac:dyDescent="0.2">
      <c r="D3218" s="148"/>
    </row>
    <row r="3219" spans="4:4" x14ac:dyDescent="0.2">
      <c r="D3219" s="148"/>
    </row>
    <row r="3220" spans="4:4" x14ac:dyDescent="0.2">
      <c r="D3220" s="148"/>
    </row>
    <row r="3221" spans="4:4" x14ac:dyDescent="0.2">
      <c r="D3221" s="148"/>
    </row>
    <row r="3222" spans="4:4" x14ac:dyDescent="0.2">
      <c r="D3222" s="148"/>
    </row>
    <row r="3223" spans="4:4" x14ac:dyDescent="0.2">
      <c r="D3223" s="148"/>
    </row>
    <row r="3224" spans="4:4" x14ac:dyDescent="0.2">
      <c r="D3224" s="148"/>
    </row>
    <row r="3225" spans="4:4" x14ac:dyDescent="0.2">
      <c r="D3225" s="148"/>
    </row>
    <row r="3226" spans="4:4" x14ac:dyDescent="0.2">
      <c r="D3226" s="148"/>
    </row>
    <row r="3227" spans="4:4" x14ac:dyDescent="0.2">
      <c r="D3227" s="148"/>
    </row>
    <row r="3228" spans="4:4" x14ac:dyDescent="0.2">
      <c r="D3228" s="148"/>
    </row>
    <row r="3229" spans="4:4" x14ac:dyDescent="0.2">
      <c r="D3229" s="148"/>
    </row>
    <row r="3230" spans="4:4" x14ac:dyDescent="0.2">
      <c r="D3230" s="148"/>
    </row>
    <row r="3231" spans="4:4" x14ac:dyDescent="0.2">
      <c r="D3231" s="148"/>
    </row>
    <row r="3232" spans="4:4" x14ac:dyDescent="0.2">
      <c r="D3232" s="148"/>
    </row>
    <row r="3233" spans="4:4" x14ac:dyDescent="0.2">
      <c r="D3233" s="148"/>
    </row>
    <row r="3234" spans="4:4" x14ac:dyDescent="0.2">
      <c r="D3234" s="148"/>
    </row>
    <row r="3235" spans="4:4" x14ac:dyDescent="0.2">
      <c r="D3235" s="148"/>
    </row>
    <row r="3236" spans="4:4" x14ac:dyDescent="0.2">
      <c r="D3236" s="148"/>
    </row>
    <row r="3237" spans="4:4" x14ac:dyDescent="0.2">
      <c r="D3237" s="148"/>
    </row>
    <row r="3238" spans="4:4" x14ac:dyDescent="0.2">
      <c r="D3238" s="148"/>
    </row>
    <row r="3239" spans="4:4" x14ac:dyDescent="0.2">
      <c r="D3239" s="148"/>
    </row>
    <row r="3240" spans="4:4" x14ac:dyDescent="0.2">
      <c r="D3240" s="148"/>
    </row>
    <row r="3241" spans="4:4" x14ac:dyDescent="0.2">
      <c r="D3241" s="148"/>
    </row>
    <row r="3242" spans="4:4" x14ac:dyDescent="0.2">
      <c r="D3242" s="148"/>
    </row>
    <row r="3243" spans="4:4" x14ac:dyDescent="0.2">
      <c r="D3243" s="148"/>
    </row>
    <row r="3244" spans="4:4" x14ac:dyDescent="0.2">
      <c r="D3244" s="148"/>
    </row>
    <row r="3245" spans="4:4" x14ac:dyDescent="0.2">
      <c r="D3245" s="148"/>
    </row>
    <row r="3246" spans="4:4" x14ac:dyDescent="0.2">
      <c r="D3246" s="148"/>
    </row>
    <row r="3247" spans="4:4" x14ac:dyDescent="0.2">
      <c r="D3247" s="148"/>
    </row>
    <row r="3248" spans="4:4" x14ac:dyDescent="0.2">
      <c r="D3248" s="148"/>
    </row>
    <row r="3249" spans="4:4" x14ac:dyDescent="0.2">
      <c r="D3249" s="148"/>
    </row>
    <row r="3250" spans="4:4" x14ac:dyDescent="0.2">
      <c r="D3250" s="148"/>
    </row>
    <row r="3251" spans="4:4" x14ac:dyDescent="0.2">
      <c r="D3251" s="148"/>
    </row>
    <row r="3252" spans="4:4" x14ac:dyDescent="0.2">
      <c r="D3252" s="148"/>
    </row>
    <row r="3253" spans="4:4" x14ac:dyDescent="0.2">
      <c r="D3253" s="148"/>
    </row>
    <row r="3254" spans="4:4" x14ac:dyDescent="0.2">
      <c r="D3254" s="148"/>
    </row>
    <row r="3255" spans="4:4" x14ac:dyDescent="0.2">
      <c r="D3255" s="148"/>
    </row>
    <row r="3256" spans="4:4" x14ac:dyDescent="0.2">
      <c r="D3256" s="148"/>
    </row>
    <row r="3257" spans="4:4" x14ac:dyDescent="0.2">
      <c r="D3257" s="148"/>
    </row>
    <row r="3258" spans="4:4" x14ac:dyDescent="0.2">
      <c r="D3258" s="148"/>
    </row>
    <row r="3259" spans="4:4" x14ac:dyDescent="0.2">
      <c r="D3259" s="148"/>
    </row>
    <row r="3260" spans="4:4" x14ac:dyDescent="0.2">
      <c r="D3260" s="148"/>
    </row>
    <row r="3261" spans="4:4" x14ac:dyDescent="0.2">
      <c r="D3261" s="148"/>
    </row>
    <row r="3262" spans="4:4" x14ac:dyDescent="0.2">
      <c r="D3262" s="148"/>
    </row>
    <row r="3263" spans="4:4" x14ac:dyDescent="0.2">
      <c r="D3263" s="148"/>
    </row>
    <row r="3264" spans="4:4" x14ac:dyDescent="0.2">
      <c r="D3264" s="148"/>
    </row>
    <row r="3265" spans="4:4" x14ac:dyDescent="0.2">
      <c r="D3265" s="148"/>
    </row>
    <row r="3266" spans="4:4" x14ac:dyDescent="0.2">
      <c r="D3266" s="148"/>
    </row>
    <row r="3267" spans="4:4" x14ac:dyDescent="0.2">
      <c r="D3267" s="148"/>
    </row>
    <row r="3268" spans="4:4" x14ac:dyDescent="0.2">
      <c r="D3268" s="148"/>
    </row>
    <row r="3269" spans="4:4" x14ac:dyDescent="0.2">
      <c r="D3269" s="148"/>
    </row>
    <row r="3270" spans="4:4" x14ac:dyDescent="0.2">
      <c r="D3270" s="148"/>
    </row>
    <row r="3271" spans="4:4" x14ac:dyDescent="0.2">
      <c r="D3271" s="148"/>
    </row>
    <row r="3272" spans="4:4" x14ac:dyDescent="0.2">
      <c r="D3272" s="148"/>
    </row>
    <row r="3273" spans="4:4" x14ac:dyDescent="0.2">
      <c r="D3273" s="148"/>
    </row>
    <row r="3274" spans="4:4" x14ac:dyDescent="0.2">
      <c r="D3274" s="148"/>
    </row>
    <row r="3275" spans="4:4" x14ac:dyDescent="0.2">
      <c r="D3275" s="148"/>
    </row>
    <row r="3276" spans="4:4" x14ac:dyDescent="0.2">
      <c r="D3276" s="148"/>
    </row>
    <row r="3277" spans="4:4" x14ac:dyDescent="0.2">
      <c r="D3277" s="148"/>
    </row>
    <row r="3278" spans="4:4" x14ac:dyDescent="0.2">
      <c r="D3278" s="148"/>
    </row>
    <row r="3279" spans="4:4" x14ac:dyDescent="0.2">
      <c r="D3279" s="148"/>
    </row>
    <row r="3280" spans="4:4" x14ac:dyDescent="0.2">
      <c r="D3280" s="148"/>
    </row>
    <row r="3281" spans="4:4" x14ac:dyDescent="0.2">
      <c r="D3281" s="148"/>
    </row>
    <row r="3282" spans="4:4" x14ac:dyDescent="0.2">
      <c r="D3282" s="148"/>
    </row>
    <row r="3283" spans="4:4" x14ac:dyDescent="0.2">
      <c r="D3283" s="148"/>
    </row>
    <row r="3284" spans="4:4" x14ac:dyDescent="0.2">
      <c r="D3284" s="148"/>
    </row>
    <row r="3285" spans="4:4" x14ac:dyDescent="0.2">
      <c r="D3285" s="148"/>
    </row>
    <row r="3286" spans="4:4" x14ac:dyDescent="0.2">
      <c r="D3286" s="148"/>
    </row>
    <row r="3287" spans="4:4" x14ac:dyDescent="0.2">
      <c r="D3287" s="148"/>
    </row>
    <row r="3288" spans="4:4" x14ac:dyDescent="0.2">
      <c r="D3288" s="148"/>
    </row>
    <row r="3289" spans="4:4" x14ac:dyDescent="0.2">
      <c r="D3289" s="148"/>
    </row>
    <row r="3290" spans="4:4" x14ac:dyDescent="0.2">
      <c r="D3290" s="148"/>
    </row>
    <row r="3291" spans="4:4" x14ac:dyDescent="0.2">
      <c r="D3291" s="148"/>
    </row>
    <row r="3292" spans="4:4" x14ac:dyDescent="0.2">
      <c r="D3292" s="148"/>
    </row>
    <row r="3293" spans="4:4" x14ac:dyDescent="0.2">
      <c r="D3293" s="148"/>
    </row>
    <row r="3294" spans="4:4" x14ac:dyDescent="0.2">
      <c r="D3294" s="148"/>
    </row>
    <row r="3295" spans="4:4" x14ac:dyDescent="0.2">
      <c r="D3295" s="148"/>
    </row>
    <row r="3296" spans="4:4" x14ac:dyDescent="0.2">
      <c r="D3296" s="148"/>
    </row>
    <row r="3297" spans="4:4" x14ac:dyDescent="0.2">
      <c r="D3297" s="148"/>
    </row>
    <row r="3298" spans="4:4" x14ac:dyDescent="0.2">
      <c r="D3298" s="148"/>
    </row>
    <row r="3299" spans="4:4" x14ac:dyDescent="0.2">
      <c r="D3299" s="148"/>
    </row>
    <row r="3300" spans="4:4" x14ac:dyDescent="0.2">
      <c r="D3300" s="148"/>
    </row>
    <row r="3301" spans="4:4" x14ac:dyDescent="0.2">
      <c r="D3301" s="148"/>
    </row>
    <row r="3302" spans="4:4" x14ac:dyDescent="0.2">
      <c r="D3302" s="148"/>
    </row>
    <row r="3303" spans="4:4" x14ac:dyDescent="0.2">
      <c r="D3303" s="148"/>
    </row>
    <row r="3304" spans="4:4" x14ac:dyDescent="0.2">
      <c r="D3304" s="148"/>
    </row>
    <row r="3305" spans="4:4" x14ac:dyDescent="0.2">
      <c r="D3305" s="148"/>
    </row>
    <row r="3306" spans="4:4" x14ac:dyDescent="0.2">
      <c r="D3306" s="148"/>
    </row>
    <row r="3307" spans="4:4" x14ac:dyDescent="0.2">
      <c r="D3307" s="148"/>
    </row>
    <row r="3308" spans="4:4" x14ac:dyDescent="0.2">
      <c r="D3308" s="148"/>
    </row>
    <row r="3309" spans="4:4" x14ac:dyDescent="0.2">
      <c r="D3309" s="148"/>
    </row>
    <row r="3310" spans="4:4" x14ac:dyDescent="0.2">
      <c r="D3310" s="148"/>
    </row>
    <row r="3311" spans="4:4" x14ac:dyDescent="0.2">
      <c r="D3311" s="148"/>
    </row>
    <row r="3312" spans="4:4" x14ac:dyDescent="0.2">
      <c r="D3312" s="148"/>
    </row>
    <row r="3313" spans="4:4" x14ac:dyDescent="0.2">
      <c r="D3313" s="148"/>
    </row>
    <row r="3314" spans="4:4" x14ac:dyDescent="0.2">
      <c r="D3314" s="148"/>
    </row>
    <row r="3315" spans="4:4" x14ac:dyDescent="0.2">
      <c r="D3315" s="148"/>
    </row>
    <row r="3316" spans="4:4" x14ac:dyDescent="0.2">
      <c r="D3316" s="148"/>
    </row>
    <row r="3317" spans="4:4" x14ac:dyDescent="0.2">
      <c r="D3317" s="148"/>
    </row>
    <row r="3318" spans="4:4" x14ac:dyDescent="0.2">
      <c r="D3318" s="148"/>
    </row>
    <row r="3319" spans="4:4" x14ac:dyDescent="0.2">
      <c r="D3319" s="148"/>
    </row>
    <row r="3320" spans="4:4" x14ac:dyDescent="0.2">
      <c r="D3320" s="148"/>
    </row>
    <row r="3321" spans="4:4" x14ac:dyDescent="0.2">
      <c r="D3321" s="148"/>
    </row>
    <row r="3322" spans="4:4" x14ac:dyDescent="0.2">
      <c r="D3322" s="148"/>
    </row>
    <row r="3323" spans="4:4" x14ac:dyDescent="0.2">
      <c r="D3323" s="148"/>
    </row>
    <row r="3324" spans="4:4" x14ac:dyDescent="0.2">
      <c r="D3324" s="148"/>
    </row>
    <row r="3325" spans="4:4" x14ac:dyDescent="0.2">
      <c r="D3325" s="148"/>
    </row>
    <row r="3326" spans="4:4" x14ac:dyDescent="0.2">
      <c r="D3326" s="148"/>
    </row>
    <row r="3327" spans="4:4" x14ac:dyDescent="0.2">
      <c r="D3327" s="148"/>
    </row>
    <row r="3328" spans="4:4" x14ac:dyDescent="0.2">
      <c r="D3328" s="148"/>
    </row>
    <row r="3329" spans="4:4" x14ac:dyDescent="0.2">
      <c r="D3329" s="148"/>
    </row>
    <row r="3330" spans="4:4" x14ac:dyDescent="0.2">
      <c r="D3330" s="148"/>
    </row>
    <row r="3331" spans="4:4" x14ac:dyDescent="0.2">
      <c r="D3331" s="148"/>
    </row>
    <row r="3332" spans="4:4" x14ac:dyDescent="0.2">
      <c r="D3332" s="148"/>
    </row>
    <row r="3333" spans="4:4" x14ac:dyDescent="0.2">
      <c r="D3333" s="148"/>
    </row>
    <row r="3334" spans="4:4" x14ac:dyDescent="0.2">
      <c r="D3334" s="148"/>
    </row>
    <row r="3335" spans="4:4" x14ac:dyDescent="0.2">
      <c r="D3335" s="148"/>
    </row>
    <row r="3336" spans="4:4" x14ac:dyDescent="0.2">
      <c r="D3336" s="148"/>
    </row>
    <row r="3337" spans="4:4" x14ac:dyDescent="0.2">
      <c r="D3337" s="148"/>
    </row>
    <row r="3338" spans="4:4" x14ac:dyDescent="0.2">
      <c r="D3338" s="148"/>
    </row>
    <row r="3339" spans="4:4" x14ac:dyDescent="0.2">
      <c r="D3339" s="148"/>
    </row>
    <row r="3340" spans="4:4" x14ac:dyDescent="0.2">
      <c r="D3340" s="148"/>
    </row>
    <row r="3341" spans="4:4" x14ac:dyDescent="0.2">
      <c r="D3341" s="148"/>
    </row>
    <row r="3342" spans="4:4" x14ac:dyDescent="0.2">
      <c r="D3342" s="148"/>
    </row>
    <row r="3343" spans="4:4" x14ac:dyDescent="0.2">
      <c r="D3343" s="148"/>
    </row>
    <row r="3344" spans="4:4" x14ac:dyDescent="0.2">
      <c r="D3344" s="148"/>
    </row>
    <row r="3345" spans="4:4" x14ac:dyDescent="0.2">
      <c r="D3345" s="148"/>
    </row>
    <row r="3346" spans="4:4" x14ac:dyDescent="0.2">
      <c r="D3346" s="148"/>
    </row>
    <row r="3347" spans="4:4" x14ac:dyDescent="0.2">
      <c r="D3347" s="148"/>
    </row>
    <row r="3348" spans="4:4" x14ac:dyDescent="0.2">
      <c r="D3348" s="148"/>
    </row>
    <row r="3349" spans="4:4" x14ac:dyDescent="0.2">
      <c r="D3349" s="148"/>
    </row>
    <row r="3350" spans="4:4" x14ac:dyDescent="0.2">
      <c r="D3350" s="148"/>
    </row>
    <row r="3351" spans="4:4" x14ac:dyDescent="0.2">
      <c r="D3351" s="148"/>
    </row>
    <row r="3352" spans="4:4" x14ac:dyDescent="0.2">
      <c r="D3352" s="148"/>
    </row>
    <row r="3353" spans="4:4" x14ac:dyDescent="0.2">
      <c r="D3353" s="148"/>
    </row>
    <row r="3354" spans="4:4" x14ac:dyDescent="0.2">
      <c r="D3354" s="148"/>
    </row>
    <row r="3355" spans="4:4" x14ac:dyDescent="0.2">
      <c r="D3355" s="148"/>
    </row>
    <row r="3356" spans="4:4" x14ac:dyDescent="0.2">
      <c r="D3356" s="148"/>
    </row>
    <row r="3357" spans="4:4" x14ac:dyDescent="0.2">
      <c r="D3357" s="148"/>
    </row>
    <row r="3358" spans="4:4" x14ac:dyDescent="0.2">
      <c r="D3358" s="148"/>
    </row>
    <row r="3359" spans="4:4" x14ac:dyDescent="0.2">
      <c r="D3359" s="148"/>
    </row>
    <row r="3360" spans="4:4" x14ac:dyDescent="0.2">
      <c r="D3360" s="148"/>
    </row>
    <row r="3361" spans="4:4" x14ac:dyDescent="0.2">
      <c r="D3361" s="148"/>
    </row>
    <row r="3362" spans="4:4" x14ac:dyDescent="0.2">
      <c r="D3362" s="148"/>
    </row>
    <row r="3363" spans="4:4" x14ac:dyDescent="0.2">
      <c r="D3363" s="148"/>
    </row>
    <row r="3364" spans="4:4" x14ac:dyDescent="0.2">
      <c r="D3364" s="148"/>
    </row>
    <row r="3365" spans="4:4" x14ac:dyDescent="0.2">
      <c r="D3365" s="148"/>
    </row>
    <row r="3366" spans="4:4" x14ac:dyDescent="0.2">
      <c r="D3366" s="148"/>
    </row>
    <row r="3367" spans="4:4" x14ac:dyDescent="0.2">
      <c r="D3367" s="148"/>
    </row>
    <row r="3368" spans="4:4" x14ac:dyDescent="0.2">
      <c r="D3368" s="148"/>
    </row>
    <row r="3369" spans="4:4" x14ac:dyDescent="0.2">
      <c r="D3369" s="148"/>
    </row>
    <row r="3370" spans="4:4" x14ac:dyDescent="0.2">
      <c r="D3370" s="148"/>
    </row>
    <row r="3371" spans="4:4" x14ac:dyDescent="0.2">
      <c r="D3371" s="148"/>
    </row>
    <row r="3372" spans="4:4" x14ac:dyDescent="0.2">
      <c r="D3372" s="148"/>
    </row>
    <row r="3373" spans="4:4" x14ac:dyDescent="0.2">
      <c r="D3373" s="148"/>
    </row>
    <row r="3374" spans="4:4" x14ac:dyDescent="0.2">
      <c r="D3374" s="148"/>
    </row>
    <row r="3375" spans="4:4" x14ac:dyDescent="0.2">
      <c r="D3375" s="148"/>
    </row>
    <row r="3376" spans="4:4" x14ac:dyDescent="0.2">
      <c r="D3376" s="148"/>
    </row>
    <row r="3377" spans="4:4" x14ac:dyDescent="0.2">
      <c r="D3377" s="148"/>
    </row>
    <row r="3378" spans="4:4" x14ac:dyDescent="0.2">
      <c r="D3378" s="148"/>
    </row>
    <row r="3379" spans="4:4" x14ac:dyDescent="0.2">
      <c r="D3379" s="148"/>
    </row>
    <row r="3380" spans="4:4" x14ac:dyDescent="0.2">
      <c r="D3380" s="148"/>
    </row>
    <row r="3381" spans="4:4" x14ac:dyDescent="0.2">
      <c r="D3381" s="148"/>
    </row>
    <row r="3382" spans="4:4" x14ac:dyDescent="0.2">
      <c r="D3382" s="148"/>
    </row>
    <row r="3383" spans="4:4" x14ac:dyDescent="0.2">
      <c r="D3383" s="148"/>
    </row>
    <row r="3384" spans="4:4" x14ac:dyDescent="0.2">
      <c r="D3384" s="148"/>
    </row>
    <row r="3385" spans="4:4" x14ac:dyDescent="0.2">
      <c r="D3385" s="148"/>
    </row>
    <row r="3386" spans="4:4" x14ac:dyDescent="0.2">
      <c r="D3386" s="148"/>
    </row>
    <row r="3387" spans="4:4" x14ac:dyDescent="0.2">
      <c r="D3387" s="148"/>
    </row>
    <row r="3388" spans="4:4" x14ac:dyDescent="0.2">
      <c r="D3388" s="148"/>
    </row>
    <row r="3389" spans="4:4" x14ac:dyDescent="0.2">
      <c r="D3389" s="148"/>
    </row>
    <row r="3390" spans="4:4" x14ac:dyDescent="0.2">
      <c r="D3390" s="148"/>
    </row>
    <row r="3391" spans="4:4" x14ac:dyDescent="0.2">
      <c r="D3391" s="148"/>
    </row>
    <row r="3392" spans="4:4" x14ac:dyDescent="0.2">
      <c r="D3392" s="148"/>
    </row>
    <row r="3393" spans="4:4" x14ac:dyDescent="0.2">
      <c r="D3393" s="148"/>
    </row>
    <row r="3394" spans="4:4" x14ac:dyDescent="0.2">
      <c r="D3394" s="148"/>
    </row>
    <row r="3395" spans="4:4" x14ac:dyDescent="0.2">
      <c r="D3395" s="148"/>
    </row>
    <row r="3396" spans="4:4" x14ac:dyDescent="0.2">
      <c r="D3396" s="148"/>
    </row>
    <row r="3397" spans="4:4" x14ac:dyDescent="0.2">
      <c r="D3397" s="148"/>
    </row>
    <row r="3398" spans="4:4" x14ac:dyDescent="0.2">
      <c r="D3398" s="148"/>
    </row>
    <row r="3399" spans="4:4" x14ac:dyDescent="0.2">
      <c r="D3399" s="148"/>
    </row>
    <row r="3400" spans="4:4" x14ac:dyDescent="0.2">
      <c r="D3400" s="148"/>
    </row>
    <row r="3401" spans="4:4" x14ac:dyDescent="0.2">
      <c r="D3401" s="148"/>
    </row>
    <row r="3402" spans="4:4" x14ac:dyDescent="0.2">
      <c r="D3402" s="148"/>
    </row>
    <row r="3403" spans="4:4" x14ac:dyDescent="0.2">
      <c r="D3403" s="148"/>
    </row>
    <row r="3404" spans="4:4" x14ac:dyDescent="0.2">
      <c r="D3404" s="148"/>
    </row>
    <row r="3405" spans="4:4" x14ac:dyDescent="0.2">
      <c r="D3405" s="148"/>
    </row>
    <row r="3406" spans="4:4" x14ac:dyDescent="0.2">
      <c r="D3406" s="148"/>
    </row>
    <row r="3407" spans="4:4" x14ac:dyDescent="0.2">
      <c r="D3407" s="148"/>
    </row>
    <row r="3408" spans="4:4" x14ac:dyDescent="0.2">
      <c r="D3408" s="148"/>
    </row>
    <row r="3409" spans="4:4" x14ac:dyDescent="0.2">
      <c r="D3409" s="148"/>
    </row>
    <row r="3410" spans="4:4" x14ac:dyDescent="0.2">
      <c r="D3410" s="148"/>
    </row>
    <row r="3411" spans="4:4" x14ac:dyDescent="0.2">
      <c r="D3411" s="148"/>
    </row>
    <row r="3412" spans="4:4" x14ac:dyDescent="0.2">
      <c r="D3412" s="148"/>
    </row>
    <row r="3413" spans="4:4" x14ac:dyDescent="0.2">
      <c r="D3413" s="148"/>
    </row>
    <row r="3414" spans="4:4" x14ac:dyDescent="0.2">
      <c r="D3414" s="148"/>
    </row>
    <row r="3415" spans="4:4" x14ac:dyDescent="0.2">
      <c r="D3415" s="148"/>
    </row>
    <row r="3416" spans="4:4" x14ac:dyDescent="0.2">
      <c r="D3416" s="148"/>
    </row>
    <row r="3417" spans="4:4" x14ac:dyDescent="0.2">
      <c r="D3417" s="148"/>
    </row>
    <row r="3418" spans="4:4" x14ac:dyDescent="0.2">
      <c r="D3418" s="148"/>
    </row>
    <row r="3419" spans="4:4" x14ac:dyDescent="0.2">
      <c r="D3419" s="148"/>
    </row>
    <row r="3420" spans="4:4" x14ac:dyDescent="0.2">
      <c r="D3420" s="148"/>
    </row>
    <row r="3421" spans="4:4" x14ac:dyDescent="0.2">
      <c r="D3421" s="148"/>
    </row>
    <row r="3422" spans="4:4" x14ac:dyDescent="0.2">
      <c r="D3422" s="148"/>
    </row>
    <row r="3423" spans="4:4" x14ac:dyDescent="0.2">
      <c r="D3423" s="148"/>
    </row>
    <row r="3424" spans="4:4" x14ac:dyDescent="0.2">
      <c r="D3424" s="148"/>
    </row>
    <row r="3425" spans="4:4" x14ac:dyDescent="0.2">
      <c r="D3425" s="148"/>
    </row>
    <row r="3426" spans="4:4" x14ac:dyDescent="0.2">
      <c r="D3426" s="148"/>
    </row>
    <row r="3427" spans="4:4" x14ac:dyDescent="0.2">
      <c r="D3427" s="148"/>
    </row>
    <row r="3428" spans="4:4" x14ac:dyDescent="0.2">
      <c r="D3428" s="148"/>
    </row>
    <row r="3429" spans="4:4" x14ac:dyDescent="0.2">
      <c r="D3429" s="148"/>
    </row>
    <row r="3430" spans="4:4" x14ac:dyDescent="0.2">
      <c r="D3430" s="148"/>
    </row>
    <row r="3431" spans="4:4" x14ac:dyDescent="0.2">
      <c r="D3431" s="148"/>
    </row>
    <row r="3432" spans="4:4" x14ac:dyDescent="0.2">
      <c r="D3432" s="148"/>
    </row>
    <row r="3433" spans="4:4" x14ac:dyDescent="0.2">
      <c r="D3433" s="148"/>
    </row>
    <row r="3434" spans="4:4" x14ac:dyDescent="0.2">
      <c r="D3434" s="148"/>
    </row>
    <row r="3435" spans="4:4" x14ac:dyDescent="0.2">
      <c r="D3435" s="148"/>
    </row>
    <row r="3436" spans="4:4" x14ac:dyDescent="0.2">
      <c r="D3436" s="148"/>
    </row>
    <row r="3437" spans="4:4" x14ac:dyDescent="0.2">
      <c r="D3437" s="148"/>
    </row>
    <row r="3438" spans="4:4" x14ac:dyDescent="0.2">
      <c r="D3438" s="148"/>
    </row>
    <row r="3439" spans="4:4" x14ac:dyDescent="0.2">
      <c r="D3439" s="148"/>
    </row>
    <row r="3440" spans="4:4" x14ac:dyDescent="0.2">
      <c r="D3440" s="148"/>
    </row>
    <row r="3441" spans="4:4" x14ac:dyDescent="0.2">
      <c r="D3441" s="148"/>
    </row>
    <row r="3442" spans="4:4" x14ac:dyDescent="0.2">
      <c r="D3442" s="148"/>
    </row>
    <row r="3443" spans="4:4" x14ac:dyDescent="0.2">
      <c r="D3443" s="148"/>
    </row>
    <row r="3444" spans="4:4" x14ac:dyDescent="0.2">
      <c r="D3444" s="148"/>
    </row>
    <row r="3445" spans="4:4" x14ac:dyDescent="0.2">
      <c r="D3445" s="148"/>
    </row>
    <row r="3446" spans="4:4" x14ac:dyDescent="0.2">
      <c r="D3446" s="148"/>
    </row>
    <row r="3447" spans="4:4" x14ac:dyDescent="0.2">
      <c r="D3447" s="148"/>
    </row>
    <row r="3448" spans="4:4" x14ac:dyDescent="0.2">
      <c r="D3448" s="148"/>
    </row>
    <row r="3449" spans="4:4" x14ac:dyDescent="0.2">
      <c r="D3449" s="148"/>
    </row>
    <row r="3450" spans="4:4" x14ac:dyDescent="0.2">
      <c r="D3450" s="148"/>
    </row>
    <row r="3451" spans="4:4" x14ac:dyDescent="0.2">
      <c r="D3451" s="148"/>
    </row>
    <row r="3452" spans="4:4" x14ac:dyDescent="0.2">
      <c r="D3452" s="148"/>
    </row>
    <row r="3453" spans="4:4" x14ac:dyDescent="0.2">
      <c r="D3453" s="148"/>
    </row>
    <row r="3454" spans="4:4" x14ac:dyDescent="0.2">
      <c r="D3454" s="148"/>
    </row>
    <row r="3455" spans="4:4" x14ac:dyDescent="0.2">
      <c r="D3455" s="148"/>
    </row>
    <row r="3456" spans="4:4" x14ac:dyDescent="0.2">
      <c r="D3456" s="148"/>
    </row>
    <row r="3457" spans="4:4" x14ac:dyDescent="0.2">
      <c r="D3457" s="148"/>
    </row>
    <row r="3458" spans="4:4" x14ac:dyDescent="0.2">
      <c r="D3458" s="148"/>
    </row>
    <row r="3459" spans="4:4" x14ac:dyDescent="0.2">
      <c r="D3459" s="148"/>
    </row>
    <row r="3460" spans="4:4" x14ac:dyDescent="0.2">
      <c r="D3460" s="148"/>
    </row>
    <row r="3461" spans="4:4" x14ac:dyDescent="0.2">
      <c r="D3461" s="148"/>
    </row>
    <row r="3462" spans="4:4" x14ac:dyDescent="0.2">
      <c r="D3462" s="148"/>
    </row>
    <row r="3463" spans="4:4" x14ac:dyDescent="0.2">
      <c r="D3463" s="148"/>
    </row>
    <row r="3464" spans="4:4" x14ac:dyDescent="0.2">
      <c r="D3464" s="148"/>
    </row>
    <row r="3465" spans="4:4" x14ac:dyDescent="0.2">
      <c r="D3465" s="148"/>
    </row>
    <row r="3466" spans="4:4" x14ac:dyDescent="0.2">
      <c r="D3466" s="148"/>
    </row>
    <row r="3467" spans="4:4" x14ac:dyDescent="0.2">
      <c r="D3467" s="148"/>
    </row>
    <row r="3468" spans="4:4" x14ac:dyDescent="0.2">
      <c r="D3468" s="148"/>
    </row>
    <row r="3469" spans="4:4" x14ac:dyDescent="0.2">
      <c r="D3469" s="148"/>
    </row>
    <row r="3470" spans="4:4" x14ac:dyDescent="0.2">
      <c r="D3470" s="148"/>
    </row>
    <row r="3471" spans="4:4" x14ac:dyDescent="0.2">
      <c r="D3471" s="148"/>
    </row>
    <row r="3472" spans="4:4" x14ac:dyDescent="0.2">
      <c r="D3472" s="148"/>
    </row>
    <row r="3473" spans="4:4" x14ac:dyDescent="0.2">
      <c r="D3473" s="148"/>
    </row>
    <row r="3474" spans="4:4" x14ac:dyDescent="0.2">
      <c r="D3474" s="148"/>
    </row>
    <row r="3475" spans="4:4" x14ac:dyDescent="0.2">
      <c r="D3475" s="148"/>
    </row>
    <row r="3476" spans="4:4" x14ac:dyDescent="0.2">
      <c r="D3476" s="148"/>
    </row>
    <row r="3477" spans="4:4" x14ac:dyDescent="0.2">
      <c r="D3477" s="148"/>
    </row>
    <row r="3478" spans="4:4" x14ac:dyDescent="0.2">
      <c r="D3478" s="148"/>
    </row>
    <row r="3479" spans="4:4" x14ac:dyDescent="0.2">
      <c r="D3479" s="148"/>
    </row>
    <row r="3480" spans="4:4" x14ac:dyDescent="0.2">
      <c r="D3480" s="148"/>
    </row>
    <row r="3481" spans="4:4" x14ac:dyDescent="0.2">
      <c r="D3481" s="148"/>
    </row>
    <row r="3482" spans="4:4" x14ac:dyDescent="0.2">
      <c r="D3482" s="148"/>
    </row>
    <row r="3483" spans="4:4" x14ac:dyDescent="0.2">
      <c r="D3483" s="148"/>
    </row>
    <row r="3484" spans="4:4" x14ac:dyDescent="0.2">
      <c r="D3484" s="148"/>
    </row>
    <row r="3485" spans="4:4" x14ac:dyDescent="0.2">
      <c r="D3485" s="148"/>
    </row>
    <row r="3486" spans="4:4" x14ac:dyDescent="0.2">
      <c r="D3486" s="148"/>
    </row>
    <row r="3487" spans="4:4" x14ac:dyDescent="0.2">
      <c r="D3487" s="148"/>
    </row>
    <row r="3488" spans="4:4" x14ac:dyDescent="0.2">
      <c r="D3488" s="148"/>
    </row>
    <row r="3489" spans="4:4" x14ac:dyDescent="0.2">
      <c r="D3489" s="148"/>
    </row>
    <row r="3490" spans="4:4" x14ac:dyDescent="0.2">
      <c r="D3490" s="148"/>
    </row>
    <row r="3491" spans="4:4" x14ac:dyDescent="0.2">
      <c r="D3491" s="148"/>
    </row>
    <row r="3492" spans="4:4" x14ac:dyDescent="0.2">
      <c r="D3492" s="148"/>
    </row>
    <row r="3493" spans="4:4" x14ac:dyDescent="0.2">
      <c r="D3493" s="148"/>
    </row>
    <row r="3494" spans="4:4" x14ac:dyDescent="0.2">
      <c r="D3494" s="148"/>
    </row>
    <row r="3495" spans="4:4" x14ac:dyDescent="0.2">
      <c r="D3495" s="148"/>
    </row>
    <row r="3496" spans="4:4" x14ac:dyDescent="0.2">
      <c r="D3496" s="148"/>
    </row>
    <row r="3497" spans="4:4" x14ac:dyDescent="0.2">
      <c r="D3497" s="148"/>
    </row>
    <row r="3498" spans="4:4" x14ac:dyDescent="0.2">
      <c r="D3498" s="148"/>
    </row>
    <row r="3499" spans="4:4" x14ac:dyDescent="0.2">
      <c r="D3499" s="148"/>
    </row>
    <row r="3500" spans="4:4" x14ac:dyDescent="0.2">
      <c r="D3500" s="148"/>
    </row>
    <row r="3501" spans="4:4" x14ac:dyDescent="0.2">
      <c r="D3501" s="148"/>
    </row>
    <row r="3502" spans="4:4" x14ac:dyDescent="0.2">
      <c r="D3502" s="148"/>
    </row>
    <row r="3503" spans="4:4" x14ac:dyDescent="0.2">
      <c r="D3503" s="148"/>
    </row>
    <row r="3504" spans="4:4" x14ac:dyDescent="0.2">
      <c r="D3504" s="148"/>
    </row>
    <row r="3505" spans="4:4" x14ac:dyDescent="0.2">
      <c r="D3505" s="148"/>
    </row>
    <row r="3506" spans="4:4" x14ac:dyDescent="0.2">
      <c r="D3506" s="148"/>
    </row>
    <row r="3507" spans="4:4" x14ac:dyDescent="0.2">
      <c r="D3507" s="148"/>
    </row>
    <row r="3508" spans="4:4" x14ac:dyDescent="0.2">
      <c r="D3508" s="148"/>
    </row>
    <row r="3509" spans="4:4" x14ac:dyDescent="0.2">
      <c r="D3509" s="148"/>
    </row>
    <row r="3510" spans="4:4" x14ac:dyDescent="0.2">
      <c r="D3510" s="148"/>
    </row>
    <row r="3511" spans="4:4" x14ac:dyDescent="0.2">
      <c r="D3511" s="148"/>
    </row>
    <row r="3512" spans="4:4" x14ac:dyDescent="0.2">
      <c r="D3512" s="148"/>
    </row>
    <row r="3513" spans="4:4" x14ac:dyDescent="0.2">
      <c r="D3513" s="148"/>
    </row>
    <row r="3514" spans="4:4" x14ac:dyDescent="0.2">
      <c r="D3514" s="148"/>
    </row>
    <row r="3515" spans="4:4" x14ac:dyDescent="0.2">
      <c r="D3515" s="148"/>
    </row>
    <row r="3516" spans="4:4" x14ac:dyDescent="0.2">
      <c r="D3516" s="148"/>
    </row>
    <row r="3517" spans="4:4" x14ac:dyDescent="0.2">
      <c r="D3517" s="148"/>
    </row>
    <row r="3518" spans="4:4" x14ac:dyDescent="0.2">
      <c r="D3518" s="148"/>
    </row>
    <row r="3519" spans="4:4" x14ac:dyDescent="0.2">
      <c r="D3519" s="148"/>
    </row>
    <row r="3520" spans="4:4" x14ac:dyDescent="0.2">
      <c r="D3520" s="148"/>
    </row>
    <row r="3521" spans="4:4" x14ac:dyDescent="0.2">
      <c r="D3521" s="148"/>
    </row>
    <row r="3522" spans="4:4" x14ac:dyDescent="0.2">
      <c r="D3522" s="148"/>
    </row>
    <row r="3523" spans="4:4" x14ac:dyDescent="0.2">
      <c r="D3523" s="148"/>
    </row>
    <row r="3524" spans="4:4" x14ac:dyDescent="0.2">
      <c r="D3524" s="148"/>
    </row>
    <row r="3525" spans="4:4" x14ac:dyDescent="0.2">
      <c r="D3525" s="148"/>
    </row>
    <row r="3526" spans="4:4" x14ac:dyDescent="0.2">
      <c r="D3526" s="148"/>
    </row>
    <row r="3527" spans="4:4" x14ac:dyDescent="0.2">
      <c r="D3527" s="148"/>
    </row>
    <row r="3528" spans="4:4" x14ac:dyDescent="0.2">
      <c r="D3528" s="148"/>
    </row>
    <row r="3529" spans="4:4" x14ac:dyDescent="0.2">
      <c r="D3529" s="148"/>
    </row>
    <row r="3530" spans="4:4" x14ac:dyDescent="0.2">
      <c r="D3530" s="148"/>
    </row>
    <row r="3531" spans="4:4" x14ac:dyDescent="0.2">
      <c r="D3531" s="148"/>
    </row>
    <row r="3532" spans="4:4" x14ac:dyDescent="0.2">
      <c r="D3532" s="148"/>
    </row>
    <row r="3533" spans="4:4" x14ac:dyDescent="0.2">
      <c r="D3533" s="148"/>
    </row>
    <row r="3534" spans="4:4" x14ac:dyDescent="0.2">
      <c r="D3534" s="148"/>
    </row>
    <row r="3535" spans="4:4" x14ac:dyDescent="0.2">
      <c r="D3535" s="148"/>
    </row>
    <row r="3536" spans="4:4" x14ac:dyDescent="0.2">
      <c r="D3536" s="148"/>
    </row>
    <row r="3537" spans="4:4" x14ac:dyDescent="0.2">
      <c r="D3537" s="148"/>
    </row>
    <row r="3538" spans="4:4" x14ac:dyDescent="0.2">
      <c r="D3538" s="148"/>
    </row>
    <row r="3539" spans="4:4" x14ac:dyDescent="0.2">
      <c r="D3539" s="148"/>
    </row>
    <row r="3540" spans="4:4" x14ac:dyDescent="0.2">
      <c r="D3540" s="148"/>
    </row>
    <row r="3541" spans="4:4" x14ac:dyDescent="0.2">
      <c r="D3541" s="148"/>
    </row>
    <row r="3542" spans="4:4" x14ac:dyDescent="0.2">
      <c r="D3542" s="148"/>
    </row>
    <row r="3543" spans="4:4" x14ac:dyDescent="0.2">
      <c r="D3543" s="148"/>
    </row>
    <row r="3544" spans="4:4" x14ac:dyDescent="0.2">
      <c r="D3544" s="148"/>
    </row>
    <row r="3545" spans="4:4" x14ac:dyDescent="0.2">
      <c r="D3545" s="148"/>
    </row>
    <row r="3546" spans="4:4" x14ac:dyDescent="0.2">
      <c r="D3546" s="148"/>
    </row>
    <row r="3547" spans="4:4" x14ac:dyDescent="0.2">
      <c r="D3547" s="148"/>
    </row>
    <row r="3548" spans="4:4" x14ac:dyDescent="0.2">
      <c r="D3548" s="148"/>
    </row>
    <row r="3549" spans="4:4" x14ac:dyDescent="0.2">
      <c r="D3549" s="148"/>
    </row>
    <row r="3550" spans="4:4" x14ac:dyDescent="0.2">
      <c r="D3550" s="148"/>
    </row>
    <row r="3551" spans="4:4" x14ac:dyDescent="0.2">
      <c r="D3551" s="148"/>
    </row>
    <row r="3552" spans="4:4" x14ac:dyDescent="0.2">
      <c r="D3552" s="148"/>
    </row>
    <row r="3553" spans="4:4" x14ac:dyDescent="0.2">
      <c r="D3553" s="148"/>
    </row>
    <row r="3554" spans="4:4" x14ac:dyDescent="0.2">
      <c r="D3554" s="148"/>
    </row>
    <row r="3555" spans="4:4" x14ac:dyDescent="0.2">
      <c r="D3555" s="148"/>
    </row>
    <row r="3556" spans="4:4" x14ac:dyDescent="0.2">
      <c r="D3556" s="148"/>
    </row>
    <row r="3557" spans="4:4" x14ac:dyDescent="0.2">
      <c r="D3557" s="148"/>
    </row>
    <row r="3558" spans="4:4" x14ac:dyDescent="0.2">
      <c r="D3558" s="148"/>
    </row>
    <row r="3559" spans="4:4" x14ac:dyDescent="0.2">
      <c r="D3559" s="148"/>
    </row>
    <row r="3560" spans="4:4" x14ac:dyDescent="0.2">
      <c r="D3560" s="148"/>
    </row>
    <row r="3561" spans="4:4" x14ac:dyDescent="0.2">
      <c r="D3561" s="148"/>
    </row>
    <row r="3562" spans="4:4" x14ac:dyDescent="0.2">
      <c r="D3562" s="148"/>
    </row>
    <row r="3563" spans="4:4" x14ac:dyDescent="0.2">
      <c r="D3563" s="148"/>
    </row>
    <row r="3564" spans="4:4" x14ac:dyDescent="0.2">
      <c r="D3564" s="148"/>
    </row>
    <row r="3565" spans="4:4" x14ac:dyDescent="0.2">
      <c r="D3565" s="148"/>
    </row>
    <row r="3566" spans="4:4" x14ac:dyDescent="0.2">
      <c r="D3566" s="148"/>
    </row>
    <row r="3567" spans="4:4" x14ac:dyDescent="0.2">
      <c r="D3567" s="148"/>
    </row>
    <row r="3568" spans="4:4" x14ac:dyDescent="0.2">
      <c r="D3568" s="148"/>
    </row>
    <row r="3569" spans="4:4" x14ac:dyDescent="0.2">
      <c r="D3569" s="148"/>
    </row>
    <row r="3570" spans="4:4" x14ac:dyDescent="0.2">
      <c r="D3570" s="148"/>
    </row>
    <row r="3571" spans="4:4" x14ac:dyDescent="0.2">
      <c r="D3571" s="148"/>
    </row>
    <row r="3572" spans="4:4" x14ac:dyDescent="0.2">
      <c r="D3572" s="148"/>
    </row>
    <row r="3573" spans="4:4" x14ac:dyDescent="0.2">
      <c r="D3573" s="148"/>
    </row>
    <row r="3574" spans="4:4" x14ac:dyDescent="0.2">
      <c r="D3574" s="148"/>
    </row>
    <row r="3575" spans="4:4" x14ac:dyDescent="0.2">
      <c r="D3575" s="148"/>
    </row>
    <row r="3576" spans="4:4" x14ac:dyDescent="0.2">
      <c r="D3576" s="148"/>
    </row>
    <row r="3577" spans="4:4" x14ac:dyDescent="0.2">
      <c r="D3577" s="148"/>
    </row>
    <row r="3578" spans="4:4" x14ac:dyDescent="0.2">
      <c r="D3578" s="148"/>
    </row>
    <row r="3579" spans="4:4" x14ac:dyDescent="0.2">
      <c r="D3579" s="148"/>
    </row>
    <row r="3580" spans="4:4" x14ac:dyDescent="0.2">
      <c r="D3580" s="148"/>
    </row>
    <row r="3581" spans="4:4" x14ac:dyDescent="0.2">
      <c r="D3581" s="148"/>
    </row>
    <row r="3582" spans="4:4" x14ac:dyDescent="0.2">
      <c r="D3582" s="148"/>
    </row>
    <row r="3583" spans="4:4" x14ac:dyDescent="0.2">
      <c r="D3583" s="148"/>
    </row>
    <row r="3584" spans="4:4" x14ac:dyDescent="0.2">
      <c r="D3584" s="148"/>
    </row>
    <row r="3585" spans="4:4" x14ac:dyDescent="0.2">
      <c r="D3585" s="148"/>
    </row>
    <row r="3586" spans="4:4" x14ac:dyDescent="0.2">
      <c r="D3586" s="148"/>
    </row>
    <row r="3587" spans="4:4" x14ac:dyDescent="0.2">
      <c r="D3587" s="148"/>
    </row>
    <row r="3588" spans="4:4" x14ac:dyDescent="0.2">
      <c r="D3588" s="148"/>
    </row>
    <row r="3589" spans="4:4" x14ac:dyDescent="0.2">
      <c r="D3589" s="148"/>
    </row>
    <row r="3590" spans="4:4" x14ac:dyDescent="0.2">
      <c r="D3590" s="148"/>
    </row>
    <row r="3591" spans="4:4" x14ac:dyDescent="0.2">
      <c r="D3591" s="148"/>
    </row>
    <row r="3592" spans="4:4" x14ac:dyDescent="0.2">
      <c r="D3592" s="148"/>
    </row>
    <row r="3593" spans="4:4" x14ac:dyDescent="0.2">
      <c r="D3593" s="148"/>
    </row>
    <row r="3594" spans="4:4" x14ac:dyDescent="0.2">
      <c r="D3594" s="148"/>
    </row>
    <row r="3595" spans="4:4" x14ac:dyDescent="0.2">
      <c r="D3595" s="148"/>
    </row>
    <row r="3596" spans="4:4" x14ac:dyDescent="0.2">
      <c r="D3596" s="148"/>
    </row>
    <row r="3597" spans="4:4" x14ac:dyDescent="0.2">
      <c r="D3597" s="148"/>
    </row>
    <row r="3598" spans="4:4" x14ac:dyDescent="0.2">
      <c r="D3598" s="148"/>
    </row>
    <row r="3599" spans="4:4" x14ac:dyDescent="0.2">
      <c r="D3599" s="148"/>
    </row>
    <row r="3600" spans="4:4" x14ac:dyDescent="0.2">
      <c r="D3600" s="148"/>
    </row>
    <row r="3601" spans="4:4" x14ac:dyDescent="0.2">
      <c r="D3601" s="148"/>
    </row>
    <row r="3602" spans="4:4" x14ac:dyDescent="0.2">
      <c r="D3602" s="148"/>
    </row>
    <row r="3603" spans="4:4" x14ac:dyDescent="0.2">
      <c r="D3603" s="148"/>
    </row>
    <row r="3604" spans="4:4" x14ac:dyDescent="0.2">
      <c r="D3604" s="148"/>
    </row>
    <row r="3605" spans="4:4" x14ac:dyDescent="0.2">
      <c r="D3605" s="148"/>
    </row>
    <row r="3606" spans="4:4" x14ac:dyDescent="0.2">
      <c r="D3606" s="148"/>
    </row>
    <row r="3607" spans="4:4" x14ac:dyDescent="0.2">
      <c r="D3607" s="148"/>
    </row>
    <row r="3608" spans="4:4" x14ac:dyDescent="0.2">
      <c r="D3608" s="148"/>
    </row>
    <row r="3609" spans="4:4" x14ac:dyDescent="0.2">
      <c r="D3609" s="148"/>
    </row>
    <row r="3610" spans="4:4" x14ac:dyDescent="0.2">
      <c r="D3610" s="148"/>
    </row>
    <row r="3611" spans="4:4" x14ac:dyDescent="0.2">
      <c r="D3611" s="148"/>
    </row>
    <row r="3612" spans="4:4" x14ac:dyDescent="0.2">
      <c r="D3612" s="148"/>
    </row>
    <row r="3613" spans="4:4" x14ac:dyDescent="0.2">
      <c r="D3613" s="148"/>
    </row>
    <row r="3614" spans="4:4" x14ac:dyDescent="0.2">
      <c r="D3614" s="148"/>
    </row>
    <row r="3615" spans="4:4" x14ac:dyDescent="0.2">
      <c r="D3615" s="148"/>
    </row>
    <row r="3616" spans="4:4" x14ac:dyDescent="0.2">
      <c r="D3616" s="148"/>
    </row>
    <row r="3617" spans="4:4" x14ac:dyDescent="0.2">
      <c r="D3617" s="148"/>
    </row>
    <row r="3618" spans="4:4" x14ac:dyDescent="0.2">
      <c r="D3618" s="148"/>
    </row>
    <row r="3619" spans="4:4" x14ac:dyDescent="0.2">
      <c r="D3619" s="148"/>
    </row>
    <row r="3620" spans="4:4" x14ac:dyDescent="0.2">
      <c r="D3620" s="148"/>
    </row>
    <row r="3621" spans="4:4" x14ac:dyDescent="0.2">
      <c r="D3621" s="148"/>
    </row>
    <row r="3622" spans="4:4" x14ac:dyDescent="0.2">
      <c r="D3622" s="148"/>
    </row>
    <row r="3623" spans="4:4" x14ac:dyDescent="0.2">
      <c r="D3623" s="148"/>
    </row>
    <row r="3624" spans="4:4" x14ac:dyDescent="0.2">
      <c r="D3624" s="148"/>
    </row>
    <row r="3625" spans="4:4" x14ac:dyDescent="0.2">
      <c r="D3625" s="148"/>
    </row>
    <row r="3626" spans="4:4" x14ac:dyDescent="0.2">
      <c r="D3626" s="148"/>
    </row>
    <row r="3627" spans="4:4" x14ac:dyDescent="0.2">
      <c r="D3627" s="148"/>
    </row>
    <row r="3628" spans="4:4" x14ac:dyDescent="0.2">
      <c r="D3628" s="148"/>
    </row>
    <row r="3629" spans="4:4" x14ac:dyDescent="0.2">
      <c r="D3629" s="148"/>
    </row>
    <row r="3630" spans="4:4" x14ac:dyDescent="0.2">
      <c r="D3630" s="148"/>
    </row>
    <row r="3631" spans="4:4" x14ac:dyDescent="0.2">
      <c r="D3631" s="148"/>
    </row>
    <row r="3632" spans="4:4" x14ac:dyDescent="0.2">
      <c r="D3632" s="148"/>
    </row>
    <row r="3633" spans="4:4" x14ac:dyDescent="0.2">
      <c r="D3633" s="148"/>
    </row>
    <row r="3634" spans="4:4" x14ac:dyDescent="0.2">
      <c r="D3634" s="148"/>
    </row>
    <row r="3635" spans="4:4" x14ac:dyDescent="0.2">
      <c r="D3635" s="148"/>
    </row>
    <row r="3636" spans="4:4" x14ac:dyDescent="0.2">
      <c r="D3636" s="148"/>
    </row>
    <row r="3637" spans="4:4" x14ac:dyDescent="0.2">
      <c r="D3637" s="148"/>
    </row>
    <row r="3638" spans="4:4" x14ac:dyDescent="0.2">
      <c r="D3638" s="148"/>
    </row>
    <row r="3639" spans="4:4" x14ac:dyDescent="0.2">
      <c r="D3639" s="148"/>
    </row>
    <row r="3640" spans="4:4" x14ac:dyDescent="0.2">
      <c r="D3640" s="148"/>
    </row>
    <row r="3641" spans="4:4" x14ac:dyDescent="0.2">
      <c r="D3641" s="148"/>
    </row>
    <row r="3642" spans="4:4" x14ac:dyDescent="0.2">
      <c r="D3642" s="148"/>
    </row>
    <row r="3643" spans="4:4" x14ac:dyDescent="0.2">
      <c r="D3643" s="148"/>
    </row>
    <row r="3644" spans="4:4" x14ac:dyDescent="0.2">
      <c r="D3644" s="148"/>
    </row>
    <row r="3645" spans="4:4" x14ac:dyDescent="0.2">
      <c r="D3645" s="148"/>
    </row>
    <row r="3646" spans="4:4" x14ac:dyDescent="0.2">
      <c r="D3646" s="148"/>
    </row>
    <row r="3647" spans="4:4" x14ac:dyDescent="0.2">
      <c r="D3647" s="148"/>
    </row>
    <row r="3648" spans="4:4" x14ac:dyDescent="0.2">
      <c r="D3648" s="148"/>
    </row>
    <row r="3649" spans="4:4" x14ac:dyDescent="0.2">
      <c r="D3649" s="148"/>
    </row>
    <row r="3650" spans="4:4" x14ac:dyDescent="0.2">
      <c r="D3650" s="148"/>
    </row>
    <row r="3651" spans="4:4" x14ac:dyDescent="0.2">
      <c r="D3651" s="148"/>
    </row>
    <row r="3652" spans="4:4" x14ac:dyDescent="0.2">
      <c r="D3652" s="148"/>
    </row>
    <row r="3653" spans="4:4" x14ac:dyDescent="0.2">
      <c r="D3653" s="148"/>
    </row>
    <row r="3654" spans="4:4" x14ac:dyDescent="0.2">
      <c r="D3654" s="148"/>
    </row>
    <row r="3655" spans="4:4" x14ac:dyDescent="0.2">
      <c r="D3655" s="148"/>
    </row>
    <row r="3656" spans="4:4" x14ac:dyDescent="0.2">
      <c r="D3656" s="148"/>
    </row>
    <row r="3657" spans="4:4" x14ac:dyDescent="0.2">
      <c r="D3657" s="148"/>
    </row>
    <row r="3658" spans="4:4" x14ac:dyDescent="0.2">
      <c r="D3658" s="148"/>
    </row>
    <row r="3659" spans="4:4" x14ac:dyDescent="0.2">
      <c r="D3659" s="148"/>
    </row>
    <row r="3660" spans="4:4" x14ac:dyDescent="0.2">
      <c r="D3660" s="148"/>
    </row>
    <row r="3661" spans="4:4" x14ac:dyDescent="0.2">
      <c r="D3661" s="148"/>
    </row>
    <row r="3662" spans="4:4" x14ac:dyDescent="0.2">
      <c r="D3662" s="148"/>
    </row>
    <row r="3663" spans="4:4" x14ac:dyDescent="0.2">
      <c r="D3663" s="148"/>
    </row>
    <row r="3664" spans="4:4" x14ac:dyDescent="0.2">
      <c r="D3664" s="148"/>
    </row>
    <row r="3665" spans="4:4" x14ac:dyDescent="0.2">
      <c r="D3665" s="148"/>
    </row>
    <row r="3666" spans="4:4" x14ac:dyDescent="0.2">
      <c r="D3666" s="148"/>
    </row>
    <row r="3667" spans="4:4" x14ac:dyDescent="0.2">
      <c r="D3667" s="148"/>
    </row>
    <row r="3668" spans="4:4" x14ac:dyDescent="0.2">
      <c r="D3668" s="148"/>
    </row>
    <row r="3669" spans="4:4" x14ac:dyDescent="0.2">
      <c r="D3669" s="148"/>
    </row>
    <row r="3670" spans="4:4" x14ac:dyDescent="0.2">
      <c r="D3670" s="148"/>
    </row>
    <row r="3671" spans="4:4" x14ac:dyDescent="0.2">
      <c r="D3671" s="148"/>
    </row>
    <row r="3672" spans="4:4" x14ac:dyDescent="0.2">
      <c r="D3672" s="148"/>
    </row>
    <row r="3673" spans="4:4" x14ac:dyDescent="0.2">
      <c r="D3673" s="148"/>
    </row>
    <row r="3674" spans="4:4" x14ac:dyDescent="0.2">
      <c r="D3674" s="148"/>
    </row>
    <row r="3675" spans="4:4" x14ac:dyDescent="0.2">
      <c r="D3675" s="148"/>
    </row>
    <row r="3676" spans="4:4" x14ac:dyDescent="0.2">
      <c r="D3676" s="148"/>
    </row>
    <row r="3677" spans="4:4" x14ac:dyDescent="0.2">
      <c r="D3677" s="148"/>
    </row>
    <row r="3678" spans="4:4" x14ac:dyDescent="0.2">
      <c r="D3678" s="148"/>
    </row>
    <row r="3679" spans="4:4" x14ac:dyDescent="0.2">
      <c r="D3679" s="148"/>
    </row>
    <row r="3680" spans="4:4" x14ac:dyDescent="0.2">
      <c r="D3680" s="148"/>
    </row>
    <row r="3681" spans="4:4" x14ac:dyDescent="0.2">
      <c r="D3681" s="148"/>
    </row>
    <row r="3682" spans="4:4" x14ac:dyDescent="0.2">
      <c r="D3682" s="148"/>
    </row>
    <row r="3683" spans="4:4" x14ac:dyDescent="0.2">
      <c r="D3683" s="148"/>
    </row>
    <row r="3684" spans="4:4" x14ac:dyDescent="0.2">
      <c r="D3684" s="148"/>
    </row>
    <row r="3685" spans="4:4" x14ac:dyDescent="0.2">
      <c r="D3685" s="148"/>
    </row>
    <row r="3686" spans="4:4" x14ac:dyDescent="0.2">
      <c r="D3686" s="148"/>
    </row>
    <row r="3687" spans="4:4" x14ac:dyDescent="0.2">
      <c r="D3687" s="148"/>
    </row>
    <row r="3688" spans="4:4" x14ac:dyDescent="0.2">
      <c r="D3688" s="148"/>
    </row>
    <row r="3689" spans="4:4" x14ac:dyDescent="0.2">
      <c r="D3689" s="148"/>
    </row>
    <row r="3690" spans="4:4" x14ac:dyDescent="0.2">
      <c r="D3690" s="148"/>
    </row>
    <row r="3691" spans="4:4" x14ac:dyDescent="0.2">
      <c r="D3691" s="148"/>
    </row>
    <row r="3692" spans="4:4" x14ac:dyDescent="0.2">
      <c r="D3692" s="148"/>
    </row>
    <row r="3693" spans="4:4" x14ac:dyDescent="0.2">
      <c r="D3693" s="148"/>
    </row>
    <row r="3694" spans="4:4" x14ac:dyDescent="0.2">
      <c r="D3694" s="148"/>
    </row>
    <row r="3695" spans="4:4" x14ac:dyDescent="0.2">
      <c r="D3695" s="148"/>
    </row>
    <row r="3696" spans="4:4" x14ac:dyDescent="0.2">
      <c r="D3696" s="148"/>
    </row>
    <row r="3697" spans="4:4" x14ac:dyDescent="0.2">
      <c r="D3697" s="148"/>
    </row>
    <row r="3698" spans="4:4" x14ac:dyDescent="0.2">
      <c r="D3698" s="148"/>
    </row>
    <row r="3699" spans="4:4" x14ac:dyDescent="0.2">
      <c r="D3699" s="148"/>
    </row>
    <row r="3700" spans="4:4" x14ac:dyDescent="0.2">
      <c r="D3700" s="148"/>
    </row>
    <row r="3701" spans="4:4" x14ac:dyDescent="0.2">
      <c r="D3701" s="148"/>
    </row>
    <row r="3702" spans="4:4" x14ac:dyDescent="0.2">
      <c r="D3702" s="148"/>
    </row>
    <row r="3703" spans="4:4" x14ac:dyDescent="0.2">
      <c r="D3703" s="148"/>
    </row>
    <row r="3704" spans="4:4" x14ac:dyDescent="0.2">
      <c r="D3704" s="148"/>
    </row>
    <row r="3705" spans="4:4" x14ac:dyDescent="0.2">
      <c r="D3705" s="148"/>
    </row>
    <row r="3706" spans="4:4" x14ac:dyDescent="0.2">
      <c r="D3706" s="148"/>
    </row>
    <row r="3707" spans="4:4" x14ac:dyDescent="0.2">
      <c r="D3707" s="148"/>
    </row>
    <row r="3708" spans="4:4" x14ac:dyDescent="0.2">
      <c r="D3708" s="148"/>
    </row>
    <row r="3709" spans="4:4" x14ac:dyDescent="0.2">
      <c r="D3709" s="148"/>
    </row>
    <row r="3710" spans="4:4" x14ac:dyDescent="0.2">
      <c r="D3710" s="148"/>
    </row>
    <row r="3711" spans="4:4" x14ac:dyDescent="0.2">
      <c r="D3711" s="148"/>
    </row>
    <row r="3712" spans="4:4" x14ac:dyDescent="0.2">
      <c r="D3712" s="148"/>
    </row>
    <row r="3713" spans="4:4" x14ac:dyDescent="0.2">
      <c r="D3713" s="148"/>
    </row>
    <row r="3714" spans="4:4" x14ac:dyDescent="0.2">
      <c r="D3714" s="148"/>
    </row>
    <row r="3715" spans="4:4" x14ac:dyDescent="0.2">
      <c r="D3715" s="148"/>
    </row>
    <row r="3716" spans="4:4" x14ac:dyDescent="0.2">
      <c r="D3716" s="148"/>
    </row>
    <row r="3717" spans="4:4" x14ac:dyDescent="0.2">
      <c r="D3717" s="148"/>
    </row>
    <row r="3718" spans="4:4" x14ac:dyDescent="0.2">
      <c r="D3718" s="148"/>
    </row>
    <row r="3719" spans="4:4" x14ac:dyDescent="0.2">
      <c r="D3719" s="148"/>
    </row>
    <row r="3720" spans="4:4" x14ac:dyDescent="0.2">
      <c r="D3720" s="148"/>
    </row>
    <row r="3721" spans="4:4" x14ac:dyDescent="0.2">
      <c r="D3721" s="148"/>
    </row>
    <row r="3722" spans="4:4" x14ac:dyDescent="0.2">
      <c r="D3722" s="148"/>
    </row>
    <row r="3723" spans="4:4" x14ac:dyDescent="0.2">
      <c r="D3723" s="148"/>
    </row>
    <row r="3724" spans="4:4" x14ac:dyDescent="0.2">
      <c r="D3724" s="148"/>
    </row>
    <row r="3725" spans="4:4" x14ac:dyDescent="0.2">
      <c r="D3725" s="148"/>
    </row>
    <row r="3726" spans="4:4" x14ac:dyDescent="0.2">
      <c r="D3726" s="148"/>
    </row>
    <row r="3727" spans="4:4" x14ac:dyDescent="0.2">
      <c r="D3727" s="148"/>
    </row>
    <row r="3728" spans="4:4" x14ac:dyDescent="0.2">
      <c r="D3728" s="148"/>
    </row>
    <row r="3729" spans="4:4" x14ac:dyDescent="0.2">
      <c r="D3729" s="148"/>
    </row>
    <row r="3730" spans="4:4" x14ac:dyDescent="0.2">
      <c r="D3730" s="148"/>
    </row>
    <row r="3731" spans="4:4" x14ac:dyDescent="0.2">
      <c r="D3731" s="148"/>
    </row>
    <row r="3732" spans="4:4" x14ac:dyDescent="0.2">
      <c r="D3732" s="148"/>
    </row>
    <row r="3733" spans="4:4" x14ac:dyDescent="0.2">
      <c r="D3733" s="148"/>
    </row>
    <row r="3734" spans="4:4" x14ac:dyDescent="0.2">
      <c r="D3734" s="148"/>
    </row>
    <row r="3735" spans="4:4" x14ac:dyDescent="0.2">
      <c r="D3735" s="148"/>
    </row>
    <row r="3736" spans="4:4" x14ac:dyDescent="0.2">
      <c r="D3736" s="148"/>
    </row>
    <row r="3737" spans="4:4" x14ac:dyDescent="0.2">
      <c r="D3737" s="148"/>
    </row>
    <row r="3738" spans="4:4" x14ac:dyDescent="0.2">
      <c r="D3738" s="148"/>
    </row>
    <row r="3739" spans="4:4" x14ac:dyDescent="0.2">
      <c r="D3739" s="148"/>
    </row>
    <row r="3740" spans="4:4" x14ac:dyDescent="0.2">
      <c r="D3740" s="148"/>
    </row>
    <row r="3741" spans="4:4" x14ac:dyDescent="0.2">
      <c r="D3741" s="148"/>
    </row>
    <row r="3742" spans="4:4" x14ac:dyDescent="0.2">
      <c r="D3742" s="148"/>
    </row>
    <row r="3743" spans="4:4" x14ac:dyDescent="0.2">
      <c r="D3743" s="148"/>
    </row>
    <row r="3744" spans="4:4" x14ac:dyDescent="0.2">
      <c r="D3744" s="148"/>
    </row>
    <row r="3745" spans="4:4" x14ac:dyDescent="0.2">
      <c r="D3745" s="148"/>
    </row>
    <row r="3746" spans="4:4" x14ac:dyDescent="0.2">
      <c r="D3746" s="148"/>
    </row>
    <row r="3747" spans="4:4" x14ac:dyDescent="0.2">
      <c r="D3747" s="148"/>
    </row>
    <row r="3748" spans="4:4" x14ac:dyDescent="0.2">
      <c r="D3748" s="148"/>
    </row>
    <row r="3749" spans="4:4" x14ac:dyDescent="0.2">
      <c r="D3749" s="148"/>
    </row>
    <row r="3750" spans="4:4" x14ac:dyDescent="0.2">
      <c r="D3750" s="148"/>
    </row>
    <row r="3751" spans="4:4" x14ac:dyDescent="0.2">
      <c r="D3751" s="148"/>
    </row>
    <row r="3752" spans="4:4" x14ac:dyDescent="0.2">
      <c r="D3752" s="148"/>
    </row>
    <row r="3753" spans="4:4" x14ac:dyDescent="0.2">
      <c r="D3753" s="148"/>
    </row>
    <row r="3754" spans="4:4" x14ac:dyDescent="0.2">
      <c r="D3754" s="148"/>
    </row>
    <row r="3755" spans="4:4" x14ac:dyDescent="0.2">
      <c r="D3755" s="148"/>
    </row>
    <row r="3756" spans="4:4" x14ac:dyDescent="0.2">
      <c r="D3756" s="148"/>
    </row>
    <row r="3757" spans="4:4" x14ac:dyDescent="0.2">
      <c r="D3757" s="148"/>
    </row>
    <row r="3758" spans="4:4" x14ac:dyDescent="0.2">
      <c r="D3758" s="148"/>
    </row>
    <row r="3759" spans="4:4" x14ac:dyDescent="0.2">
      <c r="D3759" s="148"/>
    </row>
    <row r="3760" spans="4:4" x14ac:dyDescent="0.2">
      <c r="D3760" s="148"/>
    </row>
    <row r="3761" spans="4:4" x14ac:dyDescent="0.2">
      <c r="D3761" s="148"/>
    </row>
    <row r="3762" spans="4:4" x14ac:dyDescent="0.2">
      <c r="D3762" s="148"/>
    </row>
    <row r="3763" spans="4:4" x14ac:dyDescent="0.2">
      <c r="D3763" s="148"/>
    </row>
    <row r="3764" spans="4:4" x14ac:dyDescent="0.2">
      <c r="D3764" s="148"/>
    </row>
    <row r="3765" spans="4:4" x14ac:dyDescent="0.2">
      <c r="D3765" s="148"/>
    </row>
    <row r="3766" spans="4:4" x14ac:dyDescent="0.2">
      <c r="D3766" s="148"/>
    </row>
    <row r="3767" spans="4:4" x14ac:dyDescent="0.2">
      <c r="D3767" s="148"/>
    </row>
    <row r="3768" spans="4:4" x14ac:dyDescent="0.2">
      <c r="D3768" s="148"/>
    </row>
    <row r="3769" spans="4:4" x14ac:dyDescent="0.2">
      <c r="D3769" s="148"/>
    </row>
    <row r="3770" spans="4:4" x14ac:dyDescent="0.2">
      <c r="D3770" s="148"/>
    </row>
    <row r="3771" spans="4:4" x14ac:dyDescent="0.2">
      <c r="D3771" s="148"/>
    </row>
    <row r="3772" spans="4:4" x14ac:dyDescent="0.2">
      <c r="D3772" s="148"/>
    </row>
    <row r="3773" spans="4:4" x14ac:dyDescent="0.2">
      <c r="D3773" s="148"/>
    </row>
    <row r="3774" spans="4:4" x14ac:dyDescent="0.2">
      <c r="D3774" s="148"/>
    </row>
    <row r="3775" spans="4:4" x14ac:dyDescent="0.2">
      <c r="D3775" s="148"/>
    </row>
    <row r="3776" spans="4:4" x14ac:dyDescent="0.2">
      <c r="D3776" s="148"/>
    </row>
    <row r="3777" spans="4:4" x14ac:dyDescent="0.2">
      <c r="D3777" s="148"/>
    </row>
    <row r="3778" spans="4:4" x14ac:dyDescent="0.2">
      <c r="D3778" s="148"/>
    </row>
    <row r="3779" spans="4:4" x14ac:dyDescent="0.2">
      <c r="D3779" s="148"/>
    </row>
    <row r="3780" spans="4:4" x14ac:dyDescent="0.2">
      <c r="D3780" s="148"/>
    </row>
    <row r="3781" spans="4:4" x14ac:dyDescent="0.2">
      <c r="D3781" s="148"/>
    </row>
    <row r="3782" spans="4:4" x14ac:dyDescent="0.2">
      <c r="D3782" s="148"/>
    </row>
    <row r="3783" spans="4:4" x14ac:dyDescent="0.2">
      <c r="D3783" s="148"/>
    </row>
    <row r="3784" spans="4:4" x14ac:dyDescent="0.2">
      <c r="D3784" s="148"/>
    </row>
    <row r="3785" spans="4:4" x14ac:dyDescent="0.2">
      <c r="D3785" s="148"/>
    </row>
    <row r="3786" spans="4:4" x14ac:dyDescent="0.2">
      <c r="D3786" s="148"/>
    </row>
    <row r="3787" spans="4:4" x14ac:dyDescent="0.2">
      <c r="D3787" s="148"/>
    </row>
    <row r="3788" spans="4:4" x14ac:dyDescent="0.2">
      <c r="D3788" s="148"/>
    </row>
    <row r="3789" spans="4:4" x14ac:dyDescent="0.2">
      <c r="D3789" s="148"/>
    </row>
    <row r="3790" spans="4:4" x14ac:dyDescent="0.2">
      <c r="D3790" s="148"/>
    </row>
    <row r="3791" spans="4:4" x14ac:dyDescent="0.2">
      <c r="D3791" s="148"/>
    </row>
    <row r="3792" spans="4:4" x14ac:dyDescent="0.2">
      <c r="D3792" s="148"/>
    </row>
    <row r="3793" spans="4:4" x14ac:dyDescent="0.2">
      <c r="D3793" s="148"/>
    </row>
    <row r="3794" spans="4:4" x14ac:dyDescent="0.2">
      <c r="D3794" s="148"/>
    </row>
    <row r="3795" spans="4:4" x14ac:dyDescent="0.2">
      <c r="D3795" s="148"/>
    </row>
    <row r="3796" spans="4:4" x14ac:dyDescent="0.2">
      <c r="D3796" s="148"/>
    </row>
    <row r="3797" spans="4:4" x14ac:dyDescent="0.2">
      <c r="D3797" s="148"/>
    </row>
    <row r="3798" spans="4:4" x14ac:dyDescent="0.2">
      <c r="D3798" s="148"/>
    </row>
    <row r="3799" spans="4:4" x14ac:dyDescent="0.2">
      <c r="D3799" s="148"/>
    </row>
    <row r="3800" spans="4:4" x14ac:dyDescent="0.2">
      <c r="D3800" s="148"/>
    </row>
    <row r="3801" spans="4:4" x14ac:dyDescent="0.2">
      <c r="D3801" s="148"/>
    </row>
    <row r="3802" spans="4:4" x14ac:dyDescent="0.2">
      <c r="D3802" s="148"/>
    </row>
    <row r="3803" spans="4:4" x14ac:dyDescent="0.2">
      <c r="D3803" s="148"/>
    </row>
    <row r="3804" spans="4:4" x14ac:dyDescent="0.2">
      <c r="D3804" s="148"/>
    </row>
    <row r="3805" spans="4:4" x14ac:dyDescent="0.2">
      <c r="D3805" s="148"/>
    </row>
    <row r="3806" spans="4:4" x14ac:dyDescent="0.2">
      <c r="D3806" s="148"/>
    </row>
    <row r="3807" spans="4:4" x14ac:dyDescent="0.2">
      <c r="D3807" s="148"/>
    </row>
    <row r="3808" spans="4:4" x14ac:dyDescent="0.2">
      <c r="D3808" s="148"/>
    </row>
    <row r="3809" spans="4:4" x14ac:dyDescent="0.2">
      <c r="D3809" s="148"/>
    </row>
    <row r="3810" spans="4:4" x14ac:dyDescent="0.2">
      <c r="D3810" s="148"/>
    </row>
    <row r="3811" spans="4:4" x14ac:dyDescent="0.2">
      <c r="D3811" s="148"/>
    </row>
    <row r="3812" spans="4:4" x14ac:dyDescent="0.2">
      <c r="D3812" s="148"/>
    </row>
    <row r="3813" spans="4:4" x14ac:dyDescent="0.2">
      <c r="D3813" s="148"/>
    </row>
    <row r="3814" spans="4:4" x14ac:dyDescent="0.2">
      <c r="D3814" s="148"/>
    </row>
    <row r="3815" spans="4:4" x14ac:dyDescent="0.2">
      <c r="D3815" s="148"/>
    </row>
    <row r="3816" spans="4:4" x14ac:dyDescent="0.2">
      <c r="D3816" s="148"/>
    </row>
    <row r="3817" spans="4:4" x14ac:dyDescent="0.2">
      <c r="D3817" s="148"/>
    </row>
    <row r="3818" spans="4:4" x14ac:dyDescent="0.2">
      <c r="D3818" s="148"/>
    </row>
    <row r="3819" spans="4:4" x14ac:dyDescent="0.2">
      <c r="D3819" s="148"/>
    </row>
    <row r="3820" spans="4:4" x14ac:dyDescent="0.2">
      <c r="D3820" s="148"/>
    </row>
    <row r="3821" spans="4:4" x14ac:dyDescent="0.2">
      <c r="D3821" s="148"/>
    </row>
    <row r="3822" spans="4:4" x14ac:dyDescent="0.2">
      <c r="D3822" s="148"/>
    </row>
    <row r="3823" spans="4:4" x14ac:dyDescent="0.2">
      <c r="D3823" s="148"/>
    </row>
    <row r="3824" spans="4:4" x14ac:dyDescent="0.2">
      <c r="D3824" s="148"/>
    </row>
    <row r="3825" spans="4:4" x14ac:dyDescent="0.2">
      <c r="D3825" s="148"/>
    </row>
    <row r="3826" spans="4:4" x14ac:dyDescent="0.2">
      <c r="D3826" s="148"/>
    </row>
    <row r="3827" spans="4:4" x14ac:dyDescent="0.2">
      <c r="D3827" s="148"/>
    </row>
    <row r="3828" spans="4:4" x14ac:dyDescent="0.2">
      <c r="D3828" s="148"/>
    </row>
    <row r="3829" spans="4:4" x14ac:dyDescent="0.2">
      <c r="D3829" s="148"/>
    </row>
    <row r="3830" spans="4:4" x14ac:dyDescent="0.2">
      <c r="D3830" s="148"/>
    </row>
    <row r="3831" spans="4:4" x14ac:dyDescent="0.2">
      <c r="D3831" s="148"/>
    </row>
    <row r="3832" spans="4:4" x14ac:dyDescent="0.2">
      <c r="D3832" s="148"/>
    </row>
    <row r="3833" spans="4:4" x14ac:dyDescent="0.2">
      <c r="D3833" s="148"/>
    </row>
    <row r="3834" spans="4:4" x14ac:dyDescent="0.2">
      <c r="D3834" s="148"/>
    </row>
    <row r="3835" spans="4:4" x14ac:dyDescent="0.2">
      <c r="D3835" s="148"/>
    </row>
    <row r="3836" spans="4:4" x14ac:dyDescent="0.2">
      <c r="D3836" s="148"/>
    </row>
    <row r="3837" spans="4:4" x14ac:dyDescent="0.2">
      <c r="D3837" s="148"/>
    </row>
    <row r="3838" spans="4:4" x14ac:dyDescent="0.2">
      <c r="D3838" s="148"/>
    </row>
    <row r="3839" spans="4:4" x14ac:dyDescent="0.2">
      <c r="D3839" s="148"/>
    </row>
    <row r="3840" spans="4:4" x14ac:dyDescent="0.2">
      <c r="D3840" s="148"/>
    </row>
    <row r="3841" spans="4:4" x14ac:dyDescent="0.2">
      <c r="D3841" s="148"/>
    </row>
    <row r="3842" spans="4:4" x14ac:dyDescent="0.2">
      <c r="D3842" s="148"/>
    </row>
    <row r="3843" spans="4:4" x14ac:dyDescent="0.2">
      <c r="D3843" s="148"/>
    </row>
    <row r="3844" spans="4:4" x14ac:dyDescent="0.2">
      <c r="D3844" s="148"/>
    </row>
    <row r="3845" spans="4:4" x14ac:dyDescent="0.2">
      <c r="D3845" s="148"/>
    </row>
    <row r="3846" spans="4:4" x14ac:dyDescent="0.2">
      <c r="D3846" s="148"/>
    </row>
    <row r="3847" spans="4:4" x14ac:dyDescent="0.2">
      <c r="D3847" s="148"/>
    </row>
    <row r="3848" spans="4:4" x14ac:dyDescent="0.2">
      <c r="D3848" s="148"/>
    </row>
    <row r="3849" spans="4:4" x14ac:dyDescent="0.2">
      <c r="D3849" s="148"/>
    </row>
    <row r="3850" spans="4:4" x14ac:dyDescent="0.2">
      <c r="D3850" s="148"/>
    </row>
    <row r="3851" spans="4:4" x14ac:dyDescent="0.2">
      <c r="D3851" s="148"/>
    </row>
    <row r="3852" spans="4:4" x14ac:dyDescent="0.2">
      <c r="D3852" s="148"/>
    </row>
    <row r="3853" spans="4:4" x14ac:dyDescent="0.2">
      <c r="D3853" s="148"/>
    </row>
    <row r="3854" spans="4:4" x14ac:dyDescent="0.2">
      <c r="D3854" s="148"/>
    </row>
    <row r="3855" spans="4:4" x14ac:dyDescent="0.2">
      <c r="D3855" s="148"/>
    </row>
    <row r="3856" spans="4:4" x14ac:dyDescent="0.2">
      <c r="D3856" s="148"/>
    </row>
    <row r="3857" spans="4:4" x14ac:dyDescent="0.2">
      <c r="D3857" s="148"/>
    </row>
    <row r="3858" spans="4:4" x14ac:dyDescent="0.2">
      <c r="D3858" s="148"/>
    </row>
    <row r="3859" spans="4:4" x14ac:dyDescent="0.2">
      <c r="D3859" s="148"/>
    </row>
    <row r="3860" spans="4:4" x14ac:dyDescent="0.2">
      <c r="D3860" s="148"/>
    </row>
    <row r="3861" spans="4:4" x14ac:dyDescent="0.2">
      <c r="D3861" s="148"/>
    </row>
    <row r="3862" spans="4:4" x14ac:dyDescent="0.2">
      <c r="D3862" s="148"/>
    </row>
    <row r="3863" spans="4:4" x14ac:dyDescent="0.2">
      <c r="D3863" s="148"/>
    </row>
    <row r="3864" spans="4:4" x14ac:dyDescent="0.2">
      <c r="D3864" s="148"/>
    </row>
    <row r="3865" spans="4:4" x14ac:dyDescent="0.2">
      <c r="D3865" s="148"/>
    </row>
    <row r="3866" spans="4:4" x14ac:dyDescent="0.2">
      <c r="D3866" s="148"/>
    </row>
    <row r="3867" spans="4:4" x14ac:dyDescent="0.2">
      <c r="D3867" s="148"/>
    </row>
    <row r="3868" spans="4:4" x14ac:dyDescent="0.2">
      <c r="D3868" s="148"/>
    </row>
    <row r="3869" spans="4:4" x14ac:dyDescent="0.2">
      <c r="D3869" s="148"/>
    </row>
    <row r="3870" spans="4:4" x14ac:dyDescent="0.2">
      <c r="D3870" s="148"/>
    </row>
    <row r="3871" spans="4:4" x14ac:dyDescent="0.2">
      <c r="D3871" s="148"/>
    </row>
    <row r="3872" spans="4:4" x14ac:dyDescent="0.2">
      <c r="D3872" s="148"/>
    </row>
    <row r="3873" spans="4:4" x14ac:dyDescent="0.2">
      <c r="D3873" s="148"/>
    </row>
    <row r="3874" spans="4:4" x14ac:dyDescent="0.2">
      <c r="D3874" s="148"/>
    </row>
    <row r="3875" spans="4:4" x14ac:dyDescent="0.2">
      <c r="D3875" s="148"/>
    </row>
    <row r="3876" spans="4:4" x14ac:dyDescent="0.2">
      <c r="D3876" s="148"/>
    </row>
    <row r="3877" spans="4:4" x14ac:dyDescent="0.2">
      <c r="D3877" s="148"/>
    </row>
    <row r="3878" spans="4:4" x14ac:dyDescent="0.2">
      <c r="D3878" s="148"/>
    </row>
    <row r="3879" spans="4:4" x14ac:dyDescent="0.2">
      <c r="D3879" s="148"/>
    </row>
    <row r="3880" spans="4:4" x14ac:dyDescent="0.2">
      <c r="D3880" s="148"/>
    </row>
    <row r="3881" spans="4:4" x14ac:dyDescent="0.2">
      <c r="D3881" s="148"/>
    </row>
    <row r="3882" spans="4:4" x14ac:dyDescent="0.2">
      <c r="D3882" s="148"/>
    </row>
    <row r="3883" spans="4:4" x14ac:dyDescent="0.2">
      <c r="D3883" s="148"/>
    </row>
    <row r="3884" spans="4:4" x14ac:dyDescent="0.2">
      <c r="D3884" s="148"/>
    </row>
    <row r="3885" spans="4:4" x14ac:dyDescent="0.2">
      <c r="D3885" s="148"/>
    </row>
    <row r="3886" spans="4:4" x14ac:dyDescent="0.2">
      <c r="D3886" s="148"/>
    </row>
    <row r="3887" spans="4:4" x14ac:dyDescent="0.2">
      <c r="D3887" s="148"/>
    </row>
    <row r="3888" spans="4:4" x14ac:dyDescent="0.2">
      <c r="D3888" s="148"/>
    </row>
    <row r="3889" spans="4:4" x14ac:dyDescent="0.2">
      <c r="D3889" s="148"/>
    </row>
    <row r="3890" spans="4:4" x14ac:dyDescent="0.2">
      <c r="D3890" s="148"/>
    </row>
    <row r="3891" spans="4:4" x14ac:dyDescent="0.2">
      <c r="D3891" s="148"/>
    </row>
    <row r="3892" spans="4:4" x14ac:dyDescent="0.2">
      <c r="D3892" s="148"/>
    </row>
    <row r="3893" spans="4:4" x14ac:dyDescent="0.2">
      <c r="D3893" s="148"/>
    </row>
    <row r="3894" spans="4:4" x14ac:dyDescent="0.2">
      <c r="D3894" s="148"/>
    </row>
    <row r="3895" spans="4:4" x14ac:dyDescent="0.2">
      <c r="D3895" s="148"/>
    </row>
    <row r="3896" spans="4:4" x14ac:dyDescent="0.2">
      <c r="D3896" s="148"/>
    </row>
    <row r="3897" spans="4:4" x14ac:dyDescent="0.2">
      <c r="D3897" s="148"/>
    </row>
    <row r="3898" spans="4:4" x14ac:dyDescent="0.2">
      <c r="D3898" s="148"/>
    </row>
    <row r="3899" spans="4:4" x14ac:dyDescent="0.2">
      <c r="D3899" s="148"/>
    </row>
    <row r="3900" spans="4:4" x14ac:dyDescent="0.2">
      <c r="D3900" s="148"/>
    </row>
    <row r="3901" spans="4:4" x14ac:dyDescent="0.2">
      <c r="D3901" s="148"/>
    </row>
    <row r="3902" spans="4:4" x14ac:dyDescent="0.2">
      <c r="D3902" s="148"/>
    </row>
    <row r="3903" spans="4:4" x14ac:dyDescent="0.2">
      <c r="D3903" s="148"/>
    </row>
    <row r="3904" spans="4:4" x14ac:dyDescent="0.2">
      <c r="D3904" s="148"/>
    </row>
    <row r="3905" spans="4:4" x14ac:dyDescent="0.2">
      <c r="D3905" s="148"/>
    </row>
    <row r="3906" spans="4:4" x14ac:dyDescent="0.2">
      <c r="D3906" s="148"/>
    </row>
    <row r="3907" spans="4:4" x14ac:dyDescent="0.2">
      <c r="D3907" s="148"/>
    </row>
    <row r="3908" spans="4:4" x14ac:dyDescent="0.2">
      <c r="D3908" s="148"/>
    </row>
    <row r="3909" spans="4:4" x14ac:dyDescent="0.2">
      <c r="D3909" s="148"/>
    </row>
    <row r="3910" spans="4:4" x14ac:dyDescent="0.2">
      <c r="D3910" s="148"/>
    </row>
    <row r="3911" spans="4:4" x14ac:dyDescent="0.2">
      <c r="D3911" s="148"/>
    </row>
    <row r="3912" spans="4:4" x14ac:dyDescent="0.2">
      <c r="D3912" s="148"/>
    </row>
    <row r="3913" spans="4:4" x14ac:dyDescent="0.2">
      <c r="D3913" s="148"/>
    </row>
    <row r="3914" spans="4:4" x14ac:dyDescent="0.2">
      <c r="D3914" s="148"/>
    </row>
    <row r="3915" spans="4:4" x14ac:dyDescent="0.2">
      <c r="D3915" s="148"/>
    </row>
    <row r="3916" spans="4:4" x14ac:dyDescent="0.2">
      <c r="D3916" s="148"/>
    </row>
    <row r="3917" spans="4:4" x14ac:dyDescent="0.2">
      <c r="D3917" s="148"/>
    </row>
    <row r="3918" spans="4:4" x14ac:dyDescent="0.2">
      <c r="D3918" s="148"/>
    </row>
    <row r="3919" spans="4:4" x14ac:dyDescent="0.2">
      <c r="D3919" s="148"/>
    </row>
    <row r="3920" spans="4:4" x14ac:dyDescent="0.2">
      <c r="D3920" s="148"/>
    </row>
    <row r="3921" spans="4:4" x14ac:dyDescent="0.2">
      <c r="D3921" s="148"/>
    </row>
    <row r="3922" spans="4:4" x14ac:dyDescent="0.2">
      <c r="D3922" s="148"/>
    </row>
    <row r="3923" spans="4:4" x14ac:dyDescent="0.2">
      <c r="D3923" s="148"/>
    </row>
    <row r="3924" spans="4:4" x14ac:dyDescent="0.2">
      <c r="D3924" s="148"/>
    </row>
    <row r="3925" spans="4:4" x14ac:dyDescent="0.2">
      <c r="D3925" s="148"/>
    </row>
    <row r="3926" spans="4:4" x14ac:dyDescent="0.2">
      <c r="D3926" s="148"/>
    </row>
    <row r="3927" spans="4:4" x14ac:dyDescent="0.2">
      <c r="D3927" s="148"/>
    </row>
    <row r="3928" spans="4:4" x14ac:dyDescent="0.2">
      <c r="D3928" s="148"/>
    </row>
    <row r="3929" spans="4:4" x14ac:dyDescent="0.2">
      <c r="D3929" s="148"/>
    </row>
    <row r="3930" spans="4:4" x14ac:dyDescent="0.2">
      <c r="D3930" s="148"/>
    </row>
    <row r="3931" spans="4:4" x14ac:dyDescent="0.2">
      <c r="D3931" s="148"/>
    </row>
    <row r="3932" spans="4:4" x14ac:dyDescent="0.2">
      <c r="D3932" s="148"/>
    </row>
    <row r="3933" spans="4:4" x14ac:dyDescent="0.2">
      <c r="D3933" s="148"/>
    </row>
    <row r="3934" spans="4:4" x14ac:dyDescent="0.2">
      <c r="D3934" s="148"/>
    </row>
    <row r="3935" spans="4:4" x14ac:dyDescent="0.2">
      <c r="D3935" s="148"/>
    </row>
    <row r="3936" spans="4:4" x14ac:dyDescent="0.2">
      <c r="D3936" s="148"/>
    </row>
    <row r="3937" spans="4:4" x14ac:dyDescent="0.2">
      <c r="D3937" s="148"/>
    </row>
    <row r="3938" spans="4:4" x14ac:dyDescent="0.2">
      <c r="D3938" s="148"/>
    </row>
    <row r="3939" spans="4:4" x14ac:dyDescent="0.2">
      <c r="D3939" s="148"/>
    </row>
    <row r="3940" spans="4:4" x14ac:dyDescent="0.2">
      <c r="D3940" s="148"/>
    </row>
    <row r="3941" spans="4:4" x14ac:dyDescent="0.2">
      <c r="D3941" s="148"/>
    </row>
    <row r="3942" spans="4:4" x14ac:dyDescent="0.2">
      <c r="D3942" s="148"/>
    </row>
    <row r="3943" spans="4:4" x14ac:dyDescent="0.2">
      <c r="D3943" s="148"/>
    </row>
    <row r="3944" spans="4:4" x14ac:dyDescent="0.2">
      <c r="D3944" s="148"/>
    </row>
    <row r="3945" spans="4:4" x14ac:dyDescent="0.2">
      <c r="D3945" s="148"/>
    </row>
    <row r="3946" spans="4:4" x14ac:dyDescent="0.2">
      <c r="D3946" s="148"/>
    </row>
    <row r="3947" spans="4:4" x14ac:dyDescent="0.2">
      <c r="D3947" s="148"/>
    </row>
    <row r="3948" spans="4:4" x14ac:dyDescent="0.2">
      <c r="D3948" s="148"/>
    </row>
    <row r="3949" spans="4:4" x14ac:dyDescent="0.2">
      <c r="D3949" s="148"/>
    </row>
    <row r="3950" spans="4:4" x14ac:dyDescent="0.2">
      <c r="D3950" s="148"/>
    </row>
    <row r="3951" spans="4:4" x14ac:dyDescent="0.2">
      <c r="D3951" s="148"/>
    </row>
    <row r="3952" spans="4:4" x14ac:dyDescent="0.2">
      <c r="D3952" s="148"/>
    </row>
    <row r="3953" spans="4:4" x14ac:dyDescent="0.2">
      <c r="D3953" s="148"/>
    </row>
    <row r="3954" spans="4:4" x14ac:dyDescent="0.2">
      <c r="D3954" s="148"/>
    </row>
    <row r="3955" spans="4:4" x14ac:dyDescent="0.2">
      <c r="D3955" s="148"/>
    </row>
    <row r="3956" spans="4:4" x14ac:dyDescent="0.2">
      <c r="D3956" s="148"/>
    </row>
    <row r="3957" spans="4:4" x14ac:dyDescent="0.2">
      <c r="D3957" s="148"/>
    </row>
    <row r="3958" spans="4:4" x14ac:dyDescent="0.2">
      <c r="D3958" s="148"/>
    </row>
    <row r="3959" spans="4:4" x14ac:dyDescent="0.2">
      <c r="D3959" s="148"/>
    </row>
    <row r="3960" spans="4:4" x14ac:dyDescent="0.2">
      <c r="D3960" s="148"/>
    </row>
    <row r="3961" spans="4:4" x14ac:dyDescent="0.2">
      <c r="D3961" s="148"/>
    </row>
    <row r="3962" spans="4:4" x14ac:dyDescent="0.2">
      <c r="D3962" s="148"/>
    </row>
    <row r="3963" spans="4:4" x14ac:dyDescent="0.2">
      <c r="D3963" s="148"/>
    </row>
    <row r="3964" spans="4:4" x14ac:dyDescent="0.2">
      <c r="D3964" s="148"/>
    </row>
    <row r="3965" spans="4:4" x14ac:dyDescent="0.2">
      <c r="D3965" s="148"/>
    </row>
    <row r="3966" spans="4:4" x14ac:dyDescent="0.2">
      <c r="D3966" s="148"/>
    </row>
    <row r="3967" spans="4:4" x14ac:dyDescent="0.2">
      <c r="D3967" s="148"/>
    </row>
    <row r="3968" spans="4:4" x14ac:dyDescent="0.2">
      <c r="D3968" s="148"/>
    </row>
    <row r="3969" spans="4:4" x14ac:dyDescent="0.2">
      <c r="D3969" s="148"/>
    </row>
    <row r="3970" spans="4:4" x14ac:dyDescent="0.2">
      <c r="D3970" s="148"/>
    </row>
    <row r="3971" spans="4:4" x14ac:dyDescent="0.2">
      <c r="D3971" s="148"/>
    </row>
    <row r="3972" spans="4:4" x14ac:dyDescent="0.2">
      <c r="D3972" s="148"/>
    </row>
    <row r="3973" spans="4:4" x14ac:dyDescent="0.2">
      <c r="D3973" s="148"/>
    </row>
    <row r="3974" spans="4:4" x14ac:dyDescent="0.2">
      <c r="D3974" s="148"/>
    </row>
    <row r="3975" spans="4:4" x14ac:dyDescent="0.2">
      <c r="D3975" s="148"/>
    </row>
    <row r="3976" spans="4:4" x14ac:dyDescent="0.2">
      <c r="D3976" s="148"/>
    </row>
    <row r="3977" spans="4:4" x14ac:dyDescent="0.2">
      <c r="D3977" s="148"/>
    </row>
    <row r="3978" spans="4:4" x14ac:dyDescent="0.2">
      <c r="D3978" s="148"/>
    </row>
    <row r="3979" spans="4:4" x14ac:dyDescent="0.2">
      <c r="D3979" s="148"/>
    </row>
    <row r="3980" spans="4:4" x14ac:dyDescent="0.2">
      <c r="D3980" s="148"/>
    </row>
    <row r="3981" spans="4:4" x14ac:dyDescent="0.2">
      <c r="D3981" s="148"/>
    </row>
    <row r="3982" spans="4:4" x14ac:dyDescent="0.2">
      <c r="D3982" s="148"/>
    </row>
    <row r="3983" spans="4:4" x14ac:dyDescent="0.2">
      <c r="D3983" s="148"/>
    </row>
    <row r="3984" spans="4:4" x14ac:dyDescent="0.2">
      <c r="D3984" s="148"/>
    </row>
    <row r="3985" spans="4:4" x14ac:dyDescent="0.2">
      <c r="D3985" s="148"/>
    </row>
    <row r="3986" spans="4:4" x14ac:dyDescent="0.2">
      <c r="D3986" s="148"/>
    </row>
    <row r="3987" spans="4:4" x14ac:dyDescent="0.2">
      <c r="D3987" s="148"/>
    </row>
    <row r="3988" spans="4:4" x14ac:dyDescent="0.2">
      <c r="D3988" s="148"/>
    </row>
    <row r="3989" spans="4:4" x14ac:dyDescent="0.2">
      <c r="D3989" s="148"/>
    </row>
    <row r="3990" spans="4:4" x14ac:dyDescent="0.2">
      <c r="D3990" s="148"/>
    </row>
    <row r="3991" spans="4:4" x14ac:dyDescent="0.2">
      <c r="D3991" s="148"/>
    </row>
    <row r="3992" spans="4:4" x14ac:dyDescent="0.2">
      <c r="D3992" s="148"/>
    </row>
    <row r="3993" spans="4:4" x14ac:dyDescent="0.2">
      <c r="D3993" s="148"/>
    </row>
    <row r="3994" spans="4:4" x14ac:dyDescent="0.2">
      <c r="D3994" s="148"/>
    </row>
    <row r="3995" spans="4:4" x14ac:dyDescent="0.2">
      <c r="D3995" s="148"/>
    </row>
    <row r="3996" spans="4:4" x14ac:dyDescent="0.2">
      <c r="D3996" s="148"/>
    </row>
    <row r="3997" spans="4:4" x14ac:dyDescent="0.2">
      <c r="D3997" s="148"/>
    </row>
    <row r="3998" spans="4:4" x14ac:dyDescent="0.2">
      <c r="D3998" s="148"/>
    </row>
    <row r="3999" spans="4:4" x14ac:dyDescent="0.2">
      <c r="D3999" s="148"/>
    </row>
    <row r="4000" spans="4:4" x14ac:dyDescent="0.2">
      <c r="D4000" s="148"/>
    </row>
    <row r="4001" spans="4:4" x14ac:dyDescent="0.2">
      <c r="D4001" s="148"/>
    </row>
    <row r="4002" spans="4:4" x14ac:dyDescent="0.2">
      <c r="D4002" s="148"/>
    </row>
    <row r="4003" spans="4:4" x14ac:dyDescent="0.2">
      <c r="D4003" s="148"/>
    </row>
    <row r="4004" spans="4:4" x14ac:dyDescent="0.2">
      <c r="D4004" s="148"/>
    </row>
    <row r="4005" spans="4:4" x14ac:dyDescent="0.2">
      <c r="D4005" s="148"/>
    </row>
    <row r="4006" spans="4:4" x14ac:dyDescent="0.2">
      <c r="D4006" s="148"/>
    </row>
    <row r="4007" spans="4:4" x14ac:dyDescent="0.2">
      <c r="D4007" s="148"/>
    </row>
    <row r="4008" spans="4:4" x14ac:dyDescent="0.2">
      <c r="D4008" s="148"/>
    </row>
    <row r="4009" spans="4:4" x14ac:dyDescent="0.2">
      <c r="D4009" s="148"/>
    </row>
    <row r="4010" spans="4:4" x14ac:dyDescent="0.2">
      <c r="D4010" s="148"/>
    </row>
    <row r="4011" spans="4:4" x14ac:dyDescent="0.2">
      <c r="D4011" s="148"/>
    </row>
    <row r="4012" spans="4:4" x14ac:dyDescent="0.2">
      <c r="D4012" s="148"/>
    </row>
    <row r="4013" spans="4:4" x14ac:dyDescent="0.2">
      <c r="D4013" s="148"/>
    </row>
    <row r="4014" spans="4:4" x14ac:dyDescent="0.2">
      <c r="D4014" s="148"/>
    </row>
    <row r="4015" spans="4:4" x14ac:dyDescent="0.2">
      <c r="D4015" s="148"/>
    </row>
    <row r="4016" spans="4:4" x14ac:dyDescent="0.2">
      <c r="D4016" s="148"/>
    </row>
    <row r="4017" spans="4:4" x14ac:dyDescent="0.2">
      <c r="D4017" s="148"/>
    </row>
    <row r="4018" spans="4:4" x14ac:dyDescent="0.2">
      <c r="D4018" s="148"/>
    </row>
    <row r="4019" spans="4:4" x14ac:dyDescent="0.2">
      <c r="D4019" s="148"/>
    </row>
    <row r="4020" spans="4:4" x14ac:dyDescent="0.2">
      <c r="D4020" s="148"/>
    </row>
    <row r="4021" spans="4:4" x14ac:dyDescent="0.2">
      <c r="D4021" s="148"/>
    </row>
    <row r="4022" spans="4:4" x14ac:dyDescent="0.2">
      <c r="D4022" s="148"/>
    </row>
    <row r="4023" spans="4:4" x14ac:dyDescent="0.2">
      <c r="D4023" s="148"/>
    </row>
    <row r="4024" spans="4:4" x14ac:dyDescent="0.2">
      <c r="D4024" s="148"/>
    </row>
    <row r="4025" spans="4:4" x14ac:dyDescent="0.2">
      <c r="D4025" s="148"/>
    </row>
    <row r="4026" spans="4:4" x14ac:dyDescent="0.2">
      <c r="D4026" s="148"/>
    </row>
    <row r="4027" spans="4:4" x14ac:dyDescent="0.2">
      <c r="D4027" s="148"/>
    </row>
    <row r="4028" spans="4:4" x14ac:dyDescent="0.2">
      <c r="D4028" s="148"/>
    </row>
    <row r="4029" spans="4:4" x14ac:dyDescent="0.2">
      <c r="D4029" s="148"/>
    </row>
    <row r="4030" spans="4:4" x14ac:dyDescent="0.2">
      <c r="D4030" s="148"/>
    </row>
    <row r="4031" spans="4:4" x14ac:dyDescent="0.2">
      <c r="D4031" s="148"/>
    </row>
    <row r="4032" spans="4:4" x14ac:dyDescent="0.2">
      <c r="D4032" s="148"/>
    </row>
    <row r="4033" spans="4:4" x14ac:dyDescent="0.2">
      <c r="D4033" s="148"/>
    </row>
    <row r="4034" spans="4:4" x14ac:dyDescent="0.2">
      <c r="D4034" s="148"/>
    </row>
    <row r="4035" spans="4:4" x14ac:dyDescent="0.2">
      <c r="D4035" s="148"/>
    </row>
    <row r="4036" spans="4:4" x14ac:dyDescent="0.2">
      <c r="D4036" s="148"/>
    </row>
    <row r="4037" spans="4:4" x14ac:dyDescent="0.2">
      <c r="D4037" s="148"/>
    </row>
    <row r="4038" spans="4:4" x14ac:dyDescent="0.2">
      <c r="D4038" s="148"/>
    </row>
    <row r="4039" spans="4:4" x14ac:dyDescent="0.2">
      <c r="D4039" s="148"/>
    </row>
    <row r="4040" spans="4:4" x14ac:dyDescent="0.2">
      <c r="D4040" s="148"/>
    </row>
    <row r="4041" spans="4:4" x14ac:dyDescent="0.2">
      <c r="D4041" s="148"/>
    </row>
    <row r="4042" spans="4:4" x14ac:dyDescent="0.2">
      <c r="D4042" s="148"/>
    </row>
    <row r="4043" spans="4:4" x14ac:dyDescent="0.2">
      <c r="D4043" s="148"/>
    </row>
    <row r="4044" spans="4:4" x14ac:dyDescent="0.2">
      <c r="D4044" s="148"/>
    </row>
    <row r="4045" spans="4:4" x14ac:dyDescent="0.2">
      <c r="D4045" s="148"/>
    </row>
    <row r="4046" spans="4:4" x14ac:dyDescent="0.2">
      <c r="D4046" s="148"/>
    </row>
    <row r="4047" spans="4:4" x14ac:dyDescent="0.2">
      <c r="D4047" s="148"/>
    </row>
    <row r="4048" spans="4:4" x14ac:dyDescent="0.2">
      <c r="D4048" s="148"/>
    </row>
    <row r="4049" spans="4:4" x14ac:dyDescent="0.2">
      <c r="D4049" s="148"/>
    </row>
    <row r="4050" spans="4:4" x14ac:dyDescent="0.2">
      <c r="D4050" s="148"/>
    </row>
    <row r="4051" spans="4:4" x14ac:dyDescent="0.2">
      <c r="D4051" s="148"/>
    </row>
    <row r="4052" spans="4:4" x14ac:dyDescent="0.2">
      <c r="D4052" s="148"/>
    </row>
    <row r="4053" spans="4:4" x14ac:dyDescent="0.2">
      <c r="D4053" s="148"/>
    </row>
    <row r="4054" spans="4:4" x14ac:dyDescent="0.2">
      <c r="D4054" s="148"/>
    </row>
    <row r="4055" spans="4:4" x14ac:dyDescent="0.2">
      <c r="D4055" s="148"/>
    </row>
    <row r="4056" spans="4:4" x14ac:dyDescent="0.2">
      <c r="D4056" s="148"/>
    </row>
    <row r="4057" spans="4:4" x14ac:dyDescent="0.2">
      <c r="D4057" s="148"/>
    </row>
    <row r="4058" spans="4:4" x14ac:dyDescent="0.2">
      <c r="D4058" s="148"/>
    </row>
    <row r="4059" spans="4:4" x14ac:dyDescent="0.2">
      <c r="D4059" s="148"/>
    </row>
    <row r="4060" spans="4:4" x14ac:dyDescent="0.2">
      <c r="D4060" s="148"/>
    </row>
    <row r="4061" spans="4:4" x14ac:dyDescent="0.2">
      <c r="D4061" s="148"/>
    </row>
    <row r="4062" spans="4:4" x14ac:dyDescent="0.2">
      <c r="D4062" s="148"/>
    </row>
    <row r="4063" spans="4:4" x14ac:dyDescent="0.2">
      <c r="D4063" s="148"/>
    </row>
    <row r="4064" spans="4:4" x14ac:dyDescent="0.2">
      <c r="D4064" s="148"/>
    </row>
    <row r="4065" spans="4:4" x14ac:dyDescent="0.2">
      <c r="D4065" s="148"/>
    </row>
    <row r="4066" spans="4:4" x14ac:dyDescent="0.2">
      <c r="D4066" s="148"/>
    </row>
    <row r="4067" spans="4:4" x14ac:dyDescent="0.2">
      <c r="D4067" s="148"/>
    </row>
    <row r="4068" spans="4:4" x14ac:dyDescent="0.2">
      <c r="D4068" s="148"/>
    </row>
    <row r="4069" spans="4:4" x14ac:dyDescent="0.2">
      <c r="D4069" s="148"/>
    </row>
    <row r="4070" spans="4:4" x14ac:dyDescent="0.2">
      <c r="D4070" s="148"/>
    </row>
    <row r="4071" spans="4:4" x14ac:dyDescent="0.2">
      <c r="D4071" s="148"/>
    </row>
    <row r="4072" spans="4:4" x14ac:dyDescent="0.2">
      <c r="D4072" s="148"/>
    </row>
    <row r="4073" spans="4:4" x14ac:dyDescent="0.2">
      <c r="D4073" s="148"/>
    </row>
    <row r="4074" spans="4:4" x14ac:dyDescent="0.2">
      <c r="D4074" s="148"/>
    </row>
    <row r="4075" spans="4:4" x14ac:dyDescent="0.2">
      <c r="D4075" s="148"/>
    </row>
    <row r="4076" spans="4:4" x14ac:dyDescent="0.2">
      <c r="D4076" s="148"/>
    </row>
    <row r="4077" spans="4:4" x14ac:dyDescent="0.2">
      <c r="D4077" s="148"/>
    </row>
    <row r="4078" spans="4:4" x14ac:dyDescent="0.2">
      <c r="D4078" s="148"/>
    </row>
    <row r="4079" spans="4:4" x14ac:dyDescent="0.2">
      <c r="D4079" s="148"/>
    </row>
    <row r="4080" spans="4:4" x14ac:dyDescent="0.2">
      <c r="D4080" s="148"/>
    </row>
    <row r="4081" spans="4:4" x14ac:dyDescent="0.2">
      <c r="D4081" s="148"/>
    </row>
    <row r="4082" spans="4:4" x14ac:dyDescent="0.2">
      <c r="D4082" s="148"/>
    </row>
    <row r="4083" spans="4:4" x14ac:dyDescent="0.2">
      <c r="D4083" s="148"/>
    </row>
    <row r="4084" spans="4:4" x14ac:dyDescent="0.2">
      <c r="D4084" s="148"/>
    </row>
    <row r="4085" spans="4:4" x14ac:dyDescent="0.2">
      <c r="D4085" s="148"/>
    </row>
    <row r="4086" spans="4:4" x14ac:dyDescent="0.2">
      <c r="D4086" s="148"/>
    </row>
    <row r="4087" spans="4:4" x14ac:dyDescent="0.2">
      <c r="D4087" s="148"/>
    </row>
    <row r="4088" spans="4:4" x14ac:dyDescent="0.2">
      <c r="D4088" s="148"/>
    </row>
    <row r="4089" spans="4:4" x14ac:dyDescent="0.2">
      <c r="D4089" s="148"/>
    </row>
    <row r="4090" spans="4:4" x14ac:dyDescent="0.2">
      <c r="D4090" s="148"/>
    </row>
    <row r="4091" spans="4:4" x14ac:dyDescent="0.2">
      <c r="D4091" s="148"/>
    </row>
    <row r="4092" spans="4:4" x14ac:dyDescent="0.2">
      <c r="D4092" s="148"/>
    </row>
    <row r="4093" spans="4:4" x14ac:dyDescent="0.2">
      <c r="D4093" s="148"/>
    </row>
    <row r="4094" spans="4:4" x14ac:dyDescent="0.2">
      <c r="D4094" s="148"/>
    </row>
    <row r="4095" spans="4:4" x14ac:dyDescent="0.2">
      <c r="D4095" s="148"/>
    </row>
    <row r="4096" spans="4:4" x14ac:dyDescent="0.2">
      <c r="D4096" s="148"/>
    </row>
    <row r="4097" spans="4:4" x14ac:dyDescent="0.2">
      <c r="D4097" s="148"/>
    </row>
    <row r="4098" spans="4:4" x14ac:dyDescent="0.2">
      <c r="D4098" s="148"/>
    </row>
    <row r="4099" spans="4:4" x14ac:dyDescent="0.2">
      <c r="D4099" s="148"/>
    </row>
    <row r="4100" spans="4:4" x14ac:dyDescent="0.2">
      <c r="D4100" s="148"/>
    </row>
    <row r="4101" spans="4:4" x14ac:dyDescent="0.2">
      <c r="D4101" s="148"/>
    </row>
    <row r="4102" spans="4:4" x14ac:dyDescent="0.2">
      <c r="D4102" s="148"/>
    </row>
    <row r="4103" spans="4:4" x14ac:dyDescent="0.2">
      <c r="D4103" s="148"/>
    </row>
    <row r="4104" spans="4:4" x14ac:dyDescent="0.2">
      <c r="D4104" s="148"/>
    </row>
    <row r="4105" spans="4:4" x14ac:dyDescent="0.2">
      <c r="D4105" s="148"/>
    </row>
    <row r="4106" spans="4:4" x14ac:dyDescent="0.2">
      <c r="D4106" s="148"/>
    </row>
    <row r="4107" spans="4:4" x14ac:dyDescent="0.2">
      <c r="D4107" s="148"/>
    </row>
    <row r="4108" spans="4:4" x14ac:dyDescent="0.2">
      <c r="D4108" s="148"/>
    </row>
    <row r="4109" spans="4:4" x14ac:dyDescent="0.2">
      <c r="D4109" s="148"/>
    </row>
    <row r="4110" spans="4:4" x14ac:dyDescent="0.2">
      <c r="D4110" s="148"/>
    </row>
    <row r="4111" spans="4:4" x14ac:dyDescent="0.2">
      <c r="D4111" s="148"/>
    </row>
    <row r="4112" spans="4:4" x14ac:dyDescent="0.2">
      <c r="D4112" s="148"/>
    </row>
    <row r="4113" spans="4:4" x14ac:dyDescent="0.2">
      <c r="D4113" s="148"/>
    </row>
    <row r="4114" spans="4:4" x14ac:dyDescent="0.2">
      <c r="D4114" s="148"/>
    </row>
    <row r="4115" spans="4:4" x14ac:dyDescent="0.2">
      <c r="D4115" s="148"/>
    </row>
    <row r="4116" spans="4:4" x14ac:dyDescent="0.2">
      <c r="D4116" s="148"/>
    </row>
    <row r="4117" spans="4:4" x14ac:dyDescent="0.2">
      <c r="D4117" s="148"/>
    </row>
    <row r="4118" spans="4:4" x14ac:dyDescent="0.2">
      <c r="D4118" s="148"/>
    </row>
    <row r="4119" spans="4:4" x14ac:dyDescent="0.2">
      <c r="D4119" s="148"/>
    </row>
    <row r="4120" spans="4:4" x14ac:dyDescent="0.2">
      <c r="D4120" s="148"/>
    </row>
    <row r="4121" spans="4:4" x14ac:dyDescent="0.2">
      <c r="D4121" s="148"/>
    </row>
    <row r="4122" spans="4:4" x14ac:dyDescent="0.2">
      <c r="D4122" s="148"/>
    </row>
    <row r="4123" spans="4:4" x14ac:dyDescent="0.2">
      <c r="D4123" s="148"/>
    </row>
    <row r="4124" spans="4:4" x14ac:dyDescent="0.2">
      <c r="D4124" s="148"/>
    </row>
    <row r="4125" spans="4:4" x14ac:dyDescent="0.2">
      <c r="D4125" s="148"/>
    </row>
    <row r="4126" spans="4:4" x14ac:dyDescent="0.2">
      <c r="D4126" s="148"/>
    </row>
    <row r="4127" spans="4:4" x14ac:dyDescent="0.2">
      <c r="D4127" s="148"/>
    </row>
    <row r="4128" spans="4:4" x14ac:dyDescent="0.2">
      <c r="D4128" s="148"/>
    </row>
    <row r="4129" spans="4:4" x14ac:dyDescent="0.2">
      <c r="D4129" s="148"/>
    </row>
    <row r="4130" spans="4:4" x14ac:dyDescent="0.2">
      <c r="D4130" s="148"/>
    </row>
    <row r="4131" spans="4:4" x14ac:dyDescent="0.2">
      <c r="D4131" s="148"/>
    </row>
    <row r="4132" spans="4:4" x14ac:dyDescent="0.2">
      <c r="D4132" s="148"/>
    </row>
    <row r="4133" spans="4:4" x14ac:dyDescent="0.2">
      <c r="D4133" s="148"/>
    </row>
    <row r="4134" spans="4:4" x14ac:dyDescent="0.2">
      <c r="D4134" s="148"/>
    </row>
    <row r="4135" spans="4:4" x14ac:dyDescent="0.2">
      <c r="D4135" s="148"/>
    </row>
    <row r="4136" spans="4:4" x14ac:dyDescent="0.2">
      <c r="D4136" s="148"/>
    </row>
    <row r="4137" spans="4:4" x14ac:dyDescent="0.2">
      <c r="D4137" s="148"/>
    </row>
    <row r="4138" spans="4:4" x14ac:dyDescent="0.2">
      <c r="D4138" s="148"/>
    </row>
    <row r="4139" spans="4:4" x14ac:dyDescent="0.2">
      <c r="D4139" s="148"/>
    </row>
    <row r="4140" spans="4:4" x14ac:dyDescent="0.2">
      <c r="D4140" s="148"/>
    </row>
    <row r="4141" spans="4:4" x14ac:dyDescent="0.2">
      <c r="D4141" s="148"/>
    </row>
    <row r="4142" spans="4:4" x14ac:dyDescent="0.2">
      <c r="D4142" s="148"/>
    </row>
    <row r="4143" spans="4:4" x14ac:dyDescent="0.2">
      <c r="D4143" s="148"/>
    </row>
    <row r="4144" spans="4:4" x14ac:dyDescent="0.2">
      <c r="D4144" s="148"/>
    </row>
    <row r="4145" spans="4:4" x14ac:dyDescent="0.2">
      <c r="D4145" s="148"/>
    </row>
    <row r="4146" spans="4:4" x14ac:dyDescent="0.2">
      <c r="D4146" s="148"/>
    </row>
    <row r="4147" spans="4:4" x14ac:dyDescent="0.2">
      <c r="D4147" s="148"/>
    </row>
    <row r="4148" spans="4:4" x14ac:dyDescent="0.2">
      <c r="D4148" s="148"/>
    </row>
    <row r="4149" spans="4:4" x14ac:dyDescent="0.2">
      <c r="D4149" s="148"/>
    </row>
    <row r="4150" spans="4:4" x14ac:dyDescent="0.2">
      <c r="D4150" s="148"/>
    </row>
    <row r="4151" spans="4:4" x14ac:dyDescent="0.2">
      <c r="D4151" s="148"/>
    </row>
    <row r="4152" spans="4:4" x14ac:dyDescent="0.2">
      <c r="D4152" s="148"/>
    </row>
    <row r="4153" spans="4:4" x14ac:dyDescent="0.2">
      <c r="D4153" s="148"/>
    </row>
    <row r="4154" spans="4:4" x14ac:dyDescent="0.2">
      <c r="D4154" s="148"/>
    </row>
    <row r="4155" spans="4:4" x14ac:dyDescent="0.2">
      <c r="D4155" s="148"/>
    </row>
    <row r="4156" spans="4:4" x14ac:dyDescent="0.2">
      <c r="D4156" s="148"/>
    </row>
    <row r="4157" spans="4:4" x14ac:dyDescent="0.2">
      <c r="D4157" s="148"/>
    </row>
    <row r="4158" spans="4:4" x14ac:dyDescent="0.2">
      <c r="D4158" s="148"/>
    </row>
    <row r="4159" spans="4:4" x14ac:dyDescent="0.2">
      <c r="D4159" s="148"/>
    </row>
    <row r="4160" spans="4:4" x14ac:dyDescent="0.2">
      <c r="D4160" s="148"/>
    </row>
    <row r="4161" spans="4:4" x14ac:dyDescent="0.2">
      <c r="D4161" s="148"/>
    </row>
    <row r="4162" spans="4:4" x14ac:dyDescent="0.2">
      <c r="D4162" s="148"/>
    </row>
    <row r="4163" spans="4:4" x14ac:dyDescent="0.2">
      <c r="D4163" s="148"/>
    </row>
    <row r="4164" spans="4:4" x14ac:dyDescent="0.2">
      <c r="D4164" s="148"/>
    </row>
    <row r="4165" spans="4:4" x14ac:dyDescent="0.2">
      <c r="D4165" s="148"/>
    </row>
    <row r="4166" spans="4:4" x14ac:dyDescent="0.2">
      <c r="D4166" s="148"/>
    </row>
    <row r="4167" spans="4:4" x14ac:dyDescent="0.2">
      <c r="D4167" s="148"/>
    </row>
    <row r="4168" spans="4:4" x14ac:dyDescent="0.2">
      <c r="D4168" s="148"/>
    </row>
    <row r="4169" spans="4:4" x14ac:dyDescent="0.2">
      <c r="D4169" s="148"/>
    </row>
    <row r="4170" spans="4:4" x14ac:dyDescent="0.2">
      <c r="D4170" s="148"/>
    </row>
    <row r="4171" spans="4:4" x14ac:dyDescent="0.2">
      <c r="D4171" s="148"/>
    </row>
    <row r="4172" spans="4:4" x14ac:dyDescent="0.2">
      <c r="D4172" s="148"/>
    </row>
    <row r="4173" spans="4:4" x14ac:dyDescent="0.2">
      <c r="D4173" s="148"/>
    </row>
    <row r="4174" spans="4:4" x14ac:dyDescent="0.2">
      <c r="D4174" s="148"/>
    </row>
    <row r="4175" spans="4:4" x14ac:dyDescent="0.2">
      <c r="D4175" s="148"/>
    </row>
    <row r="4176" spans="4:4" x14ac:dyDescent="0.2">
      <c r="D4176" s="148"/>
    </row>
    <row r="4177" spans="4:4" x14ac:dyDescent="0.2">
      <c r="D4177" s="148"/>
    </row>
    <row r="4178" spans="4:4" x14ac:dyDescent="0.2">
      <c r="D4178" s="148"/>
    </row>
    <row r="4179" spans="4:4" x14ac:dyDescent="0.2">
      <c r="D4179" s="148"/>
    </row>
    <row r="4180" spans="4:4" x14ac:dyDescent="0.2">
      <c r="D4180" s="148"/>
    </row>
    <row r="4181" spans="4:4" x14ac:dyDescent="0.2">
      <c r="D4181" s="148"/>
    </row>
    <row r="4182" spans="4:4" x14ac:dyDescent="0.2">
      <c r="D4182" s="148"/>
    </row>
    <row r="4183" spans="4:4" x14ac:dyDescent="0.2">
      <c r="D4183" s="148"/>
    </row>
    <row r="4184" spans="4:4" x14ac:dyDescent="0.2">
      <c r="D4184" s="148"/>
    </row>
    <row r="4185" spans="4:4" x14ac:dyDescent="0.2">
      <c r="D4185" s="148"/>
    </row>
    <row r="4186" spans="4:4" x14ac:dyDescent="0.2">
      <c r="D4186" s="148"/>
    </row>
    <row r="4187" spans="4:4" x14ac:dyDescent="0.2">
      <c r="D4187" s="148"/>
    </row>
    <row r="4188" spans="4:4" x14ac:dyDescent="0.2">
      <c r="D4188" s="148"/>
    </row>
    <row r="4189" spans="4:4" x14ac:dyDescent="0.2">
      <c r="D4189" s="148"/>
    </row>
    <row r="4190" spans="4:4" x14ac:dyDescent="0.2">
      <c r="D4190" s="148"/>
    </row>
    <row r="4191" spans="4:4" x14ac:dyDescent="0.2">
      <c r="D4191" s="148"/>
    </row>
    <row r="4192" spans="4:4" x14ac:dyDescent="0.2">
      <c r="D4192" s="148"/>
    </row>
    <row r="4193" spans="4:4" x14ac:dyDescent="0.2">
      <c r="D4193" s="148"/>
    </row>
    <row r="4194" spans="4:4" x14ac:dyDescent="0.2">
      <c r="D4194" s="148"/>
    </row>
    <row r="4195" spans="4:4" x14ac:dyDescent="0.2">
      <c r="D4195" s="148"/>
    </row>
    <row r="4196" spans="4:4" x14ac:dyDescent="0.2">
      <c r="D4196" s="148"/>
    </row>
    <row r="4197" spans="4:4" x14ac:dyDescent="0.2">
      <c r="D4197" s="148"/>
    </row>
    <row r="4198" spans="4:4" x14ac:dyDescent="0.2">
      <c r="D4198" s="148"/>
    </row>
    <row r="4199" spans="4:4" x14ac:dyDescent="0.2">
      <c r="D4199" s="148"/>
    </row>
    <row r="4200" spans="4:4" x14ac:dyDescent="0.2">
      <c r="D4200" s="148"/>
    </row>
    <row r="4201" spans="4:4" x14ac:dyDescent="0.2">
      <c r="D4201" s="148"/>
    </row>
    <row r="4202" spans="4:4" x14ac:dyDescent="0.2">
      <c r="D4202" s="148"/>
    </row>
    <row r="4203" spans="4:4" x14ac:dyDescent="0.2">
      <c r="D4203" s="148"/>
    </row>
    <row r="4204" spans="4:4" x14ac:dyDescent="0.2">
      <c r="D4204" s="148"/>
    </row>
    <row r="4205" spans="4:4" x14ac:dyDescent="0.2">
      <c r="D4205" s="148"/>
    </row>
    <row r="4206" spans="4:4" x14ac:dyDescent="0.2">
      <c r="D4206" s="148"/>
    </row>
    <row r="4207" spans="4:4" x14ac:dyDescent="0.2">
      <c r="D4207" s="148"/>
    </row>
    <row r="4208" spans="4:4" x14ac:dyDescent="0.2">
      <c r="D4208" s="148"/>
    </row>
    <row r="4209" spans="4:4" x14ac:dyDescent="0.2">
      <c r="D4209" s="148"/>
    </row>
    <row r="4210" spans="4:4" x14ac:dyDescent="0.2">
      <c r="D4210" s="148"/>
    </row>
    <row r="4211" spans="4:4" x14ac:dyDescent="0.2">
      <c r="D4211" s="148"/>
    </row>
    <row r="4212" spans="4:4" x14ac:dyDescent="0.2">
      <c r="D4212" s="148"/>
    </row>
    <row r="4213" spans="4:4" x14ac:dyDescent="0.2">
      <c r="D4213" s="148"/>
    </row>
    <row r="4214" spans="4:4" x14ac:dyDescent="0.2">
      <c r="D4214" s="148"/>
    </row>
    <row r="4215" spans="4:4" x14ac:dyDescent="0.2">
      <c r="D4215" s="148"/>
    </row>
    <row r="4216" spans="4:4" x14ac:dyDescent="0.2">
      <c r="D4216" s="148"/>
    </row>
    <row r="4217" spans="4:4" x14ac:dyDescent="0.2">
      <c r="D4217" s="148"/>
    </row>
    <row r="4218" spans="4:4" x14ac:dyDescent="0.2">
      <c r="D4218" s="148"/>
    </row>
    <row r="4219" spans="4:4" x14ac:dyDescent="0.2">
      <c r="D4219" s="148"/>
    </row>
    <row r="4220" spans="4:4" x14ac:dyDescent="0.2">
      <c r="D4220" s="148"/>
    </row>
    <row r="4221" spans="4:4" x14ac:dyDescent="0.2">
      <c r="D4221" s="148"/>
    </row>
    <row r="4222" spans="4:4" x14ac:dyDescent="0.2">
      <c r="D4222" s="148"/>
    </row>
    <row r="4223" spans="4:4" x14ac:dyDescent="0.2">
      <c r="D4223" s="148"/>
    </row>
    <row r="4224" spans="4:4" x14ac:dyDescent="0.2">
      <c r="D4224" s="148"/>
    </row>
    <row r="4225" spans="4:4" x14ac:dyDescent="0.2">
      <c r="D4225" s="148"/>
    </row>
    <row r="4226" spans="4:4" x14ac:dyDescent="0.2">
      <c r="D4226" s="148"/>
    </row>
    <row r="4227" spans="4:4" x14ac:dyDescent="0.2">
      <c r="D4227" s="148"/>
    </row>
    <row r="4228" spans="4:4" x14ac:dyDescent="0.2">
      <c r="D4228" s="148"/>
    </row>
    <row r="4229" spans="4:4" x14ac:dyDescent="0.2">
      <c r="D4229" s="148"/>
    </row>
    <row r="4230" spans="4:4" x14ac:dyDescent="0.2">
      <c r="D4230" s="148"/>
    </row>
    <row r="4231" spans="4:4" x14ac:dyDescent="0.2">
      <c r="D4231" s="148"/>
    </row>
    <row r="4232" spans="4:4" x14ac:dyDescent="0.2">
      <c r="D4232" s="148"/>
    </row>
    <row r="4233" spans="4:4" x14ac:dyDescent="0.2">
      <c r="D4233" s="148"/>
    </row>
    <row r="4234" spans="4:4" x14ac:dyDescent="0.2">
      <c r="D4234" s="148"/>
    </row>
    <row r="4235" spans="4:4" x14ac:dyDescent="0.2">
      <c r="D4235" s="148"/>
    </row>
    <row r="4236" spans="4:4" x14ac:dyDescent="0.2">
      <c r="D4236" s="148"/>
    </row>
    <row r="4237" spans="4:4" x14ac:dyDescent="0.2">
      <c r="D4237" s="148"/>
    </row>
    <row r="4238" spans="4:4" x14ac:dyDescent="0.2">
      <c r="D4238" s="148"/>
    </row>
    <row r="4239" spans="4:4" x14ac:dyDescent="0.2">
      <c r="D4239" s="148"/>
    </row>
    <row r="4240" spans="4:4" x14ac:dyDescent="0.2">
      <c r="D4240" s="148"/>
    </row>
    <row r="4241" spans="4:4" x14ac:dyDescent="0.2">
      <c r="D4241" s="148"/>
    </row>
    <row r="4242" spans="4:4" x14ac:dyDescent="0.2">
      <c r="D4242" s="148"/>
    </row>
    <row r="4243" spans="4:4" x14ac:dyDescent="0.2">
      <c r="D4243" s="148"/>
    </row>
    <row r="4244" spans="4:4" x14ac:dyDescent="0.2">
      <c r="D4244" s="148"/>
    </row>
    <row r="4245" spans="4:4" x14ac:dyDescent="0.2">
      <c r="D4245" s="148"/>
    </row>
    <row r="4246" spans="4:4" x14ac:dyDescent="0.2">
      <c r="D4246" s="148"/>
    </row>
    <row r="4247" spans="4:4" x14ac:dyDescent="0.2">
      <c r="D4247" s="148"/>
    </row>
    <row r="4248" spans="4:4" x14ac:dyDescent="0.2">
      <c r="D4248" s="148"/>
    </row>
    <row r="4249" spans="4:4" x14ac:dyDescent="0.2">
      <c r="D4249" s="148"/>
    </row>
    <row r="4250" spans="4:4" x14ac:dyDescent="0.2">
      <c r="D4250" s="148"/>
    </row>
    <row r="4251" spans="4:4" x14ac:dyDescent="0.2">
      <c r="D4251" s="148"/>
    </row>
    <row r="4252" spans="4:4" x14ac:dyDescent="0.2">
      <c r="D4252" s="148"/>
    </row>
    <row r="4253" spans="4:4" x14ac:dyDescent="0.2">
      <c r="D4253" s="148"/>
    </row>
    <row r="4254" spans="4:4" x14ac:dyDescent="0.2">
      <c r="D4254" s="148"/>
    </row>
    <row r="4255" spans="4:4" x14ac:dyDescent="0.2">
      <c r="D4255" s="148"/>
    </row>
    <row r="4256" spans="4:4" x14ac:dyDescent="0.2">
      <c r="D4256" s="148"/>
    </row>
    <row r="4257" spans="4:4" x14ac:dyDescent="0.2">
      <c r="D4257" s="148"/>
    </row>
    <row r="4258" spans="4:4" x14ac:dyDescent="0.2">
      <c r="D4258" s="148"/>
    </row>
    <row r="4259" spans="4:4" x14ac:dyDescent="0.2">
      <c r="D4259" s="148"/>
    </row>
    <row r="4260" spans="4:4" x14ac:dyDescent="0.2">
      <c r="D4260" s="148"/>
    </row>
    <row r="4261" spans="4:4" x14ac:dyDescent="0.2">
      <c r="D4261" s="148"/>
    </row>
    <row r="4262" spans="4:4" x14ac:dyDescent="0.2">
      <c r="D4262" s="148"/>
    </row>
    <row r="4263" spans="4:4" x14ac:dyDescent="0.2">
      <c r="D4263" s="148"/>
    </row>
    <row r="4264" spans="4:4" x14ac:dyDescent="0.2">
      <c r="D4264" s="148"/>
    </row>
    <row r="4265" spans="4:4" x14ac:dyDescent="0.2">
      <c r="D4265" s="148"/>
    </row>
    <row r="4266" spans="4:4" x14ac:dyDescent="0.2">
      <c r="D4266" s="148"/>
    </row>
    <row r="4267" spans="4:4" x14ac:dyDescent="0.2">
      <c r="D4267" s="148"/>
    </row>
    <row r="4268" spans="4:4" x14ac:dyDescent="0.2">
      <c r="D4268" s="148"/>
    </row>
    <row r="4269" spans="4:4" x14ac:dyDescent="0.2">
      <c r="D4269" s="148"/>
    </row>
    <row r="4270" spans="4:4" x14ac:dyDescent="0.2">
      <c r="D4270" s="148"/>
    </row>
    <row r="4271" spans="4:4" x14ac:dyDescent="0.2">
      <c r="D4271" s="148"/>
    </row>
    <row r="4272" spans="4:4" x14ac:dyDescent="0.2">
      <c r="D4272" s="148"/>
    </row>
    <row r="4273" spans="4:4" x14ac:dyDescent="0.2">
      <c r="D4273" s="148"/>
    </row>
    <row r="4274" spans="4:4" x14ac:dyDescent="0.2">
      <c r="D4274" s="148"/>
    </row>
    <row r="4275" spans="4:4" x14ac:dyDescent="0.2">
      <c r="D4275" s="148"/>
    </row>
    <row r="4276" spans="4:4" x14ac:dyDescent="0.2">
      <c r="D4276" s="148"/>
    </row>
    <row r="4277" spans="4:4" x14ac:dyDescent="0.2">
      <c r="D4277" s="148"/>
    </row>
    <row r="4278" spans="4:4" x14ac:dyDescent="0.2">
      <c r="D4278" s="148"/>
    </row>
    <row r="4279" spans="4:4" x14ac:dyDescent="0.2">
      <c r="D4279" s="148"/>
    </row>
    <row r="4280" spans="4:4" x14ac:dyDescent="0.2">
      <c r="D4280" s="148"/>
    </row>
    <row r="4281" spans="4:4" x14ac:dyDescent="0.2">
      <c r="D4281" s="148"/>
    </row>
    <row r="4282" spans="4:4" x14ac:dyDescent="0.2">
      <c r="D4282" s="148"/>
    </row>
    <row r="4283" spans="4:4" x14ac:dyDescent="0.2">
      <c r="D4283" s="148"/>
    </row>
    <row r="4284" spans="4:4" x14ac:dyDescent="0.2">
      <c r="D4284" s="148"/>
    </row>
    <row r="4285" spans="4:4" x14ac:dyDescent="0.2">
      <c r="D4285" s="148"/>
    </row>
    <row r="4286" spans="4:4" x14ac:dyDescent="0.2">
      <c r="D4286" s="148"/>
    </row>
    <row r="4287" spans="4:4" x14ac:dyDescent="0.2">
      <c r="D4287" s="148"/>
    </row>
    <row r="4288" spans="4:4" x14ac:dyDescent="0.2">
      <c r="D4288" s="148"/>
    </row>
    <row r="4289" spans="4:4" x14ac:dyDescent="0.2">
      <c r="D4289" s="148"/>
    </row>
    <row r="4290" spans="4:4" x14ac:dyDescent="0.2">
      <c r="D4290" s="148"/>
    </row>
    <row r="4291" spans="4:4" x14ac:dyDescent="0.2">
      <c r="D4291" s="148"/>
    </row>
    <row r="4292" spans="4:4" x14ac:dyDescent="0.2">
      <c r="D4292" s="148"/>
    </row>
    <row r="4293" spans="4:4" x14ac:dyDescent="0.2">
      <c r="D4293" s="148"/>
    </row>
    <row r="4294" spans="4:4" x14ac:dyDescent="0.2">
      <c r="D4294" s="148"/>
    </row>
    <row r="4295" spans="4:4" x14ac:dyDescent="0.2">
      <c r="D4295" s="148"/>
    </row>
    <row r="4296" spans="4:4" x14ac:dyDescent="0.2">
      <c r="D4296" s="148"/>
    </row>
    <row r="4297" spans="4:4" x14ac:dyDescent="0.2">
      <c r="D4297" s="148"/>
    </row>
    <row r="4298" spans="4:4" x14ac:dyDescent="0.2">
      <c r="D4298" s="148"/>
    </row>
    <row r="4299" spans="4:4" x14ac:dyDescent="0.2">
      <c r="D4299" s="148"/>
    </row>
    <row r="4300" spans="4:4" x14ac:dyDescent="0.2">
      <c r="D4300" s="148"/>
    </row>
    <row r="4301" spans="4:4" x14ac:dyDescent="0.2">
      <c r="D4301" s="148"/>
    </row>
    <row r="4302" spans="4:4" x14ac:dyDescent="0.2">
      <c r="D4302" s="148"/>
    </row>
    <row r="4303" spans="4:4" x14ac:dyDescent="0.2">
      <c r="D4303" s="148"/>
    </row>
    <row r="4304" spans="4:4" x14ac:dyDescent="0.2">
      <c r="D4304" s="148"/>
    </row>
    <row r="4305" spans="4:4" x14ac:dyDescent="0.2">
      <c r="D4305" s="148"/>
    </row>
    <row r="4306" spans="4:4" x14ac:dyDescent="0.2">
      <c r="D4306" s="148"/>
    </row>
    <row r="4307" spans="4:4" x14ac:dyDescent="0.2">
      <c r="D4307" s="148"/>
    </row>
    <row r="4308" spans="4:4" x14ac:dyDescent="0.2">
      <c r="D4308" s="148"/>
    </row>
    <row r="4309" spans="4:4" x14ac:dyDescent="0.2">
      <c r="D4309" s="148"/>
    </row>
    <row r="4310" spans="4:4" x14ac:dyDescent="0.2">
      <c r="D4310" s="148"/>
    </row>
    <row r="4311" spans="4:4" x14ac:dyDescent="0.2">
      <c r="D4311" s="148"/>
    </row>
    <row r="4312" spans="4:4" x14ac:dyDescent="0.2">
      <c r="D4312" s="148"/>
    </row>
    <row r="4313" spans="4:4" x14ac:dyDescent="0.2">
      <c r="D4313" s="148"/>
    </row>
    <row r="4314" spans="4:4" x14ac:dyDescent="0.2">
      <c r="D4314" s="148"/>
    </row>
    <row r="4315" spans="4:4" x14ac:dyDescent="0.2">
      <c r="D4315" s="148"/>
    </row>
    <row r="4316" spans="4:4" x14ac:dyDescent="0.2">
      <c r="D4316" s="148"/>
    </row>
    <row r="4317" spans="4:4" x14ac:dyDescent="0.2">
      <c r="D4317" s="148"/>
    </row>
    <row r="4318" spans="4:4" x14ac:dyDescent="0.2">
      <c r="D4318" s="148"/>
    </row>
    <row r="4319" spans="4:4" x14ac:dyDescent="0.2">
      <c r="D4319" s="148"/>
    </row>
    <row r="4320" spans="4:4" x14ac:dyDescent="0.2">
      <c r="D4320" s="148"/>
    </row>
    <row r="4321" spans="4:4" x14ac:dyDescent="0.2">
      <c r="D4321" s="148"/>
    </row>
    <row r="4322" spans="4:4" x14ac:dyDescent="0.2">
      <c r="D4322" s="148"/>
    </row>
    <row r="4323" spans="4:4" x14ac:dyDescent="0.2">
      <c r="D4323" s="148"/>
    </row>
    <row r="4324" spans="4:4" x14ac:dyDescent="0.2">
      <c r="D4324" s="148"/>
    </row>
    <row r="4325" spans="4:4" x14ac:dyDescent="0.2">
      <c r="D4325" s="148"/>
    </row>
    <row r="4326" spans="4:4" x14ac:dyDescent="0.2">
      <c r="D4326" s="148"/>
    </row>
    <row r="4327" spans="4:4" x14ac:dyDescent="0.2">
      <c r="D4327" s="148"/>
    </row>
    <row r="4328" spans="4:4" x14ac:dyDescent="0.2">
      <c r="D4328" s="148"/>
    </row>
    <row r="4329" spans="4:4" x14ac:dyDescent="0.2">
      <c r="D4329" s="148"/>
    </row>
    <row r="4330" spans="4:4" x14ac:dyDescent="0.2">
      <c r="D4330" s="148"/>
    </row>
    <row r="4331" spans="4:4" x14ac:dyDescent="0.2">
      <c r="D4331" s="148"/>
    </row>
    <row r="4332" spans="4:4" x14ac:dyDescent="0.2">
      <c r="D4332" s="148"/>
    </row>
    <row r="4333" spans="4:4" x14ac:dyDescent="0.2">
      <c r="D4333" s="148"/>
    </row>
    <row r="4334" spans="4:4" x14ac:dyDescent="0.2">
      <c r="D4334" s="148"/>
    </row>
    <row r="4335" spans="4:4" x14ac:dyDescent="0.2">
      <c r="D4335" s="148"/>
    </row>
    <row r="4336" spans="4:4" x14ac:dyDescent="0.2">
      <c r="D4336" s="148"/>
    </row>
    <row r="4337" spans="4:4" x14ac:dyDescent="0.2">
      <c r="D4337" s="148"/>
    </row>
    <row r="4338" spans="4:4" x14ac:dyDescent="0.2">
      <c r="D4338" s="148"/>
    </row>
    <row r="4339" spans="4:4" x14ac:dyDescent="0.2">
      <c r="D4339" s="148"/>
    </row>
    <row r="4340" spans="4:4" x14ac:dyDescent="0.2">
      <c r="D4340" s="148"/>
    </row>
    <row r="4341" spans="4:4" x14ac:dyDescent="0.2">
      <c r="D4341" s="148"/>
    </row>
    <row r="4342" spans="4:4" x14ac:dyDescent="0.2">
      <c r="D4342" s="148"/>
    </row>
    <row r="4343" spans="4:4" x14ac:dyDescent="0.2">
      <c r="D4343" s="148"/>
    </row>
    <row r="4344" spans="4:4" x14ac:dyDescent="0.2">
      <c r="D4344" s="148"/>
    </row>
    <row r="4345" spans="4:4" x14ac:dyDescent="0.2">
      <c r="D4345" s="148"/>
    </row>
    <row r="4346" spans="4:4" x14ac:dyDescent="0.2">
      <c r="D4346" s="148"/>
    </row>
    <row r="4347" spans="4:4" x14ac:dyDescent="0.2">
      <c r="D4347" s="148"/>
    </row>
    <row r="4348" spans="4:4" x14ac:dyDescent="0.2">
      <c r="D4348" s="148"/>
    </row>
    <row r="4349" spans="4:4" x14ac:dyDescent="0.2">
      <c r="D4349" s="148"/>
    </row>
    <row r="4350" spans="4:4" x14ac:dyDescent="0.2">
      <c r="D4350" s="148"/>
    </row>
    <row r="4351" spans="4:4" x14ac:dyDescent="0.2">
      <c r="D4351" s="148"/>
    </row>
    <row r="4352" spans="4:4" x14ac:dyDescent="0.2">
      <c r="D4352" s="148"/>
    </row>
    <row r="4353" spans="4:4" x14ac:dyDescent="0.2">
      <c r="D4353" s="148"/>
    </row>
    <row r="4354" spans="4:4" x14ac:dyDescent="0.2">
      <c r="D4354" s="148"/>
    </row>
    <row r="4355" spans="4:4" x14ac:dyDescent="0.2">
      <c r="D4355" s="148"/>
    </row>
    <row r="4356" spans="4:4" x14ac:dyDescent="0.2">
      <c r="D4356" s="148"/>
    </row>
    <row r="4357" spans="4:4" x14ac:dyDescent="0.2">
      <c r="D4357" s="148"/>
    </row>
    <row r="4358" spans="4:4" x14ac:dyDescent="0.2">
      <c r="D4358" s="148"/>
    </row>
    <row r="4359" spans="4:4" x14ac:dyDescent="0.2">
      <c r="D4359" s="148"/>
    </row>
    <row r="4360" spans="4:4" x14ac:dyDescent="0.2">
      <c r="D4360" s="148"/>
    </row>
    <row r="4361" spans="4:4" x14ac:dyDescent="0.2">
      <c r="D4361" s="148"/>
    </row>
    <row r="4362" spans="4:4" x14ac:dyDescent="0.2">
      <c r="D4362" s="148"/>
    </row>
    <row r="4363" spans="4:4" x14ac:dyDescent="0.2">
      <c r="D4363" s="148"/>
    </row>
    <row r="4364" spans="4:4" x14ac:dyDescent="0.2">
      <c r="D4364" s="148"/>
    </row>
    <row r="4365" spans="4:4" x14ac:dyDescent="0.2">
      <c r="D4365" s="148"/>
    </row>
    <row r="4366" spans="4:4" x14ac:dyDescent="0.2">
      <c r="D4366" s="148"/>
    </row>
    <row r="4367" spans="4:4" x14ac:dyDescent="0.2">
      <c r="D4367" s="148"/>
    </row>
    <row r="4368" spans="4:4" x14ac:dyDescent="0.2">
      <c r="D4368" s="148"/>
    </row>
    <row r="4369" spans="4:4" x14ac:dyDescent="0.2">
      <c r="D4369" s="148"/>
    </row>
    <row r="4370" spans="4:4" x14ac:dyDescent="0.2">
      <c r="D4370" s="148"/>
    </row>
    <row r="4371" spans="4:4" x14ac:dyDescent="0.2">
      <c r="D4371" s="148"/>
    </row>
    <row r="4372" spans="4:4" x14ac:dyDescent="0.2">
      <c r="D4372" s="148"/>
    </row>
    <row r="4373" spans="4:4" x14ac:dyDescent="0.2">
      <c r="D4373" s="148"/>
    </row>
    <row r="4374" spans="4:4" x14ac:dyDescent="0.2">
      <c r="D4374" s="148"/>
    </row>
    <row r="4375" spans="4:4" x14ac:dyDescent="0.2">
      <c r="D4375" s="148"/>
    </row>
    <row r="4376" spans="4:4" x14ac:dyDescent="0.2">
      <c r="D4376" s="148"/>
    </row>
    <row r="4377" spans="4:4" x14ac:dyDescent="0.2">
      <c r="D4377" s="148"/>
    </row>
    <row r="4378" spans="4:4" x14ac:dyDescent="0.2">
      <c r="D4378" s="148"/>
    </row>
    <row r="4379" spans="4:4" x14ac:dyDescent="0.2">
      <c r="D4379" s="148"/>
    </row>
    <row r="4380" spans="4:4" x14ac:dyDescent="0.2">
      <c r="D4380" s="148"/>
    </row>
    <row r="4381" spans="4:4" x14ac:dyDescent="0.2">
      <c r="D4381" s="148"/>
    </row>
    <row r="4382" spans="4:4" x14ac:dyDescent="0.2">
      <c r="D4382" s="148"/>
    </row>
    <row r="4383" spans="4:4" x14ac:dyDescent="0.2">
      <c r="D4383" s="148"/>
    </row>
    <row r="4384" spans="4:4" x14ac:dyDescent="0.2">
      <c r="D4384" s="148"/>
    </row>
    <row r="4385" spans="4:4" x14ac:dyDescent="0.2">
      <c r="D4385" s="148"/>
    </row>
    <row r="4386" spans="4:4" x14ac:dyDescent="0.2">
      <c r="D4386" s="148"/>
    </row>
    <row r="4387" spans="4:4" x14ac:dyDescent="0.2">
      <c r="D4387" s="148"/>
    </row>
    <row r="4388" spans="4:4" x14ac:dyDescent="0.2">
      <c r="D4388" s="148"/>
    </row>
    <row r="4389" spans="4:4" x14ac:dyDescent="0.2">
      <c r="D4389" s="148"/>
    </row>
    <row r="4390" spans="4:4" x14ac:dyDescent="0.2">
      <c r="D4390" s="148"/>
    </row>
    <row r="4391" spans="4:4" x14ac:dyDescent="0.2">
      <c r="D4391" s="148"/>
    </row>
    <row r="4392" spans="4:4" x14ac:dyDescent="0.2">
      <c r="D4392" s="148"/>
    </row>
    <row r="4393" spans="4:4" x14ac:dyDescent="0.2">
      <c r="D4393" s="148"/>
    </row>
    <row r="4394" spans="4:4" x14ac:dyDescent="0.2">
      <c r="D4394" s="148"/>
    </row>
    <row r="4395" spans="4:4" x14ac:dyDescent="0.2">
      <c r="D4395" s="148"/>
    </row>
    <row r="4396" spans="4:4" x14ac:dyDescent="0.2">
      <c r="D4396" s="148"/>
    </row>
    <row r="4397" spans="4:4" x14ac:dyDescent="0.2">
      <c r="D4397" s="148"/>
    </row>
    <row r="4398" spans="4:4" x14ac:dyDescent="0.2">
      <c r="D4398" s="148"/>
    </row>
    <row r="4399" spans="4:4" x14ac:dyDescent="0.2">
      <c r="D4399" s="148"/>
    </row>
    <row r="4400" spans="4:4" x14ac:dyDescent="0.2">
      <c r="D4400" s="148"/>
    </row>
    <row r="4401" spans="4:4" x14ac:dyDescent="0.2">
      <c r="D4401" s="148"/>
    </row>
    <row r="4402" spans="4:4" x14ac:dyDescent="0.2">
      <c r="D4402" s="148"/>
    </row>
    <row r="4403" spans="4:4" x14ac:dyDescent="0.2">
      <c r="D4403" s="148"/>
    </row>
    <row r="4404" spans="4:4" x14ac:dyDescent="0.2">
      <c r="D4404" s="148"/>
    </row>
    <row r="4405" spans="4:4" x14ac:dyDescent="0.2">
      <c r="D4405" s="148"/>
    </row>
    <row r="4406" spans="4:4" x14ac:dyDescent="0.2">
      <c r="D4406" s="148"/>
    </row>
    <row r="4407" spans="4:4" x14ac:dyDescent="0.2">
      <c r="D4407" s="148"/>
    </row>
    <row r="4408" spans="4:4" x14ac:dyDescent="0.2">
      <c r="D4408" s="148"/>
    </row>
    <row r="4409" spans="4:4" x14ac:dyDescent="0.2">
      <c r="D4409" s="148"/>
    </row>
    <row r="4410" spans="4:4" x14ac:dyDescent="0.2">
      <c r="D4410" s="148"/>
    </row>
    <row r="4411" spans="4:4" x14ac:dyDescent="0.2">
      <c r="D4411" s="148"/>
    </row>
    <row r="4412" spans="4:4" x14ac:dyDescent="0.2">
      <c r="D4412" s="148"/>
    </row>
    <row r="4413" spans="4:4" x14ac:dyDescent="0.2">
      <c r="D4413" s="148"/>
    </row>
    <row r="4414" spans="4:4" x14ac:dyDescent="0.2">
      <c r="D4414" s="148"/>
    </row>
    <row r="4415" spans="4:4" x14ac:dyDescent="0.2">
      <c r="D4415" s="148"/>
    </row>
    <row r="4416" spans="4:4" x14ac:dyDescent="0.2">
      <c r="D4416" s="148"/>
    </row>
    <row r="4417" spans="4:4" x14ac:dyDescent="0.2">
      <c r="D4417" s="148"/>
    </row>
    <row r="4418" spans="4:4" x14ac:dyDescent="0.2">
      <c r="D4418" s="148"/>
    </row>
    <row r="4419" spans="4:4" x14ac:dyDescent="0.2">
      <c r="D4419" s="148"/>
    </row>
    <row r="4420" spans="4:4" x14ac:dyDescent="0.2">
      <c r="D4420" s="148"/>
    </row>
    <row r="4421" spans="4:4" x14ac:dyDescent="0.2">
      <c r="D4421" s="148"/>
    </row>
    <row r="4422" spans="4:4" x14ac:dyDescent="0.2">
      <c r="D4422" s="148"/>
    </row>
    <row r="4423" spans="4:4" x14ac:dyDescent="0.2">
      <c r="D4423" s="148"/>
    </row>
    <row r="4424" spans="4:4" x14ac:dyDescent="0.2">
      <c r="D4424" s="148"/>
    </row>
    <row r="4425" spans="4:4" x14ac:dyDescent="0.2">
      <c r="D4425" s="148"/>
    </row>
    <row r="4426" spans="4:4" x14ac:dyDescent="0.2">
      <c r="D4426" s="148"/>
    </row>
    <row r="4427" spans="4:4" x14ac:dyDescent="0.2">
      <c r="D4427" s="148"/>
    </row>
    <row r="4428" spans="4:4" x14ac:dyDescent="0.2">
      <c r="D4428" s="148"/>
    </row>
    <row r="4429" spans="4:4" x14ac:dyDescent="0.2">
      <c r="D4429" s="148"/>
    </row>
    <row r="4430" spans="4:4" x14ac:dyDescent="0.2">
      <c r="D4430" s="148"/>
    </row>
    <row r="4431" spans="4:4" x14ac:dyDescent="0.2">
      <c r="D4431" s="148"/>
    </row>
    <row r="4432" spans="4:4" x14ac:dyDescent="0.2">
      <c r="D4432" s="148"/>
    </row>
    <row r="4433" spans="4:4" x14ac:dyDescent="0.2">
      <c r="D4433" s="148"/>
    </row>
    <row r="4434" spans="4:4" x14ac:dyDescent="0.2">
      <c r="D4434" s="148"/>
    </row>
    <row r="4435" spans="4:4" x14ac:dyDescent="0.2">
      <c r="D4435" s="148"/>
    </row>
    <row r="4436" spans="4:4" x14ac:dyDescent="0.2">
      <c r="D4436" s="148"/>
    </row>
    <row r="4437" spans="4:4" x14ac:dyDescent="0.2">
      <c r="D4437" s="148"/>
    </row>
    <row r="4438" spans="4:4" x14ac:dyDescent="0.2">
      <c r="D4438" s="148"/>
    </row>
    <row r="4439" spans="4:4" x14ac:dyDescent="0.2">
      <c r="D4439" s="148"/>
    </row>
    <row r="4440" spans="4:4" x14ac:dyDescent="0.2">
      <c r="D4440" s="148"/>
    </row>
    <row r="4441" spans="4:4" x14ac:dyDescent="0.2">
      <c r="D4441" s="148"/>
    </row>
    <row r="4442" spans="4:4" x14ac:dyDescent="0.2">
      <c r="D4442" s="148"/>
    </row>
    <row r="4443" spans="4:4" x14ac:dyDescent="0.2">
      <c r="D4443" s="148"/>
    </row>
    <row r="4444" spans="4:4" x14ac:dyDescent="0.2">
      <c r="D4444" s="148"/>
    </row>
    <row r="4445" spans="4:4" x14ac:dyDescent="0.2">
      <c r="D4445" s="148"/>
    </row>
    <row r="4446" spans="4:4" x14ac:dyDescent="0.2">
      <c r="D4446" s="148"/>
    </row>
    <row r="4447" spans="4:4" x14ac:dyDescent="0.2">
      <c r="D4447" s="148"/>
    </row>
    <row r="4448" spans="4:4" x14ac:dyDescent="0.2">
      <c r="D4448" s="148"/>
    </row>
    <row r="4449" spans="4:4" x14ac:dyDescent="0.2">
      <c r="D4449" s="148"/>
    </row>
    <row r="4450" spans="4:4" x14ac:dyDescent="0.2">
      <c r="D4450" s="148"/>
    </row>
    <row r="4451" spans="4:4" x14ac:dyDescent="0.2">
      <c r="D4451" s="148"/>
    </row>
    <row r="4452" spans="4:4" x14ac:dyDescent="0.2">
      <c r="D4452" s="148"/>
    </row>
    <row r="4453" spans="4:4" x14ac:dyDescent="0.2">
      <c r="D4453" s="148"/>
    </row>
    <row r="4454" spans="4:4" x14ac:dyDescent="0.2">
      <c r="D4454" s="148"/>
    </row>
    <row r="4455" spans="4:4" x14ac:dyDescent="0.2">
      <c r="D4455" s="148"/>
    </row>
    <row r="4456" spans="4:4" x14ac:dyDescent="0.2">
      <c r="D4456" s="148"/>
    </row>
    <row r="4457" spans="4:4" x14ac:dyDescent="0.2">
      <c r="D4457" s="148"/>
    </row>
    <row r="4458" spans="4:4" x14ac:dyDescent="0.2">
      <c r="D4458" s="148"/>
    </row>
    <row r="4459" spans="4:4" x14ac:dyDescent="0.2">
      <c r="D4459" s="148"/>
    </row>
    <row r="4460" spans="4:4" x14ac:dyDescent="0.2">
      <c r="D4460" s="148"/>
    </row>
    <row r="4461" spans="4:4" x14ac:dyDescent="0.2">
      <c r="D4461" s="148"/>
    </row>
    <row r="4462" spans="4:4" x14ac:dyDescent="0.2">
      <c r="D4462" s="148"/>
    </row>
    <row r="4463" spans="4:4" x14ac:dyDescent="0.2">
      <c r="D4463" s="148"/>
    </row>
    <row r="4464" spans="4:4" x14ac:dyDescent="0.2">
      <c r="D4464" s="148"/>
    </row>
    <row r="4465" spans="4:4" x14ac:dyDescent="0.2">
      <c r="D4465" s="148"/>
    </row>
    <row r="4466" spans="4:4" x14ac:dyDescent="0.2">
      <c r="D4466" s="148"/>
    </row>
    <row r="4467" spans="4:4" x14ac:dyDescent="0.2">
      <c r="D4467" s="148"/>
    </row>
    <row r="4468" spans="4:4" x14ac:dyDescent="0.2">
      <c r="D4468" s="148"/>
    </row>
    <row r="4469" spans="4:4" x14ac:dyDescent="0.2">
      <c r="D4469" s="148"/>
    </row>
    <row r="4470" spans="4:4" x14ac:dyDescent="0.2">
      <c r="D4470" s="148"/>
    </row>
    <row r="4471" spans="4:4" x14ac:dyDescent="0.2">
      <c r="D4471" s="148"/>
    </row>
    <row r="4472" spans="4:4" x14ac:dyDescent="0.2">
      <c r="D4472" s="148"/>
    </row>
    <row r="4473" spans="4:4" x14ac:dyDescent="0.2">
      <c r="D4473" s="148"/>
    </row>
    <row r="4474" spans="4:4" x14ac:dyDescent="0.2">
      <c r="D4474" s="148"/>
    </row>
    <row r="4475" spans="4:4" x14ac:dyDescent="0.2">
      <c r="D4475" s="148"/>
    </row>
    <row r="4476" spans="4:4" x14ac:dyDescent="0.2">
      <c r="D4476" s="148"/>
    </row>
    <row r="4477" spans="4:4" x14ac:dyDescent="0.2">
      <c r="D4477" s="148"/>
    </row>
    <row r="4478" spans="4:4" x14ac:dyDescent="0.2">
      <c r="D4478" s="148"/>
    </row>
    <row r="4479" spans="4:4" x14ac:dyDescent="0.2">
      <c r="D4479" s="148"/>
    </row>
    <row r="4480" spans="4:4" x14ac:dyDescent="0.2">
      <c r="D4480" s="148"/>
    </row>
    <row r="4481" spans="4:4" x14ac:dyDescent="0.2">
      <c r="D4481" s="148"/>
    </row>
    <row r="4482" spans="4:4" x14ac:dyDescent="0.2">
      <c r="D4482" s="148"/>
    </row>
    <row r="4483" spans="4:4" x14ac:dyDescent="0.2">
      <c r="D4483" s="148"/>
    </row>
    <row r="4484" spans="4:4" x14ac:dyDescent="0.2">
      <c r="D4484" s="148"/>
    </row>
    <row r="4485" spans="4:4" x14ac:dyDescent="0.2">
      <c r="D4485" s="148"/>
    </row>
    <row r="4486" spans="4:4" x14ac:dyDescent="0.2">
      <c r="D4486" s="148"/>
    </row>
    <row r="4487" spans="4:4" x14ac:dyDescent="0.2">
      <c r="D4487" s="148"/>
    </row>
    <row r="4488" spans="4:4" x14ac:dyDescent="0.2">
      <c r="D4488" s="148"/>
    </row>
    <row r="4489" spans="4:4" x14ac:dyDescent="0.2">
      <c r="D4489" s="148"/>
    </row>
    <row r="4490" spans="4:4" x14ac:dyDescent="0.2">
      <c r="D4490" s="148"/>
    </row>
    <row r="4491" spans="4:4" x14ac:dyDescent="0.2">
      <c r="D4491" s="148"/>
    </row>
    <row r="4492" spans="4:4" x14ac:dyDescent="0.2">
      <c r="D4492" s="148"/>
    </row>
    <row r="4493" spans="4:4" x14ac:dyDescent="0.2">
      <c r="D4493" s="148"/>
    </row>
    <row r="4494" spans="4:4" x14ac:dyDescent="0.2">
      <c r="D4494" s="148"/>
    </row>
    <row r="4495" spans="4:4" x14ac:dyDescent="0.2">
      <c r="D4495" s="148"/>
    </row>
    <row r="4496" spans="4:4" x14ac:dyDescent="0.2">
      <c r="D4496" s="148"/>
    </row>
    <row r="4497" spans="4:4" x14ac:dyDescent="0.2">
      <c r="D4497" s="148"/>
    </row>
    <row r="4498" spans="4:4" x14ac:dyDescent="0.2">
      <c r="D4498" s="148"/>
    </row>
    <row r="4499" spans="4:4" x14ac:dyDescent="0.2">
      <c r="D4499" s="148"/>
    </row>
    <row r="4500" spans="4:4" x14ac:dyDescent="0.2">
      <c r="D4500" s="148"/>
    </row>
    <row r="4501" spans="4:4" x14ac:dyDescent="0.2">
      <c r="D4501" s="148"/>
    </row>
    <row r="4502" spans="4:4" x14ac:dyDescent="0.2">
      <c r="D4502" s="148"/>
    </row>
    <row r="4503" spans="4:4" x14ac:dyDescent="0.2">
      <c r="D4503" s="148"/>
    </row>
    <row r="4504" spans="4:4" x14ac:dyDescent="0.2">
      <c r="D4504" s="148"/>
    </row>
    <row r="4505" spans="4:4" x14ac:dyDescent="0.2">
      <c r="D4505" s="148"/>
    </row>
    <row r="4506" spans="4:4" x14ac:dyDescent="0.2">
      <c r="D4506" s="148"/>
    </row>
    <row r="4507" spans="4:4" x14ac:dyDescent="0.2">
      <c r="D4507" s="148"/>
    </row>
    <row r="4508" spans="4:4" x14ac:dyDescent="0.2">
      <c r="D4508" s="148"/>
    </row>
    <row r="4509" spans="4:4" x14ac:dyDescent="0.2">
      <c r="D4509" s="148"/>
    </row>
    <row r="4510" spans="4:4" x14ac:dyDescent="0.2">
      <c r="D4510" s="148"/>
    </row>
    <row r="4511" spans="4:4" x14ac:dyDescent="0.2">
      <c r="D4511" s="148"/>
    </row>
    <row r="4512" spans="4:4" x14ac:dyDescent="0.2">
      <c r="D4512" s="148"/>
    </row>
    <row r="4513" spans="4:4" x14ac:dyDescent="0.2">
      <c r="D4513" s="148"/>
    </row>
    <row r="4514" spans="4:4" x14ac:dyDescent="0.2">
      <c r="D4514" s="148"/>
    </row>
    <row r="4515" spans="4:4" x14ac:dyDescent="0.2">
      <c r="D4515" s="148"/>
    </row>
    <row r="4516" spans="4:4" x14ac:dyDescent="0.2">
      <c r="D4516" s="148"/>
    </row>
    <row r="4517" spans="4:4" x14ac:dyDescent="0.2">
      <c r="D4517" s="148"/>
    </row>
    <row r="4518" spans="4:4" x14ac:dyDescent="0.2">
      <c r="D4518" s="148"/>
    </row>
    <row r="4519" spans="4:4" x14ac:dyDescent="0.2">
      <c r="D4519" s="148"/>
    </row>
    <row r="4520" spans="4:4" x14ac:dyDescent="0.2">
      <c r="D4520" s="148"/>
    </row>
    <row r="4521" spans="4:4" x14ac:dyDescent="0.2">
      <c r="D4521" s="148"/>
    </row>
    <row r="4522" spans="4:4" x14ac:dyDescent="0.2">
      <c r="D4522" s="148"/>
    </row>
    <row r="4523" spans="4:4" x14ac:dyDescent="0.2">
      <c r="D4523" s="148"/>
    </row>
    <row r="4524" spans="4:4" x14ac:dyDescent="0.2">
      <c r="D4524" s="148"/>
    </row>
    <row r="4525" spans="4:4" x14ac:dyDescent="0.2">
      <c r="D4525" s="148"/>
    </row>
    <row r="4526" spans="4:4" x14ac:dyDescent="0.2">
      <c r="D4526" s="148"/>
    </row>
    <row r="4527" spans="4:4" x14ac:dyDescent="0.2">
      <c r="D4527" s="148"/>
    </row>
    <row r="4528" spans="4:4" x14ac:dyDescent="0.2">
      <c r="D4528" s="148"/>
    </row>
    <row r="4529" spans="4:4" x14ac:dyDescent="0.2">
      <c r="D4529" s="148"/>
    </row>
    <row r="4530" spans="4:4" x14ac:dyDescent="0.2">
      <c r="D4530" s="148"/>
    </row>
    <row r="4531" spans="4:4" x14ac:dyDescent="0.2">
      <c r="D4531" s="148"/>
    </row>
    <row r="4532" spans="4:4" x14ac:dyDescent="0.2">
      <c r="D4532" s="148"/>
    </row>
    <row r="4533" spans="4:4" x14ac:dyDescent="0.2">
      <c r="D4533" s="148"/>
    </row>
    <row r="4534" spans="4:4" x14ac:dyDescent="0.2">
      <c r="D4534" s="148"/>
    </row>
    <row r="4535" spans="4:4" x14ac:dyDescent="0.2">
      <c r="D4535" s="148"/>
    </row>
    <row r="4536" spans="4:4" x14ac:dyDescent="0.2">
      <c r="D4536" s="148"/>
    </row>
    <row r="4537" spans="4:4" x14ac:dyDescent="0.2">
      <c r="D4537" s="148"/>
    </row>
    <row r="4538" spans="4:4" x14ac:dyDescent="0.2">
      <c r="D4538" s="148"/>
    </row>
    <row r="4539" spans="4:4" x14ac:dyDescent="0.2">
      <c r="D4539" s="148"/>
    </row>
    <row r="4540" spans="4:4" x14ac:dyDescent="0.2">
      <c r="D4540" s="148"/>
    </row>
    <row r="4541" spans="4:4" x14ac:dyDescent="0.2">
      <c r="D4541" s="148"/>
    </row>
    <row r="4542" spans="4:4" x14ac:dyDescent="0.2">
      <c r="D4542" s="148"/>
    </row>
    <row r="4543" spans="4:4" x14ac:dyDescent="0.2">
      <c r="D4543" s="148"/>
    </row>
    <row r="4544" spans="4:4" x14ac:dyDescent="0.2">
      <c r="D4544" s="148"/>
    </row>
    <row r="4545" spans="4:4" x14ac:dyDescent="0.2">
      <c r="D4545" s="148"/>
    </row>
    <row r="4546" spans="4:4" x14ac:dyDescent="0.2">
      <c r="D4546" s="148"/>
    </row>
    <row r="4547" spans="4:4" x14ac:dyDescent="0.2">
      <c r="D4547" s="148"/>
    </row>
    <row r="4548" spans="4:4" x14ac:dyDescent="0.2">
      <c r="D4548" s="148"/>
    </row>
    <row r="4549" spans="4:4" x14ac:dyDescent="0.2">
      <c r="D4549" s="148"/>
    </row>
    <row r="4550" spans="4:4" x14ac:dyDescent="0.2">
      <c r="D4550" s="148"/>
    </row>
    <row r="4551" spans="4:4" x14ac:dyDescent="0.2">
      <c r="D4551" s="148"/>
    </row>
    <row r="4552" spans="4:4" x14ac:dyDescent="0.2">
      <c r="D4552" s="148"/>
    </row>
    <row r="4553" spans="4:4" x14ac:dyDescent="0.2">
      <c r="D4553" s="148"/>
    </row>
    <row r="4554" spans="4:4" x14ac:dyDescent="0.2">
      <c r="D4554" s="148"/>
    </row>
    <row r="4555" spans="4:4" x14ac:dyDescent="0.2">
      <c r="D4555" s="148"/>
    </row>
    <row r="4556" spans="4:4" x14ac:dyDescent="0.2">
      <c r="D4556" s="148"/>
    </row>
    <row r="4557" spans="4:4" x14ac:dyDescent="0.2">
      <c r="D4557" s="148"/>
    </row>
    <row r="4558" spans="4:4" x14ac:dyDescent="0.2">
      <c r="D4558" s="148"/>
    </row>
    <row r="4559" spans="4:4" x14ac:dyDescent="0.2">
      <c r="D4559" s="148"/>
    </row>
    <row r="4560" spans="4:4" x14ac:dyDescent="0.2">
      <c r="D4560" s="148"/>
    </row>
    <row r="4561" spans="4:4" x14ac:dyDescent="0.2">
      <c r="D4561" s="148"/>
    </row>
    <row r="4562" spans="4:4" x14ac:dyDescent="0.2">
      <c r="D4562" s="148"/>
    </row>
    <row r="4563" spans="4:4" x14ac:dyDescent="0.2">
      <c r="D4563" s="148"/>
    </row>
    <row r="4564" spans="4:4" x14ac:dyDescent="0.2">
      <c r="D4564" s="148"/>
    </row>
    <row r="4565" spans="4:4" x14ac:dyDescent="0.2">
      <c r="D4565" s="148"/>
    </row>
    <row r="4566" spans="4:4" x14ac:dyDescent="0.2">
      <c r="D4566" s="148"/>
    </row>
    <row r="4567" spans="4:4" x14ac:dyDescent="0.2">
      <c r="D4567" s="148"/>
    </row>
    <row r="4568" spans="4:4" x14ac:dyDescent="0.2">
      <c r="D4568" s="148"/>
    </row>
    <row r="4569" spans="4:4" x14ac:dyDescent="0.2">
      <c r="D4569" s="148"/>
    </row>
    <row r="4570" spans="4:4" x14ac:dyDescent="0.2">
      <c r="D4570" s="148"/>
    </row>
    <row r="4571" spans="4:4" x14ac:dyDescent="0.2">
      <c r="D4571" s="148"/>
    </row>
    <row r="4572" spans="4:4" x14ac:dyDescent="0.2">
      <c r="D4572" s="148"/>
    </row>
    <row r="4573" spans="4:4" x14ac:dyDescent="0.2">
      <c r="D4573" s="148"/>
    </row>
    <row r="4574" spans="4:4" x14ac:dyDescent="0.2">
      <c r="D4574" s="148"/>
    </row>
    <row r="4575" spans="4:4" x14ac:dyDescent="0.2">
      <c r="D4575" s="148"/>
    </row>
    <row r="4576" spans="4:4" x14ac:dyDescent="0.2">
      <c r="D4576" s="148"/>
    </row>
    <row r="4577" spans="4:4" x14ac:dyDescent="0.2">
      <c r="D4577" s="148"/>
    </row>
    <row r="4578" spans="4:4" x14ac:dyDescent="0.2">
      <c r="D4578" s="148"/>
    </row>
    <row r="4579" spans="4:4" x14ac:dyDescent="0.2">
      <c r="D4579" s="148"/>
    </row>
    <row r="4580" spans="4:4" x14ac:dyDescent="0.2">
      <c r="D4580" s="148"/>
    </row>
    <row r="4581" spans="4:4" x14ac:dyDescent="0.2">
      <c r="D4581" s="148"/>
    </row>
    <row r="4582" spans="4:4" x14ac:dyDescent="0.2">
      <c r="D4582" s="148"/>
    </row>
    <row r="4583" spans="4:4" x14ac:dyDescent="0.2">
      <c r="D4583" s="148"/>
    </row>
    <row r="4584" spans="4:4" x14ac:dyDescent="0.2">
      <c r="D4584" s="148"/>
    </row>
    <row r="4585" spans="4:4" x14ac:dyDescent="0.2">
      <c r="D4585" s="148"/>
    </row>
    <row r="4586" spans="4:4" x14ac:dyDescent="0.2">
      <c r="D4586" s="148"/>
    </row>
    <row r="4587" spans="4:4" x14ac:dyDescent="0.2">
      <c r="D4587" s="148"/>
    </row>
    <row r="4588" spans="4:4" x14ac:dyDescent="0.2">
      <c r="D4588" s="148"/>
    </row>
    <row r="4589" spans="4:4" x14ac:dyDescent="0.2">
      <c r="D4589" s="148"/>
    </row>
    <row r="4590" spans="4:4" x14ac:dyDescent="0.2">
      <c r="D4590" s="148"/>
    </row>
    <row r="4591" spans="4:4" x14ac:dyDescent="0.2">
      <c r="D4591" s="148"/>
    </row>
    <row r="4592" spans="4:4" x14ac:dyDescent="0.2">
      <c r="D4592" s="148"/>
    </row>
    <row r="4593" spans="4:4" x14ac:dyDescent="0.2">
      <c r="D4593" s="148"/>
    </row>
    <row r="4594" spans="4:4" x14ac:dyDescent="0.2">
      <c r="D4594" s="148"/>
    </row>
    <row r="4595" spans="4:4" x14ac:dyDescent="0.2">
      <c r="D4595" s="148"/>
    </row>
    <row r="4596" spans="4:4" x14ac:dyDescent="0.2">
      <c r="D4596" s="148"/>
    </row>
    <row r="4597" spans="4:4" x14ac:dyDescent="0.2">
      <c r="D4597" s="148"/>
    </row>
    <row r="4598" spans="4:4" x14ac:dyDescent="0.2">
      <c r="D4598" s="148"/>
    </row>
    <row r="4599" spans="4:4" x14ac:dyDescent="0.2">
      <c r="D4599" s="148"/>
    </row>
    <row r="4600" spans="4:4" x14ac:dyDescent="0.2">
      <c r="D4600" s="148"/>
    </row>
    <row r="4601" spans="4:4" x14ac:dyDescent="0.2">
      <c r="D4601" s="148"/>
    </row>
    <row r="4602" spans="4:4" x14ac:dyDescent="0.2">
      <c r="D4602" s="148"/>
    </row>
    <row r="4603" spans="4:4" x14ac:dyDescent="0.2">
      <c r="D4603" s="148"/>
    </row>
    <row r="4604" spans="4:4" x14ac:dyDescent="0.2">
      <c r="D4604" s="148"/>
    </row>
    <row r="4605" spans="4:4" x14ac:dyDescent="0.2">
      <c r="D4605" s="148"/>
    </row>
    <row r="4606" spans="4:4" x14ac:dyDescent="0.2">
      <c r="D4606" s="148"/>
    </row>
    <row r="4607" spans="4:4" x14ac:dyDescent="0.2">
      <c r="D4607" s="148"/>
    </row>
    <row r="4608" spans="4:4" x14ac:dyDescent="0.2">
      <c r="D4608" s="148"/>
    </row>
    <row r="4609" spans="4:4" x14ac:dyDescent="0.2">
      <c r="D4609" s="148"/>
    </row>
    <row r="4610" spans="4:4" x14ac:dyDescent="0.2">
      <c r="D4610" s="148"/>
    </row>
    <row r="4611" spans="4:4" x14ac:dyDescent="0.2">
      <c r="D4611" s="148"/>
    </row>
    <row r="4612" spans="4:4" x14ac:dyDescent="0.2">
      <c r="D4612" s="148"/>
    </row>
    <row r="4613" spans="4:4" x14ac:dyDescent="0.2">
      <c r="D4613" s="148"/>
    </row>
    <row r="4614" spans="4:4" x14ac:dyDescent="0.2">
      <c r="D4614" s="148"/>
    </row>
    <row r="4615" spans="4:4" x14ac:dyDescent="0.2">
      <c r="D4615" s="148"/>
    </row>
    <row r="4616" spans="4:4" x14ac:dyDescent="0.2">
      <c r="D4616" s="148"/>
    </row>
    <row r="4617" spans="4:4" x14ac:dyDescent="0.2">
      <c r="D4617" s="148"/>
    </row>
    <row r="4618" spans="4:4" x14ac:dyDescent="0.2">
      <c r="D4618" s="148"/>
    </row>
    <row r="4619" spans="4:4" x14ac:dyDescent="0.2">
      <c r="D4619" s="148"/>
    </row>
    <row r="4620" spans="4:4" x14ac:dyDescent="0.2">
      <c r="D4620" s="148"/>
    </row>
    <row r="4621" spans="4:4" x14ac:dyDescent="0.2">
      <c r="D4621" s="148"/>
    </row>
    <row r="4622" spans="4:4" x14ac:dyDescent="0.2">
      <c r="D4622" s="148"/>
    </row>
    <row r="4623" spans="4:4" x14ac:dyDescent="0.2">
      <c r="D4623" s="148"/>
    </row>
    <row r="4624" spans="4:4" x14ac:dyDescent="0.2">
      <c r="D4624" s="148"/>
    </row>
    <row r="4625" spans="4:4" x14ac:dyDescent="0.2">
      <c r="D4625" s="148"/>
    </row>
    <row r="4626" spans="4:4" x14ac:dyDescent="0.2">
      <c r="D4626" s="148"/>
    </row>
    <row r="4627" spans="4:4" x14ac:dyDescent="0.2">
      <c r="D4627" s="148"/>
    </row>
    <row r="4628" spans="4:4" x14ac:dyDescent="0.2">
      <c r="D4628" s="148"/>
    </row>
    <row r="4629" spans="4:4" x14ac:dyDescent="0.2">
      <c r="D4629" s="148"/>
    </row>
    <row r="4630" spans="4:4" x14ac:dyDescent="0.2">
      <c r="D4630" s="148"/>
    </row>
    <row r="4631" spans="4:4" x14ac:dyDescent="0.2">
      <c r="D4631" s="148"/>
    </row>
    <row r="4632" spans="4:4" x14ac:dyDescent="0.2">
      <c r="D4632" s="148"/>
    </row>
    <row r="4633" spans="4:4" x14ac:dyDescent="0.2">
      <c r="D4633" s="148"/>
    </row>
    <row r="4634" spans="4:4" x14ac:dyDescent="0.2">
      <c r="D4634" s="148"/>
    </row>
    <row r="4635" spans="4:4" x14ac:dyDescent="0.2">
      <c r="D4635" s="148"/>
    </row>
    <row r="4636" spans="4:4" x14ac:dyDescent="0.2">
      <c r="D4636" s="148"/>
    </row>
    <row r="4637" spans="4:4" x14ac:dyDescent="0.2">
      <c r="D4637" s="148"/>
    </row>
    <row r="4638" spans="4:4" x14ac:dyDescent="0.2">
      <c r="D4638" s="148"/>
    </row>
    <row r="4639" spans="4:4" x14ac:dyDescent="0.2">
      <c r="D4639" s="148"/>
    </row>
    <row r="4640" spans="4:4" x14ac:dyDescent="0.2">
      <c r="D4640" s="148"/>
    </row>
    <row r="4641" spans="4:4" x14ac:dyDescent="0.2">
      <c r="D4641" s="148"/>
    </row>
    <row r="4642" spans="4:4" x14ac:dyDescent="0.2">
      <c r="D4642" s="148"/>
    </row>
    <row r="4643" spans="4:4" x14ac:dyDescent="0.2">
      <c r="D4643" s="148"/>
    </row>
    <row r="4644" spans="4:4" x14ac:dyDescent="0.2">
      <c r="D4644" s="148"/>
    </row>
    <row r="4645" spans="4:4" x14ac:dyDescent="0.2">
      <c r="D4645" s="148"/>
    </row>
    <row r="4646" spans="4:4" x14ac:dyDescent="0.2">
      <c r="D4646" s="148"/>
    </row>
    <row r="4647" spans="4:4" x14ac:dyDescent="0.2">
      <c r="D4647" s="148"/>
    </row>
    <row r="4648" spans="4:4" x14ac:dyDescent="0.2">
      <c r="D4648" s="148"/>
    </row>
    <row r="4649" spans="4:4" x14ac:dyDescent="0.2">
      <c r="D4649" s="148"/>
    </row>
    <row r="4650" spans="4:4" x14ac:dyDescent="0.2">
      <c r="D4650" s="148"/>
    </row>
    <row r="4651" spans="4:4" x14ac:dyDescent="0.2">
      <c r="D4651" s="148"/>
    </row>
    <row r="4652" spans="4:4" x14ac:dyDescent="0.2">
      <c r="D4652" s="148"/>
    </row>
    <row r="4653" spans="4:4" x14ac:dyDescent="0.2">
      <c r="D4653" s="148"/>
    </row>
    <row r="4654" spans="4:4" x14ac:dyDescent="0.2">
      <c r="D4654" s="148"/>
    </row>
    <row r="4655" spans="4:4" x14ac:dyDescent="0.2">
      <c r="D4655" s="148"/>
    </row>
    <row r="4656" spans="4:4" x14ac:dyDescent="0.2">
      <c r="D4656" s="148"/>
    </row>
    <row r="4657" spans="4:4" x14ac:dyDescent="0.2">
      <c r="D4657" s="148"/>
    </row>
    <row r="4658" spans="4:4" x14ac:dyDescent="0.2">
      <c r="D4658" s="148"/>
    </row>
    <row r="4659" spans="4:4" x14ac:dyDescent="0.2">
      <c r="D4659" s="148"/>
    </row>
    <row r="4660" spans="4:4" x14ac:dyDescent="0.2">
      <c r="D4660" s="148"/>
    </row>
    <row r="4661" spans="4:4" x14ac:dyDescent="0.2">
      <c r="D4661" s="148"/>
    </row>
    <row r="4662" spans="4:4" x14ac:dyDescent="0.2">
      <c r="D4662" s="148"/>
    </row>
    <row r="4663" spans="4:4" x14ac:dyDescent="0.2">
      <c r="D4663" s="148"/>
    </row>
    <row r="4664" spans="4:4" x14ac:dyDescent="0.2">
      <c r="D4664" s="148"/>
    </row>
    <row r="4665" spans="4:4" x14ac:dyDescent="0.2">
      <c r="D4665" s="148"/>
    </row>
    <row r="4666" spans="4:4" x14ac:dyDescent="0.2">
      <c r="D4666" s="148"/>
    </row>
    <row r="4667" spans="4:4" x14ac:dyDescent="0.2">
      <c r="D4667" s="148"/>
    </row>
    <row r="4668" spans="4:4" x14ac:dyDescent="0.2">
      <c r="D4668" s="148"/>
    </row>
    <row r="4669" spans="4:4" x14ac:dyDescent="0.2">
      <c r="D4669" s="148"/>
    </row>
    <row r="4670" spans="4:4" x14ac:dyDescent="0.2">
      <c r="D4670" s="148"/>
    </row>
    <row r="4671" spans="4:4" x14ac:dyDescent="0.2">
      <c r="D4671" s="148"/>
    </row>
    <row r="4672" spans="4:4" x14ac:dyDescent="0.2">
      <c r="D4672" s="148"/>
    </row>
    <row r="4673" spans="4:4" x14ac:dyDescent="0.2">
      <c r="D4673" s="148"/>
    </row>
    <row r="4674" spans="4:4" x14ac:dyDescent="0.2">
      <c r="D4674" s="148"/>
    </row>
    <row r="4675" spans="4:4" x14ac:dyDescent="0.2">
      <c r="D4675" s="148"/>
    </row>
    <row r="4676" spans="4:4" x14ac:dyDescent="0.2">
      <c r="D4676" s="148"/>
    </row>
    <row r="4677" spans="4:4" x14ac:dyDescent="0.2">
      <c r="D4677" s="148"/>
    </row>
    <row r="4678" spans="4:4" x14ac:dyDescent="0.2">
      <c r="D4678" s="148"/>
    </row>
    <row r="4679" spans="4:4" x14ac:dyDescent="0.2">
      <c r="D4679" s="148"/>
    </row>
    <row r="4680" spans="4:4" x14ac:dyDescent="0.2">
      <c r="D4680" s="148"/>
    </row>
    <row r="4681" spans="4:4" x14ac:dyDescent="0.2">
      <c r="D4681" s="148"/>
    </row>
    <row r="4682" spans="4:4" x14ac:dyDescent="0.2">
      <c r="D4682" s="148"/>
    </row>
    <row r="4683" spans="4:4" x14ac:dyDescent="0.2">
      <c r="D4683" s="148"/>
    </row>
    <row r="4684" spans="4:4" x14ac:dyDescent="0.2">
      <c r="D4684" s="148"/>
    </row>
    <row r="4685" spans="4:4" x14ac:dyDescent="0.2">
      <c r="D4685" s="148"/>
    </row>
    <row r="4686" spans="4:4" x14ac:dyDescent="0.2">
      <c r="D4686" s="148"/>
    </row>
    <row r="4687" spans="4:4" x14ac:dyDescent="0.2">
      <c r="D4687" s="148"/>
    </row>
    <row r="4688" spans="4:4" x14ac:dyDescent="0.2">
      <c r="D4688" s="148"/>
    </row>
    <row r="4689" spans="4:4" x14ac:dyDescent="0.2">
      <c r="D4689" s="148"/>
    </row>
    <row r="4690" spans="4:4" x14ac:dyDescent="0.2">
      <c r="D4690" s="148"/>
    </row>
    <row r="4691" spans="4:4" x14ac:dyDescent="0.2">
      <c r="D4691" s="148"/>
    </row>
    <row r="4692" spans="4:4" x14ac:dyDescent="0.2">
      <c r="D4692" s="148"/>
    </row>
    <row r="4693" spans="4:4" x14ac:dyDescent="0.2">
      <c r="D4693" s="148"/>
    </row>
    <row r="4694" spans="4:4" x14ac:dyDescent="0.2">
      <c r="D4694" s="148"/>
    </row>
    <row r="4695" spans="4:4" x14ac:dyDescent="0.2">
      <c r="D4695" s="148"/>
    </row>
    <row r="4696" spans="4:4" x14ac:dyDescent="0.2">
      <c r="D4696" s="148"/>
    </row>
    <row r="4697" spans="4:4" x14ac:dyDescent="0.2">
      <c r="D4697" s="148"/>
    </row>
    <row r="4698" spans="4:4" x14ac:dyDescent="0.2">
      <c r="D4698" s="148"/>
    </row>
    <row r="4699" spans="4:4" x14ac:dyDescent="0.2">
      <c r="D4699" s="148"/>
    </row>
    <row r="4700" spans="4:4" x14ac:dyDescent="0.2">
      <c r="D4700" s="148"/>
    </row>
    <row r="4701" spans="4:4" x14ac:dyDescent="0.2">
      <c r="D4701" s="148"/>
    </row>
    <row r="4702" spans="4:4" x14ac:dyDescent="0.2">
      <c r="D4702" s="148"/>
    </row>
    <row r="4703" spans="4:4" x14ac:dyDescent="0.2">
      <c r="D4703" s="148"/>
    </row>
    <row r="4704" spans="4:4" x14ac:dyDescent="0.2">
      <c r="D4704" s="148"/>
    </row>
    <row r="4705" spans="4:4" x14ac:dyDescent="0.2">
      <c r="D4705" s="148"/>
    </row>
    <row r="4706" spans="4:4" x14ac:dyDescent="0.2">
      <c r="D4706" s="148"/>
    </row>
    <row r="4707" spans="4:4" x14ac:dyDescent="0.2">
      <c r="D4707" s="148"/>
    </row>
    <row r="4708" spans="4:4" x14ac:dyDescent="0.2">
      <c r="D4708" s="148"/>
    </row>
    <row r="4709" spans="4:4" x14ac:dyDescent="0.2">
      <c r="D4709" s="148"/>
    </row>
    <row r="4710" spans="4:4" x14ac:dyDescent="0.2">
      <c r="D4710" s="148"/>
    </row>
    <row r="4711" spans="4:4" x14ac:dyDescent="0.2">
      <c r="D4711" s="148"/>
    </row>
    <row r="4712" spans="4:4" x14ac:dyDescent="0.2">
      <c r="D4712" s="148"/>
    </row>
    <row r="4713" spans="4:4" x14ac:dyDescent="0.2">
      <c r="D4713" s="148"/>
    </row>
    <row r="4714" spans="4:4" x14ac:dyDescent="0.2">
      <c r="D4714" s="148"/>
    </row>
    <row r="4715" spans="4:4" x14ac:dyDescent="0.2">
      <c r="D4715" s="148"/>
    </row>
    <row r="4716" spans="4:4" x14ac:dyDescent="0.2">
      <c r="D4716" s="148"/>
    </row>
    <row r="4717" spans="4:4" x14ac:dyDescent="0.2">
      <c r="D4717" s="148"/>
    </row>
    <row r="4718" spans="4:4" x14ac:dyDescent="0.2">
      <c r="D4718" s="148"/>
    </row>
    <row r="4719" spans="4:4" x14ac:dyDescent="0.2">
      <c r="D4719" s="148"/>
    </row>
    <row r="4720" spans="4:4" x14ac:dyDescent="0.2">
      <c r="D4720" s="148"/>
    </row>
    <row r="4721" spans="4:4" x14ac:dyDescent="0.2">
      <c r="D4721" s="148"/>
    </row>
    <row r="4722" spans="4:4" x14ac:dyDescent="0.2">
      <c r="D4722" s="148"/>
    </row>
    <row r="4723" spans="4:4" x14ac:dyDescent="0.2">
      <c r="D4723" s="148"/>
    </row>
    <row r="4724" spans="4:4" x14ac:dyDescent="0.2">
      <c r="D4724" s="148"/>
    </row>
    <row r="4725" spans="4:4" x14ac:dyDescent="0.2">
      <c r="D4725" s="148"/>
    </row>
    <row r="4726" spans="4:4" x14ac:dyDescent="0.2">
      <c r="D4726" s="148"/>
    </row>
    <row r="4727" spans="4:4" x14ac:dyDescent="0.2">
      <c r="D4727" s="148"/>
    </row>
    <row r="4728" spans="4:4" x14ac:dyDescent="0.2">
      <c r="D4728" s="148"/>
    </row>
    <row r="4729" spans="4:4" x14ac:dyDescent="0.2">
      <c r="D4729" s="148"/>
    </row>
    <row r="4730" spans="4:4" x14ac:dyDescent="0.2">
      <c r="D4730" s="148"/>
    </row>
    <row r="4731" spans="4:4" x14ac:dyDescent="0.2">
      <c r="D4731" s="148"/>
    </row>
    <row r="4732" spans="4:4" x14ac:dyDescent="0.2">
      <c r="D4732" s="148"/>
    </row>
    <row r="4733" spans="4:4" x14ac:dyDescent="0.2">
      <c r="D4733" s="148"/>
    </row>
    <row r="4734" spans="4:4" x14ac:dyDescent="0.2">
      <c r="D4734" s="148"/>
    </row>
    <row r="4735" spans="4:4" x14ac:dyDescent="0.2">
      <c r="D4735" s="148"/>
    </row>
    <row r="4736" spans="4:4" x14ac:dyDescent="0.2">
      <c r="D4736" s="148"/>
    </row>
    <row r="4737" spans="4:4" x14ac:dyDescent="0.2">
      <c r="D4737" s="148"/>
    </row>
    <row r="4738" spans="4:4" x14ac:dyDescent="0.2">
      <c r="D4738" s="148"/>
    </row>
    <row r="4739" spans="4:4" x14ac:dyDescent="0.2">
      <c r="D4739" s="148"/>
    </row>
    <row r="4740" spans="4:4" x14ac:dyDescent="0.2">
      <c r="D4740" s="148"/>
    </row>
    <row r="4741" spans="4:4" x14ac:dyDescent="0.2">
      <c r="D4741" s="148"/>
    </row>
    <row r="4742" spans="4:4" x14ac:dyDescent="0.2">
      <c r="D4742" s="148"/>
    </row>
    <row r="4743" spans="4:4" x14ac:dyDescent="0.2">
      <c r="D4743" s="148"/>
    </row>
    <row r="4744" spans="4:4" x14ac:dyDescent="0.2">
      <c r="D4744" s="148"/>
    </row>
    <row r="4745" spans="4:4" x14ac:dyDescent="0.2">
      <c r="D4745" s="148"/>
    </row>
    <row r="4746" spans="4:4" x14ac:dyDescent="0.2">
      <c r="D4746" s="148"/>
    </row>
    <row r="4747" spans="4:4" x14ac:dyDescent="0.2">
      <c r="D4747" s="148"/>
    </row>
    <row r="4748" spans="4:4" x14ac:dyDescent="0.2">
      <c r="D4748" s="148"/>
    </row>
    <row r="4749" spans="4:4" x14ac:dyDescent="0.2">
      <c r="D4749" s="148"/>
    </row>
    <row r="4750" spans="4:4" x14ac:dyDescent="0.2">
      <c r="D4750" s="148"/>
    </row>
    <row r="4751" spans="4:4" x14ac:dyDescent="0.2">
      <c r="D4751" s="148"/>
    </row>
    <row r="4752" spans="4:4" x14ac:dyDescent="0.2">
      <c r="D4752" s="148"/>
    </row>
    <row r="4753" spans="4:4" x14ac:dyDescent="0.2">
      <c r="D4753" s="148"/>
    </row>
    <row r="4754" spans="4:4" x14ac:dyDescent="0.2">
      <c r="D4754" s="148"/>
    </row>
    <row r="4755" spans="4:4" x14ac:dyDescent="0.2">
      <c r="D4755" s="148"/>
    </row>
    <row r="4756" spans="4:4" x14ac:dyDescent="0.2">
      <c r="D4756" s="148"/>
    </row>
    <row r="4757" spans="4:4" x14ac:dyDescent="0.2">
      <c r="D4757" s="148"/>
    </row>
    <row r="4758" spans="4:4" x14ac:dyDescent="0.2">
      <c r="D4758" s="148"/>
    </row>
    <row r="4759" spans="4:4" x14ac:dyDescent="0.2">
      <c r="D4759" s="148"/>
    </row>
    <row r="4760" spans="4:4" x14ac:dyDescent="0.2">
      <c r="D4760" s="148"/>
    </row>
    <row r="4761" spans="4:4" x14ac:dyDescent="0.2">
      <c r="D4761" s="148"/>
    </row>
    <row r="4762" spans="4:4" x14ac:dyDescent="0.2">
      <c r="D4762" s="148"/>
    </row>
    <row r="4763" spans="4:4" x14ac:dyDescent="0.2">
      <c r="D4763" s="148"/>
    </row>
    <row r="4764" spans="4:4" x14ac:dyDescent="0.2">
      <c r="D4764" s="148"/>
    </row>
    <row r="4765" spans="4:4" x14ac:dyDescent="0.2">
      <c r="D4765" s="148"/>
    </row>
    <row r="4766" spans="4:4" x14ac:dyDescent="0.2">
      <c r="D4766" s="148"/>
    </row>
    <row r="4767" spans="4:4" x14ac:dyDescent="0.2">
      <c r="D4767" s="148"/>
    </row>
    <row r="4768" spans="4:4" x14ac:dyDescent="0.2">
      <c r="D4768" s="148"/>
    </row>
    <row r="4769" spans="4:4" x14ac:dyDescent="0.2">
      <c r="D4769" s="148"/>
    </row>
    <row r="4770" spans="4:4" x14ac:dyDescent="0.2">
      <c r="D4770" s="148"/>
    </row>
    <row r="4771" spans="4:4" x14ac:dyDescent="0.2">
      <c r="D4771" s="148"/>
    </row>
    <row r="4772" spans="4:4" x14ac:dyDescent="0.2">
      <c r="D4772" s="148"/>
    </row>
    <row r="4773" spans="4:4" x14ac:dyDescent="0.2">
      <c r="D4773" s="148"/>
    </row>
    <row r="4774" spans="4:4" x14ac:dyDescent="0.2">
      <c r="D4774" s="148"/>
    </row>
    <row r="4775" spans="4:4" x14ac:dyDescent="0.2">
      <c r="D4775" s="148"/>
    </row>
    <row r="4776" spans="4:4" x14ac:dyDescent="0.2">
      <c r="D4776" s="148"/>
    </row>
    <row r="4777" spans="4:4" x14ac:dyDescent="0.2">
      <c r="D4777" s="148"/>
    </row>
    <row r="4778" spans="4:4" x14ac:dyDescent="0.2">
      <c r="D4778" s="148"/>
    </row>
    <row r="4779" spans="4:4" x14ac:dyDescent="0.2">
      <c r="D4779" s="148"/>
    </row>
    <row r="4780" spans="4:4" x14ac:dyDescent="0.2">
      <c r="D4780" s="148"/>
    </row>
    <row r="4781" spans="4:4" x14ac:dyDescent="0.2">
      <c r="D4781" s="148"/>
    </row>
    <row r="4782" spans="4:4" x14ac:dyDescent="0.2">
      <c r="D4782" s="148"/>
    </row>
    <row r="4783" spans="4:4" x14ac:dyDescent="0.2">
      <c r="D4783" s="148"/>
    </row>
    <row r="4784" spans="4:4" x14ac:dyDescent="0.2">
      <c r="D4784" s="148"/>
    </row>
    <row r="4785" spans="4:4" x14ac:dyDescent="0.2">
      <c r="D4785" s="148"/>
    </row>
    <row r="4786" spans="4:4" x14ac:dyDescent="0.2">
      <c r="D4786" s="148"/>
    </row>
    <row r="4787" spans="4:4" x14ac:dyDescent="0.2">
      <c r="D4787" s="148"/>
    </row>
    <row r="4788" spans="4:4" x14ac:dyDescent="0.2">
      <c r="D4788" s="148"/>
    </row>
    <row r="4789" spans="4:4" x14ac:dyDescent="0.2">
      <c r="D4789" s="148"/>
    </row>
    <row r="4790" spans="4:4" x14ac:dyDescent="0.2">
      <c r="D4790" s="148"/>
    </row>
    <row r="4791" spans="4:4" x14ac:dyDescent="0.2">
      <c r="D4791" s="148"/>
    </row>
    <row r="4792" spans="4:4" x14ac:dyDescent="0.2">
      <c r="D4792" s="148"/>
    </row>
    <row r="4793" spans="4:4" x14ac:dyDescent="0.2">
      <c r="D4793" s="148"/>
    </row>
    <row r="4794" spans="4:4" x14ac:dyDescent="0.2">
      <c r="D4794" s="148"/>
    </row>
    <row r="4795" spans="4:4" x14ac:dyDescent="0.2">
      <c r="D4795" s="148"/>
    </row>
    <row r="4796" spans="4:4" x14ac:dyDescent="0.2">
      <c r="D4796" s="148"/>
    </row>
    <row r="4797" spans="4:4" x14ac:dyDescent="0.2">
      <c r="D4797" s="148"/>
    </row>
    <row r="4798" spans="4:4" x14ac:dyDescent="0.2">
      <c r="D4798" s="148"/>
    </row>
    <row r="4799" spans="4:4" x14ac:dyDescent="0.2">
      <c r="D4799" s="148"/>
    </row>
    <row r="4800" spans="4:4" x14ac:dyDescent="0.2">
      <c r="D4800" s="148"/>
    </row>
    <row r="4801" spans="4:4" x14ac:dyDescent="0.2">
      <c r="D4801" s="148"/>
    </row>
    <row r="4802" spans="4:4" x14ac:dyDescent="0.2">
      <c r="D4802" s="148"/>
    </row>
    <row r="4803" spans="4:4" x14ac:dyDescent="0.2">
      <c r="D4803" s="148"/>
    </row>
    <row r="4804" spans="4:4" x14ac:dyDescent="0.2">
      <c r="D4804" s="148"/>
    </row>
    <row r="4805" spans="4:4" x14ac:dyDescent="0.2">
      <c r="D4805" s="148"/>
    </row>
    <row r="4806" spans="4:4" x14ac:dyDescent="0.2">
      <c r="D4806" s="148"/>
    </row>
    <row r="4807" spans="4:4" x14ac:dyDescent="0.2">
      <c r="D4807" s="148"/>
    </row>
    <row r="4808" spans="4:4" x14ac:dyDescent="0.2">
      <c r="D4808" s="148"/>
    </row>
    <row r="4809" spans="4:4" x14ac:dyDescent="0.2">
      <c r="D4809" s="148"/>
    </row>
    <row r="4810" spans="4:4" x14ac:dyDescent="0.2">
      <c r="D4810" s="148"/>
    </row>
    <row r="4811" spans="4:4" x14ac:dyDescent="0.2">
      <c r="D4811" s="148"/>
    </row>
    <row r="4812" spans="4:4" x14ac:dyDescent="0.2">
      <c r="D4812" s="148"/>
    </row>
    <row r="4813" spans="4:4" x14ac:dyDescent="0.2">
      <c r="D4813" s="148"/>
    </row>
    <row r="4814" spans="4:4" x14ac:dyDescent="0.2">
      <c r="D4814" s="148"/>
    </row>
    <row r="4815" spans="4:4" x14ac:dyDescent="0.2">
      <c r="D4815" s="148"/>
    </row>
    <row r="4816" spans="4:4" x14ac:dyDescent="0.2">
      <c r="D4816" s="148"/>
    </row>
    <row r="4817" spans="4:4" x14ac:dyDescent="0.2">
      <c r="D4817" s="148"/>
    </row>
    <row r="4818" spans="4:4" x14ac:dyDescent="0.2">
      <c r="D4818" s="148"/>
    </row>
    <row r="4819" spans="4:4" x14ac:dyDescent="0.2">
      <c r="D4819" s="148"/>
    </row>
    <row r="4820" spans="4:4" x14ac:dyDescent="0.2">
      <c r="D4820" s="148"/>
    </row>
    <row r="4821" spans="4:4" x14ac:dyDescent="0.2">
      <c r="D4821" s="148"/>
    </row>
    <row r="4822" spans="4:4" x14ac:dyDescent="0.2">
      <c r="D4822" s="148"/>
    </row>
    <row r="4823" spans="4:4" x14ac:dyDescent="0.2">
      <c r="D4823" s="148"/>
    </row>
    <row r="4824" spans="4:4" x14ac:dyDescent="0.2">
      <c r="D4824" s="148"/>
    </row>
    <row r="4825" spans="4:4" x14ac:dyDescent="0.2">
      <c r="D4825" s="148"/>
    </row>
    <row r="4826" spans="4:4" x14ac:dyDescent="0.2">
      <c r="D4826" s="148"/>
    </row>
    <row r="4827" spans="4:4" x14ac:dyDescent="0.2">
      <c r="D4827" s="148"/>
    </row>
    <row r="4828" spans="4:4" x14ac:dyDescent="0.2">
      <c r="D4828" s="148"/>
    </row>
    <row r="4829" spans="4:4" x14ac:dyDescent="0.2">
      <c r="D4829" s="148"/>
    </row>
    <row r="4830" spans="4:4" x14ac:dyDescent="0.2">
      <c r="D4830" s="148"/>
    </row>
    <row r="4831" spans="4:4" x14ac:dyDescent="0.2">
      <c r="D4831" s="148"/>
    </row>
    <row r="4832" spans="4:4" x14ac:dyDescent="0.2">
      <c r="D4832" s="148"/>
    </row>
    <row r="4833" spans="4:4" x14ac:dyDescent="0.2">
      <c r="D4833" s="148"/>
    </row>
    <row r="4834" spans="4:4" x14ac:dyDescent="0.2">
      <c r="D4834" s="148"/>
    </row>
    <row r="4835" spans="4:4" x14ac:dyDescent="0.2">
      <c r="D4835" s="148"/>
    </row>
    <row r="4836" spans="4:4" x14ac:dyDescent="0.2">
      <c r="D4836" s="148"/>
    </row>
    <row r="4837" spans="4:4" x14ac:dyDescent="0.2">
      <c r="D4837" s="148"/>
    </row>
    <row r="4838" spans="4:4" x14ac:dyDescent="0.2">
      <c r="D4838" s="148"/>
    </row>
    <row r="4839" spans="4:4" x14ac:dyDescent="0.2">
      <c r="D4839" s="148"/>
    </row>
    <row r="4840" spans="4:4" x14ac:dyDescent="0.2">
      <c r="D4840" s="148"/>
    </row>
    <row r="4841" spans="4:4" x14ac:dyDescent="0.2">
      <c r="D4841" s="148"/>
    </row>
    <row r="4842" spans="4:4" x14ac:dyDescent="0.2">
      <c r="D4842" s="148"/>
    </row>
    <row r="4843" spans="4:4" x14ac:dyDescent="0.2">
      <c r="D4843" s="148"/>
    </row>
    <row r="4844" spans="4:4" x14ac:dyDescent="0.2">
      <c r="D4844" s="148"/>
    </row>
    <row r="4845" spans="4:4" x14ac:dyDescent="0.2">
      <c r="D4845" s="148"/>
    </row>
    <row r="4846" spans="4:4" x14ac:dyDescent="0.2">
      <c r="D4846" s="148"/>
    </row>
    <row r="4847" spans="4:4" x14ac:dyDescent="0.2">
      <c r="D4847" s="148"/>
    </row>
    <row r="4848" spans="4:4" x14ac:dyDescent="0.2">
      <c r="D4848" s="148"/>
    </row>
    <row r="4849" spans="4:4" x14ac:dyDescent="0.2">
      <c r="D4849" s="148"/>
    </row>
    <row r="4850" spans="4:4" x14ac:dyDescent="0.2">
      <c r="D4850" s="148"/>
    </row>
    <row r="4851" spans="4:4" x14ac:dyDescent="0.2">
      <c r="D4851" s="148"/>
    </row>
    <row r="4852" spans="4:4" x14ac:dyDescent="0.2">
      <c r="D4852" s="148"/>
    </row>
    <row r="4853" spans="4:4" x14ac:dyDescent="0.2">
      <c r="D4853" s="148"/>
    </row>
    <row r="4854" spans="4:4" x14ac:dyDescent="0.2">
      <c r="D4854" s="148"/>
    </row>
    <row r="4855" spans="4:4" x14ac:dyDescent="0.2">
      <c r="D4855" s="148"/>
    </row>
    <row r="4856" spans="4:4" x14ac:dyDescent="0.2">
      <c r="D4856" s="148"/>
    </row>
    <row r="4857" spans="4:4" x14ac:dyDescent="0.2">
      <c r="D4857" s="148"/>
    </row>
    <row r="4858" spans="4:4" x14ac:dyDescent="0.2">
      <c r="D4858" s="148"/>
    </row>
    <row r="4859" spans="4:4" x14ac:dyDescent="0.2">
      <c r="D4859" s="148"/>
    </row>
    <row r="4860" spans="4:4" x14ac:dyDescent="0.2">
      <c r="D4860" s="148"/>
    </row>
    <row r="4861" spans="4:4" x14ac:dyDescent="0.2">
      <c r="D4861" s="148"/>
    </row>
    <row r="4862" spans="4:4" x14ac:dyDescent="0.2">
      <c r="D4862" s="148"/>
    </row>
    <row r="4863" spans="4:4" x14ac:dyDescent="0.2">
      <c r="D4863" s="148"/>
    </row>
    <row r="4864" spans="4:4" x14ac:dyDescent="0.2">
      <c r="D4864" s="148"/>
    </row>
    <row r="4865" spans="4:4" x14ac:dyDescent="0.2">
      <c r="D4865" s="148"/>
    </row>
    <row r="4866" spans="4:4" x14ac:dyDescent="0.2">
      <c r="D4866" s="148"/>
    </row>
    <row r="4867" spans="4:4" x14ac:dyDescent="0.2">
      <c r="D4867" s="148"/>
    </row>
    <row r="4868" spans="4:4" x14ac:dyDescent="0.2">
      <c r="D4868" s="148"/>
    </row>
    <row r="4869" spans="4:4" x14ac:dyDescent="0.2">
      <c r="D4869" s="148"/>
    </row>
    <row r="4870" spans="4:4" x14ac:dyDescent="0.2">
      <c r="D4870" s="148"/>
    </row>
    <row r="4871" spans="4:4" x14ac:dyDescent="0.2">
      <c r="D4871" s="148"/>
    </row>
    <row r="4872" spans="4:4" x14ac:dyDescent="0.2">
      <c r="D4872" s="148"/>
    </row>
    <row r="4873" spans="4:4" x14ac:dyDescent="0.2">
      <c r="D4873" s="148"/>
    </row>
    <row r="4874" spans="4:4" x14ac:dyDescent="0.2">
      <c r="D4874" s="148"/>
    </row>
    <row r="4875" spans="4:4" x14ac:dyDescent="0.2">
      <c r="D4875" s="148"/>
    </row>
    <row r="4876" spans="4:4" x14ac:dyDescent="0.2">
      <c r="D4876" s="148"/>
    </row>
    <row r="4877" spans="4:4" x14ac:dyDescent="0.2">
      <c r="D4877" s="148"/>
    </row>
    <row r="4878" spans="4:4" x14ac:dyDescent="0.2">
      <c r="D4878" s="148"/>
    </row>
    <row r="4879" spans="4:4" x14ac:dyDescent="0.2">
      <c r="D4879" s="148"/>
    </row>
    <row r="4880" spans="4:4" x14ac:dyDescent="0.2">
      <c r="D4880" s="148"/>
    </row>
    <row r="4881" spans="4:4" x14ac:dyDescent="0.2">
      <c r="D4881" s="148"/>
    </row>
    <row r="4882" spans="4:4" x14ac:dyDescent="0.2">
      <c r="D4882" s="148"/>
    </row>
    <row r="4883" spans="4:4" x14ac:dyDescent="0.2">
      <c r="D4883" s="148"/>
    </row>
    <row r="4884" spans="4:4" x14ac:dyDescent="0.2">
      <c r="D4884" s="148"/>
    </row>
    <row r="4885" spans="4:4" x14ac:dyDescent="0.2">
      <c r="D4885" s="148"/>
    </row>
    <row r="4886" spans="4:4" x14ac:dyDescent="0.2">
      <c r="D4886" s="148"/>
    </row>
    <row r="4887" spans="4:4" x14ac:dyDescent="0.2">
      <c r="D4887" s="148"/>
    </row>
    <row r="4888" spans="4:4" x14ac:dyDescent="0.2">
      <c r="D4888" s="148"/>
    </row>
    <row r="4889" spans="4:4" x14ac:dyDescent="0.2">
      <c r="D4889" s="148"/>
    </row>
    <row r="4890" spans="4:4" x14ac:dyDescent="0.2">
      <c r="D4890" s="148"/>
    </row>
    <row r="4891" spans="4:4" x14ac:dyDescent="0.2">
      <c r="D4891" s="148"/>
    </row>
    <row r="4892" spans="4:4" x14ac:dyDescent="0.2">
      <c r="D4892" s="148"/>
    </row>
    <row r="4893" spans="4:4" x14ac:dyDescent="0.2">
      <c r="D4893" s="148"/>
    </row>
    <row r="4894" spans="4:4" x14ac:dyDescent="0.2">
      <c r="D4894" s="148"/>
    </row>
    <row r="4895" spans="4:4" x14ac:dyDescent="0.2">
      <c r="D4895" s="148"/>
    </row>
    <row r="4896" spans="4:4" x14ac:dyDescent="0.2">
      <c r="D4896" s="148"/>
    </row>
    <row r="4897" spans="4:4" x14ac:dyDescent="0.2">
      <c r="D4897" s="148"/>
    </row>
    <row r="4898" spans="4:4" x14ac:dyDescent="0.2">
      <c r="D4898" s="148"/>
    </row>
    <row r="4899" spans="4:4" x14ac:dyDescent="0.2">
      <c r="D4899" s="148"/>
    </row>
    <row r="4900" spans="4:4" x14ac:dyDescent="0.2">
      <c r="D4900" s="148"/>
    </row>
    <row r="4901" spans="4:4" x14ac:dyDescent="0.2">
      <c r="D4901" s="148"/>
    </row>
    <row r="4902" spans="4:4" x14ac:dyDescent="0.2">
      <c r="D4902" s="148"/>
    </row>
    <row r="4903" spans="4:4" x14ac:dyDescent="0.2">
      <c r="D4903" s="148"/>
    </row>
    <row r="4904" spans="4:4" x14ac:dyDescent="0.2">
      <c r="D4904" s="148"/>
    </row>
    <row r="4905" spans="4:4" x14ac:dyDescent="0.2">
      <c r="D4905" s="148"/>
    </row>
    <row r="4906" spans="4:4" x14ac:dyDescent="0.2">
      <c r="D4906" s="148"/>
    </row>
    <row r="4907" spans="4:4" x14ac:dyDescent="0.2">
      <c r="D4907" s="148"/>
    </row>
    <row r="4908" spans="4:4" x14ac:dyDescent="0.2">
      <c r="D4908" s="148"/>
    </row>
    <row r="4909" spans="4:4" x14ac:dyDescent="0.2">
      <c r="D4909" s="148"/>
    </row>
    <row r="4910" spans="4:4" x14ac:dyDescent="0.2">
      <c r="D4910" s="148"/>
    </row>
    <row r="4911" spans="4:4" x14ac:dyDescent="0.2">
      <c r="D4911" s="148"/>
    </row>
    <row r="4912" spans="4:4" x14ac:dyDescent="0.2">
      <c r="D4912" s="148"/>
    </row>
    <row r="4913" spans="4:4" x14ac:dyDescent="0.2">
      <c r="D4913" s="148"/>
    </row>
    <row r="4914" spans="4:4" x14ac:dyDescent="0.2">
      <c r="D4914" s="148"/>
    </row>
    <row r="4915" spans="4:4" x14ac:dyDescent="0.2">
      <c r="D4915" s="148"/>
    </row>
    <row r="4916" spans="4:4" x14ac:dyDescent="0.2">
      <c r="D4916" s="148"/>
    </row>
    <row r="4917" spans="4:4" x14ac:dyDescent="0.2">
      <c r="D4917" s="148"/>
    </row>
    <row r="4918" spans="4:4" x14ac:dyDescent="0.2">
      <c r="D4918" s="148"/>
    </row>
    <row r="4919" spans="4:4" x14ac:dyDescent="0.2">
      <c r="D4919" s="148"/>
    </row>
    <row r="4920" spans="4:4" x14ac:dyDescent="0.2">
      <c r="D4920" s="148"/>
    </row>
    <row r="4921" spans="4:4" x14ac:dyDescent="0.2">
      <c r="D4921" s="148"/>
    </row>
    <row r="4922" spans="4:4" x14ac:dyDescent="0.2">
      <c r="D4922" s="148"/>
    </row>
    <row r="4923" spans="4:4" x14ac:dyDescent="0.2">
      <c r="D4923" s="148"/>
    </row>
    <row r="4924" spans="4:4" x14ac:dyDescent="0.2">
      <c r="D4924" s="148"/>
    </row>
    <row r="4925" spans="4:4" x14ac:dyDescent="0.2">
      <c r="D4925" s="148"/>
    </row>
    <row r="4926" spans="4:4" x14ac:dyDescent="0.2">
      <c r="D4926" s="148"/>
    </row>
    <row r="4927" spans="4:4" x14ac:dyDescent="0.2">
      <c r="D4927" s="148"/>
    </row>
    <row r="4928" spans="4:4" x14ac:dyDescent="0.2">
      <c r="D4928" s="148"/>
    </row>
    <row r="4929" spans="4:4" x14ac:dyDescent="0.2">
      <c r="D4929" s="148"/>
    </row>
    <row r="4930" spans="4:4" x14ac:dyDescent="0.2">
      <c r="D4930" s="148"/>
    </row>
    <row r="4931" spans="4:4" x14ac:dyDescent="0.2">
      <c r="D4931" s="148"/>
    </row>
    <row r="4932" spans="4:4" x14ac:dyDescent="0.2">
      <c r="D4932" s="148"/>
    </row>
    <row r="4933" spans="4:4" x14ac:dyDescent="0.2">
      <c r="D4933" s="148"/>
    </row>
    <row r="4934" spans="4:4" x14ac:dyDescent="0.2">
      <c r="D4934" s="148"/>
    </row>
    <row r="4935" spans="4:4" x14ac:dyDescent="0.2">
      <c r="D4935" s="148"/>
    </row>
    <row r="4936" spans="4:4" x14ac:dyDescent="0.2">
      <c r="D4936" s="148"/>
    </row>
    <row r="4937" spans="4:4" x14ac:dyDescent="0.2">
      <c r="D4937" s="148"/>
    </row>
    <row r="4938" spans="4:4" x14ac:dyDescent="0.2">
      <c r="D4938" s="148"/>
    </row>
    <row r="4939" spans="4:4" x14ac:dyDescent="0.2">
      <c r="D4939" s="148"/>
    </row>
    <row r="4940" spans="4:4" x14ac:dyDescent="0.2">
      <c r="D4940" s="148"/>
    </row>
    <row r="4941" spans="4:4" x14ac:dyDescent="0.2">
      <c r="D4941" s="148"/>
    </row>
    <row r="4942" spans="4:4" x14ac:dyDescent="0.2">
      <c r="D4942" s="148"/>
    </row>
    <row r="4943" spans="4:4" x14ac:dyDescent="0.2">
      <c r="D4943" s="148"/>
    </row>
    <row r="4944" spans="4:4" x14ac:dyDescent="0.2">
      <c r="D4944" s="148"/>
    </row>
    <row r="4945" spans="4:4" x14ac:dyDescent="0.2">
      <c r="D4945" s="148"/>
    </row>
    <row r="4946" spans="4:4" x14ac:dyDescent="0.2">
      <c r="D4946" s="148"/>
    </row>
    <row r="4947" spans="4:4" x14ac:dyDescent="0.2">
      <c r="D4947" s="148"/>
    </row>
    <row r="4948" spans="4:4" x14ac:dyDescent="0.2">
      <c r="D4948" s="148"/>
    </row>
    <row r="4949" spans="4:4" x14ac:dyDescent="0.2">
      <c r="D4949" s="148"/>
    </row>
    <row r="4950" spans="4:4" x14ac:dyDescent="0.2">
      <c r="D4950" s="148"/>
    </row>
    <row r="4951" spans="4:4" x14ac:dyDescent="0.2">
      <c r="D4951" s="148"/>
    </row>
    <row r="4952" spans="4:4" x14ac:dyDescent="0.2">
      <c r="D4952" s="148"/>
    </row>
    <row r="4953" spans="4:4" x14ac:dyDescent="0.2">
      <c r="D4953" s="148"/>
    </row>
    <row r="4954" spans="4:4" x14ac:dyDescent="0.2">
      <c r="D4954" s="148"/>
    </row>
    <row r="4955" spans="4:4" x14ac:dyDescent="0.2">
      <c r="D4955" s="148"/>
    </row>
    <row r="4956" spans="4:4" x14ac:dyDescent="0.2">
      <c r="D4956" s="148"/>
    </row>
    <row r="4957" spans="4:4" x14ac:dyDescent="0.2">
      <c r="D4957" s="148"/>
    </row>
    <row r="4958" spans="4:4" x14ac:dyDescent="0.2">
      <c r="D4958" s="148"/>
    </row>
    <row r="4959" spans="4:4" x14ac:dyDescent="0.2">
      <c r="D4959" s="148"/>
    </row>
    <row r="4960" spans="4:4" x14ac:dyDescent="0.2">
      <c r="D4960" s="148"/>
    </row>
    <row r="4961" spans="4:4" x14ac:dyDescent="0.2">
      <c r="D4961" s="148"/>
    </row>
    <row r="4962" spans="4:4" x14ac:dyDescent="0.2">
      <c r="D4962" s="148"/>
    </row>
    <row r="4963" spans="4:4" x14ac:dyDescent="0.2">
      <c r="D4963" s="148"/>
    </row>
    <row r="4964" spans="4:4" x14ac:dyDescent="0.2">
      <c r="D4964" s="148"/>
    </row>
    <row r="4965" spans="4:4" x14ac:dyDescent="0.2">
      <c r="D4965" s="148"/>
    </row>
    <row r="4966" spans="4:4" x14ac:dyDescent="0.2">
      <c r="D4966" s="148"/>
    </row>
    <row r="4967" spans="4:4" x14ac:dyDescent="0.2">
      <c r="D4967" s="148"/>
    </row>
    <row r="4968" spans="4:4" x14ac:dyDescent="0.2">
      <c r="D4968" s="148"/>
    </row>
    <row r="4969" spans="4:4" x14ac:dyDescent="0.2">
      <c r="D4969" s="148"/>
    </row>
    <row r="4970" spans="4:4" x14ac:dyDescent="0.2">
      <c r="D4970" s="148"/>
    </row>
    <row r="4971" spans="4:4" x14ac:dyDescent="0.2">
      <c r="D4971" s="148"/>
    </row>
    <row r="4972" spans="4:4" x14ac:dyDescent="0.2">
      <c r="D4972" s="148"/>
    </row>
    <row r="4973" spans="4:4" x14ac:dyDescent="0.2">
      <c r="D4973" s="148"/>
    </row>
    <row r="4974" spans="4:4" x14ac:dyDescent="0.2">
      <c r="D4974" s="148"/>
    </row>
    <row r="4975" spans="4:4" x14ac:dyDescent="0.2">
      <c r="D4975" s="148"/>
    </row>
    <row r="4976" spans="4:4" x14ac:dyDescent="0.2">
      <c r="D4976" s="148"/>
    </row>
    <row r="4977" spans="4:4" x14ac:dyDescent="0.2">
      <c r="D4977" s="148"/>
    </row>
    <row r="4978" spans="4:4" x14ac:dyDescent="0.2">
      <c r="D4978" s="148"/>
    </row>
    <row r="4979" spans="4:4" x14ac:dyDescent="0.2">
      <c r="D4979" s="148"/>
    </row>
    <row r="4980" spans="4:4" x14ac:dyDescent="0.2">
      <c r="D4980" s="148"/>
    </row>
    <row r="4981" spans="4:4" x14ac:dyDescent="0.2">
      <c r="D4981" s="148"/>
    </row>
    <row r="4982" spans="4:4" x14ac:dyDescent="0.2">
      <c r="D4982" s="148"/>
    </row>
    <row r="4983" spans="4:4" x14ac:dyDescent="0.2">
      <c r="D4983" s="148"/>
    </row>
    <row r="4984" spans="4:4" x14ac:dyDescent="0.2">
      <c r="D4984" s="148"/>
    </row>
    <row r="4985" spans="4:4" x14ac:dyDescent="0.2">
      <c r="D4985" s="148"/>
    </row>
    <row r="4986" spans="4:4" x14ac:dyDescent="0.2">
      <c r="D4986" s="148"/>
    </row>
    <row r="4987" spans="4:4" x14ac:dyDescent="0.2">
      <c r="D4987" s="148"/>
    </row>
    <row r="4988" spans="4:4" x14ac:dyDescent="0.2">
      <c r="D4988" s="148"/>
    </row>
    <row r="4989" spans="4:4" x14ac:dyDescent="0.2">
      <c r="D4989" s="148"/>
    </row>
    <row r="4990" spans="4:4" x14ac:dyDescent="0.2">
      <c r="D4990" s="148"/>
    </row>
    <row r="4991" spans="4:4" x14ac:dyDescent="0.2">
      <c r="D4991" s="148"/>
    </row>
    <row r="4992" spans="4:4" x14ac:dyDescent="0.2">
      <c r="D4992" s="148"/>
    </row>
    <row r="4993" spans="4:4" x14ac:dyDescent="0.2">
      <c r="D4993" s="148"/>
    </row>
    <row r="4994" spans="4:4" x14ac:dyDescent="0.2">
      <c r="D4994" s="148"/>
    </row>
    <row r="4995" spans="4:4" x14ac:dyDescent="0.2">
      <c r="D4995" s="148"/>
    </row>
    <row r="4996" spans="4:4" x14ac:dyDescent="0.2">
      <c r="D4996" s="148"/>
    </row>
    <row r="4997" spans="4:4" x14ac:dyDescent="0.2">
      <c r="D4997" s="148"/>
    </row>
    <row r="4998" spans="4:4" x14ac:dyDescent="0.2">
      <c r="D4998" s="148"/>
    </row>
    <row r="4999" spans="4:4" x14ac:dyDescent="0.2">
      <c r="D4999" s="148"/>
    </row>
    <row r="5000" spans="4:4" x14ac:dyDescent="0.2">
      <c r="D5000" s="148"/>
    </row>
  </sheetData>
  <sheetProtection algorithmName="SHA-512" hashValue="IJhTl1Vx7NyrKBh5Br0hQUbZzcbCyNvuaQjGpf26QedUcrMD2EuFFQeaccgR/uA9ntuzd5Us0PUkGmz4mH55ng==" saltValue="qS1/jSediqbiDMRRUwzk/w==" spinCount="100000" sheet="1"/>
  <mergeCells count="5">
    <mergeCell ref="A1:G1"/>
    <mergeCell ref="C2:G2"/>
    <mergeCell ref="C3:G3"/>
    <mergeCell ref="C4:G4"/>
    <mergeCell ref="A189:B18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62</vt:i4>
      </vt:variant>
    </vt:vector>
  </HeadingPairs>
  <TitlesOfParts>
    <vt:vector size="74" baseType="lpstr">
      <vt:lpstr>Pokyny pro vyplnění</vt:lpstr>
      <vt:lpstr>Stavba</vt:lpstr>
      <vt:lpstr>VzorPolozky</vt:lpstr>
      <vt:lpstr>SO01 001r Pol</vt:lpstr>
      <vt:lpstr>SO01 M21.1 Pol</vt:lpstr>
      <vt:lpstr>SO02 002 Pol</vt:lpstr>
      <vt:lpstr>SO11.1 003 Pol</vt:lpstr>
      <vt:lpstr>SO11.1 721.1 Pol</vt:lpstr>
      <vt:lpstr>SO11.1 741.1 Pol</vt:lpstr>
      <vt:lpstr>SO11.1 742.1 Pol</vt:lpstr>
      <vt:lpstr>SO11.1 M24.1 Pol</vt:lpstr>
      <vt:lpstr>SO11.2 004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'SO01 001r Pol'!Názvy_tisku</vt:lpstr>
      <vt:lpstr>'SO01 M21.1 Pol'!Názvy_tisku</vt:lpstr>
      <vt:lpstr>'SO02 002 Pol'!Názvy_tisku</vt:lpstr>
      <vt:lpstr>'SO11.1 003 Pol'!Názvy_tisku</vt:lpstr>
      <vt:lpstr>'SO11.1 721.1 Pol'!Názvy_tisku</vt:lpstr>
      <vt:lpstr>'SO11.1 741.1 Pol'!Názvy_tisku</vt:lpstr>
      <vt:lpstr>'SO11.1 742.1 Pol'!Názvy_tisku</vt:lpstr>
      <vt:lpstr>'SO11.1 M24.1 Pol'!Názvy_tisku</vt:lpstr>
      <vt:lpstr>'SO11.2 004 Pol'!Názvy_tisku</vt:lpstr>
      <vt:lpstr>oadresa</vt:lpstr>
      <vt:lpstr>Stavba!Objednatel</vt:lpstr>
      <vt:lpstr>Stavba!Objekt</vt:lpstr>
      <vt:lpstr>'SO01 001r Pol'!Oblast_tisku</vt:lpstr>
      <vt:lpstr>'SO01 M21.1 Pol'!Oblast_tisku</vt:lpstr>
      <vt:lpstr>'SO02 002 Pol'!Oblast_tisku</vt:lpstr>
      <vt:lpstr>'SO11.1 003 Pol'!Oblast_tisku</vt:lpstr>
      <vt:lpstr>'SO11.1 721.1 Pol'!Oblast_tisku</vt:lpstr>
      <vt:lpstr>'SO11.1 741.1 Pol'!Oblast_tisku</vt:lpstr>
      <vt:lpstr>'SO11.1 742.1 Pol'!Oblast_tisku</vt:lpstr>
      <vt:lpstr>'SO11.1 M24.1 Pol'!Oblast_tisku</vt:lpstr>
      <vt:lpstr>'SO11.2 004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Inková Marie</dc:creator>
  <cp:lastModifiedBy>Inková Marie</cp:lastModifiedBy>
  <cp:lastPrinted>2014-02-28T09:52:57Z</cp:lastPrinted>
  <dcterms:created xsi:type="dcterms:W3CDTF">2009-04-08T07:15:50Z</dcterms:created>
  <dcterms:modified xsi:type="dcterms:W3CDTF">2018-03-15T11:57:52Z</dcterms:modified>
</cp:coreProperties>
</file>