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N ostatní organizace 2020\IV. ZŠ multimediální učebna\A) Vybudování multimediální učebny - stavební práce\Zadávací podmínky\"/>
    </mc:Choice>
  </mc:AlternateContent>
  <xr:revisionPtr revIDLastSave="0" documentId="13_ncr:1_{8DFD4CA2-46D3-45E9-91A6-4F21E54A9E74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001 5101.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'0001 5101.1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'0001 5101.1 Pol'!$A$1:$X$102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79" i="12" l="1"/>
  <c r="BA77" i="12"/>
  <c r="BA69" i="12"/>
  <c r="BA37" i="12"/>
  <c r="M9" i="12"/>
  <c r="I9" i="12"/>
  <c r="K9" i="12"/>
  <c r="O9" i="12"/>
  <c r="Q9" i="12"/>
  <c r="V9" i="12"/>
  <c r="M10" i="12"/>
  <c r="I10" i="12"/>
  <c r="K10" i="12"/>
  <c r="O10" i="12"/>
  <c r="Q10" i="12"/>
  <c r="V10" i="12"/>
  <c r="M11" i="12"/>
  <c r="I11" i="12"/>
  <c r="K11" i="12"/>
  <c r="O11" i="12"/>
  <c r="Q11" i="12"/>
  <c r="V11" i="12"/>
  <c r="M12" i="12"/>
  <c r="I12" i="12"/>
  <c r="K12" i="12"/>
  <c r="O12" i="12"/>
  <c r="Q12" i="12"/>
  <c r="V12" i="12"/>
  <c r="G13" i="12"/>
  <c r="I14" i="12"/>
  <c r="K14" i="12"/>
  <c r="O14" i="12"/>
  <c r="O13" i="12" s="1"/>
  <c r="Q14" i="12"/>
  <c r="V14" i="12"/>
  <c r="M15" i="12"/>
  <c r="I15" i="12"/>
  <c r="K15" i="12"/>
  <c r="O15" i="12"/>
  <c r="Q15" i="12"/>
  <c r="V15" i="12"/>
  <c r="M17" i="12"/>
  <c r="I17" i="12"/>
  <c r="K17" i="12"/>
  <c r="O17" i="12"/>
  <c r="Q17" i="12"/>
  <c r="V17" i="12"/>
  <c r="M18" i="12"/>
  <c r="I18" i="12"/>
  <c r="K18" i="12"/>
  <c r="O18" i="12"/>
  <c r="Q18" i="12"/>
  <c r="V18" i="12"/>
  <c r="M19" i="12"/>
  <c r="I19" i="12"/>
  <c r="K19" i="12"/>
  <c r="O19" i="12"/>
  <c r="Q19" i="12"/>
  <c r="V19" i="12"/>
  <c r="M20" i="12"/>
  <c r="I20" i="12"/>
  <c r="K20" i="12"/>
  <c r="O20" i="12"/>
  <c r="Q20" i="12"/>
  <c r="V20" i="12"/>
  <c r="M21" i="12"/>
  <c r="I21" i="12"/>
  <c r="K21" i="12"/>
  <c r="O21" i="12"/>
  <c r="Q21" i="12"/>
  <c r="V21" i="12"/>
  <c r="M22" i="12"/>
  <c r="I22" i="12"/>
  <c r="K22" i="12"/>
  <c r="O22" i="12"/>
  <c r="Q22" i="12"/>
  <c r="V22" i="12"/>
  <c r="I23" i="12"/>
  <c r="K23" i="12"/>
  <c r="M23" i="12"/>
  <c r="O23" i="12"/>
  <c r="Q23" i="12"/>
  <c r="V23" i="12"/>
  <c r="V24" i="12"/>
  <c r="G24" i="12"/>
  <c r="I25" i="12"/>
  <c r="I24" i="12" s="1"/>
  <c r="K25" i="12"/>
  <c r="K24" i="12" s="1"/>
  <c r="O25" i="12"/>
  <c r="O24" i="12" s="1"/>
  <c r="Q25" i="12"/>
  <c r="Q24" i="12" s="1"/>
  <c r="V25" i="12"/>
  <c r="G26" i="12"/>
  <c r="I27" i="12"/>
  <c r="I26" i="12" s="1"/>
  <c r="K27" i="12"/>
  <c r="K26" i="12" s="1"/>
  <c r="O27" i="12"/>
  <c r="O26" i="12" s="1"/>
  <c r="Q27" i="12"/>
  <c r="Q26" i="12" s="1"/>
  <c r="V27" i="12"/>
  <c r="V26" i="12" s="1"/>
  <c r="I29" i="12"/>
  <c r="K29" i="12"/>
  <c r="O29" i="12"/>
  <c r="Q29" i="12"/>
  <c r="V29" i="12"/>
  <c r="M30" i="12"/>
  <c r="I30" i="12"/>
  <c r="K30" i="12"/>
  <c r="O30" i="12"/>
  <c r="Q30" i="12"/>
  <c r="V30" i="12"/>
  <c r="M31" i="12"/>
  <c r="I31" i="12"/>
  <c r="K31" i="12"/>
  <c r="O31" i="12"/>
  <c r="Q31" i="12"/>
  <c r="V31" i="12"/>
  <c r="M32" i="12"/>
  <c r="I32" i="12"/>
  <c r="K32" i="12"/>
  <c r="O32" i="12"/>
  <c r="Q32" i="12"/>
  <c r="V32" i="12"/>
  <c r="M33" i="12"/>
  <c r="I33" i="12"/>
  <c r="K33" i="12"/>
  <c r="O33" i="12"/>
  <c r="Q33" i="12"/>
  <c r="V33" i="12"/>
  <c r="M34" i="12"/>
  <c r="I34" i="12"/>
  <c r="K34" i="12"/>
  <c r="O34" i="12"/>
  <c r="Q34" i="12"/>
  <c r="V34" i="12"/>
  <c r="M38" i="12"/>
  <c r="I38" i="12"/>
  <c r="K38" i="12"/>
  <c r="O38" i="12"/>
  <c r="Q38" i="12"/>
  <c r="V38" i="12"/>
  <c r="M39" i="12"/>
  <c r="I39" i="12"/>
  <c r="K39" i="12"/>
  <c r="O39" i="12"/>
  <c r="Q39" i="12"/>
  <c r="V39" i="12"/>
  <c r="I41" i="12"/>
  <c r="K41" i="12"/>
  <c r="O41" i="12"/>
  <c r="Q41" i="12"/>
  <c r="V41" i="12"/>
  <c r="M42" i="12"/>
  <c r="I42" i="12"/>
  <c r="K42" i="12"/>
  <c r="O42" i="12"/>
  <c r="Q42" i="12"/>
  <c r="V42" i="12"/>
  <c r="I44" i="12"/>
  <c r="K44" i="12"/>
  <c r="O44" i="12"/>
  <c r="Q44" i="12"/>
  <c r="V44" i="12"/>
  <c r="M45" i="12"/>
  <c r="I45" i="12"/>
  <c r="K45" i="12"/>
  <c r="O45" i="12"/>
  <c r="Q45" i="12"/>
  <c r="V45" i="12"/>
  <c r="M46" i="12"/>
  <c r="I46" i="12"/>
  <c r="K46" i="12"/>
  <c r="O46" i="12"/>
  <c r="Q46" i="12"/>
  <c r="V46" i="12"/>
  <c r="M47" i="12"/>
  <c r="I47" i="12"/>
  <c r="K47" i="12"/>
  <c r="O47" i="12"/>
  <c r="Q47" i="12"/>
  <c r="V47" i="12"/>
  <c r="M48" i="12"/>
  <c r="I48" i="12"/>
  <c r="K48" i="12"/>
  <c r="O48" i="12"/>
  <c r="Q48" i="12"/>
  <c r="V48" i="12"/>
  <c r="M49" i="12"/>
  <c r="I49" i="12"/>
  <c r="K49" i="12"/>
  <c r="O49" i="12"/>
  <c r="Q49" i="12"/>
  <c r="V49" i="12"/>
  <c r="I50" i="12"/>
  <c r="K50" i="12"/>
  <c r="M50" i="12"/>
  <c r="O50" i="12"/>
  <c r="Q50" i="12"/>
  <c r="V50" i="12"/>
  <c r="M60" i="12"/>
  <c r="I60" i="12"/>
  <c r="K60" i="12"/>
  <c r="O60" i="12"/>
  <c r="Q60" i="12"/>
  <c r="V60" i="12"/>
  <c r="M61" i="12"/>
  <c r="I61" i="12"/>
  <c r="K61" i="12"/>
  <c r="O61" i="12"/>
  <c r="Q61" i="12"/>
  <c r="V61" i="12"/>
  <c r="M62" i="12"/>
  <c r="I62" i="12"/>
  <c r="K62" i="12"/>
  <c r="O62" i="12"/>
  <c r="Q62" i="12"/>
  <c r="V62" i="12"/>
  <c r="M63" i="12"/>
  <c r="I63" i="12"/>
  <c r="K63" i="12"/>
  <c r="O63" i="12"/>
  <c r="Q63" i="12"/>
  <c r="V63" i="12"/>
  <c r="M64" i="12"/>
  <c r="I64" i="12"/>
  <c r="K64" i="12"/>
  <c r="O64" i="12"/>
  <c r="Q64" i="12"/>
  <c r="V64" i="12"/>
  <c r="M65" i="12"/>
  <c r="I65" i="12"/>
  <c r="K65" i="12"/>
  <c r="O65" i="12"/>
  <c r="Q65" i="12"/>
  <c r="V65" i="12"/>
  <c r="M66" i="12"/>
  <c r="I66" i="12"/>
  <c r="K66" i="12"/>
  <c r="O66" i="12"/>
  <c r="Q66" i="12"/>
  <c r="V66" i="12"/>
  <c r="M68" i="12"/>
  <c r="I68" i="12"/>
  <c r="K68" i="12"/>
  <c r="O68" i="12"/>
  <c r="O67" i="12" s="1"/>
  <c r="Q68" i="12"/>
  <c r="V68" i="12"/>
  <c r="M71" i="12"/>
  <c r="I71" i="12"/>
  <c r="K71" i="12"/>
  <c r="O71" i="12"/>
  <c r="Q71" i="12"/>
  <c r="V71" i="12"/>
  <c r="V67" i="12" s="1"/>
  <c r="M73" i="12"/>
  <c r="I73" i="12"/>
  <c r="K73" i="12"/>
  <c r="O73" i="12"/>
  <c r="Q73" i="12"/>
  <c r="V73" i="12"/>
  <c r="M81" i="12"/>
  <c r="I81" i="12"/>
  <c r="I72" i="12" s="1"/>
  <c r="K81" i="12"/>
  <c r="O81" i="12"/>
  <c r="Q81" i="12"/>
  <c r="V81" i="12"/>
  <c r="M83" i="12"/>
  <c r="I83" i="12"/>
  <c r="K83" i="12"/>
  <c r="O83" i="12"/>
  <c r="Q83" i="12"/>
  <c r="V83" i="12"/>
  <c r="M85" i="12"/>
  <c r="I85" i="12"/>
  <c r="K85" i="12"/>
  <c r="O85" i="12"/>
  <c r="Q85" i="12"/>
  <c r="V85" i="12"/>
  <c r="M86" i="12"/>
  <c r="I86" i="12"/>
  <c r="K86" i="12"/>
  <c r="O86" i="12"/>
  <c r="Q86" i="12"/>
  <c r="V86" i="12"/>
  <c r="M87" i="12"/>
  <c r="I87" i="12"/>
  <c r="K87" i="12"/>
  <c r="O87" i="12"/>
  <c r="Q87" i="12"/>
  <c r="V87" i="12"/>
  <c r="M88" i="12"/>
  <c r="I88" i="12"/>
  <c r="K88" i="12"/>
  <c r="O88" i="12"/>
  <c r="Q88" i="12"/>
  <c r="V88" i="12"/>
  <c r="M89" i="12"/>
  <c r="I89" i="12"/>
  <c r="K89" i="12"/>
  <c r="O89" i="12"/>
  <c r="Q89" i="12"/>
  <c r="V89" i="12"/>
  <c r="M90" i="12"/>
  <c r="I90" i="12"/>
  <c r="K90" i="12"/>
  <c r="O90" i="12"/>
  <c r="Q90" i="12"/>
  <c r="V90" i="12"/>
  <c r="M91" i="12"/>
  <c r="I91" i="12"/>
  <c r="K91" i="12"/>
  <c r="O91" i="12"/>
  <c r="Q91" i="12"/>
  <c r="V91" i="12"/>
  <c r="M93" i="12"/>
  <c r="I93" i="12"/>
  <c r="K93" i="12"/>
  <c r="O93" i="12"/>
  <c r="Q93" i="12"/>
  <c r="V93" i="12"/>
  <c r="M94" i="12"/>
  <c r="I94" i="12"/>
  <c r="K94" i="12"/>
  <c r="O94" i="12"/>
  <c r="Q94" i="12"/>
  <c r="V94" i="12"/>
  <c r="M95" i="12"/>
  <c r="I95" i="12"/>
  <c r="K95" i="12"/>
  <c r="O95" i="12"/>
  <c r="Q95" i="12"/>
  <c r="V95" i="12"/>
  <c r="M96" i="12"/>
  <c r="I96" i="12"/>
  <c r="K96" i="12"/>
  <c r="O96" i="12"/>
  <c r="Q96" i="12"/>
  <c r="V96" i="12"/>
  <c r="M97" i="12"/>
  <c r="I97" i="12"/>
  <c r="K97" i="12"/>
  <c r="O97" i="12"/>
  <c r="Q97" i="12"/>
  <c r="V97" i="12"/>
  <c r="M98" i="12"/>
  <c r="I98" i="12"/>
  <c r="K98" i="12"/>
  <c r="O98" i="12"/>
  <c r="Q98" i="12"/>
  <c r="V98" i="12"/>
  <c r="M99" i="12"/>
  <c r="I99" i="12"/>
  <c r="K99" i="12"/>
  <c r="O99" i="12"/>
  <c r="Q99" i="12"/>
  <c r="V99" i="12"/>
  <c r="M100" i="12"/>
  <c r="I100" i="12"/>
  <c r="K100" i="12"/>
  <c r="O100" i="12"/>
  <c r="Q100" i="12"/>
  <c r="V100" i="12"/>
  <c r="F42" i="1"/>
  <c r="G42" i="1"/>
  <c r="H42" i="1"/>
  <c r="I42" i="1"/>
  <c r="J41" i="1"/>
  <c r="J40" i="1"/>
  <c r="J39" i="1"/>
  <c r="J42" i="1" s="1"/>
  <c r="K67" i="12" l="1"/>
  <c r="O72" i="12"/>
  <c r="I40" i="12"/>
  <c r="O40" i="12"/>
  <c r="G28" i="12"/>
  <c r="V13" i="12"/>
  <c r="I13" i="12"/>
  <c r="Q72" i="12"/>
  <c r="G43" i="12"/>
  <c r="Q40" i="12"/>
  <c r="G40" i="12"/>
  <c r="Q13" i="12"/>
  <c r="K13" i="12"/>
  <c r="V92" i="12"/>
  <c r="V84" i="12"/>
  <c r="M72" i="12"/>
  <c r="Q67" i="12"/>
  <c r="I67" i="12"/>
  <c r="K59" i="12"/>
  <c r="Q59" i="12"/>
  <c r="I59" i="12"/>
  <c r="O43" i="12"/>
  <c r="M44" i="12"/>
  <c r="V40" i="12"/>
  <c r="O28" i="12"/>
  <c r="M29" i="12"/>
  <c r="M27" i="12"/>
  <c r="M26" i="12" s="1"/>
  <c r="V16" i="12"/>
  <c r="Q8" i="12"/>
  <c r="K92" i="12"/>
  <c r="Q92" i="12"/>
  <c r="K84" i="12"/>
  <c r="V72" i="12"/>
  <c r="G67" i="12"/>
  <c r="V43" i="12"/>
  <c r="K40" i="12"/>
  <c r="V28" i="12"/>
  <c r="M25" i="12"/>
  <c r="M24" i="12" s="1"/>
  <c r="K16" i="12"/>
  <c r="Q16" i="12"/>
  <c r="I16" i="12"/>
  <c r="M14" i="12"/>
  <c r="M13" i="12" s="1"/>
  <c r="V8" i="12"/>
  <c r="I8" i="12"/>
  <c r="I92" i="12"/>
  <c r="O92" i="12"/>
  <c r="Q84" i="12"/>
  <c r="I84" i="12"/>
  <c r="O84" i="12"/>
  <c r="K72" i="12"/>
  <c r="O59" i="12"/>
  <c r="K43" i="12"/>
  <c r="Q43" i="12"/>
  <c r="I43" i="12"/>
  <c r="K28" i="12"/>
  <c r="Q28" i="12"/>
  <c r="I28" i="12"/>
  <c r="K8" i="12"/>
  <c r="M92" i="12"/>
  <c r="V59" i="12"/>
  <c r="O16" i="12"/>
  <c r="O8" i="12"/>
  <c r="M43" i="12"/>
  <c r="M28" i="12"/>
  <c r="M8" i="12"/>
  <c r="M84" i="12"/>
  <c r="M67" i="12"/>
  <c r="M59" i="12"/>
  <c r="M16" i="12"/>
  <c r="G59" i="12"/>
  <c r="G16" i="12"/>
  <c r="G8" i="12"/>
  <c r="G92" i="12"/>
  <c r="G84" i="12"/>
  <c r="G72" i="12"/>
  <c r="M41" i="12"/>
  <c r="M40" i="12" s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Spiller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<sst xmlns="http://schemas.openxmlformats.org/spreadsheetml/2006/main" count="665" uniqueCount="273">
  <si>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</si>
  <si>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</si>
  <si>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</si>
  <si>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</si>
  <si>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</si>
  <si>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</si>
  <si>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</si>
  <si>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</si>
  <si>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</si>
  <si>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</si>
  <si>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</si>
  <si>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</si>
  <si>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</si>
  <si>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</si>
  <si>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</si>
  <si>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</si>
  <si>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</si>
  <si>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</si>
  <si>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</si>
  <si>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</si>
  <si>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</si>
  <si>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</si>
  <si>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</si>
  <si>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</si>
  <si>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</si>
  <si>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</si>
  <si>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</si>
  <si>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</si>
  <si>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</si>
  <si>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</si>
  <si>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</si>
  <si>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</si>
  <si>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</si>
  <si>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</si>
  <si>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</si>
  <si>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</si>
  <si>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</si>
  <si>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</si>
  <si>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</si>
  <si>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</si>
  <si>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</si>
  <si>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</si>
  <si>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</si>
  <si>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5101.1</t>
  </si>
  <si>
    <t>ZŠ Jičín - Železnická 460 - MMU-upr</t>
  </si>
  <si>
    <t>0001</t>
  </si>
  <si>
    <t>Učebny informatiky a bezbar.přístup</t>
  </si>
  <si>
    <t>Objekt:</t>
  </si>
  <si>
    <t>Rozpočet:</t>
  </si>
  <si>
    <t>5021600</t>
  </si>
  <si>
    <t>Základní školy - Učebny informatiky</t>
  </si>
  <si>
    <t>Stavba</t>
  </si>
  <si>
    <t>Celkem za stavbu</t>
  </si>
  <si>
    <t>CZK</t>
  </si>
  <si>
    <t>Rekapitulace dílů</t>
  </si>
  <si>
    <t>Typ dílu</t>
  </si>
  <si>
    <t>61</t>
  </si>
  <si>
    <t>Upravy povrchů vnitřní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</si>
  <si>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</si>
  <si>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</si>
  <si>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</si>
  <si>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</si>
  <si>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</si>
  <si>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</si>
  <si>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722</t>
  </si>
  <si>
    <t>Vnitřní vodovod</t>
  </si>
  <si>
    <t>725</t>
  </si>
  <si>
    <t>Zařizovací předměty</t>
  </si>
  <si>
    <t>766</t>
  </si>
  <si>
    <t>Konstrukce truhlářské</t>
  </si>
  <si>
    <t>776</t>
  </si>
  <si>
    <t>Podlahy povlakové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</si>
  <si>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</si>
  <si>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</si>
  <si>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</si>
  <si>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</si>
  <si>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</si>
  <si>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</si>
  <si>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</si>
  <si>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</si>
  <si>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</si>
  <si>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</si>
  <si>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</si>
  <si>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</si>
  <si>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</si>
  <si>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</si>
  <si>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</si>
  <si>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</si>
  <si>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</si>
  <si>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</si>
  <si>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</si>
  <si>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</si>
  <si>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</si>
  <si>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</si>
  <si>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</si>
  <si>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</si>
  <si>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</si>
  <si>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</si>
  <si>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</si>
  <si>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</si>
  <si>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</si>
  <si>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</si>
  <si>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</si>
  <si>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</si>
  <si>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</si>
  <si>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</si>
  <si>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</si>
  <si>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</si>
  <si>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</si>
  <si>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</si>
  <si>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611421231RT2</t>
  </si>
  <si>
    <t>Oprava váp.omítek stropů do 10% plochy - štukových s použitím suché maltové směsi</t>
  </si>
  <si>
    <t>m2</t>
  </si>
  <si>
    <t>RTS 19/ II</t>
  </si>
  <si>
    <t>Indiv</t>
  </si>
  <si>
    <t>Práce</t>
  </si>
  <si>
    <t>POL1_1</t>
  </si>
  <si>
    <t>612409991R00</t>
  </si>
  <si>
    <t>Začištění omítek kolem oken,dveří apod.</t>
  </si>
  <si>
    <t>m</t>
  </si>
  <si>
    <t>612421231RT2</t>
  </si>
  <si>
    <t>Oprava vápen.omítek stěn do 10 % pl. - štukových s použitím suché maltové směsi</t>
  </si>
  <si>
    <t>612473181R00</t>
  </si>
  <si>
    <t>Omítka vnitřního zdiva ze suché směsi, hladká</t>
  </si>
  <si>
    <t>388381719</t>
  </si>
  <si>
    <t>Úprava kanaly  vnitr pruměru do  10x10 D+M - nainstalování, úprava podlahy</t>
  </si>
  <si>
    <t>Vlastní</t>
  </si>
  <si>
    <t>POL1_0</t>
  </si>
  <si>
    <t>952901111R00</t>
  </si>
  <si>
    <t>Vyčištění budov o výšce podlaží do 4 m</t>
  </si>
  <si>
    <t>725210821R00</t>
  </si>
  <si>
    <t>Demontáž umyvadel bez výtokových armatur</t>
  </si>
  <si>
    <t>soubor</t>
  </si>
  <si>
    <t>POL1_7</t>
  </si>
  <si>
    <t>725820802R00</t>
  </si>
  <si>
    <t>Demontáž baterie stojánkové do 1otvoru</t>
  </si>
  <si>
    <t>7660011</t>
  </si>
  <si>
    <t>Demontáž dřevěného pódia vč.likvidace</t>
  </si>
  <si>
    <t>kompl.</t>
  </si>
  <si>
    <t>776511820RT3</t>
  </si>
  <si>
    <t>Odstranění PVC</t>
  </si>
  <si>
    <t>971033451R00</t>
  </si>
  <si>
    <t>Vybourání otv. zeď cihel. pl.0,25 m2, tl.45cm, MVC</t>
  </si>
  <si>
    <t>kus</t>
  </si>
  <si>
    <t>974042558</t>
  </si>
  <si>
    <t>Vysekání a drážkování rýh betonová podlaha pro rozvody kabelů v lištách</t>
  </si>
  <si>
    <t>978059511R00</t>
  </si>
  <si>
    <t>Odsekání vnitřních obkladů stěn</t>
  </si>
  <si>
    <t>999281105R00</t>
  </si>
  <si>
    <t>Přesun hmot pro opravy a údržbu do výšky 6 m</t>
  </si>
  <si>
    <t>t</t>
  </si>
  <si>
    <t>RTS 17/ I</t>
  </si>
  <si>
    <t>722173905</t>
  </si>
  <si>
    <t>Úprav rozvodů vody a kanalizace rozvody a materiály pro mycí centrum</t>
  </si>
  <si>
    <t>725219201R00</t>
  </si>
  <si>
    <t>Montáž umyvadel na konzoly</t>
  </si>
  <si>
    <t>725829202R00</t>
  </si>
  <si>
    <t>Montáž baterie umyv.a dřezové</t>
  </si>
  <si>
    <t>725860212RT1</t>
  </si>
  <si>
    <t>Sifon umyvadlový HL134.0 pod omítku výjimatelná vložka, připoj D 40, 50 mm</t>
  </si>
  <si>
    <t>725869218R00</t>
  </si>
  <si>
    <t>Montáž - sifonu</t>
  </si>
  <si>
    <t>998725202R00</t>
  </si>
  <si>
    <t>Přesun hmot pro zařizovací předměty, výšky do 12 m</t>
  </si>
  <si>
    <t>POL1_1002</t>
  </si>
  <si>
    <t>64212131</t>
  </si>
  <si>
    <t>SPCM</t>
  </si>
  <si>
    <t>RTS 18/ I</t>
  </si>
  <si>
    <t>Specifikace</t>
  </si>
  <si>
    <t>POL3_7</t>
  </si>
  <si>
    <t>POP</t>
  </si>
  <si>
    <t/>
  </si>
  <si>
    <t>1100x440x193 mm</t>
  </si>
  <si>
    <t>8003477</t>
  </si>
  <si>
    <t>Umyvadlová baterie bet výpusti</t>
  </si>
  <si>
    <t>8003478</t>
  </si>
  <si>
    <t>Výpusť umyvadlová s nerez. mřížkou</t>
  </si>
  <si>
    <t>7660013</t>
  </si>
  <si>
    <t>D+M - Obložení stěny proti otěru</t>
  </si>
  <si>
    <t>998766202R00</t>
  </si>
  <si>
    <t>Přesun hmot pro truhlářské konstr., výšky do 12 m</t>
  </si>
  <si>
    <t>776101115R00</t>
  </si>
  <si>
    <t>Vyrovnání podkladů samonivelační hmotou</t>
  </si>
  <si>
    <t>776101121R00</t>
  </si>
  <si>
    <t>Provedení penetrace podkladu</t>
  </si>
  <si>
    <t>776431010R00</t>
  </si>
  <si>
    <t>Montáž podlahových soklíků z koberc. pásů na lištu</t>
  </si>
  <si>
    <t>776572100RT1</t>
  </si>
  <si>
    <t>Lepení povlakových podlah z pásů textilních pouze položení - koberec ve specifikaci</t>
  </si>
  <si>
    <t>776590100U00</t>
  </si>
  <si>
    <t>Vysátí podkladu nášlap ploch podlah</t>
  </si>
  <si>
    <t>998776202R00</t>
  </si>
  <si>
    <t>Přesun hmot pro podlahy povlakové, výšky do 12 m</t>
  </si>
  <si>
    <t>69741048.Aa</t>
  </si>
  <si>
    <t>Koberec zátěžový  š. 4 m</t>
  </si>
  <si>
    <t>Složení: 100% PP</t>
  </si>
  <si>
    <t>Váha vlasu: cca 630 g/m2</t>
  </si>
  <si>
    <t>Celková váha: cca 840 g/m2</t>
  </si>
  <si>
    <t>Výška vlasu: cca 4,5 mm</t>
  </si>
  <si>
    <t>Celková výška: cca 6,8 mm</t>
  </si>
  <si>
    <t>Šíře: 4 m</t>
  </si>
  <si>
    <t>Index šíření plamene: Efl</t>
  </si>
  <si>
    <t>Třída zátěže: 22</t>
  </si>
  <si>
    <t>781101142R00</t>
  </si>
  <si>
    <t>Hydroizolační stěrka dvouvrstvá</t>
  </si>
  <si>
    <t>781101210R00</t>
  </si>
  <si>
    <t>Penetrace podkladu pod obklady</t>
  </si>
  <si>
    <t>781415013R00</t>
  </si>
  <si>
    <t>Montáž obkladů stěn</t>
  </si>
  <si>
    <t>781419191U00</t>
  </si>
  <si>
    <t>Přípl obklad pórov plocha -10m2</t>
  </si>
  <si>
    <t>781419706R00</t>
  </si>
  <si>
    <t>Příplatek za spárovací vodotěsnou hmotu - plošně</t>
  </si>
  <si>
    <t>998781202R00</t>
  </si>
  <si>
    <t>Přesun hmot pro obklady keramické, výšky do 12 m</t>
  </si>
  <si>
    <t>597813658bb</t>
  </si>
  <si>
    <t>Obklad keramický dle výběru</t>
  </si>
  <si>
    <t>784195212R00</t>
  </si>
  <si>
    <t>Otěruvzdorný tekutý malířský vnitřní nátěr s výbornou kryvostí a bělostí. Ředí se vodou 0,5 - 0,75 l čisté vody na 1 kg barvy.</t>
  </si>
  <si>
    <t>Bez vyspravení sádrou a bez penetrace.</t>
  </si>
  <si>
    <t>784402801R00</t>
  </si>
  <si>
    <t>Odstranění malby oškrábáním v místnosti H do 3,8 m</t>
  </si>
  <si>
    <t>210001</t>
  </si>
  <si>
    <t>Elektroinstalace - kantor a žákovské stoly</t>
  </si>
  <si>
    <t>POL1_9</t>
  </si>
  <si>
    <t>Tvarový stůl kantora se skříňkou, šuplíkem a skříňkou pro kabeláž  1 ks</t>
  </si>
  <si>
    <t>Žákovský stůl tvarový 1-místný	28 ks</t>
  </si>
  <si>
    <t>Jedná se o napojení stolů na přívody el.energie a slaboproudé rozvody počítačových sítí včetně všech nákladů s tím spojených</t>
  </si>
  <si>
    <t>Vysekání drážek pro kabeláž a krabice, natažení kabelů, zednické zapravení, rozvaděče, propojení do rozvaděčů, revize</t>
  </si>
  <si>
    <t>Natažení slaboproudých rozvodů počítačových sítí k jednotlivým stolům</t>
  </si>
  <si>
    <t>210002</t>
  </si>
  <si>
    <t>Elektroinstalace - elektrické rolety</t>
  </si>
  <si>
    <t>Jedná se o napojení zastińovacích rolet na přívody el.energie včetně všech nákladů s tím spojených</t>
  </si>
  <si>
    <t>210003</t>
  </si>
  <si>
    <t>Elektroinstalace - doprava a režie</t>
  </si>
  <si>
    <t>979011111R00</t>
  </si>
  <si>
    <t>Svislá doprava suti a vybour. hmot za 2.NP a 1.PP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</si>
  <si>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</si>
  <si>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</si>
  <si>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</si>
  <si>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</si>
  <si>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</si>
  <si>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</si>
  <si>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</si>
  <si>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</si>
  <si>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</si>
  <si>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</si>
  <si>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</si>
  <si>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</si>
  <si>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VRN0</t>
  </si>
  <si>
    <t>Ztížené výrobní podmínky</t>
  </si>
  <si>
    <t>Soubor</t>
  </si>
  <si>
    <t>VRN</t>
  </si>
  <si>
    <t>POL99_8</t>
  </si>
  <si>
    <t>VRN1</t>
  </si>
  <si>
    <t>Oborová přirážka</t>
  </si>
  <si>
    <t>VRN2</t>
  </si>
  <si>
    <t>Přesun stavebních kapacit</t>
  </si>
  <si>
    <t>VRN3</t>
  </si>
  <si>
    <t>Mimostaveništní doprava</t>
  </si>
  <si>
    <t>VRN4</t>
  </si>
  <si>
    <t>Zařízení staveniště</t>
  </si>
  <si>
    <t>POL99_2</t>
  </si>
  <si>
    <t>VRN5</t>
  </si>
  <si>
    <t>Provoz investora</t>
  </si>
  <si>
    <t>VRN6</t>
  </si>
  <si>
    <t>Kompletační činnost (IČD)</t>
  </si>
  <si>
    <t>VRN7</t>
  </si>
  <si>
    <t>Rezerva rozpočtu</t>
  </si>
  <si>
    <t>END</t>
  </si>
  <si>
    <t>Malby z malířských směsí disperzních, v místnostech do 3,8 m, jednobarevné, jednonásobné + 1x penetrace</t>
  </si>
  <si>
    <t>Umyvadlo 110x44 cm bílé s otv. pro bat.</t>
  </si>
  <si>
    <t>Umyvadlo z jemné žárohlíny včetně upevňovací sady. Ve středu s 1 otvorem pro baterii, vlevo a vpravo otvory předpíchnuty.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</si>
</sst>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7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7" t="s">
        <v>41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abSelected="1" topLeftCell="B1" zoomScaleNormal="100" zoomScaleSheetLayoutView="75" workbookViewId="0">
      <selection activeCell="I49" sqref="I49:J6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78" t="s">
        <v>4</v>
      </c>
      <c r="C1" s="179"/>
      <c r="D1" s="179"/>
      <c r="E1" s="179"/>
      <c r="F1" s="179"/>
      <c r="G1" s="179"/>
      <c r="H1" s="179"/>
      <c r="I1" s="179"/>
      <c r="J1" s="180"/>
    </row>
    <row r="2" spans="1:15" ht="36" customHeight="1" x14ac:dyDescent="0.2">
      <c r="A2" s="2"/>
      <c r="B2" s="77" t="s">
        <v>24</v>
      </c>
      <c r="C2" s="78"/>
      <c r="D2" s="79" t="s">
        <v>49</v>
      </c>
      <c r="E2" s="187" t="s">
        <v>50</v>
      </c>
      <c r="F2" s="188"/>
      <c r="G2" s="188"/>
      <c r="H2" s="188"/>
      <c r="I2" s="188"/>
      <c r="J2" s="189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190" t="s">
        <v>46</v>
      </c>
      <c r="F3" s="191"/>
      <c r="G3" s="191"/>
      <c r="H3" s="191"/>
      <c r="I3" s="191"/>
      <c r="J3" s="192"/>
    </row>
    <row r="4" spans="1:15" ht="23.25" customHeight="1" x14ac:dyDescent="0.2">
      <c r="A4" s="76">
        <v>444</v>
      </c>
      <c r="B4" s="82" t="s">
        <v>48</v>
      </c>
      <c r="C4" s="83"/>
      <c r="D4" s="84" t="s">
        <v>43</v>
      </c>
      <c r="E4" s="200" t="s">
        <v>44</v>
      </c>
      <c r="F4" s="201"/>
      <c r="G4" s="201"/>
      <c r="H4" s="201"/>
      <c r="I4" s="201"/>
      <c r="J4" s="202"/>
    </row>
    <row r="5" spans="1:15" ht="24" customHeight="1" x14ac:dyDescent="0.2">
      <c r="A5" s="2"/>
      <c r="B5" s="31" t="s">
        <v>23</v>
      </c>
      <c r="D5" s="205"/>
      <c r="E5" s="206"/>
      <c r="F5" s="206"/>
      <c r="G5" s="206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07"/>
      <c r="E6" s="208"/>
      <c r="F6" s="208"/>
      <c r="G6" s="208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09"/>
      <c r="F7" s="210"/>
      <c r="G7" s="21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4"/>
      <c r="E11" s="194"/>
      <c r="F11" s="194"/>
      <c r="G11" s="194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199"/>
      <c r="E12" s="199"/>
      <c r="F12" s="199"/>
      <c r="G12" s="199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3"/>
      <c r="F13" s="204"/>
      <c r="G13" s="20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3"/>
      <c r="F15" s="193"/>
      <c r="G15" s="195"/>
      <c r="H15" s="195"/>
      <c r="I15" s="195" t="s">
        <v>31</v>
      </c>
      <c r="J15" s="196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4"/>
      <c r="F16" s="185"/>
      <c r="G16" s="184"/>
      <c r="H16" s="185"/>
      <c r="I16" s="184"/>
      <c r="J16" s="186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4"/>
      <c r="F17" s="185"/>
      <c r="G17" s="184"/>
      <c r="H17" s="185"/>
      <c r="I17" s="184"/>
      <c r="J17" s="186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4"/>
      <c r="F18" s="185"/>
      <c r="G18" s="184"/>
      <c r="H18" s="185"/>
      <c r="I18" s="184"/>
      <c r="J18" s="186"/>
    </row>
    <row r="19" spans="1:10" ht="23.25" customHeight="1" x14ac:dyDescent="0.2">
      <c r="A19" s="137" t="s">
        <v>81</v>
      </c>
      <c r="B19" s="38" t="s">
        <v>29</v>
      </c>
      <c r="C19" s="62"/>
      <c r="D19" s="63"/>
      <c r="E19" s="184"/>
      <c r="F19" s="185"/>
      <c r="G19" s="184"/>
      <c r="H19" s="185"/>
      <c r="I19" s="184"/>
      <c r="J19" s="186"/>
    </row>
    <row r="20" spans="1:10" ht="23.25" customHeight="1" x14ac:dyDescent="0.2">
      <c r="A20" s="137" t="s">
        <v>82</v>
      </c>
      <c r="B20" s="38" t="s">
        <v>30</v>
      </c>
      <c r="C20" s="62"/>
      <c r="D20" s="63"/>
      <c r="E20" s="184"/>
      <c r="F20" s="185"/>
      <c r="G20" s="184"/>
      <c r="H20" s="185"/>
      <c r="I20" s="184"/>
      <c r="J20" s="186"/>
    </row>
    <row r="21" spans="1:10" ht="23.25" customHeight="1" x14ac:dyDescent="0.2">
      <c r="A21" s="2"/>
      <c r="B21" s="48" t="s">
        <v>31</v>
      </c>
      <c r="C21" s="64"/>
      <c r="D21" s="65"/>
      <c r="E21" s="197"/>
      <c r="F21" s="198"/>
      <c r="G21" s="197"/>
      <c r="H21" s="198"/>
      <c r="I21" s="197">
        <f>SUM(I16:J20)</f>
        <v>0</v>
      </c>
      <c r="J21" s="21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214"/>
      <c r="H23" s="215"/>
      <c r="I23" s="215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12"/>
      <c r="H24" s="213"/>
      <c r="I24" s="213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4"/>
      <c r="H25" s="215"/>
      <c r="I25" s="215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1"/>
      <c r="H26" s="182"/>
      <c r="I26" s="182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3"/>
      <c r="H27" s="183"/>
      <c r="I27" s="183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17">
        <v>290881.18</v>
      </c>
      <c r="H28" s="218"/>
      <c r="I28" s="218"/>
      <c r="J28" s="115" t="str">
        <f t="shared" si="0"/>
        <v>CZK</v>
      </c>
    </row>
    <row r="29" spans="1:10" ht="27.75" customHeight="1" thickBot="1" x14ac:dyDescent="0.25">
      <c r="A29" s="2"/>
      <c r="B29" s="111" t="s">
        <v>37</v>
      </c>
      <c r="C29" s="116"/>
      <c r="D29" s="116"/>
      <c r="E29" s="116"/>
      <c r="F29" s="117"/>
      <c r="G29" s="217"/>
      <c r="H29" s="217"/>
      <c r="I29" s="217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9"/>
      <c r="E34" s="220"/>
      <c r="G34" s="221"/>
      <c r="H34" s="222"/>
      <c r="I34" s="222"/>
      <c r="J34" s="25"/>
    </row>
    <row r="35" spans="1:10" ht="12.75" customHeight="1" x14ac:dyDescent="0.2">
      <c r="A35" s="2"/>
      <c r="B35" s="2"/>
      <c r="D35" s="211" t="s">
        <v>2</v>
      </c>
      <c r="E35" s="21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51</v>
      </c>
      <c r="C39" s="223"/>
      <c r="D39" s="223"/>
      <c r="E39" s="223"/>
      <c r="F39" s="98">
        <v>0</v>
      </c>
      <c r="G39" s="99">
        <v>290881.18</v>
      </c>
      <c r="H39" s="100">
        <v>61085.05</v>
      </c>
      <c r="I39" s="100">
        <v>351966.23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45</v>
      </c>
      <c r="C40" s="224" t="s">
        <v>46</v>
      </c>
      <c r="D40" s="224"/>
      <c r="E40" s="224"/>
      <c r="F40" s="103">
        <v>0</v>
      </c>
      <c r="G40" s="104">
        <v>290881.18</v>
      </c>
      <c r="H40" s="104">
        <v>61085.05</v>
      </c>
      <c r="I40" s="104">
        <v>351966.23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43</v>
      </c>
      <c r="C41" s="223" t="s">
        <v>44</v>
      </c>
      <c r="D41" s="223"/>
      <c r="E41" s="223"/>
      <c r="F41" s="107">
        <v>0</v>
      </c>
      <c r="G41" s="100">
        <v>290881.18</v>
      </c>
      <c r="H41" s="100">
        <v>61085.05</v>
      </c>
      <c r="I41" s="100">
        <v>351966.23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225" t="s">
        <v>52</v>
      </c>
      <c r="C42" s="226"/>
      <c r="D42" s="226"/>
      <c r="E42" s="227"/>
      <c r="F42" s="108">
        <f>SUMIF(A39:A41,"=1",F39:F41)</f>
        <v>0</v>
      </c>
      <c r="G42" s="109">
        <f>SUMIF(A39:A41,"=1",G39:G41)</f>
        <v>290881.18</v>
      </c>
      <c r="H42" s="109">
        <f>SUMIF(A39:A41,"=1",H39:H41)</f>
        <v>61085.05</v>
      </c>
      <c r="I42" s="109">
        <f>SUMIF(A39:A41,"=1",I39:I41)</f>
        <v>351966.23</v>
      </c>
      <c r="J42" s="110">
        <f>SUMIF(A39:A41,"=1",J39:J41)</f>
        <v>100</v>
      </c>
    </row>
    <row r="46" spans="1:10" ht="15.75" x14ac:dyDescent="0.25">
      <c r="B46" s="119" t="s">
        <v>54</v>
      </c>
    </row>
    <row r="48" spans="1:10" ht="25.5" customHeight="1" x14ac:dyDescent="0.2">
      <c r="A48" s="121"/>
      <c r="B48" s="124" t="s">
        <v>18</v>
      </c>
      <c r="C48" s="124" t="s">
        <v>6</v>
      </c>
      <c r="D48" s="125"/>
      <c r="E48" s="125"/>
      <c r="F48" s="126" t="s">
        <v>55</v>
      </c>
      <c r="G48" s="126"/>
      <c r="H48" s="126"/>
      <c r="I48" s="126" t="s">
        <v>31</v>
      </c>
      <c r="J48" s="126" t="s">
        <v>0</v>
      </c>
    </row>
    <row r="49" spans="1:10" ht="36.75" customHeight="1" x14ac:dyDescent="0.2">
      <c r="A49" s="122"/>
      <c r="B49" s="127" t="s">
        <v>56</v>
      </c>
      <c r="C49" s="228" t="s">
        <v>57</v>
      </c>
      <c r="D49" s="229"/>
      <c r="E49" s="229"/>
      <c r="F49" s="135" t="s">
        <v>26</v>
      </c>
      <c r="G49" s="128"/>
      <c r="H49" s="128"/>
      <c r="I49" s="128"/>
      <c r="J49" s="133"/>
    </row>
    <row r="50" spans="1:10" ht="36.75" customHeight="1" x14ac:dyDescent="0.2">
      <c r="A50" s="122"/>
      <c r="B50" s="127" t="s">
        <v>58</v>
      </c>
      <c r="C50" s="228" t="s">
        <v>59</v>
      </c>
      <c r="D50" s="229"/>
      <c r="E50" s="229"/>
      <c r="F50" s="135" t="s">
        <v>26</v>
      </c>
      <c r="G50" s="128"/>
      <c r="H50" s="128"/>
      <c r="I50" s="128"/>
      <c r="J50" s="133"/>
    </row>
    <row r="51" spans="1:10" ht="36.75" customHeight="1" x14ac:dyDescent="0.2">
      <c r="A51" s="122"/>
      <c r="B51" s="127" t="s">
        <v>60</v>
      </c>
      <c r="C51" s="228" t="s">
        <v>61</v>
      </c>
      <c r="D51" s="229"/>
      <c r="E51" s="229"/>
      <c r="F51" s="135" t="s">
        <v>26</v>
      </c>
      <c r="G51" s="128"/>
      <c r="H51" s="128"/>
      <c r="I51" s="128"/>
      <c r="J51" s="133"/>
    </row>
    <row r="52" spans="1:10" ht="36.75" customHeight="1" x14ac:dyDescent="0.2">
      <c r="A52" s="122"/>
      <c r="B52" s="127" t="s">
        <v>62</v>
      </c>
      <c r="C52" s="228" t="s">
        <v>63</v>
      </c>
      <c r="D52" s="229"/>
      <c r="E52" s="229"/>
      <c r="F52" s="135" t="s">
        <v>26</v>
      </c>
      <c r="G52" s="128"/>
      <c r="H52" s="128"/>
      <c r="I52" s="128"/>
      <c r="J52" s="133"/>
    </row>
    <row r="53" spans="1:10" ht="36.75" customHeight="1" x14ac:dyDescent="0.2">
      <c r="A53" s="122"/>
      <c r="B53" s="127" t="s">
        <v>64</v>
      </c>
      <c r="C53" s="228" t="s">
        <v>65</v>
      </c>
      <c r="D53" s="229"/>
      <c r="E53" s="229"/>
      <c r="F53" s="135" t="s">
        <v>27</v>
      </c>
      <c r="G53" s="128"/>
      <c r="H53" s="128"/>
      <c r="I53" s="128"/>
      <c r="J53" s="133"/>
    </row>
    <row r="54" spans="1:10" ht="36.75" customHeight="1" x14ac:dyDescent="0.2">
      <c r="A54" s="122"/>
      <c r="B54" s="127" t="s">
        <v>66</v>
      </c>
      <c r="C54" s="228" t="s">
        <v>67</v>
      </c>
      <c r="D54" s="229"/>
      <c r="E54" s="229"/>
      <c r="F54" s="135" t="s">
        <v>27</v>
      </c>
      <c r="G54" s="128"/>
      <c r="H54" s="128"/>
      <c r="I54" s="128"/>
      <c r="J54" s="133"/>
    </row>
    <row r="55" spans="1:10" ht="36.75" customHeight="1" x14ac:dyDescent="0.2">
      <c r="A55" s="122"/>
      <c r="B55" s="127" t="s">
        <v>68</v>
      </c>
      <c r="C55" s="228" t="s">
        <v>69</v>
      </c>
      <c r="D55" s="229"/>
      <c r="E55" s="229"/>
      <c r="F55" s="135" t="s">
        <v>27</v>
      </c>
      <c r="G55" s="128"/>
      <c r="H55" s="128"/>
      <c r="I55" s="128"/>
      <c r="J55" s="133"/>
    </row>
    <row r="56" spans="1:10" ht="36.75" customHeight="1" x14ac:dyDescent="0.2">
      <c r="A56" s="122"/>
      <c r="B56" s="127" t="s">
        <v>70</v>
      </c>
      <c r="C56" s="228" t="s">
        <v>71</v>
      </c>
      <c r="D56" s="229"/>
      <c r="E56" s="229"/>
      <c r="F56" s="135" t="s">
        <v>27</v>
      </c>
      <c r="G56" s="128"/>
      <c r="H56" s="128"/>
      <c r="I56" s="128"/>
      <c r="J56" s="133"/>
    </row>
    <row r="57" spans="1:10" ht="36.75" customHeight="1" x14ac:dyDescent="0.2">
      <c r="A57" s="122"/>
      <c r="B57" s="127" t="s">
        <v>72</v>
      </c>
      <c r="C57" s="228" t="s">
        <v>73</v>
      </c>
      <c r="D57" s="229"/>
      <c r="E57" s="229"/>
      <c r="F57" s="135" t="s">
        <v>27</v>
      </c>
      <c r="G57" s="128"/>
      <c r="H57" s="128"/>
      <c r="I57" s="128"/>
      <c r="J57" s="133"/>
    </row>
    <row r="58" spans="1:10" ht="36.75" customHeight="1" x14ac:dyDescent="0.2">
      <c r="A58" s="122"/>
      <c r="B58" s="127" t="s">
        <v>74</v>
      </c>
      <c r="C58" s="228" t="s">
        <v>75</v>
      </c>
      <c r="D58" s="229"/>
      <c r="E58" s="229"/>
      <c r="F58" s="135" t="s">
        <v>27</v>
      </c>
      <c r="G58" s="128"/>
      <c r="H58" s="128"/>
      <c r="I58" s="128"/>
      <c r="J58" s="133"/>
    </row>
    <row r="59" spans="1:10" ht="36.75" customHeight="1" x14ac:dyDescent="0.2">
      <c r="A59" s="122"/>
      <c r="B59" s="127" t="s">
        <v>76</v>
      </c>
      <c r="C59" s="228" t="s">
        <v>77</v>
      </c>
      <c r="D59" s="229"/>
      <c r="E59" s="229"/>
      <c r="F59" s="135" t="s">
        <v>28</v>
      </c>
      <c r="G59" s="128"/>
      <c r="H59" s="128"/>
      <c r="I59" s="128"/>
      <c r="J59" s="133"/>
    </row>
    <row r="60" spans="1:10" ht="36.75" customHeight="1" x14ac:dyDescent="0.2">
      <c r="A60" s="122"/>
      <c r="B60" s="127" t="s">
        <v>78</v>
      </c>
      <c r="C60" s="228" t="s">
        <v>79</v>
      </c>
      <c r="D60" s="229"/>
      <c r="E60" s="229"/>
      <c r="F60" s="135" t="s">
        <v>80</v>
      </c>
      <c r="G60" s="128"/>
      <c r="H60" s="128"/>
      <c r="I60" s="128"/>
      <c r="J60" s="133"/>
    </row>
    <row r="61" spans="1:10" ht="36.75" customHeight="1" x14ac:dyDescent="0.2">
      <c r="A61" s="122"/>
      <c r="B61" s="127" t="s">
        <v>81</v>
      </c>
      <c r="C61" s="228" t="s">
        <v>29</v>
      </c>
      <c r="D61" s="229"/>
      <c r="E61" s="229"/>
      <c r="F61" s="135" t="s">
        <v>81</v>
      </c>
      <c r="G61" s="128"/>
      <c r="H61" s="128"/>
      <c r="I61" s="128"/>
      <c r="J61" s="133"/>
    </row>
    <row r="62" spans="1:10" ht="25.5" customHeight="1" x14ac:dyDescent="0.2">
      <c r="A62" s="123"/>
      <c r="B62" s="129" t="s">
        <v>1</v>
      </c>
      <c r="C62" s="130"/>
      <c r="D62" s="131"/>
      <c r="E62" s="131"/>
      <c r="F62" s="136"/>
      <c r="G62" s="132"/>
      <c r="H62" s="132"/>
      <c r="I62" s="132"/>
      <c r="J62" s="134"/>
    </row>
    <row r="63" spans="1:10" x14ac:dyDescent="0.2">
      <c r="F63" s="85"/>
      <c r="G63" s="85"/>
      <c r="H63" s="85"/>
      <c r="I63" s="85"/>
      <c r="J63" s="86"/>
    </row>
    <row r="64" spans="1:10" x14ac:dyDescent="0.2">
      <c r="F64" s="85"/>
      <c r="G64" s="85"/>
      <c r="H64" s="85"/>
      <c r="I64" s="85"/>
      <c r="J64" s="86"/>
    </row>
    <row r="65" spans="6:10" x14ac:dyDescent="0.2">
      <c r="F65" s="85"/>
      <c r="G65" s="85"/>
      <c r="H65" s="85"/>
      <c r="I65" s="85"/>
      <c r="J65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0:E60"/>
    <mergeCell ref="C61:E61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0" t="s">
        <v>7</v>
      </c>
      <c r="B1" s="230"/>
      <c r="C1" s="231"/>
      <c r="D1" s="230"/>
      <c r="E1" s="230"/>
      <c r="F1" s="230"/>
      <c r="G1" s="230"/>
    </row>
    <row r="2" spans="1:7" ht="24.95" customHeight="1" x14ac:dyDescent="0.2">
      <c r="A2" s="50" t="s">
        <v>8</v>
      </c>
      <c r="B2" s="49"/>
      <c r="C2" s="232"/>
      <c r="D2" s="232"/>
      <c r="E2" s="232"/>
      <c r="F2" s="232"/>
      <c r="G2" s="233"/>
    </row>
    <row r="3" spans="1:7" ht="24.95" customHeight="1" x14ac:dyDescent="0.2">
      <c r="A3" s="50" t="s">
        <v>9</v>
      </c>
      <c r="B3" s="49"/>
      <c r="C3" s="232"/>
      <c r="D3" s="232"/>
      <c r="E3" s="232"/>
      <c r="F3" s="232"/>
      <c r="G3" s="233"/>
    </row>
    <row r="4" spans="1:7" ht="24.95" customHeight="1" x14ac:dyDescent="0.2">
      <c r="A4" s="50" t="s">
        <v>10</v>
      </c>
      <c r="B4" s="49"/>
      <c r="C4" s="232"/>
      <c r="D4" s="232"/>
      <c r="E4" s="232"/>
      <c r="F4" s="232"/>
      <c r="G4" s="23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7"/>
  <sheetViews>
    <sheetView workbookViewId="0">
      <pane ySplit="7" topLeftCell="A8" activePane="bottomLeft" state="frozen"/>
      <selection pane="bottomLeft" activeCell="G78" sqref="G78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34" t="s">
        <v>7</v>
      </c>
      <c r="B1" s="234"/>
      <c r="C1" s="234"/>
      <c r="D1" s="234"/>
      <c r="E1" s="234"/>
      <c r="F1" s="234"/>
      <c r="G1" s="234"/>
      <c r="AG1" t="s">
        <v>83</v>
      </c>
    </row>
    <row r="2" spans="1:60" ht="24.95" customHeight="1" x14ac:dyDescent="0.2">
      <c r="A2" s="138" t="s">
        <v>8</v>
      </c>
      <c r="B2" s="49" t="s">
        <v>49</v>
      </c>
      <c r="C2" s="235" t="s">
        <v>50</v>
      </c>
      <c r="D2" s="236"/>
      <c r="E2" s="236"/>
      <c r="F2" s="236"/>
      <c r="G2" s="237"/>
      <c r="AG2" t="s">
        <v>84</v>
      </c>
    </row>
    <row r="3" spans="1:60" ht="24.95" customHeight="1" x14ac:dyDescent="0.2">
      <c r="A3" s="138" t="s">
        <v>9</v>
      </c>
      <c r="B3" s="49" t="s">
        <v>45</v>
      </c>
      <c r="C3" s="235" t="s">
        <v>46</v>
      </c>
      <c r="D3" s="236"/>
      <c r="E3" s="236"/>
      <c r="F3" s="236"/>
      <c r="G3" s="237"/>
      <c r="AC3" s="120" t="s">
        <v>84</v>
      </c>
      <c r="AG3" t="s">
        <v>85</v>
      </c>
    </row>
    <row r="4" spans="1:60" ht="24.95" customHeight="1" x14ac:dyDescent="0.2">
      <c r="A4" s="139" t="s">
        <v>10</v>
      </c>
      <c r="B4" s="140" t="s">
        <v>43</v>
      </c>
      <c r="C4" s="238" t="s">
        <v>44</v>
      </c>
      <c r="D4" s="239"/>
      <c r="E4" s="239"/>
      <c r="F4" s="239"/>
      <c r="G4" s="240"/>
      <c r="AG4" t="s">
        <v>86</v>
      </c>
    </row>
    <row r="5" spans="1:60" x14ac:dyDescent="0.2">
      <c r="D5" s="10"/>
    </row>
    <row r="6" spans="1:60" ht="38.25" x14ac:dyDescent="0.2">
      <c r="A6" s="142" t="s">
        <v>87</v>
      </c>
      <c r="B6" s="144" t="s">
        <v>88</v>
      </c>
      <c r="C6" s="144" t="s">
        <v>89</v>
      </c>
      <c r="D6" s="143" t="s">
        <v>90</v>
      </c>
      <c r="E6" s="142" t="s">
        <v>91</v>
      </c>
      <c r="F6" s="141" t="s">
        <v>92</v>
      </c>
      <c r="G6" s="142" t="s">
        <v>31</v>
      </c>
      <c r="H6" s="145" t="s">
        <v>32</v>
      </c>
      <c r="I6" s="145" t="s">
        <v>93</v>
      </c>
      <c r="J6" s="145" t="s">
        <v>33</v>
      </c>
      <c r="K6" s="145" t="s">
        <v>94</v>
      </c>
      <c r="L6" s="145" t="s">
        <v>95</v>
      </c>
      <c r="M6" s="145" t="s">
        <v>96</v>
      </c>
      <c r="N6" s="145" t="s">
        <v>97</v>
      </c>
      <c r="O6" s="145" t="s">
        <v>98</v>
      </c>
      <c r="P6" s="145" t="s">
        <v>99</v>
      </c>
      <c r="Q6" s="145" t="s">
        <v>100</v>
      </c>
      <c r="R6" s="145" t="s">
        <v>101</v>
      </c>
      <c r="S6" s="145" t="s">
        <v>102</v>
      </c>
      <c r="T6" s="145" t="s">
        <v>103</v>
      </c>
      <c r="U6" s="145" t="s">
        <v>104</v>
      </c>
      <c r="V6" s="145" t="s">
        <v>105</v>
      </c>
      <c r="W6" s="145" t="s">
        <v>106</v>
      </c>
      <c r="X6" s="145" t="s">
        <v>107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">
      <c r="A8" s="153" t="s">
        <v>108</v>
      </c>
      <c r="B8" s="154" t="s">
        <v>56</v>
      </c>
      <c r="C8" s="172" t="s">
        <v>57</v>
      </c>
      <c r="D8" s="155"/>
      <c r="E8" s="156"/>
      <c r="F8" s="157"/>
      <c r="G8" s="158">
        <f>SUMIF(AG9:AG12,"&lt;&gt;NOR",G9:G12)</f>
        <v>0</v>
      </c>
      <c r="H8" s="152"/>
      <c r="I8" s="152">
        <f>SUM(I9:I12)</f>
        <v>2584.15</v>
      </c>
      <c r="J8" s="152"/>
      <c r="K8" s="152">
        <f>SUM(K9:K12)</f>
        <v>13569.310000000001</v>
      </c>
      <c r="L8" s="152"/>
      <c r="M8" s="152">
        <f>SUM(M9:M12)</f>
        <v>0</v>
      </c>
      <c r="N8" s="152"/>
      <c r="O8" s="152">
        <f>SUM(O9:O12)</f>
        <v>0.53</v>
      </c>
      <c r="P8" s="152"/>
      <c r="Q8" s="152">
        <f>SUM(Q9:Q12)</f>
        <v>0</v>
      </c>
      <c r="R8" s="152"/>
      <c r="S8" s="152"/>
      <c r="T8" s="152"/>
      <c r="U8" s="152"/>
      <c r="V8" s="152">
        <f>SUM(V9:V12)</f>
        <v>0</v>
      </c>
      <c r="W8" s="152"/>
      <c r="X8" s="152"/>
      <c r="AG8" t="s">
        <v>109</v>
      </c>
    </row>
    <row r="9" spans="1:60" ht="22.5" outlineLevel="1" x14ac:dyDescent="0.2">
      <c r="A9" s="165">
        <v>1</v>
      </c>
      <c r="B9" s="166" t="s">
        <v>110</v>
      </c>
      <c r="C9" s="173" t="s">
        <v>111</v>
      </c>
      <c r="D9" s="167" t="s">
        <v>112</v>
      </c>
      <c r="E9" s="168">
        <v>72.540000000000006</v>
      </c>
      <c r="F9" s="169"/>
      <c r="G9" s="170"/>
      <c r="H9" s="151">
        <v>19.079999999999998</v>
      </c>
      <c r="I9" s="151">
        <f>ROUND(E9*H9,2)</f>
        <v>1384.06</v>
      </c>
      <c r="J9" s="151">
        <v>78.569999999999993</v>
      </c>
      <c r="K9" s="151">
        <f>ROUND(E9*J9,2)</f>
        <v>5699.47</v>
      </c>
      <c r="L9" s="151">
        <v>21</v>
      </c>
      <c r="M9" s="151">
        <f>G9*(1+L9/100)</f>
        <v>0</v>
      </c>
      <c r="N9" s="151">
        <v>3.5799999999999998E-3</v>
      </c>
      <c r="O9" s="151">
        <f>ROUND(E9*N9,2)</f>
        <v>0.26</v>
      </c>
      <c r="P9" s="151">
        <v>0</v>
      </c>
      <c r="Q9" s="151">
        <f>ROUND(E9*P9,2)</f>
        <v>0</v>
      </c>
      <c r="R9" s="151"/>
      <c r="S9" s="151" t="s">
        <v>113</v>
      </c>
      <c r="T9" s="151" t="s">
        <v>114</v>
      </c>
      <c r="U9" s="151">
        <v>0</v>
      </c>
      <c r="V9" s="151">
        <f>ROUND(E9*U9,2)</f>
        <v>0</v>
      </c>
      <c r="W9" s="151"/>
      <c r="X9" s="151" t="s">
        <v>115</v>
      </c>
      <c r="Y9" s="146"/>
      <c r="Z9" s="146"/>
      <c r="AA9" s="146"/>
      <c r="AB9" s="146"/>
      <c r="AC9" s="146"/>
      <c r="AD9" s="146"/>
      <c r="AE9" s="146"/>
      <c r="AF9" s="146"/>
      <c r="AG9" s="146" t="s">
        <v>116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65">
        <v>2</v>
      </c>
      <c r="B10" s="166" t="s">
        <v>117</v>
      </c>
      <c r="C10" s="173" t="s">
        <v>118</v>
      </c>
      <c r="D10" s="167" t="s">
        <v>119</v>
      </c>
      <c r="E10" s="168">
        <v>9.8000000000000007</v>
      </c>
      <c r="F10" s="169"/>
      <c r="G10" s="170"/>
      <c r="H10" s="151">
        <v>3.28</v>
      </c>
      <c r="I10" s="151">
        <f>ROUND(E10*H10,2)</f>
        <v>32.14</v>
      </c>
      <c r="J10" s="151">
        <v>64.58</v>
      </c>
      <c r="K10" s="151">
        <f>ROUND(E10*J10,2)</f>
        <v>632.88</v>
      </c>
      <c r="L10" s="151">
        <v>21</v>
      </c>
      <c r="M10" s="151">
        <f>G10*(1+L10/100)</f>
        <v>0</v>
      </c>
      <c r="N10" s="151">
        <v>4.3099999999999996E-3</v>
      </c>
      <c r="O10" s="151">
        <f>ROUND(E10*N10,2)</f>
        <v>0.04</v>
      </c>
      <c r="P10" s="151">
        <v>0</v>
      </c>
      <c r="Q10" s="151">
        <f>ROUND(E10*P10,2)</f>
        <v>0</v>
      </c>
      <c r="R10" s="151"/>
      <c r="S10" s="151" t="s">
        <v>113</v>
      </c>
      <c r="T10" s="151" t="s">
        <v>114</v>
      </c>
      <c r="U10" s="151">
        <v>0</v>
      </c>
      <c r="V10" s="151">
        <f>ROUND(E10*U10,2)</f>
        <v>0</v>
      </c>
      <c r="W10" s="151"/>
      <c r="X10" s="151" t="s">
        <v>115</v>
      </c>
      <c r="Y10" s="146"/>
      <c r="Z10" s="146"/>
      <c r="AA10" s="146"/>
      <c r="AB10" s="146"/>
      <c r="AC10" s="146"/>
      <c r="AD10" s="146"/>
      <c r="AE10" s="146"/>
      <c r="AF10" s="146"/>
      <c r="AG10" s="146" t="s">
        <v>116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22.5" outlineLevel="1" x14ac:dyDescent="0.2">
      <c r="A11" s="165">
        <v>3</v>
      </c>
      <c r="B11" s="166" t="s">
        <v>120</v>
      </c>
      <c r="C11" s="173" t="s">
        <v>121</v>
      </c>
      <c r="D11" s="167" t="s">
        <v>112</v>
      </c>
      <c r="E11" s="168">
        <v>96.731999999999999</v>
      </c>
      <c r="F11" s="169"/>
      <c r="G11" s="170"/>
      <c r="H11" s="151">
        <v>10.119999999999999</v>
      </c>
      <c r="I11" s="151">
        <f>ROUND(E11*H11,2)</f>
        <v>978.93</v>
      </c>
      <c r="J11" s="151">
        <v>71.42</v>
      </c>
      <c r="K11" s="151">
        <f>ROUND(E11*J11,2)</f>
        <v>6908.6</v>
      </c>
      <c r="L11" s="151">
        <v>21</v>
      </c>
      <c r="M11" s="151">
        <f>G11*(1+L11/100)</f>
        <v>0</v>
      </c>
      <c r="N11" s="151">
        <v>1.98E-3</v>
      </c>
      <c r="O11" s="151">
        <f>ROUND(E11*N11,2)</f>
        <v>0.19</v>
      </c>
      <c r="P11" s="151">
        <v>0</v>
      </c>
      <c r="Q11" s="151">
        <f>ROUND(E11*P11,2)</f>
        <v>0</v>
      </c>
      <c r="R11" s="151"/>
      <c r="S11" s="151" t="s">
        <v>113</v>
      </c>
      <c r="T11" s="151" t="s">
        <v>114</v>
      </c>
      <c r="U11" s="151">
        <v>0</v>
      </c>
      <c r="V11" s="151">
        <f>ROUND(E11*U11,2)</f>
        <v>0</v>
      </c>
      <c r="W11" s="151"/>
      <c r="X11" s="151" t="s">
        <v>115</v>
      </c>
      <c r="Y11" s="146"/>
      <c r="Z11" s="146"/>
      <c r="AA11" s="146"/>
      <c r="AB11" s="146"/>
      <c r="AC11" s="146"/>
      <c r="AD11" s="146"/>
      <c r="AE11" s="146"/>
      <c r="AF11" s="146"/>
      <c r="AG11" s="146" t="s">
        <v>116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65">
        <v>4</v>
      </c>
      <c r="B12" s="166" t="s">
        <v>122</v>
      </c>
      <c r="C12" s="173" t="s">
        <v>123</v>
      </c>
      <c r="D12" s="167" t="s">
        <v>112</v>
      </c>
      <c r="E12" s="168">
        <v>2.145</v>
      </c>
      <c r="F12" s="169"/>
      <c r="G12" s="170"/>
      <c r="H12" s="151">
        <v>88.12</v>
      </c>
      <c r="I12" s="151">
        <f>ROUND(E12*H12,2)</f>
        <v>189.02</v>
      </c>
      <c r="J12" s="151">
        <v>153.08000000000001</v>
      </c>
      <c r="K12" s="151">
        <f>ROUND(E12*J12,2)</f>
        <v>328.36</v>
      </c>
      <c r="L12" s="151">
        <v>21</v>
      </c>
      <c r="M12" s="151">
        <f>G12*(1+L12/100)</f>
        <v>0</v>
      </c>
      <c r="N12" s="151">
        <v>2.0750000000000001E-2</v>
      </c>
      <c r="O12" s="151">
        <f>ROUND(E12*N12,2)</f>
        <v>0.04</v>
      </c>
      <c r="P12" s="151">
        <v>0</v>
      </c>
      <c r="Q12" s="151">
        <f>ROUND(E12*P12,2)</f>
        <v>0</v>
      </c>
      <c r="R12" s="151"/>
      <c r="S12" s="151" t="s">
        <v>113</v>
      </c>
      <c r="T12" s="151" t="s">
        <v>114</v>
      </c>
      <c r="U12" s="151">
        <v>0</v>
      </c>
      <c r="V12" s="151">
        <f>ROUND(E12*U12,2)</f>
        <v>0</v>
      </c>
      <c r="W12" s="151"/>
      <c r="X12" s="151" t="s">
        <v>115</v>
      </c>
      <c r="Y12" s="146"/>
      <c r="Z12" s="146"/>
      <c r="AA12" s="146"/>
      <c r="AB12" s="146"/>
      <c r="AC12" s="146"/>
      <c r="AD12" s="146"/>
      <c r="AE12" s="146"/>
      <c r="AF12" s="146"/>
      <c r="AG12" s="146" t="s">
        <v>116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ht="25.5" x14ac:dyDescent="0.2">
      <c r="A13" s="153" t="s">
        <v>108</v>
      </c>
      <c r="B13" s="154" t="s">
        <v>58</v>
      </c>
      <c r="C13" s="172" t="s">
        <v>59</v>
      </c>
      <c r="D13" s="155"/>
      <c r="E13" s="156"/>
      <c r="F13" s="157"/>
      <c r="G13" s="158">
        <f>SUMIF(AG14:AG15,"&lt;&gt;NOR",G14:G15)</f>
        <v>0</v>
      </c>
      <c r="H13" s="152"/>
      <c r="I13" s="152">
        <f>SUM(I14:I15)</f>
        <v>93.58</v>
      </c>
      <c r="J13" s="152"/>
      <c r="K13" s="152">
        <f>SUM(K14:K15)</f>
        <v>54121.88</v>
      </c>
      <c r="L13" s="152"/>
      <c r="M13" s="152">
        <f>SUM(M14:M15)</f>
        <v>0</v>
      </c>
      <c r="N13" s="152"/>
      <c r="O13" s="152">
        <f>SUM(O14:O15)</f>
        <v>28.04</v>
      </c>
      <c r="P13" s="152"/>
      <c r="Q13" s="152">
        <f>SUM(Q14:Q15)</f>
        <v>0</v>
      </c>
      <c r="R13" s="152"/>
      <c r="S13" s="152"/>
      <c r="T13" s="152"/>
      <c r="U13" s="152"/>
      <c r="V13" s="152">
        <f>SUM(V14:V15)</f>
        <v>0</v>
      </c>
      <c r="W13" s="152"/>
      <c r="X13" s="152"/>
      <c r="AG13" t="s">
        <v>109</v>
      </c>
    </row>
    <row r="14" spans="1:60" ht="22.5" outlineLevel="1" x14ac:dyDescent="0.2">
      <c r="A14" s="165">
        <v>5</v>
      </c>
      <c r="B14" s="166" t="s">
        <v>124</v>
      </c>
      <c r="C14" s="173" t="s">
        <v>125</v>
      </c>
      <c r="D14" s="167" t="s">
        <v>119</v>
      </c>
      <c r="E14" s="168">
        <v>53.6</v>
      </c>
      <c r="F14" s="169"/>
      <c r="G14" s="170"/>
      <c r="H14" s="151">
        <v>0</v>
      </c>
      <c r="I14" s="151">
        <f>ROUND(E14*H14,2)</f>
        <v>0</v>
      </c>
      <c r="J14" s="151">
        <v>877.5</v>
      </c>
      <c r="K14" s="151">
        <f>ROUND(E14*J14,2)</f>
        <v>47034</v>
      </c>
      <c r="L14" s="151">
        <v>21</v>
      </c>
      <c r="M14" s="151">
        <f>G14*(1+L14/100)</f>
        <v>0</v>
      </c>
      <c r="N14" s="151">
        <v>0.52314000000000005</v>
      </c>
      <c r="O14" s="151">
        <f>ROUND(E14*N14,2)</f>
        <v>28.04</v>
      </c>
      <c r="P14" s="151">
        <v>0</v>
      </c>
      <c r="Q14" s="151">
        <f>ROUND(E14*P14,2)</f>
        <v>0</v>
      </c>
      <c r="R14" s="151"/>
      <c r="S14" s="151" t="s">
        <v>126</v>
      </c>
      <c r="T14" s="151" t="s">
        <v>114</v>
      </c>
      <c r="U14" s="151">
        <v>0</v>
      </c>
      <c r="V14" s="151">
        <f>ROUND(E14*U14,2)</f>
        <v>0</v>
      </c>
      <c r="W14" s="151"/>
      <c r="X14" s="151" t="s">
        <v>115</v>
      </c>
      <c r="Y14" s="146"/>
      <c r="Z14" s="146"/>
      <c r="AA14" s="146"/>
      <c r="AB14" s="146"/>
      <c r="AC14" s="146"/>
      <c r="AD14" s="146"/>
      <c r="AE14" s="146"/>
      <c r="AF14" s="146"/>
      <c r="AG14" s="146" t="s">
        <v>127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65">
        <v>6</v>
      </c>
      <c r="B15" s="166" t="s">
        <v>128</v>
      </c>
      <c r="C15" s="173" t="s">
        <v>129</v>
      </c>
      <c r="D15" s="167" t="s">
        <v>112</v>
      </c>
      <c r="E15" s="168">
        <v>72.540000000000006</v>
      </c>
      <c r="F15" s="169"/>
      <c r="G15" s="170"/>
      <c r="H15" s="151">
        <v>1.29</v>
      </c>
      <c r="I15" s="151">
        <f>ROUND(E15*H15,2)</f>
        <v>93.58</v>
      </c>
      <c r="J15" s="151">
        <v>97.71</v>
      </c>
      <c r="K15" s="151">
        <f>ROUND(E15*J15,2)</f>
        <v>7087.88</v>
      </c>
      <c r="L15" s="151">
        <v>21</v>
      </c>
      <c r="M15" s="151">
        <f>G15*(1+L15/100)</f>
        <v>0</v>
      </c>
      <c r="N15" s="151">
        <v>4.0000000000000003E-5</v>
      </c>
      <c r="O15" s="151">
        <f>ROUND(E15*N15,2)</f>
        <v>0</v>
      </c>
      <c r="P15" s="151">
        <v>0</v>
      </c>
      <c r="Q15" s="151">
        <f>ROUND(E15*P15,2)</f>
        <v>0</v>
      </c>
      <c r="R15" s="151"/>
      <c r="S15" s="151" t="s">
        <v>113</v>
      </c>
      <c r="T15" s="151" t="s">
        <v>114</v>
      </c>
      <c r="U15" s="151">
        <v>0</v>
      </c>
      <c r="V15" s="151">
        <f>ROUND(E15*U15,2)</f>
        <v>0</v>
      </c>
      <c r="W15" s="151"/>
      <c r="X15" s="151" t="s">
        <v>115</v>
      </c>
      <c r="Y15" s="146"/>
      <c r="Z15" s="146"/>
      <c r="AA15" s="146"/>
      <c r="AB15" s="146"/>
      <c r="AC15" s="146"/>
      <c r="AD15" s="146"/>
      <c r="AE15" s="146"/>
      <c r="AF15" s="146"/>
      <c r="AG15" s="146" t="s">
        <v>116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x14ac:dyDescent="0.2">
      <c r="A16" s="153" t="s">
        <v>108</v>
      </c>
      <c r="B16" s="154" t="s">
        <v>60</v>
      </c>
      <c r="C16" s="172" t="s">
        <v>61</v>
      </c>
      <c r="D16" s="155"/>
      <c r="E16" s="156"/>
      <c r="F16" s="157"/>
      <c r="G16" s="158">
        <f>SUMIF(AG17:AG23,"&lt;&gt;NOR",G17:G23)</f>
        <v>0</v>
      </c>
      <c r="H16" s="152"/>
      <c r="I16" s="152">
        <f>SUM(I17:I23)</f>
        <v>57.02</v>
      </c>
      <c r="J16" s="152"/>
      <c r="K16" s="152">
        <f>SUM(K17:K23)</f>
        <v>20857.259999999998</v>
      </c>
      <c r="L16" s="152"/>
      <c r="M16" s="152">
        <f>SUM(M17:M23)</f>
        <v>0</v>
      </c>
      <c r="N16" s="152"/>
      <c r="O16" s="152">
        <f>SUM(O17:O23)</f>
        <v>0</v>
      </c>
      <c r="P16" s="152"/>
      <c r="Q16" s="152">
        <f>SUM(Q17:Q23)</f>
        <v>2.3299999999999996</v>
      </c>
      <c r="R16" s="152"/>
      <c r="S16" s="152"/>
      <c r="T16" s="152"/>
      <c r="U16" s="152"/>
      <c r="V16" s="152">
        <f>SUM(V17:V23)</f>
        <v>0</v>
      </c>
      <c r="W16" s="152"/>
      <c r="X16" s="152"/>
      <c r="AG16" t="s">
        <v>109</v>
      </c>
    </row>
    <row r="17" spans="1:60" outlineLevel="1" x14ac:dyDescent="0.2">
      <c r="A17" s="165">
        <v>7</v>
      </c>
      <c r="B17" s="166" t="s">
        <v>130</v>
      </c>
      <c r="C17" s="173" t="s">
        <v>131</v>
      </c>
      <c r="D17" s="167" t="s">
        <v>132</v>
      </c>
      <c r="E17" s="168">
        <v>1</v>
      </c>
      <c r="F17" s="169"/>
      <c r="G17" s="170"/>
      <c r="H17" s="151">
        <v>0</v>
      </c>
      <c r="I17" s="151">
        <f t="shared" ref="I17:I23" si="0">ROUND(E17*H17,2)</f>
        <v>0</v>
      </c>
      <c r="J17" s="151">
        <v>122.85</v>
      </c>
      <c r="K17" s="151">
        <f t="shared" ref="K17:K23" si="1">ROUND(E17*J17,2)</f>
        <v>122.85</v>
      </c>
      <c r="L17" s="151">
        <v>21</v>
      </c>
      <c r="M17" s="151">
        <f t="shared" ref="M17:M23" si="2">G17*(1+L17/100)</f>
        <v>0</v>
      </c>
      <c r="N17" s="151">
        <v>0</v>
      </c>
      <c r="O17" s="151">
        <f t="shared" ref="O17:O23" si="3">ROUND(E17*N17,2)</f>
        <v>0</v>
      </c>
      <c r="P17" s="151">
        <v>1.9460000000000002E-2</v>
      </c>
      <c r="Q17" s="151">
        <f t="shared" ref="Q17:Q23" si="4">ROUND(E17*P17,2)</f>
        <v>0.02</v>
      </c>
      <c r="R17" s="151"/>
      <c r="S17" s="151" t="s">
        <v>113</v>
      </c>
      <c r="T17" s="151" t="s">
        <v>114</v>
      </c>
      <c r="U17" s="151">
        <v>0</v>
      </c>
      <c r="V17" s="151">
        <f t="shared" ref="V17:V23" si="5">ROUND(E17*U17,2)</f>
        <v>0</v>
      </c>
      <c r="W17" s="151"/>
      <c r="X17" s="151" t="s">
        <v>115</v>
      </c>
      <c r="Y17" s="146"/>
      <c r="Z17" s="146"/>
      <c r="AA17" s="146"/>
      <c r="AB17" s="146"/>
      <c r="AC17" s="146"/>
      <c r="AD17" s="146"/>
      <c r="AE17" s="146"/>
      <c r="AF17" s="146"/>
      <c r="AG17" s="146" t="s">
        <v>133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65">
        <v>8</v>
      </c>
      <c r="B18" s="166" t="s">
        <v>134</v>
      </c>
      <c r="C18" s="173" t="s">
        <v>135</v>
      </c>
      <c r="D18" s="167" t="s">
        <v>132</v>
      </c>
      <c r="E18" s="168">
        <v>1</v>
      </c>
      <c r="F18" s="169"/>
      <c r="G18" s="170"/>
      <c r="H18" s="151">
        <v>0</v>
      </c>
      <c r="I18" s="151">
        <f t="shared" si="0"/>
        <v>0</v>
      </c>
      <c r="J18" s="151">
        <v>71.459999999999994</v>
      </c>
      <c r="K18" s="151">
        <f t="shared" si="1"/>
        <v>71.459999999999994</v>
      </c>
      <c r="L18" s="151">
        <v>21</v>
      </c>
      <c r="M18" s="151">
        <f t="shared" si="2"/>
        <v>0</v>
      </c>
      <c r="N18" s="151">
        <v>0</v>
      </c>
      <c r="O18" s="151">
        <f t="shared" si="3"/>
        <v>0</v>
      </c>
      <c r="P18" s="151">
        <v>8.5999999999999998E-4</v>
      </c>
      <c r="Q18" s="151">
        <f t="shared" si="4"/>
        <v>0</v>
      </c>
      <c r="R18" s="151"/>
      <c r="S18" s="151" t="s">
        <v>113</v>
      </c>
      <c r="T18" s="151" t="s">
        <v>114</v>
      </c>
      <c r="U18" s="151">
        <v>0</v>
      </c>
      <c r="V18" s="151">
        <f t="shared" si="5"/>
        <v>0</v>
      </c>
      <c r="W18" s="151"/>
      <c r="X18" s="151" t="s">
        <v>115</v>
      </c>
      <c r="Y18" s="146"/>
      <c r="Z18" s="146"/>
      <c r="AA18" s="146"/>
      <c r="AB18" s="146"/>
      <c r="AC18" s="146"/>
      <c r="AD18" s="146"/>
      <c r="AE18" s="146"/>
      <c r="AF18" s="146"/>
      <c r="AG18" s="146" t="s">
        <v>133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65">
        <v>9</v>
      </c>
      <c r="B19" s="166" t="s">
        <v>136</v>
      </c>
      <c r="C19" s="173" t="s">
        <v>137</v>
      </c>
      <c r="D19" s="167" t="s">
        <v>138</v>
      </c>
      <c r="E19" s="168">
        <v>1</v>
      </c>
      <c r="F19" s="169"/>
      <c r="G19" s="170"/>
      <c r="H19" s="151">
        <v>0</v>
      </c>
      <c r="I19" s="151">
        <f t="shared" si="0"/>
        <v>0</v>
      </c>
      <c r="J19" s="151">
        <v>2250</v>
      </c>
      <c r="K19" s="151">
        <f t="shared" si="1"/>
        <v>2250</v>
      </c>
      <c r="L19" s="151">
        <v>21</v>
      </c>
      <c r="M19" s="151">
        <f t="shared" si="2"/>
        <v>0</v>
      </c>
      <c r="N19" s="151">
        <v>0</v>
      </c>
      <c r="O19" s="151">
        <f t="shared" si="3"/>
        <v>0</v>
      </c>
      <c r="P19" s="151">
        <v>0.5</v>
      </c>
      <c r="Q19" s="151">
        <f t="shared" si="4"/>
        <v>0.5</v>
      </c>
      <c r="R19" s="151"/>
      <c r="S19" s="151" t="s">
        <v>126</v>
      </c>
      <c r="T19" s="151" t="s">
        <v>114</v>
      </c>
      <c r="U19" s="151">
        <v>0</v>
      </c>
      <c r="V19" s="151">
        <f t="shared" si="5"/>
        <v>0</v>
      </c>
      <c r="W19" s="151"/>
      <c r="X19" s="151" t="s">
        <v>115</v>
      </c>
      <c r="Y19" s="146"/>
      <c r="Z19" s="146"/>
      <c r="AA19" s="146"/>
      <c r="AB19" s="146"/>
      <c r="AC19" s="146"/>
      <c r="AD19" s="146"/>
      <c r="AE19" s="146"/>
      <c r="AF19" s="146"/>
      <c r="AG19" s="146" t="s">
        <v>116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65">
        <v>10</v>
      </c>
      <c r="B20" s="166" t="s">
        <v>139</v>
      </c>
      <c r="C20" s="173" t="s">
        <v>140</v>
      </c>
      <c r="D20" s="167" t="s">
        <v>112</v>
      </c>
      <c r="E20" s="168">
        <v>72.540000000000006</v>
      </c>
      <c r="F20" s="169"/>
      <c r="G20" s="170"/>
      <c r="H20" s="151">
        <v>0</v>
      </c>
      <c r="I20" s="151">
        <f t="shared" si="0"/>
        <v>0</v>
      </c>
      <c r="J20" s="151">
        <v>89.28</v>
      </c>
      <c r="K20" s="151">
        <f t="shared" si="1"/>
        <v>6476.37</v>
      </c>
      <c r="L20" s="151">
        <v>21</v>
      </c>
      <c r="M20" s="151">
        <f t="shared" si="2"/>
        <v>0</v>
      </c>
      <c r="N20" s="151">
        <v>0</v>
      </c>
      <c r="O20" s="151">
        <f t="shared" si="3"/>
        <v>0</v>
      </c>
      <c r="P20" s="151">
        <v>1E-3</v>
      </c>
      <c r="Q20" s="151">
        <f t="shared" si="4"/>
        <v>7.0000000000000007E-2</v>
      </c>
      <c r="R20" s="151"/>
      <c r="S20" s="151" t="s">
        <v>113</v>
      </c>
      <c r="T20" s="151" t="s">
        <v>114</v>
      </c>
      <c r="U20" s="151">
        <v>0</v>
      </c>
      <c r="V20" s="151">
        <f t="shared" si="5"/>
        <v>0</v>
      </c>
      <c r="W20" s="151"/>
      <c r="X20" s="151" t="s">
        <v>115</v>
      </c>
      <c r="Y20" s="146"/>
      <c r="Z20" s="146"/>
      <c r="AA20" s="146"/>
      <c r="AB20" s="146"/>
      <c r="AC20" s="146"/>
      <c r="AD20" s="146"/>
      <c r="AE20" s="146"/>
      <c r="AF20" s="146"/>
      <c r="AG20" s="146" t="s">
        <v>133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65">
        <v>11</v>
      </c>
      <c r="B21" s="166" t="s">
        <v>141</v>
      </c>
      <c r="C21" s="173" t="s">
        <v>142</v>
      </c>
      <c r="D21" s="167" t="s">
        <v>143</v>
      </c>
      <c r="E21" s="168">
        <v>2</v>
      </c>
      <c r="F21" s="169"/>
      <c r="G21" s="170"/>
      <c r="H21" s="151">
        <v>28.51</v>
      </c>
      <c r="I21" s="151">
        <f t="shared" si="0"/>
        <v>57.02</v>
      </c>
      <c r="J21" s="151">
        <v>434.09</v>
      </c>
      <c r="K21" s="151">
        <f t="shared" si="1"/>
        <v>868.18</v>
      </c>
      <c r="L21" s="151">
        <v>21</v>
      </c>
      <c r="M21" s="151">
        <f t="shared" si="2"/>
        <v>0</v>
      </c>
      <c r="N21" s="151">
        <v>1.33E-3</v>
      </c>
      <c r="O21" s="151">
        <f t="shared" si="3"/>
        <v>0</v>
      </c>
      <c r="P21" s="151">
        <v>0.20699999999999999</v>
      </c>
      <c r="Q21" s="151">
        <f t="shared" si="4"/>
        <v>0.41</v>
      </c>
      <c r="R21" s="151"/>
      <c r="S21" s="151" t="s">
        <v>113</v>
      </c>
      <c r="T21" s="151" t="s">
        <v>114</v>
      </c>
      <c r="U21" s="151">
        <v>0</v>
      </c>
      <c r="V21" s="151">
        <f t="shared" si="5"/>
        <v>0</v>
      </c>
      <c r="W21" s="151"/>
      <c r="X21" s="151" t="s">
        <v>115</v>
      </c>
      <c r="Y21" s="146"/>
      <c r="Z21" s="146"/>
      <c r="AA21" s="146"/>
      <c r="AB21" s="146"/>
      <c r="AC21" s="146"/>
      <c r="AD21" s="146"/>
      <c r="AE21" s="146"/>
      <c r="AF21" s="146"/>
      <c r="AG21" s="146" t="s">
        <v>116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ht="22.5" outlineLevel="1" x14ac:dyDescent="0.2">
      <c r="A22" s="165">
        <v>12</v>
      </c>
      <c r="B22" s="166" t="s">
        <v>144</v>
      </c>
      <c r="C22" s="173" t="s">
        <v>145</v>
      </c>
      <c r="D22" s="167" t="s">
        <v>119</v>
      </c>
      <c r="E22" s="168">
        <v>53.6</v>
      </c>
      <c r="F22" s="169"/>
      <c r="G22" s="170"/>
      <c r="H22" s="151">
        <v>0</v>
      </c>
      <c r="I22" s="151">
        <f t="shared" si="0"/>
        <v>0</v>
      </c>
      <c r="J22" s="151">
        <v>198</v>
      </c>
      <c r="K22" s="151">
        <f t="shared" si="1"/>
        <v>10612.8</v>
      </c>
      <c r="L22" s="151">
        <v>21</v>
      </c>
      <c r="M22" s="151">
        <f t="shared" si="2"/>
        <v>0</v>
      </c>
      <c r="N22" s="151">
        <v>0</v>
      </c>
      <c r="O22" s="151">
        <f t="shared" si="3"/>
        <v>0</v>
      </c>
      <c r="P22" s="151">
        <v>2.1999999999999999E-2</v>
      </c>
      <c r="Q22" s="151">
        <f t="shared" si="4"/>
        <v>1.18</v>
      </c>
      <c r="R22" s="151"/>
      <c r="S22" s="151" t="s">
        <v>126</v>
      </c>
      <c r="T22" s="151" t="s">
        <v>114</v>
      </c>
      <c r="U22" s="151">
        <v>0</v>
      </c>
      <c r="V22" s="151">
        <f t="shared" si="5"/>
        <v>0</v>
      </c>
      <c r="W22" s="151"/>
      <c r="X22" s="151" t="s">
        <v>115</v>
      </c>
      <c r="Y22" s="146"/>
      <c r="Z22" s="146"/>
      <c r="AA22" s="146"/>
      <c r="AB22" s="146"/>
      <c r="AC22" s="146"/>
      <c r="AD22" s="146"/>
      <c r="AE22" s="146"/>
      <c r="AF22" s="146"/>
      <c r="AG22" s="146" t="s">
        <v>127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65">
        <v>13</v>
      </c>
      <c r="B23" s="166" t="s">
        <v>146</v>
      </c>
      <c r="C23" s="173" t="s">
        <v>147</v>
      </c>
      <c r="D23" s="167" t="s">
        <v>112</v>
      </c>
      <c r="E23" s="168">
        <v>2.145</v>
      </c>
      <c r="F23" s="169"/>
      <c r="G23" s="170"/>
      <c r="H23" s="151">
        <v>0</v>
      </c>
      <c r="I23" s="151">
        <f t="shared" si="0"/>
        <v>0</v>
      </c>
      <c r="J23" s="151">
        <v>212.4</v>
      </c>
      <c r="K23" s="151">
        <f t="shared" si="1"/>
        <v>455.6</v>
      </c>
      <c r="L23" s="151">
        <v>21</v>
      </c>
      <c r="M23" s="151">
        <f t="shared" si="2"/>
        <v>0</v>
      </c>
      <c r="N23" s="151">
        <v>0</v>
      </c>
      <c r="O23" s="151">
        <f t="shared" si="3"/>
        <v>0</v>
      </c>
      <c r="P23" s="151">
        <v>6.8000000000000005E-2</v>
      </c>
      <c r="Q23" s="151">
        <f t="shared" si="4"/>
        <v>0.15</v>
      </c>
      <c r="R23" s="151"/>
      <c r="S23" s="151" t="s">
        <v>113</v>
      </c>
      <c r="T23" s="151" t="s">
        <v>114</v>
      </c>
      <c r="U23" s="151">
        <v>0</v>
      </c>
      <c r="V23" s="151">
        <f t="shared" si="5"/>
        <v>0</v>
      </c>
      <c r="W23" s="151"/>
      <c r="X23" s="151" t="s">
        <v>115</v>
      </c>
      <c r="Y23" s="146"/>
      <c r="Z23" s="146"/>
      <c r="AA23" s="146"/>
      <c r="AB23" s="146"/>
      <c r="AC23" s="146"/>
      <c r="AD23" s="146"/>
      <c r="AE23" s="146"/>
      <c r="AF23" s="146"/>
      <c r="AG23" s="146" t="s">
        <v>116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53" t="s">
        <v>108</v>
      </c>
      <c r="B24" s="154" t="s">
        <v>62</v>
      </c>
      <c r="C24" s="172" t="s">
        <v>63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8032.06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26.83</v>
      </c>
      <c r="W24" s="152"/>
      <c r="X24" s="152"/>
      <c r="AG24" t="s">
        <v>109</v>
      </c>
    </row>
    <row r="25" spans="1:60" outlineLevel="1" x14ac:dyDescent="0.2">
      <c r="A25" s="165">
        <v>14</v>
      </c>
      <c r="B25" s="166" t="s">
        <v>148</v>
      </c>
      <c r="C25" s="173" t="s">
        <v>149</v>
      </c>
      <c r="D25" s="167" t="s">
        <v>150</v>
      </c>
      <c r="E25" s="168">
        <v>28.583829999999999</v>
      </c>
      <c r="F25" s="169"/>
      <c r="G25" s="170"/>
      <c r="H25" s="151">
        <v>0</v>
      </c>
      <c r="I25" s="151">
        <f>ROUND(E25*H25,2)</f>
        <v>0</v>
      </c>
      <c r="J25" s="151">
        <v>281</v>
      </c>
      <c r="K25" s="151">
        <f>ROUND(E25*J25,2)</f>
        <v>8032.06</v>
      </c>
      <c r="L25" s="151">
        <v>21</v>
      </c>
      <c r="M25" s="151">
        <f>G25*(1+L25/100)</f>
        <v>0</v>
      </c>
      <c r="N25" s="151">
        <v>0</v>
      </c>
      <c r="O25" s="151">
        <f>ROUND(E25*N25,2)</f>
        <v>0</v>
      </c>
      <c r="P25" s="151">
        <v>0</v>
      </c>
      <c r="Q25" s="151">
        <f>ROUND(E25*P25,2)</f>
        <v>0</v>
      </c>
      <c r="R25" s="151"/>
      <c r="S25" s="151" t="s">
        <v>113</v>
      </c>
      <c r="T25" s="151" t="s">
        <v>151</v>
      </c>
      <c r="U25" s="151">
        <v>0.9385</v>
      </c>
      <c r="V25" s="151">
        <f>ROUND(E25*U25,2)</f>
        <v>26.83</v>
      </c>
      <c r="W25" s="151"/>
      <c r="X25" s="151" t="s">
        <v>115</v>
      </c>
      <c r="Y25" s="146"/>
      <c r="Z25" s="146"/>
      <c r="AA25" s="146"/>
      <c r="AB25" s="146"/>
      <c r="AC25" s="146"/>
      <c r="AD25" s="146"/>
      <c r="AE25" s="146"/>
      <c r="AF25" s="146"/>
      <c r="AG25" s="146" t="s">
        <v>116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53" t="s">
        <v>108</v>
      </c>
      <c r="B26" s="154" t="s">
        <v>64</v>
      </c>
      <c r="C26" s="172" t="s">
        <v>65</v>
      </c>
      <c r="D26" s="155"/>
      <c r="E26" s="156"/>
      <c r="F26" s="157"/>
      <c r="G26" s="158">
        <f>SUMIF(AG27:AG27,"&lt;&gt;NOR",G27:G27)</f>
        <v>0</v>
      </c>
      <c r="H26" s="152"/>
      <c r="I26" s="152">
        <f>SUM(I27:I27)</f>
        <v>0</v>
      </c>
      <c r="J26" s="152"/>
      <c r="K26" s="152">
        <f>SUM(K27:K27)</f>
        <v>2250</v>
      </c>
      <c r="L26" s="152"/>
      <c r="M26" s="152">
        <f>SUM(M27:M27)</f>
        <v>0</v>
      </c>
      <c r="N26" s="152"/>
      <c r="O26" s="152">
        <f>SUM(O27:O27)</f>
        <v>0</v>
      </c>
      <c r="P26" s="152"/>
      <c r="Q26" s="152">
        <f>SUM(Q27:Q27)</f>
        <v>0</v>
      </c>
      <c r="R26" s="152"/>
      <c r="S26" s="152"/>
      <c r="T26" s="152"/>
      <c r="U26" s="152"/>
      <c r="V26" s="152">
        <f>SUM(V27:V27)</f>
        <v>0</v>
      </c>
      <c r="W26" s="152"/>
      <c r="X26" s="152"/>
      <c r="AG26" t="s">
        <v>109</v>
      </c>
    </row>
    <row r="27" spans="1:60" ht="22.5" outlineLevel="1" x14ac:dyDescent="0.2">
      <c r="A27" s="165">
        <v>15</v>
      </c>
      <c r="B27" s="166" t="s">
        <v>152</v>
      </c>
      <c r="C27" s="173" t="s">
        <v>153</v>
      </c>
      <c r="D27" s="167" t="s">
        <v>138</v>
      </c>
      <c r="E27" s="168">
        <v>1</v>
      </c>
      <c r="F27" s="169"/>
      <c r="G27" s="170"/>
      <c r="H27" s="151">
        <v>0</v>
      </c>
      <c r="I27" s="151">
        <f>ROUND(E27*H27,2)</f>
        <v>0</v>
      </c>
      <c r="J27" s="151">
        <v>2250</v>
      </c>
      <c r="K27" s="151">
        <f>ROUND(E27*J27,2)</f>
        <v>2250</v>
      </c>
      <c r="L27" s="151">
        <v>21</v>
      </c>
      <c r="M27" s="151">
        <f>G27*(1+L27/100)</f>
        <v>0</v>
      </c>
      <c r="N27" s="151">
        <v>0</v>
      </c>
      <c r="O27" s="151">
        <f>ROUND(E27*N27,2)</f>
        <v>0</v>
      </c>
      <c r="P27" s="151">
        <v>0</v>
      </c>
      <c r="Q27" s="151">
        <f>ROUND(E27*P27,2)</f>
        <v>0</v>
      </c>
      <c r="R27" s="151"/>
      <c r="S27" s="151" t="s">
        <v>126</v>
      </c>
      <c r="T27" s="151" t="s">
        <v>114</v>
      </c>
      <c r="U27" s="151">
        <v>0</v>
      </c>
      <c r="V27" s="151">
        <f>ROUND(E27*U27,2)</f>
        <v>0</v>
      </c>
      <c r="W27" s="151"/>
      <c r="X27" s="151" t="s">
        <v>115</v>
      </c>
      <c r="Y27" s="146"/>
      <c r="Z27" s="146"/>
      <c r="AA27" s="146"/>
      <c r="AB27" s="146"/>
      <c r="AC27" s="146"/>
      <c r="AD27" s="146"/>
      <c r="AE27" s="146"/>
      <c r="AF27" s="146"/>
      <c r="AG27" s="146" t="s">
        <v>127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x14ac:dyDescent="0.2">
      <c r="A28" s="153" t="s">
        <v>108</v>
      </c>
      <c r="B28" s="154" t="s">
        <v>66</v>
      </c>
      <c r="C28" s="172" t="s">
        <v>67</v>
      </c>
      <c r="D28" s="155"/>
      <c r="E28" s="156"/>
      <c r="F28" s="157"/>
      <c r="G28" s="158">
        <f>SUMIF(AG29:AG39,"&lt;&gt;NOR",G29:G39)</f>
        <v>0</v>
      </c>
      <c r="H28" s="152"/>
      <c r="I28" s="152">
        <f>SUM(I29:I39)</f>
        <v>5719.35</v>
      </c>
      <c r="J28" s="152"/>
      <c r="K28" s="152">
        <f>SUM(K29:K39)</f>
        <v>938.24</v>
      </c>
      <c r="L28" s="152"/>
      <c r="M28" s="152">
        <f>SUM(M29:M39)</f>
        <v>0</v>
      </c>
      <c r="N28" s="152"/>
      <c r="O28" s="152">
        <f>SUM(O29:O39)</f>
        <v>0.04</v>
      </c>
      <c r="P28" s="152"/>
      <c r="Q28" s="152">
        <f>SUM(Q29:Q39)</f>
        <v>0</v>
      </c>
      <c r="R28" s="152"/>
      <c r="S28" s="152"/>
      <c r="T28" s="152"/>
      <c r="U28" s="152"/>
      <c r="V28" s="152">
        <f>SUM(V29:V39)</f>
        <v>0</v>
      </c>
      <c r="W28" s="152"/>
      <c r="X28" s="152"/>
      <c r="AG28" t="s">
        <v>109</v>
      </c>
    </row>
    <row r="29" spans="1:60" outlineLevel="1" x14ac:dyDescent="0.2">
      <c r="A29" s="165">
        <v>16</v>
      </c>
      <c r="B29" s="166" t="s">
        <v>154</v>
      </c>
      <c r="C29" s="173" t="s">
        <v>155</v>
      </c>
      <c r="D29" s="167" t="s">
        <v>132</v>
      </c>
      <c r="E29" s="168">
        <v>1</v>
      </c>
      <c r="F29" s="169"/>
      <c r="G29" s="170"/>
      <c r="H29" s="151">
        <v>331.98</v>
      </c>
      <c r="I29" s="151">
        <f t="shared" ref="I29:I34" si="6">ROUND(E29*H29,2)</f>
        <v>331.98</v>
      </c>
      <c r="J29" s="151">
        <v>519.41999999999996</v>
      </c>
      <c r="K29" s="151">
        <f t="shared" ref="K29:K34" si="7">ROUND(E29*J29,2)</f>
        <v>519.41999999999996</v>
      </c>
      <c r="L29" s="151">
        <v>21</v>
      </c>
      <c r="M29" s="151">
        <f t="shared" ref="M29:M34" si="8">G29*(1+L29/100)</f>
        <v>0</v>
      </c>
      <c r="N29" s="151">
        <v>8.4000000000000003E-4</v>
      </c>
      <c r="O29" s="151">
        <f t="shared" ref="O29:O34" si="9">ROUND(E29*N29,2)</f>
        <v>0</v>
      </c>
      <c r="P29" s="151">
        <v>0</v>
      </c>
      <c r="Q29" s="151">
        <f t="shared" ref="Q29:Q34" si="10">ROUND(E29*P29,2)</f>
        <v>0</v>
      </c>
      <c r="R29" s="151"/>
      <c r="S29" s="151" t="s">
        <v>113</v>
      </c>
      <c r="T29" s="151" t="s">
        <v>114</v>
      </c>
      <c r="U29" s="151">
        <v>0</v>
      </c>
      <c r="V29" s="151">
        <f t="shared" ref="V29:V34" si="11">ROUND(E29*U29,2)</f>
        <v>0</v>
      </c>
      <c r="W29" s="151"/>
      <c r="X29" s="151" t="s">
        <v>115</v>
      </c>
      <c r="Y29" s="146"/>
      <c r="Z29" s="146"/>
      <c r="AA29" s="146"/>
      <c r="AB29" s="146"/>
      <c r="AC29" s="146"/>
      <c r="AD29" s="146"/>
      <c r="AE29" s="146"/>
      <c r="AF29" s="146"/>
      <c r="AG29" s="146" t="s">
        <v>133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5">
        <v>17</v>
      </c>
      <c r="B30" s="166" t="s">
        <v>156</v>
      </c>
      <c r="C30" s="173" t="s">
        <v>157</v>
      </c>
      <c r="D30" s="167" t="s">
        <v>143</v>
      </c>
      <c r="E30" s="168">
        <v>1</v>
      </c>
      <c r="F30" s="169"/>
      <c r="G30" s="170"/>
      <c r="H30" s="151">
        <v>92.48</v>
      </c>
      <c r="I30" s="151">
        <f t="shared" si="6"/>
        <v>92.48</v>
      </c>
      <c r="J30" s="151">
        <v>197.32</v>
      </c>
      <c r="K30" s="151">
        <f t="shared" si="7"/>
        <v>197.32</v>
      </c>
      <c r="L30" s="151">
        <v>21</v>
      </c>
      <c r="M30" s="151">
        <f t="shared" si="8"/>
        <v>0</v>
      </c>
      <c r="N30" s="151">
        <v>1.8000000000000001E-4</v>
      </c>
      <c r="O30" s="151">
        <f t="shared" si="9"/>
        <v>0</v>
      </c>
      <c r="P30" s="151">
        <v>0</v>
      </c>
      <c r="Q30" s="151">
        <f t="shared" si="10"/>
        <v>0</v>
      </c>
      <c r="R30" s="151"/>
      <c r="S30" s="151" t="s">
        <v>113</v>
      </c>
      <c r="T30" s="151" t="s">
        <v>114</v>
      </c>
      <c r="U30" s="151">
        <v>0</v>
      </c>
      <c r="V30" s="151">
        <f t="shared" si="11"/>
        <v>0</v>
      </c>
      <c r="W30" s="151"/>
      <c r="X30" s="151" t="s">
        <v>115</v>
      </c>
      <c r="Y30" s="146"/>
      <c r="Z30" s="146"/>
      <c r="AA30" s="146"/>
      <c r="AB30" s="146"/>
      <c r="AC30" s="146"/>
      <c r="AD30" s="146"/>
      <c r="AE30" s="146"/>
      <c r="AF30" s="146"/>
      <c r="AG30" s="146" t="s">
        <v>133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1" x14ac:dyDescent="0.2">
      <c r="A31" s="165">
        <v>18</v>
      </c>
      <c r="B31" s="166" t="s">
        <v>158</v>
      </c>
      <c r="C31" s="173" t="s">
        <v>159</v>
      </c>
      <c r="D31" s="167" t="s">
        <v>143</v>
      </c>
      <c r="E31" s="168">
        <v>1</v>
      </c>
      <c r="F31" s="169"/>
      <c r="G31" s="170"/>
      <c r="H31" s="151">
        <v>392.12</v>
      </c>
      <c r="I31" s="151">
        <f t="shared" si="6"/>
        <v>392.12</v>
      </c>
      <c r="J31" s="151">
        <v>101.98</v>
      </c>
      <c r="K31" s="151">
        <f t="shared" si="7"/>
        <v>101.98</v>
      </c>
      <c r="L31" s="151">
        <v>21</v>
      </c>
      <c r="M31" s="151">
        <f t="shared" si="8"/>
        <v>0</v>
      </c>
      <c r="N31" s="151">
        <v>2.2000000000000001E-4</v>
      </c>
      <c r="O31" s="151">
        <f t="shared" si="9"/>
        <v>0</v>
      </c>
      <c r="P31" s="151">
        <v>0</v>
      </c>
      <c r="Q31" s="151">
        <f t="shared" si="10"/>
        <v>0</v>
      </c>
      <c r="R31" s="151"/>
      <c r="S31" s="151" t="s">
        <v>113</v>
      </c>
      <c r="T31" s="151" t="s">
        <v>114</v>
      </c>
      <c r="U31" s="151">
        <v>0</v>
      </c>
      <c r="V31" s="151">
        <f t="shared" si="11"/>
        <v>0</v>
      </c>
      <c r="W31" s="151"/>
      <c r="X31" s="151" t="s">
        <v>115</v>
      </c>
      <c r="Y31" s="146"/>
      <c r="Z31" s="146"/>
      <c r="AA31" s="146"/>
      <c r="AB31" s="146"/>
      <c r="AC31" s="146"/>
      <c r="AD31" s="146"/>
      <c r="AE31" s="146"/>
      <c r="AF31" s="146"/>
      <c r="AG31" s="146" t="s">
        <v>133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65">
        <v>19</v>
      </c>
      <c r="B32" s="166" t="s">
        <v>160</v>
      </c>
      <c r="C32" s="173" t="s">
        <v>161</v>
      </c>
      <c r="D32" s="167" t="s">
        <v>143</v>
      </c>
      <c r="E32" s="168">
        <v>1</v>
      </c>
      <c r="F32" s="169"/>
      <c r="G32" s="170"/>
      <c r="H32" s="151">
        <v>28.27</v>
      </c>
      <c r="I32" s="151">
        <f t="shared" si="6"/>
        <v>28.27</v>
      </c>
      <c r="J32" s="151">
        <v>101.78</v>
      </c>
      <c r="K32" s="151">
        <f t="shared" si="7"/>
        <v>101.78</v>
      </c>
      <c r="L32" s="151">
        <v>21</v>
      </c>
      <c r="M32" s="151">
        <f t="shared" si="8"/>
        <v>0</v>
      </c>
      <c r="N32" s="151">
        <v>1.3999999999999999E-4</v>
      </c>
      <c r="O32" s="151">
        <f t="shared" si="9"/>
        <v>0</v>
      </c>
      <c r="P32" s="151">
        <v>0</v>
      </c>
      <c r="Q32" s="151">
        <f t="shared" si="10"/>
        <v>0</v>
      </c>
      <c r="R32" s="151"/>
      <c r="S32" s="151" t="s">
        <v>113</v>
      </c>
      <c r="T32" s="151" t="s">
        <v>114</v>
      </c>
      <c r="U32" s="151">
        <v>0</v>
      </c>
      <c r="V32" s="151">
        <f t="shared" si="11"/>
        <v>0</v>
      </c>
      <c r="W32" s="151"/>
      <c r="X32" s="151" t="s">
        <v>115</v>
      </c>
      <c r="Y32" s="146"/>
      <c r="Z32" s="146"/>
      <c r="AA32" s="146"/>
      <c r="AB32" s="146"/>
      <c r="AC32" s="146"/>
      <c r="AD32" s="146"/>
      <c r="AE32" s="146"/>
      <c r="AF32" s="146"/>
      <c r="AG32" s="146" t="s">
        <v>133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2.5" outlineLevel="1" x14ac:dyDescent="0.2">
      <c r="A33" s="165">
        <v>20</v>
      </c>
      <c r="B33" s="166" t="s">
        <v>162</v>
      </c>
      <c r="C33" s="173" t="s">
        <v>163</v>
      </c>
      <c r="D33" s="167" t="s">
        <v>0</v>
      </c>
      <c r="E33" s="168">
        <v>63.360399999999998</v>
      </c>
      <c r="F33" s="169"/>
      <c r="G33" s="170"/>
      <c r="H33" s="151">
        <v>0</v>
      </c>
      <c r="I33" s="151">
        <f t="shared" si="6"/>
        <v>0</v>
      </c>
      <c r="J33" s="151">
        <v>0.28000000000000003</v>
      </c>
      <c r="K33" s="151">
        <f t="shared" si="7"/>
        <v>17.739999999999998</v>
      </c>
      <c r="L33" s="151">
        <v>21</v>
      </c>
      <c r="M33" s="151">
        <f t="shared" si="8"/>
        <v>0</v>
      </c>
      <c r="N33" s="151">
        <v>0</v>
      </c>
      <c r="O33" s="151">
        <f t="shared" si="9"/>
        <v>0</v>
      </c>
      <c r="P33" s="151">
        <v>0</v>
      </c>
      <c r="Q33" s="151">
        <f t="shared" si="10"/>
        <v>0</v>
      </c>
      <c r="R33" s="151"/>
      <c r="S33" s="151" t="s">
        <v>113</v>
      </c>
      <c r="T33" s="151" t="s">
        <v>114</v>
      </c>
      <c r="U33" s="151">
        <v>0</v>
      </c>
      <c r="V33" s="151">
        <f t="shared" si="11"/>
        <v>0</v>
      </c>
      <c r="W33" s="151"/>
      <c r="X33" s="151" t="s">
        <v>115</v>
      </c>
      <c r="Y33" s="146"/>
      <c r="Z33" s="146"/>
      <c r="AA33" s="146"/>
      <c r="AB33" s="146"/>
      <c r="AC33" s="146"/>
      <c r="AD33" s="146"/>
      <c r="AE33" s="146"/>
      <c r="AF33" s="146"/>
      <c r="AG33" s="146" t="s">
        <v>164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59">
        <v>21</v>
      </c>
      <c r="B34" s="160" t="s">
        <v>165</v>
      </c>
      <c r="C34" s="174" t="s">
        <v>271</v>
      </c>
      <c r="D34" s="161" t="s">
        <v>143</v>
      </c>
      <c r="E34" s="162">
        <v>1</v>
      </c>
      <c r="F34" s="163"/>
      <c r="G34" s="164"/>
      <c r="H34" s="151">
        <v>3087</v>
      </c>
      <c r="I34" s="151">
        <f t="shared" si="6"/>
        <v>3087</v>
      </c>
      <c r="J34" s="151">
        <v>0</v>
      </c>
      <c r="K34" s="151">
        <f t="shared" si="7"/>
        <v>0</v>
      </c>
      <c r="L34" s="151">
        <v>21</v>
      </c>
      <c r="M34" s="151">
        <f t="shared" si="8"/>
        <v>0</v>
      </c>
      <c r="N34" s="151">
        <v>3.5000000000000003E-2</v>
      </c>
      <c r="O34" s="151">
        <f t="shared" si="9"/>
        <v>0.04</v>
      </c>
      <c r="P34" s="151">
        <v>0</v>
      </c>
      <c r="Q34" s="151">
        <f t="shared" si="10"/>
        <v>0</v>
      </c>
      <c r="R34" s="151" t="s">
        <v>166</v>
      </c>
      <c r="S34" s="151" t="s">
        <v>167</v>
      </c>
      <c r="T34" s="151" t="s">
        <v>114</v>
      </c>
      <c r="U34" s="151">
        <v>0</v>
      </c>
      <c r="V34" s="151">
        <f t="shared" si="11"/>
        <v>0</v>
      </c>
      <c r="W34" s="151"/>
      <c r="X34" s="151" t="s">
        <v>168</v>
      </c>
      <c r="Y34" s="146"/>
      <c r="Z34" s="146"/>
      <c r="AA34" s="146"/>
      <c r="AB34" s="146"/>
      <c r="AC34" s="146"/>
      <c r="AD34" s="146"/>
      <c r="AE34" s="146"/>
      <c r="AF34" s="146"/>
      <c r="AG34" s="146" t="s">
        <v>169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49"/>
      <c r="B35" s="150"/>
      <c r="C35" s="241" t="s">
        <v>172</v>
      </c>
      <c r="D35" s="242"/>
      <c r="E35" s="242"/>
      <c r="F35" s="242"/>
      <c r="G35" s="242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46"/>
      <c r="Z35" s="146"/>
      <c r="AA35" s="146"/>
      <c r="AB35" s="146"/>
      <c r="AC35" s="146"/>
      <c r="AD35" s="146"/>
      <c r="AE35" s="146"/>
      <c r="AF35" s="146"/>
      <c r="AG35" s="146" t="s">
        <v>170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49"/>
      <c r="B36" s="150"/>
      <c r="C36" s="243" t="s">
        <v>171</v>
      </c>
      <c r="D36" s="244"/>
      <c r="E36" s="245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46"/>
      <c r="Z36" s="146"/>
      <c r="AA36" s="146"/>
      <c r="AB36" s="146"/>
      <c r="AC36" s="146"/>
      <c r="AD36" s="146"/>
      <c r="AE36" s="146"/>
      <c r="AF36" s="146"/>
      <c r="AG36" s="146" t="s">
        <v>170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22.5" outlineLevel="1" x14ac:dyDescent="0.2">
      <c r="A37" s="149"/>
      <c r="B37" s="150"/>
      <c r="C37" s="241" t="s">
        <v>272</v>
      </c>
      <c r="D37" s="242"/>
      <c r="E37" s="242"/>
      <c r="F37" s="242"/>
      <c r="G37" s="242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46"/>
      <c r="Z37" s="146"/>
      <c r="AA37" s="146"/>
      <c r="AB37" s="146"/>
      <c r="AC37" s="146"/>
      <c r="AD37" s="146"/>
      <c r="AE37" s="146"/>
      <c r="AF37" s="146"/>
      <c r="AG37" s="146" t="s">
        <v>170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71" t="str">
        <f>C37</f>
        <v>Umyvadlo z jemné žárohlíny včetně upevňovací sady. Ve středu s 1 otvorem pro baterii, vlevo a vpravo otvory předpíchnuty.</v>
      </c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65">
        <v>22</v>
      </c>
      <c r="B38" s="166" t="s">
        <v>173</v>
      </c>
      <c r="C38" s="173" t="s">
        <v>174</v>
      </c>
      <c r="D38" s="167" t="s">
        <v>143</v>
      </c>
      <c r="E38" s="168">
        <v>1</v>
      </c>
      <c r="F38" s="169"/>
      <c r="G38" s="170"/>
      <c r="H38" s="151">
        <v>1738.94</v>
      </c>
      <c r="I38" s="151">
        <f>ROUND(E38*H38,2)</f>
        <v>1738.94</v>
      </c>
      <c r="J38" s="151">
        <v>0</v>
      </c>
      <c r="K38" s="151">
        <f>ROUND(E38*J38,2)</f>
        <v>0</v>
      </c>
      <c r="L38" s="151">
        <v>21</v>
      </c>
      <c r="M38" s="151">
        <f>G38*(1+L38/100)</f>
        <v>0</v>
      </c>
      <c r="N38" s="151">
        <v>2E-3</v>
      </c>
      <c r="O38" s="151">
        <f>ROUND(E38*N38,2)</f>
        <v>0</v>
      </c>
      <c r="P38" s="151">
        <v>0</v>
      </c>
      <c r="Q38" s="151">
        <f>ROUND(E38*P38,2)</f>
        <v>0</v>
      </c>
      <c r="R38" s="151"/>
      <c r="S38" s="151" t="s">
        <v>126</v>
      </c>
      <c r="T38" s="151" t="s">
        <v>114</v>
      </c>
      <c r="U38" s="151">
        <v>0</v>
      </c>
      <c r="V38" s="151">
        <f>ROUND(E38*U38,2)</f>
        <v>0</v>
      </c>
      <c r="W38" s="151"/>
      <c r="X38" s="151" t="s">
        <v>168</v>
      </c>
      <c r="Y38" s="146"/>
      <c r="Z38" s="146"/>
      <c r="AA38" s="146"/>
      <c r="AB38" s="146"/>
      <c r="AC38" s="146"/>
      <c r="AD38" s="146"/>
      <c r="AE38" s="146"/>
      <c r="AF38" s="146"/>
      <c r="AG38" s="146" t="s">
        <v>169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65">
        <v>23</v>
      </c>
      <c r="B39" s="166" t="s">
        <v>175</v>
      </c>
      <c r="C39" s="173" t="s">
        <v>176</v>
      </c>
      <c r="D39" s="167" t="s">
        <v>143</v>
      </c>
      <c r="E39" s="168">
        <v>1</v>
      </c>
      <c r="F39" s="169"/>
      <c r="G39" s="170"/>
      <c r="H39" s="151">
        <v>48.56</v>
      </c>
      <c r="I39" s="151">
        <f>ROUND(E39*H39,2)</f>
        <v>48.56</v>
      </c>
      <c r="J39" s="151">
        <v>0</v>
      </c>
      <c r="K39" s="151">
        <f>ROUND(E39*J39,2)</f>
        <v>0</v>
      </c>
      <c r="L39" s="151">
        <v>21</v>
      </c>
      <c r="M39" s="151">
        <f>G39*(1+L39/100)</f>
        <v>0</v>
      </c>
      <c r="N39" s="151">
        <v>2E-3</v>
      </c>
      <c r="O39" s="151">
        <f>ROUND(E39*N39,2)</f>
        <v>0</v>
      </c>
      <c r="P39" s="151">
        <v>0</v>
      </c>
      <c r="Q39" s="151">
        <f>ROUND(E39*P39,2)</f>
        <v>0</v>
      </c>
      <c r="R39" s="151"/>
      <c r="S39" s="151" t="s">
        <v>126</v>
      </c>
      <c r="T39" s="151" t="s">
        <v>114</v>
      </c>
      <c r="U39" s="151">
        <v>0</v>
      </c>
      <c r="V39" s="151">
        <f>ROUND(E39*U39,2)</f>
        <v>0</v>
      </c>
      <c r="W39" s="151"/>
      <c r="X39" s="151" t="s">
        <v>168</v>
      </c>
      <c r="Y39" s="146"/>
      <c r="Z39" s="146"/>
      <c r="AA39" s="146"/>
      <c r="AB39" s="146"/>
      <c r="AC39" s="146"/>
      <c r="AD39" s="146"/>
      <c r="AE39" s="146"/>
      <c r="AF39" s="146"/>
      <c r="AG39" s="146" t="s">
        <v>169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x14ac:dyDescent="0.2">
      <c r="A40" s="153" t="s">
        <v>108</v>
      </c>
      <c r="B40" s="154" t="s">
        <v>68</v>
      </c>
      <c r="C40" s="172" t="s">
        <v>69</v>
      </c>
      <c r="D40" s="155"/>
      <c r="E40" s="156"/>
      <c r="F40" s="157"/>
      <c r="G40" s="158">
        <f>SUMIF(AG41:AG42,"&lt;&gt;NOR",G41:G42)</f>
        <v>0</v>
      </c>
      <c r="H40" s="152"/>
      <c r="I40" s="152">
        <f>SUM(I41:I42)</f>
        <v>0</v>
      </c>
      <c r="J40" s="152"/>
      <c r="K40" s="152">
        <f>SUM(K41:K42)</f>
        <v>13354.09</v>
      </c>
      <c r="L40" s="152"/>
      <c r="M40" s="152">
        <f>SUM(M41:M42)</f>
        <v>0</v>
      </c>
      <c r="N40" s="152"/>
      <c r="O40" s="152">
        <f>SUM(O41:O42)</f>
        <v>0</v>
      </c>
      <c r="P40" s="152"/>
      <c r="Q40" s="152">
        <f>SUM(Q41:Q42)</f>
        <v>0</v>
      </c>
      <c r="R40" s="152"/>
      <c r="S40" s="152"/>
      <c r="T40" s="152"/>
      <c r="U40" s="152"/>
      <c r="V40" s="152">
        <f>SUM(V41:V42)</f>
        <v>0</v>
      </c>
      <c r="W40" s="152"/>
      <c r="X40" s="152"/>
      <c r="AG40" t="s">
        <v>109</v>
      </c>
    </row>
    <row r="41" spans="1:60" outlineLevel="1" x14ac:dyDescent="0.2">
      <c r="A41" s="165">
        <v>24</v>
      </c>
      <c r="B41" s="166" t="s">
        <v>177</v>
      </c>
      <c r="C41" s="173" t="s">
        <v>178</v>
      </c>
      <c r="D41" s="167" t="s">
        <v>112</v>
      </c>
      <c r="E41" s="168">
        <v>11.7</v>
      </c>
      <c r="F41" s="169"/>
      <c r="G41" s="170"/>
      <c r="H41" s="151">
        <v>0</v>
      </c>
      <c r="I41" s="151">
        <f>ROUND(E41*H41,2)</f>
        <v>0</v>
      </c>
      <c r="J41" s="151">
        <v>1125</v>
      </c>
      <c r="K41" s="151">
        <f>ROUND(E41*J41,2)</f>
        <v>13162.5</v>
      </c>
      <c r="L41" s="151">
        <v>21</v>
      </c>
      <c r="M41" s="151">
        <f>G41*(1+L41/100)</f>
        <v>0</v>
      </c>
      <c r="N41" s="151">
        <v>0</v>
      </c>
      <c r="O41" s="151">
        <f>ROUND(E41*N41,2)</f>
        <v>0</v>
      </c>
      <c r="P41" s="151">
        <v>0</v>
      </c>
      <c r="Q41" s="151">
        <f>ROUND(E41*P41,2)</f>
        <v>0</v>
      </c>
      <c r="R41" s="151"/>
      <c r="S41" s="151" t="s">
        <v>126</v>
      </c>
      <c r="T41" s="151" t="s">
        <v>114</v>
      </c>
      <c r="U41" s="151">
        <v>0</v>
      </c>
      <c r="V41" s="151">
        <f>ROUND(E41*U41,2)</f>
        <v>0</v>
      </c>
      <c r="W41" s="151"/>
      <c r="X41" s="151" t="s">
        <v>115</v>
      </c>
      <c r="Y41" s="146"/>
      <c r="Z41" s="146"/>
      <c r="AA41" s="146"/>
      <c r="AB41" s="146"/>
      <c r="AC41" s="146"/>
      <c r="AD41" s="146"/>
      <c r="AE41" s="146"/>
      <c r="AF41" s="146"/>
      <c r="AG41" s="146" t="s">
        <v>116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65">
        <v>25</v>
      </c>
      <c r="B42" s="166" t="s">
        <v>179</v>
      </c>
      <c r="C42" s="173" t="s">
        <v>180</v>
      </c>
      <c r="D42" s="167" t="s">
        <v>0</v>
      </c>
      <c r="E42" s="168">
        <v>146.25</v>
      </c>
      <c r="F42" s="169"/>
      <c r="G42" s="170"/>
      <c r="H42" s="151">
        <v>0</v>
      </c>
      <c r="I42" s="151">
        <f>ROUND(E42*H42,2)</f>
        <v>0</v>
      </c>
      <c r="J42" s="151">
        <v>1.31</v>
      </c>
      <c r="K42" s="151">
        <f>ROUND(E42*J42,2)</f>
        <v>191.59</v>
      </c>
      <c r="L42" s="151">
        <v>21</v>
      </c>
      <c r="M42" s="151">
        <f>G42*(1+L42/100)</f>
        <v>0</v>
      </c>
      <c r="N42" s="151">
        <v>0</v>
      </c>
      <c r="O42" s="151">
        <f>ROUND(E42*N42,2)</f>
        <v>0</v>
      </c>
      <c r="P42" s="151">
        <v>0</v>
      </c>
      <c r="Q42" s="151">
        <f>ROUND(E42*P42,2)</f>
        <v>0</v>
      </c>
      <c r="R42" s="151"/>
      <c r="S42" s="151" t="s">
        <v>113</v>
      </c>
      <c r="T42" s="151" t="s">
        <v>114</v>
      </c>
      <c r="U42" s="151">
        <v>0</v>
      </c>
      <c r="V42" s="151">
        <f>ROUND(E42*U42,2)</f>
        <v>0</v>
      </c>
      <c r="W42" s="151"/>
      <c r="X42" s="151" t="s">
        <v>115</v>
      </c>
      <c r="Y42" s="146"/>
      <c r="Z42" s="146"/>
      <c r="AA42" s="146"/>
      <c r="AB42" s="146"/>
      <c r="AC42" s="146"/>
      <c r="AD42" s="146"/>
      <c r="AE42" s="146"/>
      <c r="AF42" s="146"/>
      <c r="AG42" s="146" t="s">
        <v>164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x14ac:dyDescent="0.2">
      <c r="A43" s="153" t="s">
        <v>108</v>
      </c>
      <c r="B43" s="154" t="s">
        <v>70</v>
      </c>
      <c r="C43" s="172" t="s">
        <v>71</v>
      </c>
      <c r="D43" s="155"/>
      <c r="E43" s="156"/>
      <c r="F43" s="157"/>
      <c r="G43" s="158">
        <f>SUMIF(AG44:AG58,"&lt;&gt;NOR",G44:G58)</f>
        <v>0</v>
      </c>
      <c r="H43" s="152"/>
      <c r="I43" s="152">
        <f>SUM(I44:I58)</f>
        <v>30281.120000000003</v>
      </c>
      <c r="J43" s="152"/>
      <c r="K43" s="152">
        <f>SUM(K44:K58)</f>
        <v>15237.36</v>
      </c>
      <c r="L43" s="152"/>
      <c r="M43" s="152">
        <f>SUM(M44:M58)</f>
        <v>0</v>
      </c>
      <c r="N43" s="152"/>
      <c r="O43" s="152">
        <f>SUM(O44:O58)</f>
        <v>0.18000000000000002</v>
      </c>
      <c r="P43" s="152"/>
      <c r="Q43" s="152">
        <f>SUM(Q44:Q58)</f>
        <v>0</v>
      </c>
      <c r="R43" s="152"/>
      <c r="S43" s="152"/>
      <c r="T43" s="152"/>
      <c r="U43" s="152"/>
      <c r="V43" s="152">
        <f>SUM(V44:V58)</f>
        <v>0</v>
      </c>
      <c r="W43" s="152"/>
      <c r="X43" s="152"/>
      <c r="AG43" t="s">
        <v>109</v>
      </c>
    </row>
    <row r="44" spans="1:60" outlineLevel="1" x14ac:dyDescent="0.2">
      <c r="A44" s="165">
        <v>26</v>
      </c>
      <c r="B44" s="166" t="s">
        <v>181</v>
      </c>
      <c r="C44" s="173" t="s">
        <v>182</v>
      </c>
      <c r="D44" s="167" t="s">
        <v>112</v>
      </c>
      <c r="E44" s="168">
        <v>72.540000000000006</v>
      </c>
      <c r="F44" s="169"/>
      <c r="G44" s="170"/>
      <c r="H44" s="151">
        <v>0</v>
      </c>
      <c r="I44" s="151">
        <f t="shared" ref="I44:I50" si="12">ROUND(E44*H44,2)</f>
        <v>0</v>
      </c>
      <c r="J44" s="151">
        <v>60.93</v>
      </c>
      <c r="K44" s="151">
        <f t="shared" ref="K44:K50" si="13">ROUND(E44*J44,2)</f>
        <v>4419.8599999999997</v>
      </c>
      <c r="L44" s="151">
        <v>21</v>
      </c>
      <c r="M44" s="151">
        <f t="shared" ref="M44:M50" si="14">G44*(1+L44/100)</f>
        <v>0</v>
      </c>
      <c r="N44" s="151">
        <v>0</v>
      </c>
      <c r="O44" s="151">
        <f t="shared" ref="O44:O50" si="15">ROUND(E44*N44,2)</f>
        <v>0</v>
      </c>
      <c r="P44" s="151">
        <v>0</v>
      </c>
      <c r="Q44" s="151">
        <f t="shared" ref="Q44:Q50" si="16">ROUND(E44*P44,2)</f>
        <v>0</v>
      </c>
      <c r="R44" s="151"/>
      <c r="S44" s="151" t="s">
        <v>113</v>
      </c>
      <c r="T44" s="151" t="s">
        <v>114</v>
      </c>
      <c r="U44" s="151">
        <v>0</v>
      </c>
      <c r="V44" s="151">
        <f t="shared" ref="V44:V50" si="17">ROUND(E44*U44,2)</f>
        <v>0</v>
      </c>
      <c r="W44" s="151"/>
      <c r="X44" s="151" t="s">
        <v>115</v>
      </c>
      <c r="Y44" s="146"/>
      <c r="Z44" s="146"/>
      <c r="AA44" s="146"/>
      <c r="AB44" s="146"/>
      <c r="AC44" s="146"/>
      <c r="AD44" s="146"/>
      <c r="AE44" s="146"/>
      <c r="AF44" s="146"/>
      <c r="AG44" s="146" t="s">
        <v>133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65">
        <v>27</v>
      </c>
      <c r="B45" s="166" t="s">
        <v>183</v>
      </c>
      <c r="C45" s="173" t="s">
        <v>184</v>
      </c>
      <c r="D45" s="167" t="s">
        <v>112</v>
      </c>
      <c r="E45" s="168">
        <v>72.540000000000006</v>
      </c>
      <c r="F45" s="169"/>
      <c r="G45" s="170"/>
      <c r="H45" s="151">
        <v>0</v>
      </c>
      <c r="I45" s="151">
        <f t="shared" si="12"/>
        <v>0</v>
      </c>
      <c r="J45" s="151">
        <v>19.079999999999998</v>
      </c>
      <c r="K45" s="151">
        <f t="shared" si="13"/>
        <v>1384.06</v>
      </c>
      <c r="L45" s="151">
        <v>21</v>
      </c>
      <c r="M45" s="151">
        <f t="shared" si="14"/>
        <v>0</v>
      </c>
      <c r="N45" s="151">
        <v>0</v>
      </c>
      <c r="O45" s="151">
        <f t="shared" si="15"/>
        <v>0</v>
      </c>
      <c r="P45" s="151">
        <v>0</v>
      </c>
      <c r="Q45" s="151">
        <f t="shared" si="16"/>
        <v>0</v>
      </c>
      <c r="R45" s="151"/>
      <c r="S45" s="151" t="s">
        <v>113</v>
      </c>
      <c r="T45" s="151" t="s">
        <v>114</v>
      </c>
      <c r="U45" s="151">
        <v>0</v>
      </c>
      <c r="V45" s="151">
        <f t="shared" si="17"/>
        <v>0</v>
      </c>
      <c r="W45" s="151"/>
      <c r="X45" s="151" t="s">
        <v>115</v>
      </c>
      <c r="Y45" s="146"/>
      <c r="Z45" s="146"/>
      <c r="AA45" s="146"/>
      <c r="AB45" s="146"/>
      <c r="AC45" s="146"/>
      <c r="AD45" s="146"/>
      <c r="AE45" s="146"/>
      <c r="AF45" s="146"/>
      <c r="AG45" s="146" t="s">
        <v>133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65">
        <v>28</v>
      </c>
      <c r="B46" s="166" t="s">
        <v>185</v>
      </c>
      <c r="C46" s="173" t="s">
        <v>186</v>
      </c>
      <c r="D46" s="167" t="s">
        <v>119</v>
      </c>
      <c r="E46" s="168">
        <v>33.299999999999997</v>
      </c>
      <c r="F46" s="169"/>
      <c r="G46" s="170"/>
      <c r="H46" s="151">
        <v>32.380000000000003</v>
      </c>
      <c r="I46" s="151">
        <f t="shared" si="12"/>
        <v>1078.25</v>
      </c>
      <c r="J46" s="151">
        <v>70.67</v>
      </c>
      <c r="K46" s="151">
        <f t="shared" si="13"/>
        <v>2353.31</v>
      </c>
      <c r="L46" s="151">
        <v>21</v>
      </c>
      <c r="M46" s="151">
        <f t="shared" si="14"/>
        <v>0</v>
      </c>
      <c r="N46" s="151">
        <v>1.9000000000000001E-4</v>
      </c>
      <c r="O46" s="151">
        <f t="shared" si="15"/>
        <v>0.01</v>
      </c>
      <c r="P46" s="151">
        <v>0</v>
      </c>
      <c r="Q46" s="151">
        <f t="shared" si="16"/>
        <v>0</v>
      </c>
      <c r="R46" s="151"/>
      <c r="S46" s="151" t="s">
        <v>113</v>
      </c>
      <c r="T46" s="151" t="s">
        <v>114</v>
      </c>
      <c r="U46" s="151">
        <v>0</v>
      </c>
      <c r="V46" s="151">
        <f t="shared" si="17"/>
        <v>0</v>
      </c>
      <c r="W46" s="151"/>
      <c r="X46" s="151" t="s">
        <v>115</v>
      </c>
      <c r="Y46" s="146"/>
      <c r="Z46" s="146"/>
      <c r="AA46" s="146"/>
      <c r="AB46" s="146"/>
      <c r="AC46" s="146"/>
      <c r="AD46" s="146"/>
      <c r="AE46" s="146"/>
      <c r="AF46" s="146"/>
      <c r="AG46" s="146" t="s">
        <v>133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2.5" outlineLevel="1" x14ac:dyDescent="0.2">
      <c r="A47" s="165">
        <v>29</v>
      </c>
      <c r="B47" s="166" t="s">
        <v>187</v>
      </c>
      <c r="C47" s="173" t="s">
        <v>188</v>
      </c>
      <c r="D47" s="167" t="s">
        <v>112</v>
      </c>
      <c r="E47" s="168">
        <v>72.540000000000006</v>
      </c>
      <c r="F47" s="169"/>
      <c r="G47" s="170"/>
      <c r="H47" s="151">
        <v>58.68</v>
      </c>
      <c r="I47" s="151">
        <f t="shared" si="12"/>
        <v>4256.6499999999996</v>
      </c>
      <c r="J47" s="151">
        <v>89.82</v>
      </c>
      <c r="K47" s="151">
        <f t="shared" si="13"/>
        <v>6515.54</v>
      </c>
      <c r="L47" s="151">
        <v>21</v>
      </c>
      <c r="M47" s="151">
        <f t="shared" si="14"/>
        <v>0</v>
      </c>
      <c r="N47" s="151">
        <v>3.6000000000000002E-4</v>
      </c>
      <c r="O47" s="151">
        <f t="shared" si="15"/>
        <v>0.03</v>
      </c>
      <c r="P47" s="151">
        <v>0</v>
      </c>
      <c r="Q47" s="151">
        <f t="shared" si="16"/>
        <v>0</v>
      </c>
      <c r="R47" s="151"/>
      <c r="S47" s="151" t="s">
        <v>113</v>
      </c>
      <c r="T47" s="151" t="s">
        <v>114</v>
      </c>
      <c r="U47" s="151">
        <v>0</v>
      </c>
      <c r="V47" s="151">
        <f t="shared" si="17"/>
        <v>0</v>
      </c>
      <c r="W47" s="151"/>
      <c r="X47" s="151" t="s">
        <v>115</v>
      </c>
      <c r="Y47" s="146"/>
      <c r="Z47" s="146"/>
      <c r="AA47" s="146"/>
      <c r="AB47" s="146"/>
      <c r="AC47" s="146"/>
      <c r="AD47" s="146"/>
      <c r="AE47" s="146"/>
      <c r="AF47" s="146"/>
      <c r="AG47" s="146" t="s">
        <v>133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65">
        <v>30</v>
      </c>
      <c r="B48" s="166" t="s">
        <v>189</v>
      </c>
      <c r="C48" s="173" t="s">
        <v>190</v>
      </c>
      <c r="D48" s="167" t="s">
        <v>112</v>
      </c>
      <c r="E48" s="168">
        <v>72.540000000000006</v>
      </c>
      <c r="F48" s="169"/>
      <c r="G48" s="170"/>
      <c r="H48" s="151">
        <v>0</v>
      </c>
      <c r="I48" s="151">
        <f t="shared" si="12"/>
        <v>0</v>
      </c>
      <c r="J48" s="151">
        <v>3.34</v>
      </c>
      <c r="K48" s="151">
        <f t="shared" si="13"/>
        <v>242.28</v>
      </c>
      <c r="L48" s="151">
        <v>21</v>
      </c>
      <c r="M48" s="151">
        <f t="shared" si="14"/>
        <v>0</v>
      </c>
      <c r="N48" s="151">
        <v>0</v>
      </c>
      <c r="O48" s="151">
        <f t="shared" si="15"/>
        <v>0</v>
      </c>
      <c r="P48" s="151">
        <v>0</v>
      </c>
      <c r="Q48" s="151">
        <f t="shared" si="16"/>
        <v>0</v>
      </c>
      <c r="R48" s="151"/>
      <c r="S48" s="151" t="s">
        <v>126</v>
      </c>
      <c r="T48" s="151" t="s">
        <v>114</v>
      </c>
      <c r="U48" s="151">
        <v>0</v>
      </c>
      <c r="V48" s="151">
        <f t="shared" si="17"/>
        <v>0</v>
      </c>
      <c r="W48" s="151"/>
      <c r="X48" s="151" t="s">
        <v>115</v>
      </c>
      <c r="Y48" s="146"/>
      <c r="Z48" s="146"/>
      <c r="AA48" s="146"/>
      <c r="AB48" s="146"/>
      <c r="AC48" s="146"/>
      <c r="AD48" s="146"/>
      <c r="AE48" s="146"/>
      <c r="AF48" s="146"/>
      <c r="AG48" s="146" t="s">
        <v>133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65">
        <v>31</v>
      </c>
      <c r="B49" s="166" t="s">
        <v>191</v>
      </c>
      <c r="C49" s="173" t="s">
        <v>192</v>
      </c>
      <c r="D49" s="167" t="s">
        <v>0</v>
      </c>
      <c r="E49" s="168">
        <v>447.65431999999998</v>
      </c>
      <c r="F49" s="169"/>
      <c r="G49" s="170"/>
      <c r="H49" s="151">
        <v>0</v>
      </c>
      <c r="I49" s="151">
        <f t="shared" si="12"/>
        <v>0</v>
      </c>
      <c r="J49" s="151">
        <v>0.72</v>
      </c>
      <c r="K49" s="151">
        <f t="shared" si="13"/>
        <v>322.31</v>
      </c>
      <c r="L49" s="151">
        <v>21</v>
      </c>
      <c r="M49" s="151">
        <f t="shared" si="14"/>
        <v>0</v>
      </c>
      <c r="N49" s="151">
        <v>0</v>
      </c>
      <c r="O49" s="151">
        <f t="shared" si="15"/>
        <v>0</v>
      </c>
      <c r="P49" s="151">
        <v>0</v>
      </c>
      <c r="Q49" s="151">
        <f t="shared" si="16"/>
        <v>0</v>
      </c>
      <c r="R49" s="151"/>
      <c r="S49" s="151" t="s">
        <v>113</v>
      </c>
      <c r="T49" s="151" t="s">
        <v>114</v>
      </c>
      <c r="U49" s="151">
        <v>0</v>
      </c>
      <c r="V49" s="151">
        <f t="shared" si="17"/>
        <v>0</v>
      </c>
      <c r="W49" s="151"/>
      <c r="X49" s="151" t="s">
        <v>115</v>
      </c>
      <c r="Y49" s="146"/>
      <c r="Z49" s="146"/>
      <c r="AA49" s="146"/>
      <c r="AB49" s="146"/>
      <c r="AC49" s="146"/>
      <c r="AD49" s="146"/>
      <c r="AE49" s="146"/>
      <c r="AF49" s="146"/>
      <c r="AG49" s="146" t="s">
        <v>164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59">
        <v>32</v>
      </c>
      <c r="B50" s="160" t="s">
        <v>193</v>
      </c>
      <c r="C50" s="174" t="s">
        <v>194</v>
      </c>
      <c r="D50" s="161" t="s">
        <v>112</v>
      </c>
      <c r="E50" s="162">
        <v>76.167000000000002</v>
      </c>
      <c r="F50" s="163"/>
      <c r="G50" s="164"/>
      <c r="H50" s="151">
        <v>327.52</v>
      </c>
      <c r="I50" s="151">
        <f t="shared" si="12"/>
        <v>24946.22</v>
      </c>
      <c r="J50" s="151">
        <v>0</v>
      </c>
      <c r="K50" s="151">
        <f t="shared" si="13"/>
        <v>0</v>
      </c>
      <c r="L50" s="151">
        <v>21</v>
      </c>
      <c r="M50" s="151">
        <f t="shared" si="14"/>
        <v>0</v>
      </c>
      <c r="N50" s="151">
        <v>1.8500000000000001E-3</v>
      </c>
      <c r="O50" s="151">
        <f t="shared" si="15"/>
        <v>0.14000000000000001</v>
      </c>
      <c r="P50" s="151">
        <v>0</v>
      </c>
      <c r="Q50" s="151">
        <f t="shared" si="16"/>
        <v>0</v>
      </c>
      <c r="R50" s="151"/>
      <c r="S50" s="151" t="s">
        <v>126</v>
      </c>
      <c r="T50" s="151" t="s">
        <v>114</v>
      </c>
      <c r="U50" s="151">
        <v>0</v>
      </c>
      <c r="V50" s="151">
        <f t="shared" si="17"/>
        <v>0</v>
      </c>
      <c r="W50" s="151"/>
      <c r="X50" s="151" t="s">
        <v>168</v>
      </c>
      <c r="Y50" s="146"/>
      <c r="Z50" s="146"/>
      <c r="AA50" s="146"/>
      <c r="AB50" s="146"/>
      <c r="AC50" s="146"/>
      <c r="AD50" s="146"/>
      <c r="AE50" s="146"/>
      <c r="AF50" s="146"/>
      <c r="AG50" s="146" t="s">
        <v>169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">
      <c r="A51" s="149"/>
      <c r="B51" s="150"/>
      <c r="C51" s="246" t="s">
        <v>195</v>
      </c>
      <c r="D51" s="247"/>
      <c r="E51" s="247"/>
      <c r="F51" s="247"/>
      <c r="G51" s="247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46"/>
      <c r="Z51" s="146"/>
      <c r="AA51" s="146"/>
      <c r="AB51" s="146"/>
      <c r="AC51" s="146"/>
      <c r="AD51" s="146"/>
      <c r="AE51" s="146"/>
      <c r="AF51" s="146"/>
      <c r="AG51" s="146" t="s">
        <v>170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49"/>
      <c r="B52" s="150"/>
      <c r="C52" s="241" t="s">
        <v>196</v>
      </c>
      <c r="D52" s="242"/>
      <c r="E52" s="242"/>
      <c r="F52" s="242"/>
      <c r="G52" s="242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46"/>
      <c r="Z52" s="146"/>
      <c r="AA52" s="146"/>
      <c r="AB52" s="146"/>
      <c r="AC52" s="146"/>
      <c r="AD52" s="146"/>
      <c r="AE52" s="146"/>
      <c r="AF52" s="146"/>
      <c r="AG52" s="146" t="s">
        <v>170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49"/>
      <c r="B53" s="150"/>
      <c r="C53" s="241" t="s">
        <v>197</v>
      </c>
      <c r="D53" s="242"/>
      <c r="E53" s="242"/>
      <c r="F53" s="242"/>
      <c r="G53" s="242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46"/>
      <c r="Z53" s="146"/>
      <c r="AA53" s="146"/>
      <c r="AB53" s="146"/>
      <c r="AC53" s="146"/>
      <c r="AD53" s="146"/>
      <c r="AE53" s="146"/>
      <c r="AF53" s="146"/>
      <c r="AG53" s="146" t="s">
        <v>170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49"/>
      <c r="B54" s="150"/>
      <c r="C54" s="241" t="s">
        <v>198</v>
      </c>
      <c r="D54" s="242"/>
      <c r="E54" s="242"/>
      <c r="F54" s="242"/>
      <c r="G54" s="242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46"/>
      <c r="Z54" s="146"/>
      <c r="AA54" s="146"/>
      <c r="AB54" s="146"/>
      <c r="AC54" s="146"/>
      <c r="AD54" s="146"/>
      <c r="AE54" s="146"/>
      <c r="AF54" s="146"/>
      <c r="AG54" s="146" t="s">
        <v>170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49"/>
      <c r="B55" s="150"/>
      <c r="C55" s="241" t="s">
        <v>199</v>
      </c>
      <c r="D55" s="242"/>
      <c r="E55" s="242"/>
      <c r="F55" s="242"/>
      <c r="G55" s="242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46"/>
      <c r="Z55" s="146"/>
      <c r="AA55" s="146"/>
      <c r="AB55" s="146"/>
      <c r="AC55" s="146"/>
      <c r="AD55" s="146"/>
      <c r="AE55" s="146"/>
      <c r="AF55" s="146"/>
      <c r="AG55" s="146" t="s">
        <v>170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49"/>
      <c r="B56" s="150"/>
      <c r="C56" s="241" t="s">
        <v>200</v>
      </c>
      <c r="D56" s="242"/>
      <c r="E56" s="242"/>
      <c r="F56" s="242"/>
      <c r="G56" s="242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46"/>
      <c r="Z56" s="146"/>
      <c r="AA56" s="146"/>
      <c r="AB56" s="146"/>
      <c r="AC56" s="146"/>
      <c r="AD56" s="146"/>
      <c r="AE56" s="146"/>
      <c r="AF56" s="146"/>
      <c r="AG56" s="146" t="s">
        <v>170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49"/>
      <c r="B57" s="150"/>
      <c r="C57" s="241" t="s">
        <v>201</v>
      </c>
      <c r="D57" s="242"/>
      <c r="E57" s="242"/>
      <c r="F57" s="242"/>
      <c r="G57" s="242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46"/>
      <c r="Z57" s="146"/>
      <c r="AA57" s="146"/>
      <c r="AB57" s="146"/>
      <c r="AC57" s="146"/>
      <c r="AD57" s="146"/>
      <c r="AE57" s="146"/>
      <c r="AF57" s="146"/>
      <c r="AG57" s="146" t="s">
        <v>170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49"/>
      <c r="B58" s="150"/>
      <c r="C58" s="241" t="s">
        <v>202</v>
      </c>
      <c r="D58" s="242"/>
      <c r="E58" s="242"/>
      <c r="F58" s="242"/>
      <c r="G58" s="242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46"/>
      <c r="Z58" s="146"/>
      <c r="AA58" s="146"/>
      <c r="AB58" s="146"/>
      <c r="AC58" s="146"/>
      <c r="AD58" s="146"/>
      <c r="AE58" s="146"/>
      <c r="AF58" s="146"/>
      <c r="AG58" s="146" t="s">
        <v>170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x14ac:dyDescent="0.2">
      <c r="A59" s="153" t="s">
        <v>108</v>
      </c>
      <c r="B59" s="154" t="s">
        <v>72</v>
      </c>
      <c r="C59" s="172" t="s">
        <v>73</v>
      </c>
      <c r="D59" s="155"/>
      <c r="E59" s="156"/>
      <c r="F59" s="157"/>
      <c r="G59" s="158">
        <f>SUMIF(AG60:AG66,"&lt;&gt;NOR",G60:G66)</f>
        <v>0</v>
      </c>
      <c r="H59" s="152"/>
      <c r="I59" s="152">
        <f>SUM(I60:I66)</f>
        <v>851.35</v>
      </c>
      <c r="J59" s="152"/>
      <c r="K59" s="152">
        <f>SUM(K60:K66)</f>
        <v>1349.6000000000001</v>
      </c>
      <c r="L59" s="152"/>
      <c r="M59" s="152">
        <f>SUM(M60:M66)</f>
        <v>0</v>
      </c>
      <c r="N59" s="152"/>
      <c r="O59" s="152">
        <f>SUM(O60:O66)</f>
        <v>0.03</v>
      </c>
      <c r="P59" s="152"/>
      <c r="Q59" s="152">
        <f>SUM(Q60:Q66)</f>
        <v>0</v>
      </c>
      <c r="R59" s="152"/>
      <c r="S59" s="152"/>
      <c r="T59" s="152"/>
      <c r="U59" s="152"/>
      <c r="V59" s="152">
        <f>SUM(V60:V66)</f>
        <v>0</v>
      </c>
      <c r="W59" s="152"/>
      <c r="X59" s="152"/>
      <c r="AG59" t="s">
        <v>109</v>
      </c>
    </row>
    <row r="60" spans="1:60" outlineLevel="1" x14ac:dyDescent="0.2">
      <c r="A60" s="165">
        <v>33</v>
      </c>
      <c r="B60" s="166" t="s">
        <v>203</v>
      </c>
      <c r="C60" s="173" t="s">
        <v>204</v>
      </c>
      <c r="D60" s="167" t="s">
        <v>112</v>
      </c>
      <c r="E60" s="168">
        <v>1.65</v>
      </c>
      <c r="F60" s="169"/>
      <c r="G60" s="170"/>
      <c r="H60" s="151">
        <v>0</v>
      </c>
      <c r="I60" s="151">
        <f t="shared" ref="I60:I66" si="18">ROUND(E60*H60,2)</f>
        <v>0</v>
      </c>
      <c r="J60" s="151">
        <v>198</v>
      </c>
      <c r="K60" s="151">
        <f t="shared" ref="K60:K66" si="19">ROUND(E60*J60,2)</f>
        <v>326.7</v>
      </c>
      <c r="L60" s="151">
        <v>21</v>
      </c>
      <c r="M60" s="151">
        <f t="shared" ref="M60:M66" si="20">G60*(1+L60/100)</f>
        <v>0</v>
      </c>
      <c r="N60" s="151">
        <v>0</v>
      </c>
      <c r="O60" s="151">
        <f t="shared" ref="O60:O66" si="21">ROUND(E60*N60,2)</f>
        <v>0</v>
      </c>
      <c r="P60" s="151">
        <v>0</v>
      </c>
      <c r="Q60" s="151">
        <f t="shared" ref="Q60:Q66" si="22">ROUND(E60*P60,2)</f>
        <v>0</v>
      </c>
      <c r="R60" s="151"/>
      <c r="S60" s="151" t="s">
        <v>113</v>
      </c>
      <c r="T60" s="151" t="s">
        <v>114</v>
      </c>
      <c r="U60" s="151">
        <v>0</v>
      </c>
      <c r="V60" s="151">
        <f t="shared" ref="V60:V66" si="23">ROUND(E60*U60,2)</f>
        <v>0</v>
      </c>
      <c r="W60" s="151"/>
      <c r="X60" s="151" t="s">
        <v>115</v>
      </c>
      <c r="Y60" s="146"/>
      <c r="Z60" s="146"/>
      <c r="AA60" s="146"/>
      <c r="AB60" s="146"/>
      <c r="AC60" s="146"/>
      <c r="AD60" s="146"/>
      <c r="AE60" s="146"/>
      <c r="AF60" s="146"/>
      <c r="AG60" s="146" t="s">
        <v>133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65">
        <v>34</v>
      </c>
      <c r="B61" s="166" t="s">
        <v>205</v>
      </c>
      <c r="C61" s="173" t="s">
        <v>206</v>
      </c>
      <c r="D61" s="167" t="s">
        <v>112</v>
      </c>
      <c r="E61" s="168">
        <v>1.65</v>
      </c>
      <c r="F61" s="169"/>
      <c r="G61" s="170"/>
      <c r="H61" s="151">
        <v>19.53</v>
      </c>
      <c r="I61" s="151">
        <f t="shared" si="18"/>
        <v>32.22</v>
      </c>
      <c r="J61" s="151">
        <v>22.5</v>
      </c>
      <c r="K61" s="151">
        <f t="shared" si="19"/>
        <v>37.130000000000003</v>
      </c>
      <c r="L61" s="151">
        <v>21</v>
      </c>
      <c r="M61" s="151">
        <f t="shared" si="20"/>
        <v>0</v>
      </c>
      <c r="N61" s="151">
        <v>2.1000000000000001E-4</v>
      </c>
      <c r="O61" s="151">
        <f t="shared" si="21"/>
        <v>0</v>
      </c>
      <c r="P61" s="151">
        <v>0</v>
      </c>
      <c r="Q61" s="151">
        <f t="shared" si="22"/>
        <v>0</v>
      </c>
      <c r="R61" s="151"/>
      <c r="S61" s="151" t="s">
        <v>113</v>
      </c>
      <c r="T61" s="151" t="s">
        <v>114</v>
      </c>
      <c r="U61" s="151">
        <v>0</v>
      </c>
      <c r="V61" s="151">
        <f t="shared" si="23"/>
        <v>0</v>
      </c>
      <c r="W61" s="151"/>
      <c r="X61" s="151" t="s">
        <v>115</v>
      </c>
      <c r="Y61" s="146"/>
      <c r="Z61" s="146"/>
      <c r="AA61" s="146"/>
      <c r="AB61" s="146"/>
      <c r="AC61" s="146"/>
      <c r="AD61" s="146"/>
      <c r="AE61" s="146"/>
      <c r="AF61" s="146"/>
      <c r="AG61" s="146" t="s">
        <v>133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1" x14ac:dyDescent="0.2">
      <c r="A62" s="165">
        <v>35</v>
      </c>
      <c r="B62" s="166" t="s">
        <v>207</v>
      </c>
      <c r="C62" s="173" t="s">
        <v>208</v>
      </c>
      <c r="D62" s="167" t="s">
        <v>112</v>
      </c>
      <c r="E62" s="168">
        <v>1.65</v>
      </c>
      <c r="F62" s="169"/>
      <c r="G62" s="170"/>
      <c r="H62" s="151">
        <v>66.849999999999994</v>
      </c>
      <c r="I62" s="151">
        <f t="shared" si="18"/>
        <v>110.3</v>
      </c>
      <c r="J62" s="151">
        <v>524.45000000000005</v>
      </c>
      <c r="K62" s="151">
        <f t="shared" si="19"/>
        <v>865.34</v>
      </c>
      <c r="L62" s="151">
        <v>21</v>
      </c>
      <c r="M62" s="151">
        <f t="shared" si="20"/>
        <v>0</v>
      </c>
      <c r="N62" s="151">
        <v>4.6699999999999997E-3</v>
      </c>
      <c r="O62" s="151">
        <f t="shared" si="21"/>
        <v>0.01</v>
      </c>
      <c r="P62" s="151">
        <v>0</v>
      </c>
      <c r="Q62" s="151">
        <f t="shared" si="22"/>
        <v>0</v>
      </c>
      <c r="R62" s="151"/>
      <c r="S62" s="151" t="s">
        <v>113</v>
      </c>
      <c r="T62" s="151" t="s">
        <v>114</v>
      </c>
      <c r="U62" s="151">
        <v>0</v>
      </c>
      <c r="V62" s="151">
        <f t="shared" si="23"/>
        <v>0</v>
      </c>
      <c r="W62" s="151"/>
      <c r="X62" s="151" t="s">
        <v>115</v>
      </c>
      <c r="Y62" s="146"/>
      <c r="Z62" s="146"/>
      <c r="AA62" s="146"/>
      <c r="AB62" s="146"/>
      <c r="AC62" s="146"/>
      <c r="AD62" s="146"/>
      <c r="AE62" s="146"/>
      <c r="AF62" s="146"/>
      <c r="AG62" s="146" t="s">
        <v>133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65">
        <v>36</v>
      </c>
      <c r="B63" s="166" t="s">
        <v>209</v>
      </c>
      <c r="C63" s="173" t="s">
        <v>210</v>
      </c>
      <c r="D63" s="167" t="s">
        <v>112</v>
      </c>
      <c r="E63" s="168">
        <v>1.65</v>
      </c>
      <c r="F63" s="169"/>
      <c r="G63" s="170"/>
      <c r="H63" s="151">
        <v>0</v>
      </c>
      <c r="I63" s="151">
        <f t="shared" si="18"/>
        <v>0</v>
      </c>
      <c r="J63" s="151">
        <v>25.74</v>
      </c>
      <c r="K63" s="151">
        <f t="shared" si="19"/>
        <v>42.47</v>
      </c>
      <c r="L63" s="151">
        <v>21</v>
      </c>
      <c r="M63" s="151">
        <f t="shared" si="20"/>
        <v>0</v>
      </c>
      <c r="N63" s="151">
        <v>0</v>
      </c>
      <c r="O63" s="151">
        <f t="shared" si="21"/>
        <v>0</v>
      </c>
      <c r="P63" s="151">
        <v>0</v>
      </c>
      <c r="Q63" s="151">
        <f t="shared" si="22"/>
        <v>0</v>
      </c>
      <c r="R63" s="151"/>
      <c r="S63" s="151" t="s">
        <v>126</v>
      </c>
      <c r="T63" s="151" t="s">
        <v>114</v>
      </c>
      <c r="U63" s="151">
        <v>0</v>
      </c>
      <c r="V63" s="151">
        <f t="shared" si="23"/>
        <v>0</v>
      </c>
      <c r="W63" s="151"/>
      <c r="X63" s="151" t="s">
        <v>115</v>
      </c>
      <c r="Y63" s="146"/>
      <c r="Z63" s="146"/>
      <c r="AA63" s="146"/>
      <c r="AB63" s="146"/>
      <c r="AC63" s="146"/>
      <c r="AD63" s="146"/>
      <c r="AE63" s="146"/>
      <c r="AF63" s="146"/>
      <c r="AG63" s="146" t="s">
        <v>133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">
      <c r="A64" s="165">
        <v>37</v>
      </c>
      <c r="B64" s="166" t="s">
        <v>211</v>
      </c>
      <c r="C64" s="173" t="s">
        <v>212</v>
      </c>
      <c r="D64" s="167" t="s">
        <v>112</v>
      </c>
      <c r="E64" s="168">
        <v>1.65</v>
      </c>
      <c r="F64" s="169"/>
      <c r="G64" s="170"/>
      <c r="H64" s="151">
        <v>29.52</v>
      </c>
      <c r="I64" s="151">
        <f t="shared" si="18"/>
        <v>48.71</v>
      </c>
      <c r="J64" s="151">
        <v>0</v>
      </c>
      <c r="K64" s="151">
        <f t="shared" si="19"/>
        <v>0</v>
      </c>
      <c r="L64" s="151">
        <v>21</v>
      </c>
      <c r="M64" s="151">
        <f t="shared" si="20"/>
        <v>0</v>
      </c>
      <c r="N64" s="151">
        <v>1.1E-4</v>
      </c>
      <c r="O64" s="151">
        <f t="shared" si="21"/>
        <v>0</v>
      </c>
      <c r="P64" s="151">
        <v>0</v>
      </c>
      <c r="Q64" s="151">
        <f t="shared" si="22"/>
        <v>0</v>
      </c>
      <c r="R64" s="151"/>
      <c r="S64" s="151" t="s">
        <v>113</v>
      </c>
      <c r="T64" s="151" t="s">
        <v>114</v>
      </c>
      <c r="U64" s="151">
        <v>0</v>
      </c>
      <c r="V64" s="151">
        <f t="shared" si="23"/>
        <v>0</v>
      </c>
      <c r="W64" s="151"/>
      <c r="X64" s="151" t="s">
        <v>115</v>
      </c>
      <c r="Y64" s="146"/>
      <c r="Z64" s="146"/>
      <c r="AA64" s="146"/>
      <c r="AB64" s="146"/>
      <c r="AC64" s="146"/>
      <c r="AD64" s="146"/>
      <c r="AE64" s="146"/>
      <c r="AF64" s="146"/>
      <c r="AG64" s="146" t="s">
        <v>133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65">
        <v>38</v>
      </c>
      <c r="B65" s="166" t="s">
        <v>213</v>
      </c>
      <c r="C65" s="173" t="s">
        <v>214</v>
      </c>
      <c r="D65" s="167" t="s">
        <v>0</v>
      </c>
      <c r="E65" s="168">
        <v>23.412310000000002</v>
      </c>
      <c r="F65" s="169"/>
      <c r="G65" s="170"/>
      <c r="H65" s="151">
        <v>0</v>
      </c>
      <c r="I65" s="151">
        <f t="shared" si="18"/>
        <v>0</v>
      </c>
      <c r="J65" s="151">
        <v>3.33</v>
      </c>
      <c r="K65" s="151">
        <f t="shared" si="19"/>
        <v>77.959999999999994</v>
      </c>
      <c r="L65" s="151">
        <v>21</v>
      </c>
      <c r="M65" s="151">
        <f t="shared" si="20"/>
        <v>0</v>
      </c>
      <c r="N65" s="151">
        <v>0</v>
      </c>
      <c r="O65" s="151">
        <f t="shared" si="21"/>
        <v>0</v>
      </c>
      <c r="P65" s="151">
        <v>0</v>
      </c>
      <c r="Q65" s="151">
        <f t="shared" si="22"/>
        <v>0</v>
      </c>
      <c r="R65" s="151"/>
      <c r="S65" s="151" t="s">
        <v>113</v>
      </c>
      <c r="T65" s="151" t="s">
        <v>114</v>
      </c>
      <c r="U65" s="151">
        <v>0</v>
      </c>
      <c r="V65" s="151">
        <f t="shared" si="23"/>
        <v>0</v>
      </c>
      <c r="W65" s="151"/>
      <c r="X65" s="151" t="s">
        <v>115</v>
      </c>
      <c r="Y65" s="146"/>
      <c r="Z65" s="146"/>
      <c r="AA65" s="146"/>
      <c r="AB65" s="146"/>
      <c r="AC65" s="146"/>
      <c r="AD65" s="146"/>
      <c r="AE65" s="146"/>
      <c r="AF65" s="146"/>
      <c r="AG65" s="146" t="s">
        <v>164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">
      <c r="A66" s="165">
        <v>39</v>
      </c>
      <c r="B66" s="166" t="s">
        <v>215</v>
      </c>
      <c r="C66" s="173" t="s">
        <v>216</v>
      </c>
      <c r="D66" s="167" t="s">
        <v>112</v>
      </c>
      <c r="E66" s="168">
        <v>1.7324999999999999</v>
      </c>
      <c r="F66" s="169"/>
      <c r="G66" s="170"/>
      <c r="H66" s="151">
        <v>381.02</v>
      </c>
      <c r="I66" s="151">
        <f t="shared" si="18"/>
        <v>660.12</v>
      </c>
      <c r="J66" s="151">
        <v>0</v>
      </c>
      <c r="K66" s="151">
        <f t="shared" si="19"/>
        <v>0</v>
      </c>
      <c r="L66" s="151">
        <v>21</v>
      </c>
      <c r="M66" s="151">
        <f t="shared" si="20"/>
        <v>0</v>
      </c>
      <c r="N66" s="151">
        <v>1.0999999999999999E-2</v>
      </c>
      <c r="O66" s="151">
        <f t="shared" si="21"/>
        <v>0.02</v>
      </c>
      <c r="P66" s="151">
        <v>0</v>
      </c>
      <c r="Q66" s="151">
        <f t="shared" si="22"/>
        <v>0</v>
      </c>
      <c r="R66" s="151"/>
      <c r="S66" s="151" t="s">
        <v>126</v>
      </c>
      <c r="T66" s="151" t="s">
        <v>114</v>
      </c>
      <c r="U66" s="151">
        <v>0</v>
      </c>
      <c r="V66" s="151">
        <f t="shared" si="23"/>
        <v>0</v>
      </c>
      <c r="W66" s="151"/>
      <c r="X66" s="151" t="s">
        <v>168</v>
      </c>
      <c r="Y66" s="146"/>
      <c r="Z66" s="146"/>
      <c r="AA66" s="146"/>
      <c r="AB66" s="146"/>
      <c r="AC66" s="146"/>
      <c r="AD66" s="146"/>
      <c r="AE66" s="146"/>
      <c r="AF66" s="146"/>
      <c r="AG66" s="146" t="s">
        <v>169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x14ac:dyDescent="0.2">
      <c r="A67" s="153" t="s">
        <v>108</v>
      </c>
      <c r="B67" s="154" t="s">
        <v>74</v>
      </c>
      <c r="C67" s="172" t="s">
        <v>75</v>
      </c>
      <c r="D67" s="155"/>
      <c r="E67" s="156"/>
      <c r="F67" s="157"/>
      <c r="G67" s="158">
        <f>SUMIF(AG68:AG71,"&lt;&gt;NOR",G68:G71)</f>
        <v>0</v>
      </c>
      <c r="H67" s="152"/>
      <c r="I67" s="152">
        <f>SUM(I68:I71)</f>
        <v>695.95</v>
      </c>
      <c r="J67" s="152"/>
      <c r="K67" s="152">
        <f>SUM(K68:K71)</f>
        <v>12047.18</v>
      </c>
      <c r="L67" s="152"/>
      <c r="M67" s="152">
        <f>SUM(M68:M71)</f>
        <v>0</v>
      </c>
      <c r="N67" s="152"/>
      <c r="O67" s="152">
        <f>SUM(O68:O71)</f>
        <v>0.03</v>
      </c>
      <c r="P67" s="152"/>
      <c r="Q67" s="152">
        <f>SUM(Q68:Q71)</f>
        <v>0</v>
      </c>
      <c r="R67" s="152"/>
      <c r="S67" s="152"/>
      <c r="T67" s="152"/>
      <c r="U67" s="152"/>
      <c r="V67" s="152">
        <f>SUM(V68:V71)</f>
        <v>17.14</v>
      </c>
      <c r="W67" s="152"/>
      <c r="X67" s="152"/>
      <c r="AG67" t="s">
        <v>109</v>
      </c>
    </row>
    <row r="68" spans="1:60" ht="33.75" outlineLevel="1" x14ac:dyDescent="0.2">
      <c r="A68" s="159">
        <v>40</v>
      </c>
      <c r="B68" s="160" t="s">
        <v>217</v>
      </c>
      <c r="C68" s="174" t="s">
        <v>270</v>
      </c>
      <c r="D68" s="161" t="s">
        <v>112</v>
      </c>
      <c r="E68" s="162">
        <v>171.417</v>
      </c>
      <c r="F68" s="163"/>
      <c r="G68" s="164"/>
      <c r="H68" s="151">
        <v>3.98</v>
      </c>
      <c r="I68" s="151">
        <f>ROUND(E68*H68,2)</f>
        <v>682.24</v>
      </c>
      <c r="J68" s="151">
        <v>41.83</v>
      </c>
      <c r="K68" s="151">
        <f>ROUND(E68*J68,2)</f>
        <v>7170.37</v>
      </c>
      <c r="L68" s="151">
        <v>21</v>
      </c>
      <c r="M68" s="151">
        <f>G68*(1+L68/100)</f>
        <v>0</v>
      </c>
      <c r="N68" s="151">
        <v>1.4999999999999999E-4</v>
      </c>
      <c r="O68" s="151">
        <f>ROUND(E68*N68,2)</f>
        <v>0.03</v>
      </c>
      <c r="P68" s="151">
        <v>0</v>
      </c>
      <c r="Q68" s="151">
        <f>ROUND(E68*P68,2)</f>
        <v>0</v>
      </c>
      <c r="R68" s="151"/>
      <c r="S68" s="151" t="s">
        <v>113</v>
      </c>
      <c r="T68" s="151" t="s">
        <v>114</v>
      </c>
      <c r="U68" s="151">
        <v>0.1</v>
      </c>
      <c r="V68" s="151">
        <f>ROUND(E68*U68,2)</f>
        <v>17.14</v>
      </c>
      <c r="W68" s="151"/>
      <c r="X68" s="151" t="s">
        <v>115</v>
      </c>
      <c r="Y68" s="146"/>
      <c r="Z68" s="146"/>
      <c r="AA68" s="146"/>
      <c r="AB68" s="146"/>
      <c r="AC68" s="146"/>
      <c r="AD68" s="146"/>
      <c r="AE68" s="146"/>
      <c r="AF68" s="146"/>
      <c r="AG68" s="146" t="s">
        <v>133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2.5" outlineLevel="1" x14ac:dyDescent="0.2">
      <c r="A69" s="149"/>
      <c r="B69" s="150"/>
      <c r="C69" s="246" t="s">
        <v>218</v>
      </c>
      <c r="D69" s="247"/>
      <c r="E69" s="247"/>
      <c r="F69" s="247"/>
      <c r="G69" s="247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46"/>
      <c r="Z69" s="146"/>
      <c r="AA69" s="146"/>
      <c r="AB69" s="146"/>
      <c r="AC69" s="146"/>
      <c r="AD69" s="146"/>
      <c r="AE69" s="146"/>
      <c r="AF69" s="146"/>
      <c r="AG69" s="146" t="s">
        <v>170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71" t="str">
        <f>C69</f>
        <v>Otěruvzdorný tekutý malířský vnitřní nátěr s výbornou kryvostí a bělostí. Ředí se vodou 0,5 - 0,75 l čisté vody na 1 kg barvy.</v>
      </c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49"/>
      <c r="B70" s="150"/>
      <c r="C70" s="241" t="s">
        <v>219</v>
      </c>
      <c r="D70" s="242"/>
      <c r="E70" s="242"/>
      <c r="F70" s="242"/>
      <c r="G70" s="242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46"/>
      <c r="Z70" s="146"/>
      <c r="AA70" s="146"/>
      <c r="AB70" s="146"/>
      <c r="AC70" s="146"/>
      <c r="AD70" s="146"/>
      <c r="AE70" s="146"/>
      <c r="AF70" s="146"/>
      <c r="AG70" s="146" t="s">
        <v>170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 x14ac:dyDescent="0.2">
      <c r="A71" s="165">
        <v>41</v>
      </c>
      <c r="B71" s="166" t="s">
        <v>220</v>
      </c>
      <c r="C71" s="173" t="s">
        <v>221</v>
      </c>
      <c r="D71" s="167" t="s">
        <v>112</v>
      </c>
      <c r="E71" s="168">
        <v>171.417</v>
      </c>
      <c r="F71" s="169"/>
      <c r="G71" s="170"/>
      <c r="H71" s="151">
        <v>0.08</v>
      </c>
      <c r="I71" s="151">
        <f>ROUND(E71*H71,2)</f>
        <v>13.71</v>
      </c>
      <c r="J71" s="151">
        <v>28.45</v>
      </c>
      <c r="K71" s="151">
        <f>ROUND(E71*J71,2)</f>
        <v>4876.8100000000004</v>
      </c>
      <c r="L71" s="151">
        <v>21</v>
      </c>
      <c r="M71" s="151">
        <f>G71*(1+L71/100)</f>
        <v>0</v>
      </c>
      <c r="N71" s="151">
        <v>0</v>
      </c>
      <c r="O71" s="151">
        <f>ROUND(E71*N71,2)</f>
        <v>0</v>
      </c>
      <c r="P71" s="151">
        <v>0</v>
      </c>
      <c r="Q71" s="151">
        <f>ROUND(E71*P71,2)</f>
        <v>0</v>
      </c>
      <c r="R71" s="151"/>
      <c r="S71" s="151" t="s">
        <v>113</v>
      </c>
      <c r="T71" s="151" t="s">
        <v>114</v>
      </c>
      <c r="U71" s="151">
        <v>0</v>
      </c>
      <c r="V71" s="151">
        <f>ROUND(E71*U71,2)</f>
        <v>0</v>
      </c>
      <c r="W71" s="151"/>
      <c r="X71" s="151" t="s">
        <v>115</v>
      </c>
      <c r="Y71" s="146"/>
      <c r="Z71" s="146"/>
      <c r="AA71" s="146"/>
      <c r="AB71" s="146"/>
      <c r="AC71" s="146"/>
      <c r="AD71" s="146"/>
      <c r="AE71" s="146"/>
      <c r="AF71" s="146"/>
      <c r="AG71" s="146" t="s">
        <v>133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x14ac:dyDescent="0.2">
      <c r="A72" s="153" t="s">
        <v>108</v>
      </c>
      <c r="B72" s="154" t="s">
        <v>76</v>
      </c>
      <c r="C72" s="172" t="s">
        <v>77</v>
      </c>
      <c r="D72" s="155"/>
      <c r="E72" s="156"/>
      <c r="F72" s="157"/>
      <c r="G72" s="158">
        <f>SUMIF(AG73:AG83,"&lt;&gt;NOR",G73:G83)</f>
        <v>0</v>
      </c>
      <c r="H72" s="152"/>
      <c r="I72" s="152">
        <f>SUM(I73:I83)</f>
        <v>0</v>
      </c>
      <c r="J72" s="152"/>
      <c r="K72" s="152">
        <f>SUM(K73:K83)</f>
        <v>95450</v>
      </c>
      <c r="L72" s="152"/>
      <c r="M72" s="152">
        <f>SUM(M73:M83)</f>
        <v>0</v>
      </c>
      <c r="N72" s="152"/>
      <c r="O72" s="152">
        <f>SUM(O73:O83)</f>
        <v>0</v>
      </c>
      <c r="P72" s="152"/>
      <c r="Q72" s="152">
        <f>SUM(Q73:Q83)</f>
        <v>0</v>
      </c>
      <c r="R72" s="152"/>
      <c r="S72" s="152"/>
      <c r="T72" s="152"/>
      <c r="U72" s="152"/>
      <c r="V72" s="152">
        <f>SUM(V73:V83)</f>
        <v>0</v>
      </c>
      <c r="W72" s="152"/>
      <c r="X72" s="152"/>
      <c r="AG72" t="s">
        <v>109</v>
      </c>
    </row>
    <row r="73" spans="1:60" outlineLevel="1" x14ac:dyDescent="0.2">
      <c r="A73" s="159">
        <v>42</v>
      </c>
      <c r="B73" s="160" t="s">
        <v>222</v>
      </c>
      <c r="C73" s="174" t="s">
        <v>223</v>
      </c>
      <c r="D73" s="161" t="s">
        <v>138</v>
      </c>
      <c r="E73" s="162">
        <v>1</v>
      </c>
      <c r="F73" s="163"/>
      <c r="G73" s="164"/>
      <c r="H73" s="151">
        <v>0</v>
      </c>
      <c r="I73" s="151">
        <f>ROUND(E73*H73,2)</f>
        <v>0</v>
      </c>
      <c r="J73" s="151">
        <v>70000</v>
      </c>
      <c r="K73" s="151">
        <f>ROUND(E73*J73,2)</f>
        <v>70000</v>
      </c>
      <c r="L73" s="151">
        <v>21</v>
      </c>
      <c r="M73" s="151">
        <f>G73*(1+L73/100)</f>
        <v>0</v>
      </c>
      <c r="N73" s="151">
        <v>0</v>
      </c>
      <c r="O73" s="151">
        <f>ROUND(E73*N73,2)</f>
        <v>0</v>
      </c>
      <c r="P73" s="151">
        <v>0</v>
      </c>
      <c r="Q73" s="151">
        <f>ROUND(E73*P73,2)</f>
        <v>0</v>
      </c>
      <c r="R73" s="151"/>
      <c r="S73" s="151" t="s">
        <v>126</v>
      </c>
      <c r="T73" s="151" t="s">
        <v>114</v>
      </c>
      <c r="U73" s="151">
        <v>0</v>
      </c>
      <c r="V73" s="151">
        <f>ROUND(E73*U73,2)</f>
        <v>0</v>
      </c>
      <c r="W73" s="151"/>
      <c r="X73" s="151" t="s">
        <v>115</v>
      </c>
      <c r="Y73" s="146"/>
      <c r="Z73" s="146"/>
      <c r="AA73" s="146"/>
      <c r="AB73" s="146"/>
      <c r="AC73" s="146"/>
      <c r="AD73" s="146"/>
      <c r="AE73" s="146"/>
      <c r="AF73" s="146"/>
      <c r="AG73" s="146" t="s">
        <v>224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">
      <c r="A74" s="149"/>
      <c r="B74" s="150"/>
      <c r="C74" s="246" t="s">
        <v>225</v>
      </c>
      <c r="D74" s="247"/>
      <c r="E74" s="247"/>
      <c r="F74" s="247"/>
      <c r="G74" s="247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46"/>
      <c r="Z74" s="146"/>
      <c r="AA74" s="146"/>
      <c r="AB74" s="146"/>
      <c r="AC74" s="146"/>
      <c r="AD74" s="146"/>
      <c r="AE74" s="146"/>
      <c r="AF74" s="146"/>
      <c r="AG74" s="146" t="s">
        <v>170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1" x14ac:dyDescent="0.2">
      <c r="A75" s="149"/>
      <c r="B75" s="150"/>
      <c r="C75" s="241" t="s">
        <v>226</v>
      </c>
      <c r="D75" s="242"/>
      <c r="E75" s="242"/>
      <c r="F75" s="242"/>
      <c r="G75" s="242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46"/>
      <c r="Z75" s="146"/>
      <c r="AA75" s="146"/>
      <c r="AB75" s="146"/>
      <c r="AC75" s="146"/>
      <c r="AD75" s="146"/>
      <c r="AE75" s="146"/>
      <c r="AF75" s="146"/>
      <c r="AG75" s="146" t="s">
        <v>170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">
      <c r="A76" s="149"/>
      <c r="B76" s="150"/>
      <c r="C76" s="243" t="s">
        <v>171</v>
      </c>
      <c r="D76" s="244"/>
      <c r="E76" s="245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46"/>
      <c r="Z76" s="146"/>
      <c r="AA76" s="146"/>
      <c r="AB76" s="146"/>
      <c r="AC76" s="146"/>
      <c r="AD76" s="146"/>
      <c r="AE76" s="146"/>
      <c r="AF76" s="146"/>
      <c r="AG76" s="146" t="s">
        <v>170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ht="22.5" outlineLevel="1" x14ac:dyDescent="0.2">
      <c r="A77" s="149"/>
      <c r="B77" s="150"/>
      <c r="C77" s="241" t="s">
        <v>227</v>
      </c>
      <c r="D77" s="242"/>
      <c r="E77" s="242"/>
      <c r="F77" s="242"/>
      <c r="G77" s="242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46"/>
      <c r="Z77" s="146"/>
      <c r="AA77" s="146"/>
      <c r="AB77" s="146"/>
      <c r="AC77" s="146"/>
      <c r="AD77" s="146"/>
      <c r="AE77" s="146"/>
      <c r="AF77" s="146"/>
      <c r="AG77" s="146" t="s">
        <v>170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71" t="str">
        <f>C77</f>
        <v>Jedná se o napojení stolů na přívody el.energie a slaboproudé rozvody počítačových sítí včetně všech nákladů s tím spojených</v>
      </c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49"/>
      <c r="B78" s="150"/>
      <c r="C78" s="243" t="s">
        <v>171</v>
      </c>
      <c r="D78" s="244"/>
      <c r="E78" s="245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46"/>
      <c r="Z78" s="146"/>
      <c r="AA78" s="146"/>
      <c r="AB78" s="146"/>
      <c r="AC78" s="146"/>
      <c r="AD78" s="146"/>
      <c r="AE78" s="146"/>
      <c r="AF78" s="146"/>
      <c r="AG78" s="146" t="s">
        <v>170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ht="22.5" outlineLevel="1" x14ac:dyDescent="0.2">
      <c r="A79" s="149"/>
      <c r="B79" s="150"/>
      <c r="C79" s="241" t="s">
        <v>228</v>
      </c>
      <c r="D79" s="242"/>
      <c r="E79" s="242"/>
      <c r="F79" s="242"/>
      <c r="G79" s="242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46"/>
      <c r="Z79" s="146"/>
      <c r="AA79" s="146"/>
      <c r="AB79" s="146"/>
      <c r="AC79" s="146"/>
      <c r="AD79" s="146"/>
      <c r="AE79" s="146"/>
      <c r="AF79" s="146"/>
      <c r="AG79" s="146" t="s">
        <v>170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71" t="str">
        <f>C79</f>
        <v>Vysekání drážek pro kabeláž a krabice, natažení kabelů, zednické zapravení, rozvaděče, propojení do rozvaděčů, revize</v>
      </c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49"/>
      <c r="B80" s="150"/>
      <c r="C80" s="241" t="s">
        <v>229</v>
      </c>
      <c r="D80" s="242"/>
      <c r="E80" s="242"/>
      <c r="F80" s="242"/>
      <c r="G80" s="242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46"/>
      <c r="Z80" s="146"/>
      <c r="AA80" s="146"/>
      <c r="AB80" s="146"/>
      <c r="AC80" s="146"/>
      <c r="AD80" s="146"/>
      <c r="AE80" s="146"/>
      <c r="AF80" s="146"/>
      <c r="AG80" s="146" t="s">
        <v>170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59">
        <v>43</v>
      </c>
      <c r="B81" s="160" t="s">
        <v>230</v>
      </c>
      <c r="C81" s="174" t="s">
        <v>231</v>
      </c>
      <c r="D81" s="161" t="s">
        <v>138</v>
      </c>
      <c r="E81" s="162">
        <v>1</v>
      </c>
      <c r="F81" s="163"/>
      <c r="G81" s="164"/>
      <c r="H81" s="151">
        <v>0</v>
      </c>
      <c r="I81" s="151">
        <f>ROUND(E81*H81,2)</f>
        <v>0</v>
      </c>
      <c r="J81" s="151">
        <v>22750</v>
      </c>
      <c r="K81" s="151">
        <f>ROUND(E81*J81,2)</f>
        <v>22750</v>
      </c>
      <c r="L81" s="151">
        <v>21</v>
      </c>
      <c r="M81" s="151">
        <f>G81*(1+L81/100)</f>
        <v>0</v>
      </c>
      <c r="N81" s="151">
        <v>0</v>
      </c>
      <c r="O81" s="151">
        <f>ROUND(E81*N81,2)</f>
        <v>0</v>
      </c>
      <c r="P81" s="151">
        <v>0</v>
      </c>
      <c r="Q81" s="151">
        <f>ROUND(E81*P81,2)</f>
        <v>0</v>
      </c>
      <c r="R81" s="151"/>
      <c r="S81" s="151" t="s">
        <v>126</v>
      </c>
      <c r="T81" s="151" t="s">
        <v>114</v>
      </c>
      <c r="U81" s="151">
        <v>0</v>
      </c>
      <c r="V81" s="151">
        <f>ROUND(E81*U81,2)</f>
        <v>0</v>
      </c>
      <c r="W81" s="151"/>
      <c r="X81" s="151" t="s">
        <v>115</v>
      </c>
      <c r="Y81" s="146"/>
      <c r="Z81" s="146"/>
      <c r="AA81" s="146"/>
      <c r="AB81" s="146"/>
      <c r="AC81" s="146"/>
      <c r="AD81" s="146"/>
      <c r="AE81" s="146"/>
      <c r="AF81" s="146"/>
      <c r="AG81" s="146" t="s">
        <v>224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">
      <c r="A82" s="149"/>
      <c r="B82" s="150"/>
      <c r="C82" s="246" t="s">
        <v>232</v>
      </c>
      <c r="D82" s="247"/>
      <c r="E82" s="247"/>
      <c r="F82" s="247"/>
      <c r="G82" s="247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46"/>
      <c r="Z82" s="146"/>
      <c r="AA82" s="146"/>
      <c r="AB82" s="146"/>
      <c r="AC82" s="146"/>
      <c r="AD82" s="146"/>
      <c r="AE82" s="146"/>
      <c r="AF82" s="146"/>
      <c r="AG82" s="146" t="s">
        <v>170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65">
        <v>44</v>
      </c>
      <c r="B83" s="166" t="s">
        <v>233</v>
      </c>
      <c r="C83" s="173" t="s">
        <v>234</v>
      </c>
      <c r="D83" s="167" t="s">
        <v>138</v>
      </c>
      <c r="E83" s="168">
        <v>1</v>
      </c>
      <c r="F83" s="169"/>
      <c r="G83" s="170"/>
      <c r="H83" s="151">
        <v>0</v>
      </c>
      <c r="I83" s="151">
        <f>ROUND(E83*H83,2)</f>
        <v>0</v>
      </c>
      <c r="J83" s="151">
        <v>2700</v>
      </c>
      <c r="K83" s="151">
        <f>ROUND(E83*J83,2)</f>
        <v>2700</v>
      </c>
      <c r="L83" s="151">
        <v>21</v>
      </c>
      <c r="M83" s="151">
        <f>G83*(1+L83/100)</f>
        <v>0</v>
      </c>
      <c r="N83" s="151">
        <v>0</v>
      </c>
      <c r="O83" s="151">
        <f>ROUND(E83*N83,2)</f>
        <v>0</v>
      </c>
      <c r="P83" s="151">
        <v>0</v>
      </c>
      <c r="Q83" s="151">
        <f>ROUND(E83*P83,2)</f>
        <v>0</v>
      </c>
      <c r="R83" s="151"/>
      <c r="S83" s="151" t="s">
        <v>126</v>
      </c>
      <c r="T83" s="151" t="s">
        <v>114</v>
      </c>
      <c r="U83" s="151">
        <v>0</v>
      </c>
      <c r="V83" s="151">
        <f>ROUND(E83*U83,2)</f>
        <v>0</v>
      </c>
      <c r="W83" s="151"/>
      <c r="X83" s="151" t="s">
        <v>115</v>
      </c>
      <c r="Y83" s="146"/>
      <c r="Z83" s="146"/>
      <c r="AA83" s="146"/>
      <c r="AB83" s="146"/>
      <c r="AC83" s="146"/>
      <c r="AD83" s="146"/>
      <c r="AE83" s="146"/>
      <c r="AF83" s="146"/>
      <c r="AG83" s="146" t="s">
        <v>224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x14ac:dyDescent="0.2">
      <c r="A84" s="153" t="s">
        <v>108</v>
      </c>
      <c r="B84" s="154" t="s">
        <v>78</v>
      </c>
      <c r="C84" s="172" t="s">
        <v>79</v>
      </c>
      <c r="D84" s="155"/>
      <c r="E84" s="156"/>
      <c r="F84" s="157"/>
      <c r="G84" s="158">
        <f>SUMIF(AG85:AG91,"&lt;&gt;NOR",G85:G91)</f>
        <v>0</v>
      </c>
      <c r="H84" s="152"/>
      <c r="I84" s="152">
        <f>SUM(I85:I91)</f>
        <v>0</v>
      </c>
      <c r="J84" s="152"/>
      <c r="K84" s="152">
        <f>SUM(K85:K91)</f>
        <v>4372.0700000000006</v>
      </c>
      <c r="L84" s="152"/>
      <c r="M84" s="152">
        <f>SUM(M85:M91)</f>
        <v>0</v>
      </c>
      <c r="N84" s="152"/>
      <c r="O84" s="152">
        <f>SUM(O85:O91)</f>
        <v>0</v>
      </c>
      <c r="P84" s="152"/>
      <c r="Q84" s="152">
        <f>SUM(Q85:Q91)</f>
        <v>0</v>
      </c>
      <c r="R84" s="152"/>
      <c r="S84" s="152"/>
      <c r="T84" s="152"/>
      <c r="U84" s="152"/>
      <c r="V84" s="152">
        <f>SUM(V85:V91)</f>
        <v>0</v>
      </c>
      <c r="W84" s="152"/>
      <c r="X84" s="152"/>
      <c r="AG84" t="s">
        <v>109</v>
      </c>
    </row>
    <row r="85" spans="1:60" outlineLevel="1" x14ac:dyDescent="0.2">
      <c r="A85" s="165">
        <v>45</v>
      </c>
      <c r="B85" s="166" t="s">
        <v>235</v>
      </c>
      <c r="C85" s="173" t="s">
        <v>236</v>
      </c>
      <c r="D85" s="167" t="s">
        <v>150</v>
      </c>
      <c r="E85" s="168">
        <v>2.3319200000000002</v>
      </c>
      <c r="F85" s="169"/>
      <c r="G85" s="170"/>
      <c r="H85" s="151">
        <v>0</v>
      </c>
      <c r="I85" s="151">
        <f t="shared" ref="I85:I91" si="24">ROUND(E85*H85,2)</f>
        <v>0</v>
      </c>
      <c r="J85" s="151">
        <v>290.25</v>
      </c>
      <c r="K85" s="151">
        <f t="shared" ref="K85:K91" si="25">ROUND(E85*J85,2)</f>
        <v>676.84</v>
      </c>
      <c r="L85" s="151">
        <v>21</v>
      </c>
      <c r="M85" s="151">
        <f t="shared" ref="M85:M91" si="26">G85*(1+L85/100)</f>
        <v>0</v>
      </c>
      <c r="N85" s="151">
        <v>0</v>
      </c>
      <c r="O85" s="151">
        <f t="shared" ref="O85:O91" si="27">ROUND(E85*N85,2)</f>
        <v>0</v>
      </c>
      <c r="P85" s="151">
        <v>0</v>
      </c>
      <c r="Q85" s="151">
        <f t="shared" ref="Q85:Q91" si="28">ROUND(E85*P85,2)</f>
        <v>0</v>
      </c>
      <c r="R85" s="151"/>
      <c r="S85" s="151" t="s">
        <v>113</v>
      </c>
      <c r="T85" s="151" t="s">
        <v>114</v>
      </c>
      <c r="U85" s="151">
        <v>0</v>
      </c>
      <c r="V85" s="151">
        <f t="shared" ref="V85:V91" si="29">ROUND(E85*U85,2)</f>
        <v>0</v>
      </c>
      <c r="W85" s="151"/>
      <c r="X85" s="151" t="s">
        <v>115</v>
      </c>
      <c r="Y85" s="146"/>
      <c r="Z85" s="146"/>
      <c r="AA85" s="146"/>
      <c r="AB85" s="146"/>
      <c r="AC85" s="146"/>
      <c r="AD85" s="146"/>
      <c r="AE85" s="146"/>
      <c r="AF85" s="146"/>
      <c r="AG85" s="146" t="s">
        <v>127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">
      <c r="A86" s="165">
        <v>46</v>
      </c>
      <c r="B86" s="166" t="s">
        <v>237</v>
      </c>
      <c r="C86" s="173" t="s">
        <v>238</v>
      </c>
      <c r="D86" s="167" t="s">
        <v>150</v>
      </c>
      <c r="E86" s="168">
        <v>4.6638400000000004</v>
      </c>
      <c r="F86" s="169"/>
      <c r="G86" s="170"/>
      <c r="H86" s="151">
        <v>0</v>
      </c>
      <c r="I86" s="151">
        <f t="shared" si="24"/>
        <v>0</v>
      </c>
      <c r="J86" s="151">
        <v>180.9</v>
      </c>
      <c r="K86" s="151">
        <f t="shared" si="25"/>
        <v>843.69</v>
      </c>
      <c r="L86" s="151">
        <v>21</v>
      </c>
      <c r="M86" s="151">
        <f t="shared" si="26"/>
        <v>0</v>
      </c>
      <c r="N86" s="151">
        <v>0</v>
      </c>
      <c r="O86" s="151">
        <f t="shared" si="27"/>
        <v>0</v>
      </c>
      <c r="P86" s="151">
        <v>0</v>
      </c>
      <c r="Q86" s="151">
        <f t="shared" si="28"/>
        <v>0</v>
      </c>
      <c r="R86" s="151"/>
      <c r="S86" s="151" t="s">
        <v>113</v>
      </c>
      <c r="T86" s="151" t="s">
        <v>114</v>
      </c>
      <c r="U86" s="151">
        <v>0</v>
      </c>
      <c r="V86" s="151">
        <f t="shared" si="29"/>
        <v>0</v>
      </c>
      <c r="W86" s="151"/>
      <c r="X86" s="151" t="s">
        <v>115</v>
      </c>
      <c r="Y86" s="146"/>
      <c r="Z86" s="146"/>
      <c r="AA86" s="146"/>
      <c r="AB86" s="146"/>
      <c r="AC86" s="146"/>
      <c r="AD86" s="146"/>
      <c r="AE86" s="146"/>
      <c r="AF86" s="146"/>
      <c r="AG86" s="146" t="s">
        <v>127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165">
        <v>47</v>
      </c>
      <c r="B87" s="166" t="s">
        <v>239</v>
      </c>
      <c r="C87" s="173" t="s">
        <v>240</v>
      </c>
      <c r="D87" s="167" t="s">
        <v>150</v>
      </c>
      <c r="E87" s="168">
        <v>2.3319200000000002</v>
      </c>
      <c r="F87" s="169"/>
      <c r="G87" s="170"/>
      <c r="H87" s="151">
        <v>0</v>
      </c>
      <c r="I87" s="151">
        <f t="shared" si="24"/>
        <v>0</v>
      </c>
      <c r="J87" s="151">
        <v>190.8</v>
      </c>
      <c r="K87" s="151">
        <f t="shared" si="25"/>
        <v>444.93</v>
      </c>
      <c r="L87" s="151">
        <v>21</v>
      </c>
      <c r="M87" s="151">
        <f t="shared" si="26"/>
        <v>0</v>
      </c>
      <c r="N87" s="151">
        <v>0</v>
      </c>
      <c r="O87" s="151">
        <f t="shared" si="27"/>
        <v>0</v>
      </c>
      <c r="P87" s="151">
        <v>0</v>
      </c>
      <c r="Q87" s="151">
        <f t="shared" si="28"/>
        <v>0</v>
      </c>
      <c r="R87" s="151"/>
      <c r="S87" s="151" t="s">
        <v>113</v>
      </c>
      <c r="T87" s="151" t="s">
        <v>114</v>
      </c>
      <c r="U87" s="151">
        <v>0</v>
      </c>
      <c r="V87" s="151">
        <f t="shared" si="29"/>
        <v>0</v>
      </c>
      <c r="W87" s="151"/>
      <c r="X87" s="151" t="s">
        <v>115</v>
      </c>
      <c r="Y87" s="146"/>
      <c r="Z87" s="146"/>
      <c r="AA87" s="146"/>
      <c r="AB87" s="146"/>
      <c r="AC87" s="146"/>
      <c r="AD87" s="146"/>
      <c r="AE87" s="146"/>
      <c r="AF87" s="146"/>
      <c r="AG87" s="146" t="s">
        <v>127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">
      <c r="A88" s="165">
        <v>48</v>
      </c>
      <c r="B88" s="166" t="s">
        <v>241</v>
      </c>
      <c r="C88" s="173" t="s">
        <v>242</v>
      </c>
      <c r="D88" s="167" t="s">
        <v>150</v>
      </c>
      <c r="E88" s="168">
        <v>44.306480000000001</v>
      </c>
      <c r="F88" s="169"/>
      <c r="G88" s="170"/>
      <c r="H88" s="151">
        <v>0</v>
      </c>
      <c r="I88" s="151">
        <f t="shared" si="24"/>
        <v>0</v>
      </c>
      <c r="J88" s="151">
        <v>14.13</v>
      </c>
      <c r="K88" s="151">
        <f t="shared" si="25"/>
        <v>626.04999999999995</v>
      </c>
      <c r="L88" s="151">
        <v>21</v>
      </c>
      <c r="M88" s="151">
        <f t="shared" si="26"/>
        <v>0</v>
      </c>
      <c r="N88" s="151">
        <v>0</v>
      </c>
      <c r="O88" s="151">
        <f t="shared" si="27"/>
        <v>0</v>
      </c>
      <c r="P88" s="151">
        <v>0</v>
      </c>
      <c r="Q88" s="151">
        <f t="shared" si="28"/>
        <v>0</v>
      </c>
      <c r="R88" s="151"/>
      <c r="S88" s="151" t="s">
        <v>113</v>
      </c>
      <c r="T88" s="151" t="s">
        <v>114</v>
      </c>
      <c r="U88" s="151">
        <v>0</v>
      </c>
      <c r="V88" s="151">
        <f t="shared" si="29"/>
        <v>0</v>
      </c>
      <c r="W88" s="151"/>
      <c r="X88" s="151" t="s">
        <v>115</v>
      </c>
      <c r="Y88" s="146"/>
      <c r="Z88" s="146"/>
      <c r="AA88" s="146"/>
      <c r="AB88" s="146"/>
      <c r="AC88" s="146"/>
      <c r="AD88" s="146"/>
      <c r="AE88" s="146"/>
      <c r="AF88" s="146"/>
      <c r="AG88" s="146" t="s">
        <v>127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">
      <c r="A89" s="165">
        <v>49</v>
      </c>
      <c r="B89" s="166" t="s">
        <v>243</v>
      </c>
      <c r="C89" s="173" t="s">
        <v>244</v>
      </c>
      <c r="D89" s="167" t="s">
        <v>150</v>
      </c>
      <c r="E89" s="168">
        <v>2.3319200000000002</v>
      </c>
      <c r="F89" s="169"/>
      <c r="G89" s="170"/>
      <c r="H89" s="151">
        <v>0</v>
      </c>
      <c r="I89" s="151">
        <f t="shared" si="24"/>
        <v>0</v>
      </c>
      <c r="J89" s="151">
        <v>261</v>
      </c>
      <c r="K89" s="151">
        <f t="shared" si="25"/>
        <v>608.63</v>
      </c>
      <c r="L89" s="151">
        <v>21</v>
      </c>
      <c r="M89" s="151">
        <f t="shared" si="26"/>
        <v>0</v>
      </c>
      <c r="N89" s="151">
        <v>0</v>
      </c>
      <c r="O89" s="151">
        <f t="shared" si="27"/>
        <v>0</v>
      </c>
      <c r="P89" s="151">
        <v>0</v>
      </c>
      <c r="Q89" s="151">
        <f t="shared" si="28"/>
        <v>0</v>
      </c>
      <c r="R89" s="151"/>
      <c r="S89" s="151" t="s">
        <v>113</v>
      </c>
      <c r="T89" s="151" t="s">
        <v>114</v>
      </c>
      <c r="U89" s="151">
        <v>0</v>
      </c>
      <c r="V89" s="151">
        <f t="shared" si="29"/>
        <v>0</v>
      </c>
      <c r="W89" s="151"/>
      <c r="X89" s="151" t="s">
        <v>115</v>
      </c>
      <c r="Y89" s="146"/>
      <c r="Z89" s="146"/>
      <c r="AA89" s="146"/>
      <c r="AB89" s="146"/>
      <c r="AC89" s="146"/>
      <c r="AD89" s="146"/>
      <c r="AE89" s="146"/>
      <c r="AF89" s="146"/>
      <c r="AG89" s="146" t="s">
        <v>127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65">
        <v>50</v>
      </c>
      <c r="B90" s="166" t="s">
        <v>245</v>
      </c>
      <c r="C90" s="173" t="s">
        <v>246</v>
      </c>
      <c r="D90" s="167" t="s">
        <v>150</v>
      </c>
      <c r="E90" s="168">
        <v>18.655360000000002</v>
      </c>
      <c r="F90" s="169"/>
      <c r="G90" s="170"/>
      <c r="H90" s="151">
        <v>0</v>
      </c>
      <c r="I90" s="151">
        <f t="shared" si="24"/>
        <v>0</v>
      </c>
      <c r="J90" s="151">
        <v>29.07</v>
      </c>
      <c r="K90" s="151">
        <f t="shared" si="25"/>
        <v>542.30999999999995</v>
      </c>
      <c r="L90" s="151">
        <v>21</v>
      </c>
      <c r="M90" s="151">
        <f t="shared" si="26"/>
        <v>0</v>
      </c>
      <c r="N90" s="151">
        <v>0</v>
      </c>
      <c r="O90" s="151">
        <f t="shared" si="27"/>
        <v>0</v>
      </c>
      <c r="P90" s="151">
        <v>0</v>
      </c>
      <c r="Q90" s="151">
        <f t="shared" si="28"/>
        <v>0</v>
      </c>
      <c r="R90" s="151"/>
      <c r="S90" s="151" t="s">
        <v>113</v>
      </c>
      <c r="T90" s="151" t="s">
        <v>114</v>
      </c>
      <c r="U90" s="151">
        <v>0</v>
      </c>
      <c r="V90" s="151">
        <f t="shared" si="29"/>
        <v>0</v>
      </c>
      <c r="W90" s="151"/>
      <c r="X90" s="151" t="s">
        <v>115</v>
      </c>
      <c r="Y90" s="146"/>
      <c r="Z90" s="146"/>
      <c r="AA90" s="146"/>
      <c r="AB90" s="146"/>
      <c r="AC90" s="146"/>
      <c r="AD90" s="146"/>
      <c r="AE90" s="146"/>
      <c r="AF90" s="146"/>
      <c r="AG90" s="146" t="s">
        <v>127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">
      <c r="A91" s="165">
        <v>51</v>
      </c>
      <c r="B91" s="166" t="s">
        <v>247</v>
      </c>
      <c r="C91" s="173" t="s">
        <v>248</v>
      </c>
      <c r="D91" s="167" t="s">
        <v>150</v>
      </c>
      <c r="E91" s="168">
        <v>2.3319200000000002</v>
      </c>
      <c r="F91" s="169"/>
      <c r="G91" s="170"/>
      <c r="H91" s="151">
        <v>0</v>
      </c>
      <c r="I91" s="151">
        <f t="shared" si="24"/>
        <v>0</v>
      </c>
      <c r="J91" s="151">
        <v>270</v>
      </c>
      <c r="K91" s="151">
        <f t="shared" si="25"/>
        <v>629.62</v>
      </c>
      <c r="L91" s="151">
        <v>21</v>
      </c>
      <c r="M91" s="151">
        <f t="shared" si="26"/>
        <v>0</v>
      </c>
      <c r="N91" s="151">
        <v>0</v>
      </c>
      <c r="O91" s="151">
        <f t="shared" si="27"/>
        <v>0</v>
      </c>
      <c r="P91" s="151">
        <v>0</v>
      </c>
      <c r="Q91" s="151">
        <f t="shared" si="28"/>
        <v>0</v>
      </c>
      <c r="R91" s="151"/>
      <c r="S91" s="151" t="s">
        <v>113</v>
      </c>
      <c r="T91" s="151" t="s">
        <v>114</v>
      </c>
      <c r="U91" s="151">
        <v>0</v>
      </c>
      <c r="V91" s="151">
        <f t="shared" si="29"/>
        <v>0</v>
      </c>
      <c r="W91" s="151"/>
      <c r="X91" s="151" t="s">
        <v>115</v>
      </c>
      <c r="Y91" s="146"/>
      <c r="Z91" s="146"/>
      <c r="AA91" s="146"/>
      <c r="AB91" s="146"/>
      <c r="AC91" s="146"/>
      <c r="AD91" s="146"/>
      <c r="AE91" s="146"/>
      <c r="AF91" s="146"/>
      <c r="AG91" s="146" t="s">
        <v>116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x14ac:dyDescent="0.2">
      <c r="A92" s="153" t="s">
        <v>108</v>
      </c>
      <c r="B92" s="154" t="s">
        <v>81</v>
      </c>
      <c r="C92" s="172" t="s">
        <v>29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9019.58</v>
      </c>
      <c r="L92" s="152"/>
      <c r="M92" s="152">
        <f>SUM(M93:M100)</f>
        <v>0</v>
      </c>
      <c r="N92" s="152"/>
      <c r="O92" s="152">
        <f>SUM(O93:O100)</f>
        <v>0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0</v>
      </c>
      <c r="W92" s="152"/>
      <c r="X92" s="152"/>
      <c r="AG92" t="s">
        <v>109</v>
      </c>
    </row>
    <row r="93" spans="1:60" outlineLevel="1" x14ac:dyDescent="0.2">
      <c r="A93" s="165">
        <v>52</v>
      </c>
      <c r="B93" s="166" t="s">
        <v>249</v>
      </c>
      <c r="C93" s="173" t="s">
        <v>250</v>
      </c>
      <c r="D93" s="167" t="s">
        <v>251</v>
      </c>
      <c r="E93" s="168">
        <v>1</v>
      </c>
      <c r="F93" s="169"/>
      <c r="G93" s="170"/>
      <c r="H93" s="151">
        <v>0</v>
      </c>
      <c r="I93" s="151">
        <f t="shared" ref="I93:I100" si="30">ROUND(E93*H93,2)</f>
        <v>0</v>
      </c>
      <c r="J93" s="151">
        <v>0</v>
      </c>
      <c r="K93" s="151">
        <f t="shared" ref="K93:K100" si="31">ROUND(E93*J93,2)</f>
        <v>0</v>
      </c>
      <c r="L93" s="151">
        <v>21</v>
      </c>
      <c r="M93" s="151">
        <f t="shared" ref="M93:M100" si="32">G93*(1+L93/100)</f>
        <v>0</v>
      </c>
      <c r="N93" s="151">
        <v>0</v>
      </c>
      <c r="O93" s="151">
        <f t="shared" ref="O93:O100" si="33">ROUND(E93*N93,2)</f>
        <v>0</v>
      </c>
      <c r="P93" s="151">
        <v>0</v>
      </c>
      <c r="Q93" s="151">
        <f t="shared" ref="Q93:Q100" si="34">ROUND(E93*P93,2)</f>
        <v>0</v>
      </c>
      <c r="R93" s="151"/>
      <c r="S93" s="151" t="s">
        <v>126</v>
      </c>
      <c r="T93" s="151" t="s">
        <v>114</v>
      </c>
      <c r="U93" s="151">
        <v>0</v>
      </c>
      <c r="V93" s="151">
        <f t="shared" ref="V93:V100" si="35">ROUND(E93*U93,2)</f>
        <v>0</v>
      </c>
      <c r="W93" s="151"/>
      <c r="X93" s="151" t="s">
        <v>252</v>
      </c>
      <c r="Y93" s="146"/>
      <c r="Z93" s="146"/>
      <c r="AA93" s="146"/>
      <c r="AB93" s="146"/>
      <c r="AC93" s="146"/>
      <c r="AD93" s="146"/>
      <c r="AE93" s="146"/>
      <c r="AF93" s="146"/>
      <c r="AG93" s="146" t="s">
        <v>253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">
      <c r="A94" s="165">
        <v>53</v>
      </c>
      <c r="B94" s="166" t="s">
        <v>254</v>
      </c>
      <c r="C94" s="173" t="s">
        <v>255</v>
      </c>
      <c r="D94" s="167" t="s">
        <v>251</v>
      </c>
      <c r="E94" s="168">
        <v>1</v>
      </c>
      <c r="F94" s="169"/>
      <c r="G94" s="170"/>
      <c r="H94" s="151">
        <v>0</v>
      </c>
      <c r="I94" s="151">
        <f t="shared" si="30"/>
        <v>0</v>
      </c>
      <c r="J94" s="151">
        <v>0</v>
      </c>
      <c r="K94" s="151">
        <f t="shared" si="31"/>
        <v>0</v>
      </c>
      <c r="L94" s="151">
        <v>21</v>
      </c>
      <c r="M94" s="151">
        <f t="shared" si="32"/>
        <v>0</v>
      </c>
      <c r="N94" s="151">
        <v>0</v>
      </c>
      <c r="O94" s="151">
        <f t="shared" si="33"/>
        <v>0</v>
      </c>
      <c r="P94" s="151">
        <v>0</v>
      </c>
      <c r="Q94" s="151">
        <f t="shared" si="34"/>
        <v>0</v>
      </c>
      <c r="R94" s="151"/>
      <c r="S94" s="151" t="s">
        <v>126</v>
      </c>
      <c r="T94" s="151" t="s">
        <v>114</v>
      </c>
      <c r="U94" s="151">
        <v>0</v>
      </c>
      <c r="V94" s="151">
        <f t="shared" si="35"/>
        <v>0</v>
      </c>
      <c r="W94" s="151"/>
      <c r="X94" s="151" t="s">
        <v>252</v>
      </c>
      <c r="Y94" s="146"/>
      <c r="Z94" s="146"/>
      <c r="AA94" s="146"/>
      <c r="AB94" s="146"/>
      <c r="AC94" s="146"/>
      <c r="AD94" s="146"/>
      <c r="AE94" s="146"/>
      <c r="AF94" s="146"/>
      <c r="AG94" s="146" t="s">
        <v>253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65">
        <v>54</v>
      </c>
      <c r="B95" s="166" t="s">
        <v>256</v>
      </c>
      <c r="C95" s="173" t="s">
        <v>257</v>
      </c>
      <c r="D95" s="167" t="s">
        <v>251</v>
      </c>
      <c r="E95" s="168">
        <v>1</v>
      </c>
      <c r="F95" s="169"/>
      <c r="G95" s="170"/>
      <c r="H95" s="151">
        <v>0</v>
      </c>
      <c r="I95" s="151">
        <f t="shared" si="30"/>
        <v>0</v>
      </c>
      <c r="J95" s="151">
        <v>0</v>
      </c>
      <c r="K95" s="151">
        <f t="shared" si="31"/>
        <v>0</v>
      </c>
      <c r="L95" s="151">
        <v>21</v>
      </c>
      <c r="M95" s="151">
        <f t="shared" si="32"/>
        <v>0</v>
      </c>
      <c r="N95" s="151">
        <v>0</v>
      </c>
      <c r="O95" s="151">
        <f t="shared" si="33"/>
        <v>0</v>
      </c>
      <c r="P95" s="151">
        <v>0</v>
      </c>
      <c r="Q95" s="151">
        <f t="shared" si="34"/>
        <v>0</v>
      </c>
      <c r="R95" s="151"/>
      <c r="S95" s="151" t="s">
        <v>126</v>
      </c>
      <c r="T95" s="151" t="s">
        <v>114</v>
      </c>
      <c r="U95" s="151">
        <v>0</v>
      </c>
      <c r="V95" s="151">
        <f t="shared" si="35"/>
        <v>0</v>
      </c>
      <c r="W95" s="151"/>
      <c r="X95" s="151" t="s">
        <v>252</v>
      </c>
      <c r="Y95" s="146"/>
      <c r="Z95" s="146"/>
      <c r="AA95" s="146"/>
      <c r="AB95" s="146"/>
      <c r="AC95" s="146"/>
      <c r="AD95" s="146"/>
      <c r="AE95" s="146"/>
      <c r="AF95" s="146"/>
      <c r="AG95" s="146" t="s">
        <v>253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65">
        <v>55</v>
      </c>
      <c r="B96" s="166" t="s">
        <v>258</v>
      </c>
      <c r="C96" s="173" t="s">
        <v>259</v>
      </c>
      <c r="D96" s="167" t="s">
        <v>251</v>
      </c>
      <c r="E96" s="168">
        <v>1</v>
      </c>
      <c r="F96" s="169"/>
      <c r="G96" s="170"/>
      <c r="H96" s="151">
        <v>0</v>
      </c>
      <c r="I96" s="151">
        <f t="shared" si="30"/>
        <v>0</v>
      </c>
      <c r="J96" s="151">
        <v>0</v>
      </c>
      <c r="K96" s="151">
        <f t="shared" si="31"/>
        <v>0</v>
      </c>
      <c r="L96" s="151">
        <v>21</v>
      </c>
      <c r="M96" s="151">
        <f t="shared" si="32"/>
        <v>0</v>
      </c>
      <c r="N96" s="151">
        <v>0</v>
      </c>
      <c r="O96" s="151">
        <f t="shared" si="33"/>
        <v>0</v>
      </c>
      <c r="P96" s="151">
        <v>0</v>
      </c>
      <c r="Q96" s="151">
        <f t="shared" si="34"/>
        <v>0</v>
      </c>
      <c r="R96" s="151"/>
      <c r="S96" s="151" t="s">
        <v>126</v>
      </c>
      <c r="T96" s="151" t="s">
        <v>114</v>
      </c>
      <c r="U96" s="151">
        <v>0</v>
      </c>
      <c r="V96" s="151">
        <f t="shared" si="35"/>
        <v>0</v>
      </c>
      <c r="W96" s="151"/>
      <c r="X96" s="151" t="s">
        <v>252</v>
      </c>
      <c r="Y96" s="146"/>
      <c r="Z96" s="146"/>
      <c r="AA96" s="146"/>
      <c r="AB96" s="146"/>
      <c r="AC96" s="146"/>
      <c r="AD96" s="146"/>
      <c r="AE96" s="146"/>
      <c r="AF96" s="146"/>
      <c r="AG96" s="146" t="s">
        <v>253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1" x14ac:dyDescent="0.2">
      <c r="A97" s="165">
        <v>56</v>
      </c>
      <c r="B97" s="166" t="s">
        <v>260</v>
      </c>
      <c r="C97" s="173" t="s">
        <v>261</v>
      </c>
      <c r="D97" s="167" t="s">
        <v>251</v>
      </c>
      <c r="E97" s="168">
        <v>1</v>
      </c>
      <c r="F97" s="169"/>
      <c r="G97" s="170"/>
      <c r="H97" s="151">
        <v>0</v>
      </c>
      <c r="I97" s="151">
        <f t="shared" si="30"/>
        <v>0</v>
      </c>
      <c r="J97" s="151">
        <v>3382.34</v>
      </c>
      <c r="K97" s="151">
        <f t="shared" si="31"/>
        <v>3382.34</v>
      </c>
      <c r="L97" s="151">
        <v>21</v>
      </c>
      <c r="M97" s="151">
        <f t="shared" si="32"/>
        <v>0</v>
      </c>
      <c r="N97" s="151">
        <v>0</v>
      </c>
      <c r="O97" s="151">
        <f t="shared" si="33"/>
        <v>0</v>
      </c>
      <c r="P97" s="151">
        <v>0</v>
      </c>
      <c r="Q97" s="151">
        <f t="shared" si="34"/>
        <v>0</v>
      </c>
      <c r="R97" s="151"/>
      <c r="S97" s="151" t="s">
        <v>113</v>
      </c>
      <c r="T97" s="151" t="s">
        <v>114</v>
      </c>
      <c r="U97" s="151">
        <v>0</v>
      </c>
      <c r="V97" s="151">
        <f t="shared" si="35"/>
        <v>0</v>
      </c>
      <c r="W97" s="151"/>
      <c r="X97" s="151" t="s">
        <v>252</v>
      </c>
      <c r="Y97" s="146"/>
      <c r="Z97" s="146"/>
      <c r="AA97" s="146"/>
      <c r="AB97" s="146"/>
      <c r="AC97" s="146"/>
      <c r="AD97" s="146"/>
      <c r="AE97" s="146"/>
      <c r="AF97" s="146"/>
      <c r="AG97" s="146" t="s">
        <v>262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">
      <c r="A98" s="165">
        <v>57</v>
      </c>
      <c r="B98" s="166" t="s">
        <v>263</v>
      </c>
      <c r="C98" s="173" t="s">
        <v>264</v>
      </c>
      <c r="D98" s="167" t="s">
        <v>251</v>
      </c>
      <c r="E98" s="168">
        <v>1</v>
      </c>
      <c r="F98" s="169"/>
      <c r="G98" s="170"/>
      <c r="H98" s="151">
        <v>0</v>
      </c>
      <c r="I98" s="151">
        <f t="shared" si="30"/>
        <v>0</v>
      </c>
      <c r="J98" s="151">
        <v>2818.62</v>
      </c>
      <c r="K98" s="151">
        <f t="shared" si="31"/>
        <v>2818.62</v>
      </c>
      <c r="L98" s="151">
        <v>21</v>
      </c>
      <c r="M98" s="151">
        <f t="shared" si="32"/>
        <v>0</v>
      </c>
      <c r="N98" s="151">
        <v>0</v>
      </c>
      <c r="O98" s="151">
        <f t="shared" si="33"/>
        <v>0</v>
      </c>
      <c r="P98" s="151">
        <v>0</v>
      </c>
      <c r="Q98" s="151">
        <f t="shared" si="34"/>
        <v>0</v>
      </c>
      <c r="R98" s="151"/>
      <c r="S98" s="151" t="s">
        <v>126</v>
      </c>
      <c r="T98" s="151" t="s">
        <v>114</v>
      </c>
      <c r="U98" s="151">
        <v>0</v>
      </c>
      <c r="V98" s="151">
        <f t="shared" si="35"/>
        <v>0</v>
      </c>
      <c r="W98" s="151"/>
      <c r="X98" s="151" t="s">
        <v>252</v>
      </c>
      <c r="Y98" s="146"/>
      <c r="Z98" s="146"/>
      <c r="AA98" s="146"/>
      <c r="AB98" s="146"/>
      <c r="AC98" s="146"/>
      <c r="AD98" s="146"/>
      <c r="AE98" s="146"/>
      <c r="AF98" s="146"/>
      <c r="AG98" s="146" t="s">
        <v>262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">
      <c r="A99" s="165">
        <v>58</v>
      </c>
      <c r="B99" s="166" t="s">
        <v>265</v>
      </c>
      <c r="C99" s="173" t="s">
        <v>266</v>
      </c>
      <c r="D99" s="167" t="s">
        <v>251</v>
      </c>
      <c r="E99" s="168">
        <v>1</v>
      </c>
      <c r="F99" s="169"/>
      <c r="G99" s="170"/>
      <c r="H99" s="151">
        <v>0</v>
      </c>
      <c r="I99" s="151">
        <f t="shared" si="30"/>
        <v>0</v>
      </c>
      <c r="J99" s="151">
        <v>2818.62</v>
      </c>
      <c r="K99" s="151">
        <f t="shared" si="31"/>
        <v>2818.62</v>
      </c>
      <c r="L99" s="151">
        <v>21</v>
      </c>
      <c r="M99" s="151">
        <f t="shared" si="32"/>
        <v>0</v>
      </c>
      <c r="N99" s="151">
        <v>0</v>
      </c>
      <c r="O99" s="151">
        <f t="shared" si="33"/>
        <v>0</v>
      </c>
      <c r="P99" s="151">
        <v>0</v>
      </c>
      <c r="Q99" s="151">
        <f t="shared" si="34"/>
        <v>0</v>
      </c>
      <c r="R99" s="151"/>
      <c r="S99" s="151" t="s">
        <v>126</v>
      </c>
      <c r="T99" s="151" t="s">
        <v>114</v>
      </c>
      <c r="U99" s="151">
        <v>0</v>
      </c>
      <c r="V99" s="151">
        <f t="shared" si="35"/>
        <v>0</v>
      </c>
      <c r="W99" s="151"/>
      <c r="X99" s="151" t="s">
        <v>252</v>
      </c>
      <c r="Y99" s="146"/>
      <c r="Z99" s="146"/>
      <c r="AA99" s="146"/>
      <c r="AB99" s="146"/>
      <c r="AC99" s="146"/>
      <c r="AD99" s="146"/>
      <c r="AE99" s="146"/>
      <c r="AF99" s="146"/>
      <c r="AG99" s="146" t="s">
        <v>262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1" x14ac:dyDescent="0.2">
      <c r="A100" s="159">
        <v>59</v>
      </c>
      <c r="B100" s="160" t="s">
        <v>267</v>
      </c>
      <c r="C100" s="174" t="s">
        <v>268</v>
      </c>
      <c r="D100" s="161" t="s">
        <v>251</v>
      </c>
      <c r="E100" s="162">
        <v>1</v>
      </c>
      <c r="F100" s="163"/>
      <c r="G100" s="164"/>
      <c r="H100" s="151">
        <v>0</v>
      </c>
      <c r="I100" s="151">
        <f t="shared" si="30"/>
        <v>0</v>
      </c>
      <c r="J100" s="151">
        <v>0</v>
      </c>
      <c r="K100" s="151">
        <f t="shared" si="31"/>
        <v>0</v>
      </c>
      <c r="L100" s="151">
        <v>21</v>
      </c>
      <c r="M100" s="151">
        <f t="shared" si="32"/>
        <v>0</v>
      </c>
      <c r="N100" s="151">
        <v>0</v>
      </c>
      <c r="O100" s="151">
        <f t="shared" si="33"/>
        <v>0</v>
      </c>
      <c r="P100" s="151">
        <v>0</v>
      </c>
      <c r="Q100" s="151">
        <f t="shared" si="34"/>
        <v>0</v>
      </c>
      <c r="R100" s="151"/>
      <c r="S100" s="151" t="s">
        <v>126</v>
      </c>
      <c r="T100" s="151" t="s">
        <v>114</v>
      </c>
      <c r="U100" s="151">
        <v>0</v>
      </c>
      <c r="V100" s="151">
        <f t="shared" si="35"/>
        <v>0</v>
      </c>
      <c r="W100" s="151"/>
      <c r="X100" s="151" t="s">
        <v>252</v>
      </c>
      <c r="Y100" s="146"/>
      <c r="Z100" s="146"/>
      <c r="AA100" s="146"/>
      <c r="AB100" s="146"/>
      <c r="AC100" s="146"/>
      <c r="AD100" s="146"/>
      <c r="AE100" s="146"/>
      <c r="AF100" s="146"/>
      <c r="AG100" s="146" t="s">
        <v>253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x14ac:dyDescent="0.2">
      <c r="A101" s="3"/>
      <c r="B101" s="4"/>
      <c r="C101" s="175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AE101">
        <v>15</v>
      </c>
      <c r="AF101">
        <v>21</v>
      </c>
      <c r="AG101" t="s">
        <v>95</v>
      </c>
    </row>
    <row r="102" spans="1:60" x14ac:dyDescent="0.2">
      <c r="C102" s="176"/>
      <c r="D102" s="10"/>
      <c r="AG102" t="s">
        <v>269</v>
      </c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</sheetData>
  <mergeCells count="22">
    <mergeCell ref="C82:G82"/>
    <mergeCell ref="C56:G56"/>
    <mergeCell ref="C57:G57"/>
    <mergeCell ref="C58:G58"/>
    <mergeCell ref="C69:G69"/>
    <mergeCell ref="C70:G70"/>
    <mergeCell ref="C74:G74"/>
    <mergeCell ref="C75:G75"/>
    <mergeCell ref="C77:G77"/>
    <mergeCell ref="C79:G79"/>
    <mergeCell ref="C80:G80"/>
    <mergeCell ref="C55:G55"/>
    <mergeCell ref="A1:G1"/>
    <mergeCell ref="C2:G2"/>
    <mergeCell ref="C3:G3"/>
    <mergeCell ref="C4:G4"/>
    <mergeCell ref="C35:G35"/>
    <mergeCell ref="C37:G37"/>
    <mergeCell ref="C51:G51"/>
    <mergeCell ref="C52:G52"/>
    <mergeCell ref="C53:G53"/>
    <mergeCell ref="C54:G5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0001 5101.1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'0001 5101.1 Pol'!Názvy_tisku</vt:lpstr>
      <vt:lpstr>oadresa</vt:lpstr>
      <vt:lpstr>Stavba!Objednatel</vt:lpstr>
      <vt:lpstr>Stavba!Objekt</vt:lpstr>
      <vt:lpstr>'0001 5101.1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Spiller</dc:creator>
  <cp:lastModifiedBy>Hollerová Lenka</cp:lastModifiedBy>
  <cp:lastPrinted>2019-03-19T12:27:02Z</cp:lastPrinted>
  <dcterms:created xsi:type="dcterms:W3CDTF">2009-04-08T07:15:50Z</dcterms:created>
  <dcterms:modified xsi:type="dcterms:W3CDTF">2020-01-15T11:46:23Z</dcterms:modified>
</cp:coreProperties>
</file>