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25-2024_1 - SO 101 Komun..." sheetId="2" r:id="rId2"/>
    <sheet name="025-2024_2 - Vedlejší roz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'025-2024_1 - SO 101 Komun...'!$C$86:$K$440</definedName>
    <definedName name="_xlnm.Print_Area" localSheetId="1">'025-2024_1 - SO 101 Komun...'!$C$4:$J$39,'025-2024_1 - SO 101 Komun...'!$C$45:$J$68,'025-2024_1 - SO 101 Komun...'!$C$74:$K$440</definedName>
    <definedName name="_xlnm.Print_Titles" localSheetId="1">'025-2024_1 - SO 101 Komun...'!$86:$86</definedName>
    <definedName name="_xlnm._FilterDatabase" localSheetId="2" hidden="1">'025-2024_2 - Vedlejší roz...'!$C$79:$K$88</definedName>
    <definedName name="_xlnm.Print_Area" localSheetId="2">'025-2024_2 - Vedlejší roz...'!$C$4:$J$39,'025-2024_2 - Vedlejší roz...'!$C$45:$J$61,'025-2024_2 - Vedlejší roz...'!$C$67:$K$88</definedName>
    <definedName name="_xlnm.Print_Titles" localSheetId="2">'025-2024_2 - Vedlejší roz...'!$79:$79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2" r="J37"/>
  <c r="J36"/>
  <c i="1" r="AY55"/>
  <c i="2" r="J35"/>
  <c i="1" r="AX55"/>
  <c i="2" r="BI438"/>
  <c r="BH438"/>
  <c r="BG438"/>
  <c r="BF438"/>
  <c r="T438"/>
  <c r="R438"/>
  <c r="P438"/>
  <c r="BI435"/>
  <c r="BH435"/>
  <c r="BG435"/>
  <c r="BF435"/>
  <c r="T435"/>
  <c r="R435"/>
  <c r="P435"/>
  <c r="BI432"/>
  <c r="BH432"/>
  <c r="BG432"/>
  <c r="BF432"/>
  <c r="T432"/>
  <c r="R432"/>
  <c r="P432"/>
  <c r="BI427"/>
  <c r="BH427"/>
  <c r="BG427"/>
  <c r="BF427"/>
  <c r="T427"/>
  <c r="R427"/>
  <c r="P427"/>
  <c r="BI422"/>
  <c r="BH422"/>
  <c r="BG422"/>
  <c r="BF422"/>
  <c r="T422"/>
  <c r="R422"/>
  <c r="P422"/>
  <c r="BI417"/>
  <c r="BH417"/>
  <c r="BG417"/>
  <c r="BF417"/>
  <c r="T417"/>
  <c r="R417"/>
  <c r="P417"/>
  <c r="BI411"/>
  <c r="BH411"/>
  <c r="BG411"/>
  <c r="BF411"/>
  <c r="T411"/>
  <c r="R411"/>
  <c r="P411"/>
  <c r="BI408"/>
  <c r="BH408"/>
  <c r="BG408"/>
  <c r="BF408"/>
  <c r="T408"/>
  <c r="R408"/>
  <c r="P408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89"/>
  <c r="BH389"/>
  <c r="BG389"/>
  <c r="BF389"/>
  <c r="T389"/>
  <c r="R389"/>
  <c r="P389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R378"/>
  <c r="P378"/>
  <c r="BI376"/>
  <c r="BH376"/>
  <c r="BG376"/>
  <c r="BF376"/>
  <c r="T376"/>
  <c r="R376"/>
  <c r="P376"/>
  <c r="BI372"/>
  <c r="BH372"/>
  <c r="BG372"/>
  <c r="BF372"/>
  <c r="T372"/>
  <c r="R372"/>
  <c r="P372"/>
  <c r="BI368"/>
  <c r="BH368"/>
  <c r="BG368"/>
  <c r="BF368"/>
  <c r="T368"/>
  <c r="R368"/>
  <c r="P368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4"/>
  <c r="BH354"/>
  <c r="BG354"/>
  <c r="BF354"/>
  <c r="T354"/>
  <c r="R354"/>
  <c r="P354"/>
  <c r="BI350"/>
  <c r="BH350"/>
  <c r="BG350"/>
  <c r="BF350"/>
  <c r="T350"/>
  <c r="R350"/>
  <c r="P350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29"/>
  <c r="BH329"/>
  <c r="BG329"/>
  <c r="BF329"/>
  <c r="T329"/>
  <c r="R329"/>
  <c r="P329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3"/>
  <c r="BH303"/>
  <c r="BG303"/>
  <c r="BF303"/>
  <c r="T303"/>
  <c r="R303"/>
  <c r="P303"/>
  <c r="BI298"/>
  <c r="BH298"/>
  <c r="BG298"/>
  <c r="BF298"/>
  <c r="T298"/>
  <c r="R298"/>
  <c r="P298"/>
  <c r="BI294"/>
  <c r="BH294"/>
  <c r="BG294"/>
  <c r="BF294"/>
  <c r="T294"/>
  <c r="R294"/>
  <c r="P294"/>
  <c r="BI289"/>
  <c r="BH289"/>
  <c r="BG289"/>
  <c r="BF289"/>
  <c r="T289"/>
  <c r="R289"/>
  <c r="P289"/>
  <c r="BI284"/>
  <c r="BH284"/>
  <c r="BG284"/>
  <c r="BF284"/>
  <c r="T284"/>
  <c r="R284"/>
  <c r="P284"/>
  <c r="BI281"/>
  <c r="BH281"/>
  <c r="BG281"/>
  <c r="BF281"/>
  <c r="T281"/>
  <c r="R281"/>
  <c r="P281"/>
  <c r="BI276"/>
  <c r="BH276"/>
  <c r="BG276"/>
  <c r="BF276"/>
  <c r="T276"/>
  <c r="R276"/>
  <c r="P276"/>
  <c r="BI271"/>
  <c r="BH271"/>
  <c r="BG271"/>
  <c r="BF271"/>
  <c r="T271"/>
  <c r="R271"/>
  <c r="P271"/>
  <c r="BI266"/>
  <c r="BH266"/>
  <c r="BG266"/>
  <c r="BF266"/>
  <c r="T266"/>
  <c r="R266"/>
  <c r="P266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47"/>
  <c r="BH247"/>
  <c r="BG247"/>
  <c r="BF247"/>
  <c r="T247"/>
  <c r="R247"/>
  <c r="P247"/>
  <c r="BI240"/>
  <c r="BH240"/>
  <c r="BG240"/>
  <c r="BF240"/>
  <c r="T240"/>
  <c r="R240"/>
  <c r="P240"/>
  <c r="BI233"/>
  <c r="BH233"/>
  <c r="BG233"/>
  <c r="BF233"/>
  <c r="T233"/>
  <c r="R233"/>
  <c r="P233"/>
  <c r="BI230"/>
  <c r="BH230"/>
  <c r="BG230"/>
  <c r="BF230"/>
  <c r="T230"/>
  <c r="R230"/>
  <c r="P230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5"/>
  <c r="BH175"/>
  <c r="BG175"/>
  <c r="BF175"/>
  <c r="T175"/>
  <c r="R175"/>
  <c r="P175"/>
  <c r="BI168"/>
  <c r="BH168"/>
  <c r="BG168"/>
  <c r="BF168"/>
  <c r="T168"/>
  <c r="R168"/>
  <c r="P168"/>
  <c r="BI161"/>
  <c r="BH161"/>
  <c r="BG161"/>
  <c r="BF161"/>
  <c r="T161"/>
  <c r="R161"/>
  <c r="P161"/>
  <c r="BI153"/>
  <c r="BH153"/>
  <c r="BG153"/>
  <c r="BF153"/>
  <c r="T153"/>
  <c r="R153"/>
  <c r="P153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1" r="L50"/>
  <c r="AM50"/>
  <c r="AM49"/>
  <c r="L49"/>
  <c r="AM47"/>
  <c r="L47"/>
  <c r="L45"/>
  <c r="L44"/>
  <c i="2" r="BK376"/>
  <c r="J257"/>
  <c r="J137"/>
  <c r="J350"/>
  <c r="J271"/>
  <c r="BK195"/>
  <c r="J341"/>
  <c r="J200"/>
  <c r="J368"/>
  <c r="BK328"/>
  <c r="BK180"/>
  <c i="3" r="BK85"/>
  <c i="2" r="BK350"/>
  <c r="J192"/>
  <c r="BK432"/>
  <c r="J349"/>
  <c r="BK261"/>
  <c r="BK114"/>
  <c r="J432"/>
  <c r="BK411"/>
  <c r="J289"/>
  <c r="J198"/>
  <c r="BK422"/>
  <c r="J265"/>
  <c r="BK137"/>
  <c r="J325"/>
  <c r="J253"/>
  <c r="BK90"/>
  <c r="J319"/>
  <c r="BK253"/>
  <c i="3" r="J87"/>
  <c i="2" r="BK318"/>
  <c r="J212"/>
  <c r="J90"/>
  <c r="J358"/>
  <c r="BK216"/>
  <c r="J101"/>
  <c r="J404"/>
  <c r="J354"/>
  <c r="J284"/>
  <c r="BK153"/>
  <c r="BK372"/>
  <c r="BK321"/>
  <c r="BK265"/>
  <c i="3" r="BK84"/>
  <c i="2" r="BK404"/>
  <c r="BK322"/>
  <c r="J233"/>
  <c r="J105"/>
  <c r="BK382"/>
  <c r="BK298"/>
  <c r="BK200"/>
  <c r="J122"/>
  <c r="J396"/>
  <c r="J321"/>
  <c r="BK168"/>
  <c r="J378"/>
  <c r="J322"/>
  <c r="BK257"/>
  <c i="3" r="BK82"/>
  <c r="J85"/>
  <c i="2" r="BK357"/>
  <c r="BK284"/>
  <c r="BK161"/>
  <c r="BK427"/>
  <c r="J343"/>
  <c r="J230"/>
  <c r="J153"/>
  <c r="J339"/>
  <c r="J261"/>
  <c r="BK122"/>
  <c r="BK309"/>
  <c r="BK240"/>
  <c r="J385"/>
  <c r="BK184"/>
  <c r="BK396"/>
  <c r="J312"/>
  <c r="J161"/>
  <c r="BK368"/>
  <c r="J303"/>
  <c r="BK105"/>
  <c r="BK339"/>
  <c r="J266"/>
  <c i="3" r="BK88"/>
  <c i="2" r="J382"/>
  <c r="BK281"/>
  <c r="BK119"/>
  <c r="J408"/>
  <c r="BK319"/>
  <c r="BK198"/>
  <c r="BK435"/>
  <c r="J427"/>
  <c r="J389"/>
  <c r="J329"/>
  <c r="BK192"/>
  <c r="BK92"/>
  <c r="BK343"/>
  <c r="J317"/>
  <c r="BK209"/>
  <c i="3" r="J82"/>
  <c i="2" r="J345"/>
  <c r="J276"/>
  <c r="BK146"/>
  <c r="J417"/>
  <c r="J328"/>
  <c r="BK233"/>
  <c r="J146"/>
  <c r="J411"/>
  <c r="BK349"/>
  <c r="J240"/>
  <c r="BK98"/>
  <c r="BK345"/>
  <c r="J314"/>
  <c r="J184"/>
  <c i="3" r="J84"/>
  <c i="2" r="BK417"/>
  <c r="BK294"/>
  <c r="J195"/>
  <c r="BK438"/>
  <c r="J376"/>
  <c r="J281"/>
  <c r="J209"/>
  <c r="J142"/>
  <c r="J307"/>
  <c r="BK175"/>
  <c i="1" r="AS54"/>
  <c i="2" r="BK329"/>
  <c r="J247"/>
  <c r="J95"/>
  <c r="BK341"/>
  <c r="BK212"/>
  <c r="BK317"/>
  <c r="BK142"/>
  <c r="BK358"/>
  <c r="BK307"/>
  <c i="3" r="J88"/>
  <c i="2" r="BK408"/>
  <c r="J298"/>
  <c r="J180"/>
  <c r="BK385"/>
  <c r="J294"/>
  <c r="J168"/>
  <c r="J92"/>
  <c r="J422"/>
  <c r="J400"/>
  <c r="BK312"/>
  <c r="BK247"/>
  <c r="J119"/>
  <c r="J357"/>
  <c r="BK303"/>
  <c r="J114"/>
  <c i="3" r="J86"/>
  <c i="2" r="BK378"/>
  <c r="J309"/>
  <c r="BK188"/>
  <c r="J435"/>
  <c r="BK354"/>
  <c r="BK276"/>
  <c r="J175"/>
  <c r="J438"/>
  <c r="J372"/>
  <c r="BK266"/>
  <c r="BK111"/>
  <c r="BK360"/>
  <c r="BK271"/>
  <c r="BK95"/>
  <c i="3" r="BK87"/>
  <c i="2" r="BK389"/>
  <c r="BK325"/>
  <c r="J216"/>
  <c r="J111"/>
  <c r="BK400"/>
  <c r="BK314"/>
  <c r="J188"/>
  <c r="J360"/>
  <c r="J318"/>
  <c r="BK230"/>
  <c r="BK101"/>
  <c r="BK289"/>
  <c r="J98"/>
  <c i="3" r="J83"/>
  <c r="BK86"/>
  <c r="BK83"/>
  <c i="2" l="1" r="BK89"/>
  <c r="T89"/>
  <c r="R215"/>
  <c r="P302"/>
  <c r="P416"/>
  <c r="P324"/>
  <c r="T434"/>
  <c r="R89"/>
  <c r="BK208"/>
  <c r="J208"/>
  <c r="J62"/>
  <c r="P208"/>
  <c r="R208"/>
  <c r="T208"/>
  <c r="P215"/>
  <c r="BK302"/>
  <c r="J302"/>
  <c r="J64"/>
  <c r="T302"/>
  <c r="R416"/>
  <c r="R324"/>
  <c r="BK434"/>
  <c r="J434"/>
  <c r="J67"/>
  <c r="R434"/>
  <c r="P89"/>
  <c r="BK215"/>
  <c r="J215"/>
  <c r="J63"/>
  <c r="T215"/>
  <c r="R302"/>
  <c r="BK416"/>
  <c r="J416"/>
  <c r="J66"/>
  <c r="T416"/>
  <c r="T324"/>
  <c r="P434"/>
  <c i="3" r="BK81"/>
  <c r="J81"/>
  <c r="J60"/>
  <c r="P81"/>
  <c r="P80"/>
  <c i="1" r="AU56"/>
  <c i="3" r="R81"/>
  <c r="R80"/>
  <c r="T81"/>
  <c r="T80"/>
  <c i="2" r="BK324"/>
  <c r="J324"/>
  <c r="J65"/>
  <c i="3" r="BE88"/>
  <c i="2" r="J89"/>
  <c r="J61"/>
  <c i="3" r="BE84"/>
  <c r="E48"/>
  <c r="J52"/>
  <c r="F55"/>
  <c r="BE82"/>
  <c r="BE83"/>
  <c r="BE85"/>
  <c r="BE86"/>
  <c r="BE87"/>
  <c i="2" r="F55"/>
  <c r="BE90"/>
  <c r="BE101"/>
  <c r="BE105"/>
  <c r="BE111"/>
  <c r="BE114"/>
  <c r="BE119"/>
  <c r="BE122"/>
  <c r="BE137"/>
  <c r="BE146"/>
  <c r="BE153"/>
  <c r="BE168"/>
  <c r="BE184"/>
  <c r="BE188"/>
  <c r="BE192"/>
  <c r="BE195"/>
  <c r="BE198"/>
  <c r="BE216"/>
  <c r="BE230"/>
  <c r="BE322"/>
  <c r="BE385"/>
  <c r="BE389"/>
  <c r="BE400"/>
  <c r="BE408"/>
  <c r="BE411"/>
  <c r="BE417"/>
  <c r="E77"/>
  <c r="BE142"/>
  <c r="BE209"/>
  <c r="BE212"/>
  <c r="BE253"/>
  <c r="BE257"/>
  <c r="BE261"/>
  <c r="BE271"/>
  <c r="BE284"/>
  <c r="BE289"/>
  <c r="BE294"/>
  <c r="BE307"/>
  <c r="BE318"/>
  <c r="BE321"/>
  <c r="BE325"/>
  <c r="BE329"/>
  <c r="BE354"/>
  <c r="BE357"/>
  <c r="BE372"/>
  <c r="BE382"/>
  <c r="BE438"/>
  <c r="BE92"/>
  <c r="BE95"/>
  <c r="BE175"/>
  <c r="BE233"/>
  <c r="BE247"/>
  <c r="BE265"/>
  <c r="BE276"/>
  <c r="BE281"/>
  <c r="BE303"/>
  <c r="BE328"/>
  <c r="BE339"/>
  <c r="BE343"/>
  <c r="BE345"/>
  <c r="BE360"/>
  <c r="BE368"/>
  <c r="BE376"/>
  <c r="BE378"/>
  <c r="BE427"/>
  <c r="BE432"/>
  <c r="J52"/>
  <c r="BE98"/>
  <c r="BE161"/>
  <c r="BE180"/>
  <c r="BE200"/>
  <c r="BE240"/>
  <c r="BE266"/>
  <c r="BE298"/>
  <c r="BE309"/>
  <c r="BE312"/>
  <c r="BE314"/>
  <c r="BE317"/>
  <c r="BE319"/>
  <c r="BE341"/>
  <c r="BE349"/>
  <c r="BE350"/>
  <c r="BE358"/>
  <c r="BE396"/>
  <c r="BE404"/>
  <c r="BE422"/>
  <c r="BE435"/>
  <c r="F35"/>
  <c i="1" r="BB55"/>
  <c i="2" r="F37"/>
  <c i="1" r="BD55"/>
  <c i="2" r="F34"/>
  <c i="1" r="BA55"/>
  <c i="3" r="F34"/>
  <c i="1" r="BA56"/>
  <c i="3" r="F37"/>
  <c i="1" r="BD56"/>
  <c i="2" r="J34"/>
  <c i="1" r="AW55"/>
  <c i="3" r="J34"/>
  <c i="1" r="AW56"/>
  <c i="2" r="F36"/>
  <c i="1" r="BC55"/>
  <c i="3" r="F36"/>
  <c i="1" r="BC56"/>
  <c i="3" r="F35"/>
  <c i="1" r="BB56"/>
  <c i="2" l="1" r="P88"/>
  <c r="P87"/>
  <c i="1" r="AU55"/>
  <c i="2" r="BK88"/>
  <c r="BK87"/>
  <c r="J87"/>
  <c r="J59"/>
  <c r="R88"/>
  <c r="R87"/>
  <c r="T88"/>
  <c r="T87"/>
  <c i="3" r="BK80"/>
  <c r="J80"/>
  <c r="J59"/>
  <c i="1" r="AU54"/>
  <c r="BD54"/>
  <c r="W33"/>
  <c i="3" r="F33"/>
  <c i="1" r="AZ56"/>
  <c i="3" r="J33"/>
  <c i="1" r="AV56"/>
  <c r="AT56"/>
  <c i="2" r="F33"/>
  <c i="1" r="AZ55"/>
  <c i="2" r="J33"/>
  <c i="1" r="AV55"/>
  <c r="AT55"/>
  <c r="BC54"/>
  <c r="W32"/>
  <c r="BA54"/>
  <c r="AW54"/>
  <c r="AK30"/>
  <c r="BB54"/>
  <c r="W31"/>
  <c i="2" l="1" r="J88"/>
  <c r="J60"/>
  <c i="3" r="J30"/>
  <c i="1" r="AG56"/>
  <c i="2" r="J30"/>
  <c i="1" r="AG55"/>
  <c r="AY54"/>
  <c r="AX54"/>
  <c r="AZ54"/>
  <c r="W29"/>
  <c r="W30"/>
  <c i="3" l="1" r="J39"/>
  <c i="2" r="J39"/>
  <c i="1" r="AN55"/>
  <c r="AN56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<sst xmlns="http://schemas.openxmlformats.org/spreadsheetml/2006/main">
  <si>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</si>
  <si>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</si>
  <si>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</si>
  <si>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</si>
  <si>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</si>
  <si>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{fa47f0cb-8dcd-4f21-b6cb-0c89e2a73bdc}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</si>
  <si>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</si>
  <si>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</si>
  <si>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</si>
  <si>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</si>
  <si>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</si>
  <si>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</si>
  <si>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</si>
  <si>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</si>
  <si>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025/2024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</si>
  <si>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</si>
  <si>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</si>
  <si>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ul. Školní II. etapa, Opatovice nad Labem</t>
  </si>
  <si>
    <t>KSO:</t>
  </si>
  <si>
    <t/>
  </si>
  <si>
    <t>CC-CZ:</t>
  </si>
  <si>
    <t>Místo:</t>
  </si>
  <si>
    <t>ul. Školní</t>
  </si>
  <si>
    <t>Datum:</t>
  </si>
  <si>
    <t>7. 11. 2024</t>
  </si>
  <si>
    <t>Zadavatel:</t>
  </si>
  <si>
    <t>IČ:</t>
  </si>
  <si>
    <t>00274011</t>
  </si>
  <si>
    <t>Obec Opatovice nad Labem</t>
  </si>
  <si>
    <t>DIČ:</t>
  </si>
  <si>
    <t>CZ00274011</t>
  </si>
  <si>
    <t>Uchazeč: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</si>
  <si>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</si>
  <si>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</si>
  <si>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</si>
  <si>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</si>
  <si>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</si>
  <si>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</si>
  <si>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</si>
  <si>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</si>
  <si>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</si>
  <si>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</si>
  <si>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</si>
  <si>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</si>
  <si>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</si>
  <si>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</si>
  <si>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</si>
  <si>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</si>
  <si>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</si>
  <si>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</si>
  <si>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</si>
  <si>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</si>
  <si>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</si>
  <si>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</si>
  <si>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</si>
  <si>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</si>
  <si>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</si>
  <si>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</si>
  <si>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</si>
  <si>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</si>
  <si>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</si>
  <si>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</si>
  <si>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</si>
  <si>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</si>
  <si>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</si>
  <si>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</si>
  <si>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</si>
  <si>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</si>
  <si>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</si>
  <si>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</si>
  <si>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</si>
  <si>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</si>
  <si>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</si>
  <si>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</si>
  <si>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</si>
  <si>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</si>
  <si>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</si>
  <si>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</si>
  <si>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</si>
  <si>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</si>
  <si>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025/2024_1</t>
  </si>
  <si>
    <t>SO 101 Komunikace</t>
  </si>
  <si>
    <t>STA</t>
  </si>
  <si>
    <t>1</t>
  </si>
  <si>
    <t>{d1e4e308-8b65-4084-ac09-67def1eadfe3}</t>
  </si>
  <si>
    <t>2</t>
  </si>
  <si>
    <t>025/2024_2</t>
  </si>
  <si>
    <t>Vedlejší rozpočtové náklady</t>
  </si>
  <si>
    <t>{92cfb894-8f5b-4ea2-b42c-8616060d66a2}</t>
  </si>
  <si>
    <t>KRYCÍ LIST SOUPISU PRACÍ</t>
  </si>
  <si>
    <t>Objekt:</t>
  </si>
  <si>
    <t>025/2024_1 - SO 101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</si>
  <si>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</si>
  <si>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</si>
  <si>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</si>
  <si>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</si>
  <si>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</si>
  <si>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</si>
  <si>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</si>
  <si>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</si>
  <si>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</si>
  <si>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</si>
  <si>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  99 - Přesuny hmot a sutí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</si>
  <si>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</si>
  <si>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</si>
  <si>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</si>
  <si>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</si>
  <si>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</si>
  <si>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</si>
  <si>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</si>
  <si>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</si>
  <si>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</si>
  <si>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</si>
  <si>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</si>
  <si>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</si>
  <si>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</si>
  <si>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</si>
  <si>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</si>
  <si>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</si>
  <si>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</si>
  <si>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</si>
  <si>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</si>
  <si>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</si>
  <si>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</si>
  <si>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</si>
  <si>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2024 02</t>
  </si>
  <si>
    <t>4</t>
  </si>
  <si>
    <t>2079384998</t>
  </si>
  <si>
    <t>Online PSC</t>
  </si>
  <si>
    <t>https://podminky.urs.cz/item/CS_URS_2024_02/111211101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</si>
  <si>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</si>
  <si>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</si>
  <si>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-1751297484</t>
  </si>
  <si>
    <t>https://podminky.urs.cz/item/CS_URS_2024_02/113106123</t>
  </si>
  <si>
    <t>VV</t>
  </si>
  <si>
    <t>"rozebrání dlažeb"164+18+15</t>
  </si>
  <si>
    <t>3</t>
  </si>
  <si>
    <t>113154512</t>
  </si>
  <si>
    <t>Frézování živičného podkladu nebo krytu s naložením hmot na dopravní prostředek plochy do 500 m2 pruhu šířky do 0,5 m, tloušťky vrstvy 40 mm</t>
  </si>
  <si>
    <t>-820049949</t>
  </si>
  <si>
    <t>https://podminky.urs.cz/item/CS_URS_2024_02/113154512</t>
  </si>
  <si>
    <t>"frézování obrusné vrstvy"590+18</t>
  </si>
  <si>
    <t>113154513</t>
  </si>
  <si>
    <t>Frézování živičného podkladu nebo krytu s naložením hmot na dopravní prostředek plochy do 500 m2 pruhu šířky do 0,5 m, tloušťky vrstvy 50 mm</t>
  </si>
  <si>
    <t>-1781535382</t>
  </si>
  <si>
    <t>https://podminky.urs.cz/item/CS_URS_2024_02/113154513</t>
  </si>
  <si>
    <t>"frézování podkladní vrstvy"80+80+18+34</t>
  </si>
  <si>
    <t>5</t>
  </si>
  <si>
    <t>113201111</t>
  </si>
  <si>
    <t>Vytrhání obrub s vybouráním lože, s přemístěním hmot na skládku na vzdálenost do 3 m nebo s naložením na dopravní prostředek chodníkových ležatých</t>
  </si>
  <si>
    <t>m</t>
  </si>
  <si>
    <t>1495730802</t>
  </si>
  <si>
    <t>https://podminky.urs.cz/item/CS_URS_2024_02/113201111</t>
  </si>
  <si>
    <t>"dle přílohy Situace stavby a Vzorové příčné řezy"</t>
  </si>
  <si>
    <t>"bourání vodících proužků"71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</si>
  <si>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</si>
  <si>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</si>
  <si>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</si>
  <si>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1307625073</t>
  </si>
  <si>
    <t>https://podminky.urs.cz/item/CS_URS_2024_02/113202111</t>
  </si>
  <si>
    <t>"obruby silniční"27</t>
  </si>
  <si>
    <t>"žulový krajník KS13"123+13+11+54</t>
  </si>
  <si>
    <t>Součet</t>
  </si>
  <si>
    <t>7</t>
  </si>
  <si>
    <t>113204111</t>
  </si>
  <si>
    <t>Vytrhání obrub s vybouráním lože, s přemístěním hmot na skládku na vzdálenost do 3 m nebo s naložením na dopravní prostředek záhonových</t>
  </si>
  <si>
    <t>-1069519262</t>
  </si>
  <si>
    <t>https://podminky.urs.cz/item/CS_URS_2024_02/113204111</t>
  </si>
  <si>
    <t>"vytrhání záhonových obrub"30</t>
  </si>
  <si>
    <t>8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</si>
  <si>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</si>
  <si>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</si>
  <si>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1639594707</t>
  </si>
  <si>
    <t>https://podminky.urs.cz/item/CS_URS_2024_02/119001421</t>
  </si>
  <si>
    <t>"dle potřeby v průběhu výstavby"</t>
  </si>
  <si>
    <t>"sdělovací vedení"65</t>
  </si>
  <si>
    <t>9</t>
  </si>
  <si>
    <t>120001101</t>
  </si>
  <si>
    <t>Příplatek k cenám vykopávek za ztížení vykopávky v blízkosti podzemního vedení nebo výbušnin v horninách jakékoliv třídy</t>
  </si>
  <si>
    <t>m3</t>
  </si>
  <si>
    <t>201993429</t>
  </si>
  <si>
    <t>https://podminky.urs.cz/item/CS_URS_2024_02/120001101</t>
  </si>
  <si>
    <t>65*0,5*0,5</t>
  </si>
  <si>
    <t>10</t>
  </si>
  <si>
    <t>122251103</t>
  </si>
  <si>
    <t>Odkopávky a prokopávky nezapažené strojně v hornině třídy těžitelnosti I skupiny 3 přes 50 do 100 m3</t>
  </si>
  <si>
    <t>1854213067</t>
  </si>
  <si>
    <t>https://podminky.urs.cz/item/CS_URS_2024_02/122251103</t>
  </si>
  <si>
    <t>"odkopávky"</t>
  </si>
  <si>
    <t>"okraj komunikace"160*0,3</t>
  </si>
  <si>
    <t xml:space="preserve">"parkování  zasakovací"125*0,3</t>
  </si>
  <si>
    <t>"vjezdy"52*0,32</t>
  </si>
  <si>
    <t>"chodníky"(293+14)*0,3</t>
  </si>
  <si>
    <t>Mezisoučet</t>
  </si>
  <si>
    <t>"sanace v případě neúnosného podloží dle PD"</t>
  </si>
  <si>
    <t>"sanace okraje komunikace"160*0,25</t>
  </si>
  <si>
    <t xml:space="preserve">"parkování  zasakovací"125*0,15</t>
  </si>
  <si>
    <t>"vjezdy"52*0,15</t>
  </si>
  <si>
    <t>"chodníky sanace"(293+14)*0,15</t>
  </si>
  <si>
    <t>11</t>
  </si>
  <si>
    <t>132251102</t>
  </si>
  <si>
    <t>Hloubení nezapažených rýh šířky do 800 mm strojně s urovnáním dna do předepsaného profilu a spádu v hornině třídy těžitelnosti I skupiny 3 přes 20 do 50 m3</t>
  </si>
  <si>
    <t>189108228</t>
  </si>
  <si>
    <t>https://podminky.urs.cz/item/CS_URS_2024_02/132251102</t>
  </si>
  <si>
    <t>"dle přílohy Situace stavby"</t>
  </si>
  <si>
    <t>"přípojky UV"34*1*1,5</t>
  </si>
  <si>
    <t>133251101</t>
  </si>
  <si>
    <t>Hloubení nezapažených šachet strojně v hornině třídy těžitelnosti I skupiny 3 do 20 m3</t>
  </si>
  <si>
    <t>2141993787</t>
  </si>
  <si>
    <t>https://podminky.urs.cz/item/CS_URS_2024_02/133251101</t>
  </si>
  <si>
    <t>"nová uliční vpust"6*(1*1*1,2)</t>
  </si>
  <si>
    <t>13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</si>
  <si>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</si>
  <si>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</si>
  <si>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-56569005</t>
  </si>
  <si>
    <t>https://podminky.urs.cz/item/CS_URS_2024_02/162751117</t>
  </si>
  <si>
    <t>"odkopávky"194,24</t>
  </si>
  <si>
    <t>"sanace"112,6</t>
  </si>
  <si>
    <t>"rýhy"51</t>
  </si>
  <si>
    <t>"šachty"7,2</t>
  </si>
  <si>
    <t>14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</si>
  <si>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</si>
  <si>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</si>
  <si>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-1567518017</t>
  </si>
  <si>
    <t>https://podminky.urs.cz/item/CS_URS_2024_02/162751119</t>
  </si>
  <si>
    <t>"příplatek za přemístění do 15 km"</t>
  </si>
  <si>
    <t>"odkopávky"194,24*5</t>
  </si>
  <si>
    <t>"sanace"112,6*5</t>
  </si>
  <si>
    <t>"rýhy"51*5</t>
  </si>
  <si>
    <t>"šachty"7,2*5</t>
  </si>
  <si>
    <t>15</t>
  </si>
  <si>
    <t>171201231</t>
  </si>
  <si>
    <t>Poplatek za uložení stavebního odpadu na recyklační skládce (skládkovné) zeminy a kamení zatříděného do Katalogu odpadů pod kódem 17 05 04</t>
  </si>
  <si>
    <t>t</t>
  </si>
  <si>
    <t>754260990</t>
  </si>
  <si>
    <t>https://podminky.urs.cz/item/CS_URS_2024_02/171201231</t>
  </si>
  <si>
    <t>"odkopávky"194,24*1,8</t>
  </si>
  <si>
    <t>"sanace"112,6*1,8</t>
  </si>
  <si>
    <t>"rýhy"51*1,8</t>
  </si>
  <si>
    <t>"šachty"7,2*1,8</t>
  </si>
  <si>
    <t>16</t>
  </si>
  <si>
    <t>171251201</t>
  </si>
  <si>
    <t>Uložení sypaniny na skládky nebo meziskládky bez hutnění s upravením uložené sypaniny do předepsaného tvaru</t>
  </si>
  <si>
    <t>-1626071274</t>
  </si>
  <si>
    <t>https://podminky.urs.cz/item/CS_URS_2024_02/171251201</t>
  </si>
  <si>
    <t>17</t>
  </si>
  <si>
    <t>174101101</t>
  </si>
  <si>
    <t>Zásyp sypaninou z jakékoliv horniny strojně s uložením výkopku ve vrstvách se zhutněním jam, šachet, rýh nebo kolem objektů v těchto vykopávkách</t>
  </si>
  <si>
    <t>-1284480967</t>
  </si>
  <si>
    <t>https://podminky.urs.cz/item/CS_URS_2024_02/174101101</t>
  </si>
  <si>
    <t>"zásyp přípojek UV"34*1*1,3</t>
  </si>
  <si>
    <t>"zásyp po starých UV"6*(1*1*1,2)</t>
  </si>
  <si>
    <t>18</t>
  </si>
  <si>
    <t>175101201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</si>
  <si>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</si>
  <si>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-250711004</t>
  </si>
  <si>
    <t>https://podminky.urs.cz/item/CS_URS_2024_02/175101201</t>
  </si>
  <si>
    <t>6*(1,2-(0,22))</t>
  </si>
  <si>
    <t>19</t>
  </si>
  <si>
    <t>M</t>
  </si>
  <si>
    <t>583312010</t>
  </si>
  <si>
    <t>štěrkopísek netříděný stabilizační zemina</t>
  </si>
  <si>
    <t>761526190</t>
  </si>
  <si>
    <t>"obsyp UV"5,88*1,8</t>
  </si>
  <si>
    <t>"zásyp"51,4*1,8</t>
  </si>
  <si>
    <t>20</t>
  </si>
  <si>
    <t>181351003</t>
  </si>
  <si>
    <t>Rozprostření a urovnání ornice v rovině nebo ve svahu sklonu do 1:5 strojně při souvislé ploše do 100 m2, tl. vrstvy do 200 mm</t>
  </si>
  <si>
    <t>396791546</t>
  </si>
  <si>
    <t>https://podminky.urs.cz/item/CS_URS_2024_02/181351003</t>
  </si>
  <si>
    <t>"dle přílohy D.1.1.1.2 Situace pozemní komunikace a D.1.1.1.4 Vzorové příčné řezy"</t>
  </si>
  <si>
    <t>"ohumusování pro osetí"22+54+133+168+25+49</t>
  </si>
  <si>
    <t>10364101</t>
  </si>
  <si>
    <t>zemina pro terénní úpravy - ornice</t>
  </si>
  <si>
    <t>-1531980748</t>
  </si>
  <si>
    <t>"ohumusování pro osetí"451*0,1*1,8</t>
  </si>
  <si>
    <t>22</t>
  </si>
  <si>
    <t>181411131</t>
  </si>
  <si>
    <t>Založení trávníku na půdě předem připravené plochy do 1000 m2 výsevem včetně utažení parkového v rovině nebo na svahu do 1:5</t>
  </si>
  <si>
    <t>2103211411</t>
  </si>
  <si>
    <t>"osetí"451</t>
  </si>
  <si>
    <t>23</t>
  </si>
  <si>
    <t>00572410</t>
  </si>
  <si>
    <t>osivo směs travní parková</t>
  </si>
  <si>
    <t>kg</t>
  </si>
  <si>
    <t>-1266736182</t>
  </si>
  <si>
    <t>451*0,05*1,2</t>
  </si>
  <si>
    <t>24</t>
  </si>
  <si>
    <t>181951112</t>
  </si>
  <si>
    <t>Úprava pláně vyrovnáním výškových rozdílů strojně v hornině třídy těžitelnosti I, skupiny 1 až 3 se zhutněním</t>
  </si>
  <si>
    <t>1112102282</t>
  </si>
  <si>
    <t>https://podminky.urs.cz/item/CS_URS_2024_02/181951112</t>
  </si>
  <si>
    <t>"komunikace"80*2</t>
  </si>
  <si>
    <t>"vjezdy"30+22</t>
  </si>
  <si>
    <t>"parkovací stání"125</t>
  </si>
  <si>
    <t>"chodníky"293+14</t>
  </si>
  <si>
    <t>Vodorovné konstrukce</t>
  </si>
  <si>
    <t>25</t>
  </si>
  <si>
    <t>451572111</t>
  </si>
  <si>
    <t>Lože pod potrubí, stoky a drobné objekty v otevřeném výkopu z kameniva drobného těženého 0 až 4 mm</t>
  </si>
  <si>
    <t>532511012</t>
  </si>
  <si>
    <t>https://podminky.urs.cz/item/CS_URS_2024_02/451572111</t>
  </si>
  <si>
    <t>"přípojky UV"34*0,1*1</t>
  </si>
  <si>
    <t>26</t>
  </si>
  <si>
    <t>452311151</t>
  </si>
  <si>
    <t>Podkladní a zajišťovací konstrukce z betonu prostého v otevřeném výkopu bez zvýšených nároků na prostředí desky pod potrubí, stoky a drobné objekty z betonu tř. C 20/25</t>
  </si>
  <si>
    <t>1225237650</t>
  </si>
  <si>
    <t>https://podminky.urs.cz/item/CS_URS_2024_02/452311151</t>
  </si>
  <si>
    <t>"uliční vpusti"(1,2*1,2*0,1)*6</t>
  </si>
  <si>
    <t>Komunikace pozemní</t>
  </si>
  <si>
    <t>27</t>
  </si>
  <si>
    <t>564851111</t>
  </si>
  <si>
    <t>Podklad ze štěrkodrti ŠD s rozprostřením a zhutněním plochy přes 100 m2, po zhutnění tl. 150 mm</t>
  </si>
  <si>
    <t>1203645378</t>
  </si>
  <si>
    <t>https://podminky.urs.cz/item/CS_URS_2024_02/564851111</t>
  </si>
  <si>
    <t>"okraje komunikace"80*2</t>
  </si>
  <si>
    <t>"vrstvy"337</t>
  </si>
  <si>
    <t>"sanace chodníky"293+14</t>
  </si>
  <si>
    <t>"přípojky UV"34</t>
  </si>
  <si>
    <t>28</t>
  </si>
  <si>
    <t>564861111</t>
  </si>
  <si>
    <t>Podklad ze štěrkodrti ŠD s rozprostřením a zhutněním plochy přes 100 m2, po zhutnění tl. 200 mm</t>
  </si>
  <si>
    <t>476583546</t>
  </si>
  <si>
    <t>https://podminky.urs.cz/item/CS_URS_2024_02/564861111</t>
  </si>
  <si>
    <t>29</t>
  </si>
  <si>
    <t>564871111</t>
  </si>
  <si>
    <t>Podklad ze štěrkodrti ŠD s rozprostřením a zhutněním plochy přes 100 m2, po zhutnění tl. 250 mm</t>
  </si>
  <si>
    <t>1064406830</t>
  </si>
  <si>
    <t>https://podminky.urs.cz/item/CS_URS_2024_02/564871111</t>
  </si>
  <si>
    <t>"sanace v případě nevyhovujích zkoušek únosnosti dle PD"</t>
  </si>
  <si>
    <t>30</t>
  </si>
  <si>
    <t>565135111</t>
  </si>
  <si>
    <t>Asfaltový beton vrstva podkladní ACP 16 (obalované kamenivo střednězrnné - OKS) s rozprostřením a zhutněním v pruhu šířky přes 1,5 do 3 m, po zhutnění tl. 50 mm</t>
  </si>
  <si>
    <t>-343733026</t>
  </si>
  <si>
    <t>https://podminky.urs.cz/item/CS_URS_2024_02/565135111</t>
  </si>
  <si>
    <t>"vozovka sanace krajů"160</t>
  </si>
  <si>
    <t>"zvýšená křižovatka"150</t>
  </si>
  <si>
    <t>"přípojky"34</t>
  </si>
  <si>
    <t>31</t>
  </si>
  <si>
    <t>567122111</t>
  </si>
  <si>
    <t>Podklad ze směsi stmelené cementem SC bez dilatačních spár, s rozprostřením a zhutněním SC C 8/10 (KSC I), po zhutnění tl. 120 mm</t>
  </si>
  <si>
    <t>-1374403786</t>
  </si>
  <si>
    <t>https://podminky.urs.cz/item/CS_URS_2024_02/567122111</t>
  </si>
  <si>
    <t>"rampy"16</t>
  </si>
  <si>
    <t>32</t>
  </si>
  <si>
    <t>573211111</t>
  </si>
  <si>
    <t>Postřik spojovací PS bez posypu kamenivem z asfaltu silničního, v množství 0,60 kg/m2</t>
  </si>
  <si>
    <t>585268229</t>
  </si>
  <si>
    <t>https://podminky.urs.cz/item/CS_URS_2024_02/573211111</t>
  </si>
  <si>
    <t>"asf. vozovka"570</t>
  </si>
  <si>
    <t>33</t>
  </si>
  <si>
    <t>577134121</t>
  </si>
  <si>
    <t>Asfaltový beton vrstva obrusná ACO 11 (ABS) s rozprostřením a se zhutněním z nemodifikovaného asfaltu v pruhu šířky přes 3 m tř. I (ACO 11+), po zhutnění tl. 40 mm</t>
  </si>
  <si>
    <t>-1683872717</t>
  </si>
  <si>
    <t>https://podminky.urs.cz/item/CS_URS_2024_02/577134121</t>
  </si>
  <si>
    <t>34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</si>
  <si>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</si>
  <si>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</si>
  <si>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-253662284</t>
  </si>
  <si>
    <t>https://podminky.urs.cz/item/CS_URS_2024_02/591241111</t>
  </si>
  <si>
    <t>"dle přílohy situace stavby"</t>
  </si>
  <si>
    <t>"žulové prahy - rampy"5,5+5,5+5</t>
  </si>
  <si>
    <t>35</t>
  </si>
  <si>
    <t>58381007</t>
  </si>
  <si>
    <t>kostka štípaná dlažební žula drobná 8/10</t>
  </si>
  <si>
    <t>1601623985</t>
  </si>
  <si>
    <t>36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</si>
  <si>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</si>
  <si>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</si>
  <si>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-1801130799</t>
  </si>
  <si>
    <t>"chodník šedá 60"204+89</t>
  </si>
  <si>
    <t>"chodník reliéfní 60"1,5+8+2,5+2+1</t>
  </si>
  <si>
    <t>37</t>
  </si>
  <si>
    <t>59245006</t>
  </si>
  <si>
    <t>dlažba tvar obdélník betonová pro nevidomé 200x100x60mm barevná</t>
  </si>
  <si>
    <t>-1129023753</t>
  </si>
  <si>
    <t>15*1,02</t>
  </si>
  <si>
    <t>38</t>
  </si>
  <si>
    <t>59245018</t>
  </si>
  <si>
    <t>dlažba tvar obdélník betonová 200x100x60mm přírodní</t>
  </si>
  <si>
    <t>1262250625</t>
  </si>
  <si>
    <t>293*1,02</t>
  </si>
  <si>
    <t>39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</si>
  <si>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</si>
  <si>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</si>
  <si>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-436858778</t>
  </si>
  <si>
    <t>"vjezdy antracit 80"30+22</t>
  </si>
  <si>
    <t>40</t>
  </si>
  <si>
    <t>59245005</t>
  </si>
  <si>
    <t>dlažba tvar obdélník betonová 200x100x80mm barevná</t>
  </si>
  <si>
    <t>1691073131</t>
  </si>
  <si>
    <t>"vjezdy antracit 80"52</t>
  </si>
  <si>
    <t>52*1,02</t>
  </si>
  <si>
    <t>41</t>
  </si>
  <si>
    <t>596412210</t>
  </si>
  <si>
    <t>Kladení dlažby z betonových vegetačních dlaždic pozemních komunikací s ložem z kameniva těženého nebo drceného tl. do 50 mm, s vyplněním spár a vegetačních otvorů, s hutněním vibrováním tl. 80 mm, pro plochy do 50 m2</t>
  </si>
  <si>
    <t>-165990750</t>
  </si>
  <si>
    <t>https://podminky.urs.cz/item/CS_URS_2024_02/596412210</t>
  </si>
  <si>
    <t>"parkovací stání zasakovací 20/20 šedá"125-8</t>
  </si>
  <si>
    <t>"dělení parkovacích stání 20/20 antracit"8</t>
  </si>
  <si>
    <t>42</t>
  </si>
  <si>
    <t>59245035</t>
  </si>
  <si>
    <t>dlažba plošná vegetační betonová 200x200mm tl 80mm přírodní</t>
  </si>
  <si>
    <t>-610183072</t>
  </si>
  <si>
    <t>117*1,02</t>
  </si>
  <si>
    <t>43</t>
  </si>
  <si>
    <t>59245036</t>
  </si>
  <si>
    <t>dlažba plošná vegetační betonová 200x200mm tl 80mm barevná</t>
  </si>
  <si>
    <t>1398406590</t>
  </si>
  <si>
    <t>8*1,02</t>
  </si>
  <si>
    <t>Trubní vedení</t>
  </si>
  <si>
    <t>44</t>
  </si>
  <si>
    <t>871310310</t>
  </si>
  <si>
    <t>Montáž kanalizačního potrubí z polypropylenu PP hladkého plnostěnného SN 10 DN 150</t>
  </si>
  <si>
    <t>510790695</t>
  </si>
  <si>
    <t>https://podminky.urs.cz/item/CS_URS_2024_02/871310310</t>
  </si>
  <si>
    <t>45</t>
  </si>
  <si>
    <t>286171120</t>
  </si>
  <si>
    <t>trubka kanalizační PP SN 10, dl. 3m, DN 160</t>
  </si>
  <si>
    <t>kus</t>
  </si>
  <si>
    <t>1491377107</t>
  </si>
  <si>
    <t>34/3</t>
  </si>
  <si>
    <t>46</t>
  </si>
  <si>
    <t>877355211</t>
  </si>
  <si>
    <t>Montáž tvarovek na kanalizačním plastovém potrubí z PP nebo PVC-U hladkého plnostěnného kolen, víček nebo hrdlových uzávěrů DN 200</t>
  </si>
  <si>
    <t>-383932883</t>
  </si>
  <si>
    <t>https://podminky.urs.cz/item/CS_URS_2024_02/877355211</t>
  </si>
  <si>
    <t>"napojení vpustí"2*6</t>
  </si>
  <si>
    <t>47</t>
  </si>
  <si>
    <t>R2</t>
  </si>
  <si>
    <t>Tvarovky PVC SN8 k napojení ul. vpustí</t>
  </si>
  <si>
    <t>310301199</t>
  </si>
  <si>
    <t>"dle montáže tvarovek"2*6</t>
  </si>
  <si>
    <t>48</t>
  </si>
  <si>
    <t>890211811</t>
  </si>
  <si>
    <t>Bourání šachet a jímek ručně velikosti obestavěného prostoru do 1,5 m3 z prostého betonu</t>
  </si>
  <si>
    <t>-53961469</t>
  </si>
  <si>
    <t>https://podminky.urs.cz/item/CS_URS_2024_02/890211811</t>
  </si>
  <si>
    <t>"uliční vpust"3*0,75</t>
  </si>
  <si>
    <t>49</t>
  </si>
  <si>
    <t>895941111R</t>
  </si>
  <si>
    <t>Zřízení vpusti kanalizační uliční z betonových dílců typ UV-50 normální</t>
  </si>
  <si>
    <t>-1098327125</t>
  </si>
  <si>
    <t>50</t>
  </si>
  <si>
    <t>R3</t>
  </si>
  <si>
    <t>Litinová mříž 500x500 tř. D400 + rám + kalový koš</t>
  </si>
  <si>
    <t>kompl</t>
  </si>
  <si>
    <t>1235798484</t>
  </si>
  <si>
    <t>51</t>
  </si>
  <si>
    <t>R5</t>
  </si>
  <si>
    <t>Kompletní betonové dílce uliční vpusti</t>
  </si>
  <si>
    <t>1464673158</t>
  </si>
  <si>
    <t>"vyrovn. prstenec, skruž s otvorem, skruž, dno s výtokem, koš na nečistoty"6</t>
  </si>
  <si>
    <t>52</t>
  </si>
  <si>
    <t>899331111</t>
  </si>
  <si>
    <t>Výšková úprava uličního vstupu nebo vpusti do 200 mm zvýšením poklopu</t>
  </si>
  <si>
    <t>146102098</t>
  </si>
  <si>
    <t>53</t>
  </si>
  <si>
    <t>899431111</t>
  </si>
  <si>
    <t>Výšková úprava uličního vstupu nebo vpusti do 200 mm zvýšením krycího hrnce, šoupěte nebo hydrantu bez úpravy armatur</t>
  </si>
  <si>
    <t>-1708005691</t>
  </si>
  <si>
    <t>"předpoklad"5</t>
  </si>
  <si>
    <t>Ostatní konstrukce a práce-bourání</t>
  </si>
  <si>
    <t>54</t>
  </si>
  <si>
    <t>912111111</t>
  </si>
  <si>
    <t>Montáž zábrany parkovací tvaru sloupku do výšky 800 mm zabetonované</t>
  </si>
  <si>
    <t>CS ÚRS 2021 02</t>
  </si>
  <si>
    <t>-419907504</t>
  </si>
  <si>
    <t>https://podminky.urs.cz/item/CS_URS_2021_02/912111111</t>
  </si>
  <si>
    <t>"ocelový zahrazovací sloupek"6</t>
  </si>
  <si>
    <t>55</t>
  </si>
  <si>
    <t>06122021R</t>
  </si>
  <si>
    <t>Ocelový dopravní sloupek žárove zinkovaný opatřený nátěrem</t>
  </si>
  <si>
    <t>226391245</t>
  </si>
  <si>
    <t>56</t>
  </si>
  <si>
    <t>914111111</t>
  </si>
  <si>
    <t>Montáž svislé dopravní značky základní velikosti do 1 m2 objímkami na sloupky nebo konzoly</t>
  </si>
  <si>
    <t>-2075435176</t>
  </si>
  <si>
    <t>https://podminky.urs.cz/item/CS_URS_2024_02/914111111</t>
  </si>
  <si>
    <t>"montáž DZ stávající"</t>
  </si>
  <si>
    <t>"B2"1</t>
  </si>
  <si>
    <t>"IP4b+P2"1</t>
  </si>
  <si>
    <t>"montáž DZ nové"</t>
  </si>
  <si>
    <t>"IP12+E13+E8d"1</t>
  </si>
  <si>
    <t>57</t>
  </si>
  <si>
    <t>40445650</t>
  </si>
  <si>
    <t>dodatkové tabulky E7, E12, E13 500x300mm</t>
  </si>
  <si>
    <t>603560589</t>
  </si>
  <si>
    <t>"E13"1</t>
  </si>
  <si>
    <t>58</t>
  </si>
  <si>
    <t>40445648</t>
  </si>
  <si>
    <t>dodatkové tabulky E2c,d , E11 500x700mm</t>
  </si>
  <si>
    <t>873013219</t>
  </si>
  <si>
    <t>"E8d"1</t>
  </si>
  <si>
    <t>59</t>
  </si>
  <si>
    <t>40445625</t>
  </si>
  <si>
    <t>informativní značky provozní IP8, IP9, IP11-IP13 500x700mm</t>
  </si>
  <si>
    <t>660802052</t>
  </si>
  <si>
    <t>"IP12"1</t>
  </si>
  <si>
    <t>60</t>
  </si>
  <si>
    <t>914511111</t>
  </si>
  <si>
    <t>Montáž sloupku dopravních značek délky do 3,5 m do betonového základu</t>
  </si>
  <si>
    <t>1588449586</t>
  </si>
  <si>
    <t>https://podminky.urs.cz/item/CS_URS_2024_02/914511111</t>
  </si>
  <si>
    <t>61</t>
  </si>
  <si>
    <t>40445225</t>
  </si>
  <si>
    <t>sloupek pro dopravní značku Zn D 60mm v 3,5m</t>
  </si>
  <si>
    <t>-199914216</t>
  </si>
  <si>
    <t>62</t>
  </si>
  <si>
    <t>915231112</t>
  </si>
  <si>
    <t>Vodorovné dopravní značení stříkaným plastem přechody pro chodce, šipky, symboly nápisy bílé retroreflexní</t>
  </si>
  <si>
    <t>-398363221</t>
  </si>
  <si>
    <t>https://podminky.urs.cz/item/CS_URS_2024_02/915231112</t>
  </si>
  <si>
    <t>"V17"3*0,5*3</t>
  </si>
  <si>
    <t>63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</si>
  <si>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</si>
  <si>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</si>
  <si>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2067145885</t>
  </si>
  <si>
    <t>https://podminky.urs.cz/item/CS_URS_2024_02/915491211</t>
  </si>
  <si>
    <t>"bet. vodící proužek"80+80+19+13+11+35</t>
  </si>
  <si>
    <t>64</t>
  </si>
  <si>
    <t>59218001</t>
  </si>
  <si>
    <t>krajník betonový silniční 500x250x80mm</t>
  </si>
  <si>
    <t>1181482219</t>
  </si>
  <si>
    <t>65</t>
  </si>
  <si>
    <t>915621111</t>
  </si>
  <si>
    <t>Předznačení pro vodorovné značení stříkané barvou nebo prováděné z nátěrových hmot plošné šipky, symboly, nápisy</t>
  </si>
  <si>
    <t>-77306807</t>
  </si>
  <si>
    <t>https://podminky.urs.cz/item/CS_URS_2024_02/915621111</t>
  </si>
  <si>
    <t>66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</si>
  <si>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</si>
  <si>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</si>
  <si>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-1377710204</t>
  </si>
  <si>
    <t>https://podminky.urs.cz/item/CS_URS_2024_02/916131213</t>
  </si>
  <si>
    <t>"15/25"72+65+21+7+13+31</t>
  </si>
  <si>
    <t>"15/15"10+8+29+10+10+3+3+18+3</t>
  </si>
  <si>
    <t>"15-25/15"10</t>
  </si>
  <si>
    <t>"10/25 prahy"33</t>
  </si>
  <si>
    <t>67</t>
  </si>
  <si>
    <t>59217032</t>
  </si>
  <si>
    <t>obrubník silniční betonový 1000x150x150mm</t>
  </si>
  <si>
    <t>263934235</t>
  </si>
  <si>
    <t>94*1,05</t>
  </si>
  <si>
    <t>68</t>
  </si>
  <si>
    <t>59217031</t>
  </si>
  <si>
    <t>obrubník silniční betonový 1000x150x250mm</t>
  </si>
  <si>
    <t>1424902113</t>
  </si>
  <si>
    <t>209*1,05</t>
  </si>
  <si>
    <t>69</t>
  </si>
  <si>
    <t>59217030</t>
  </si>
  <si>
    <t>obrubník silniční betonový přechodový 1000x150x150-250mm</t>
  </si>
  <si>
    <t>753865303</t>
  </si>
  <si>
    <t>70</t>
  </si>
  <si>
    <t>59217017</t>
  </si>
  <si>
    <t>obrubník betonový chodníkový 1000x100x250mm</t>
  </si>
  <si>
    <t>1434610432</t>
  </si>
  <si>
    <t>33*1,02</t>
  </si>
  <si>
    <t>71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</si>
  <si>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</si>
  <si>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</si>
  <si>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-1629682177</t>
  </si>
  <si>
    <t>"obruby 5/20"16+20+16+16+6+21+26+8+56+12</t>
  </si>
  <si>
    <t>72</t>
  </si>
  <si>
    <t>59217037</t>
  </si>
  <si>
    <t>obrubník betonový parkový přírodní 500x50x200mm</t>
  </si>
  <si>
    <t>-285789334</t>
  </si>
  <si>
    <t>"obruby 5/20"197</t>
  </si>
  <si>
    <t>197*1,02</t>
  </si>
  <si>
    <t>73</t>
  </si>
  <si>
    <t>916991121</t>
  </si>
  <si>
    <t>Lože pod obrubníky, krajníky nebo obruby z dlažebních kostek z betonu prostého</t>
  </si>
  <si>
    <t>-161810694</t>
  </si>
  <si>
    <t>https://podminky.urs.cz/item/CS_URS_2024_02/916991121</t>
  </si>
  <si>
    <t>"bet. vodící proužek"238*0,25*0,05</t>
  </si>
  <si>
    <t>"silniční obr. 15"313*0,28*0,05</t>
  </si>
  <si>
    <t>"10/25 prahy"33*0,3*0,05</t>
  </si>
  <si>
    <t>"5/20"197*0,25*0,05</t>
  </si>
  <si>
    <t>74</t>
  </si>
  <si>
    <t>919112213</t>
  </si>
  <si>
    <t>Řezání dilatačních spár v živičném krytu vytvoření komůrky pro těsnící zálivku šířky 10 mm, hloubky 25 mm</t>
  </si>
  <si>
    <t>1075215440</t>
  </si>
  <si>
    <t>https://podminky.urs.cz/item/CS_URS_2024_02/919112213</t>
  </si>
  <si>
    <t>"řezání spáry"40+11</t>
  </si>
  <si>
    <t>75</t>
  </si>
  <si>
    <t>919121112</t>
  </si>
  <si>
    <t>Utěsnění dilatačních spár zálivkou za studena v cementobetonovém nebo živičném krytu včetně adhezního nátěru s těsnicím profilem pod zálivkou, pro komůrky šířky 10 mm, hloubky 25 mm</t>
  </si>
  <si>
    <t>523753969</t>
  </si>
  <si>
    <t>https://podminky.urs.cz/item/CS_URS_2024_02/919121112</t>
  </si>
  <si>
    <t>"dle přílohy C. Situace stavby a E. Vzorové příčné řezy"</t>
  </si>
  <si>
    <t>76</t>
  </si>
  <si>
    <t>938908411</t>
  </si>
  <si>
    <t>Čištění vozovek splachováním vodou povrchu podkladu nebo krytu živičného, betonového nebo dlážděného</t>
  </si>
  <si>
    <t>-1486733089</t>
  </si>
  <si>
    <t>https://podminky.urs.cz/item/CS_URS_2024_02/938908411</t>
  </si>
  <si>
    <t>"očištění povrchu vozovky"570</t>
  </si>
  <si>
    <t>77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</si>
  <si>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</si>
  <si>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</si>
  <si>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-1005886188</t>
  </si>
  <si>
    <t>https://podminky.urs.cz/item/CS_URS_2024_02/966005111</t>
  </si>
  <si>
    <t>"zábradlí"1,5+1,5</t>
  </si>
  <si>
    <t>78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</si>
  <si>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</si>
  <si>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</si>
  <si>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774612798</t>
  </si>
  <si>
    <t>https://podminky.urs.cz/item/CS_URS_2024_02/966006132</t>
  </si>
  <si>
    <t>99</t>
  </si>
  <si>
    <t>Přesuny hmot a sutí</t>
  </si>
  <si>
    <t>79</t>
  </si>
  <si>
    <t>997221551</t>
  </si>
  <si>
    <t>Vodorovná doprava suti bez naložení, ale se složením a s hrubým urovnáním ze sypkých materiálů, na vzdálenost do 1 km</t>
  </si>
  <si>
    <t>-1384476374</t>
  </si>
  <si>
    <t>https://podminky.urs.cz/item/CS_URS_2024_02/997221551</t>
  </si>
  <si>
    <t>"beton"51,22+16,33+46,74+1,2+3,96+0,164</t>
  </si>
  <si>
    <t>"živice"55,936+24,38+5,7</t>
  </si>
  <si>
    <t>80</t>
  </si>
  <si>
    <t>997221559</t>
  </si>
  <si>
    <t>Vodorovná doprava suti bez naložení, ale se složením a s hrubým urovnáním Příplatek k ceně za každý další započatý 1 km přes 1 km</t>
  </si>
  <si>
    <t>-1066005539</t>
  </si>
  <si>
    <t>https://podminky.urs.cz/item/CS_URS_2024_02/997221559</t>
  </si>
  <si>
    <t>"beton"(51,22+16,33+46,74+1,2+3,96+0,164)*14</t>
  </si>
  <si>
    <t>"živice"(55,936+24,38+5,7)*14</t>
  </si>
  <si>
    <t>81</t>
  </si>
  <si>
    <t>997221611</t>
  </si>
  <si>
    <t>Nakládání na dopravní prostředky pro vodorovnou dopravu suti</t>
  </si>
  <si>
    <t>-1416838191</t>
  </si>
  <si>
    <t>https://podminky.urs.cz/item/CS_URS_2024_02/997221611</t>
  </si>
  <si>
    <t>82</t>
  </si>
  <si>
    <t>998225111</t>
  </si>
  <si>
    <t>Přesun hmot pro komunikace s krytem z kameniva, monolitickým betonovým nebo živičným dopravní vzdálenost do 200 m jakékoliv délky objektu</t>
  </si>
  <si>
    <t>-1105868092</t>
  </si>
  <si>
    <t>https://podminky.urs.cz/item/CS_URS_2024_02/998225111</t>
  </si>
  <si>
    <t>997</t>
  </si>
  <si>
    <t>Přesun sutě</t>
  </si>
  <si>
    <t>83</t>
  </si>
  <si>
    <t>997221861</t>
  </si>
  <si>
    <t>Poplatek za uložení stavebního odpadu na recyklační skládce (skládkovné) z prostého betonu zatříděného do Katalogu odpadů pod kódem 17 01 01</t>
  </si>
  <si>
    <t>193458455</t>
  </si>
  <si>
    <t>https://podminky.urs.cz/item/CS_URS_2024_02/997221861</t>
  </si>
  <si>
    <t>84</t>
  </si>
  <si>
    <t>997221875</t>
  </si>
  <si>
    <t>Poplatek za uložení stavebního odpadu na recyklační skládce (skládkovné) asfaltového bez obsahu dehtu zatříděného do Katalogu odpadů pod kódem 17 03 02</t>
  </si>
  <si>
    <t>847076755</t>
  </si>
  <si>
    <t>https://podminky.urs.cz/item/CS_URS_2024_02/997221875</t>
  </si>
  <si>
    <t>025/2024_2 - Vedlejší rozpočtové náklady</t>
  </si>
  <si>
    <t>VRN - Vedlejší rozpočtové náklady</t>
  </si>
  <si>
    <t>VRN</t>
  </si>
  <si>
    <t>0001</t>
  </si>
  <si>
    <t>Vytyčení inženýrských sítí</t>
  </si>
  <si>
    <t>sada</t>
  </si>
  <si>
    <t>1364035204</t>
  </si>
  <si>
    <t>0002</t>
  </si>
  <si>
    <t>Zařízení staveniště, provoz a odstranění</t>
  </si>
  <si>
    <t>-2096441490</t>
  </si>
  <si>
    <t>0003</t>
  </si>
  <si>
    <t>Pomocné práce- zajištění nebo zřízení, regulaci a ochranu dopravy vč. DIOa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</t>
  </si>
  <si>
    <t>2059565555</t>
  </si>
  <si>
    <t>0004</t>
  </si>
  <si>
    <t>Geodetické zaměření skutečného provedení stavby - výškopis, polohopis</t>
  </si>
  <si>
    <t>-262352403</t>
  </si>
  <si>
    <t>0005</t>
  </si>
  <si>
    <t>Kopané sondy pro ověření průběhu inženýrských sítí - ruční práce vč. zasypání sondy</t>
  </si>
  <si>
    <t>1058224430</t>
  </si>
  <si>
    <t>0006</t>
  </si>
  <si>
    <t>Zkoušení a kontrola prací zkušebnou zhotovitele:_x000d__x000d_
"statická zkouška únosnoti pláně 2ks"_x000d__x000d_
"statická zkouška na ochranné vrstvě 2ks"</t>
  </si>
  <si>
    <t>-1958448834</t>
  </si>
  <si>
    <t>0007</t>
  </si>
  <si>
    <t>Projekt organizace výstavby, včetně harmonogramu a zajištění přístupu k nemovitostem</t>
  </si>
  <si>
    <t>1244268288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</si>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</sst>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101" TargetMode="External" /><Relationship Id="rId2" Type="http://schemas.openxmlformats.org/officeDocument/2006/relationships/hyperlink" Target="https://podminky.urs.cz/item/CS_URS_2024_02/113106123" TargetMode="External" /><Relationship Id="rId3" Type="http://schemas.openxmlformats.org/officeDocument/2006/relationships/hyperlink" Target="https://podminky.urs.cz/item/CS_URS_2024_02/113154512" TargetMode="External" /><Relationship Id="rId4" Type="http://schemas.openxmlformats.org/officeDocument/2006/relationships/hyperlink" Target="https://podminky.urs.cz/item/CS_URS_2024_02/113154513" TargetMode="External" /><Relationship Id="rId5" Type="http://schemas.openxmlformats.org/officeDocument/2006/relationships/hyperlink" Target="https://podminky.urs.cz/item/CS_URS_2024_02/113201111" TargetMode="External" /><Relationship Id="rId6" Type="http://schemas.openxmlformats.org/officeDocument/2006/relationships/hyperlink" Target="https://podminky.urs.cz/item/CS_URS_2024_02/113202111" TargetMode="External" /><Relationship Id="rId7" Type="http://schemas.openxmlformats.org/officeDocument/2006/relationships/hyperlink" Target="https://podminky.urs.cz/item/CS_URS_2024_02/113204111" TargetMode="External" /><Relationship Id="rId8" Type="http://schemas.openxmlformats.org/officeDocument/2006/relationships/hyperlink" Target="https://podminky.urs.cz/item/CS_URS_2024_02/119001421" TargetMode="External" /><Relationship Id="rId9" Type="http://schemas.openxmlformats.org/officeDocument/2006/relationships/hyperlink" Target="https://podminky.urs.cz/item/CS_URS_2024_02/120001101" TargetMode="External" /><Relationship Id="rId10" Type="http://schemas.openxmlformats.org/officeDocument/2006/relationships/hyperlink" Target="https://podminky.urs.cz/item/CS_URS_2024_02/122251103" TargetMode="External" /><Relationship Id="rId11" Type="http://schemas.openxmlformats.org/officeDocument/2006/relationships/hyperlink" Target="https://podminky.urs.cz/item/CS_URS_2024_02/132251102" TargetMode="External" /><Relationship Id="rId12" Type="http://schemas.openxmlformats.org/officeDocument/2006/relationships/hyperlink" Target="https://podminky.urs.cz/item/CS_URS_2024_02/133251101" TargetMode="External" /><Relationship Id="rId13" Type="http://schemas.openxmlformats.org/officeDocument/2006/relationships/hyperlink" Target="https://podminky.urs.cz/item/CS_URS_2024_02/162751117" TargetMode="External" /><Relationship Id="rId14" Type="http://schemas.openxmlformats.org/officeDocument/2006/relationships/hyperlink" Target="https://podminky.urs.cz/item/CS_URS_2024_02/162751119" TargetMode="External" /><Relationship Id="rId15" Type="http://schemas.openxmlformats.org/officeDocument/2006/relationships/hyperlink" Target="https://podminky.urs.cz/item/CS_URS_2024_02/171201231" TargetMode="External" /><Relationship Id="rId16" Type="http://schemas.openxmlformats.org/officeDocument/2006/relationships/hyperlink" Target="https://podminky.urs.cz/item/CS_URS_2024_02/171251201" TargetMode="External" /><Relationship Id="rId17" Type="http://schemas.openxmlformats.org/officeDocument/2006/relationships/hyperlink" Target="https://podminky.urs.cz/item/CS_URS_2024_02/174101101" TargetMode="External" /><Relationship Id="rId18" Type="http://schemas.openxmlformats.org/officeDocument/2006/relationships/hyperlink" Target="https://podminky.urs.cz/item/CS_URS_2024_02/175101201" TargetMode="External" /><Relationship Id="rId19" Type="http://schemas.openxmlformats.org/officeDocument/2006/relationships/hyperlink" Target="https://podminky.urs.cz/item/CS_URS_2024_02/181351003" TargetMode="External" /><Relationship Id="rId20" Type="http://schemas.openxmlformats.org/officeDocument/2006/relationships/hyperlink" Target="https://podminky.urs.cz/item/CS_URS_2024_02/181951112" TargetMode="External" /><Relationship Id="rId21" Type="http://schemas.openxmlformats.org/officeDocument/2006/relationships/hyperlink" Target="https://podminky.urs.cz/item/CS_URS_2024_02/451572111" TargetMode="External" /><Relationship Id="rId22" Type="http://schemas.openxmlformats.org/officeDocument/2006/relationships/hyperlink" Target="https://podminky.urs.cz/item/CS_URS_2024_02/452311151" TargetMode="External" /><Relationship Id="rId23" Type="http://schemas.openxmlformats.org/officeDocument/2006/relationships/hyperlink" Target="https://podminky.urs.cz/item/CS_URS_2024_02/564851111" TargetMode="External" /><Relationship Id="rId24" Type="http://schemas.openxmlformats.org/officeDocument/2006/relationships/hyperlink" Target="https://podminky.urs.cz/item/CS_URS_2024_02/564861111" TargetMode="External" /><Relationship Id="rId25" Type="http://schemas.openxmlformats.org/officeDocument/2006/relationships/hyperlink" Target="https://podminky.urs.cz/item/CS_URS_2024_02/564871111" TargetMode="External" /><Relationship Id="rId26" Type="http://schemas.openxmlformats.org/officeDocument/2006/relationships/hyperlink" Target="https://podminky.urs.cz/item/CS_URS_2024_02/565135111" TargetMode="External" /><Relationship Id="rId27" Type="http://schemas.openxmlformats.org/officeDocument/2006/relationships/hyperlink" Target="https://podminky.urs.cz/item/CS_URS_2024_02/567122111" TargetMode="External" /><Relationship Id="rId28" Type="http://schemas.openxmlformats.org/officeDocument/2006/relationships/hyperlink" Target="https://podminky.urs.cz/item/CS_URS_2024_02/573211111" TargetMode="External" /><Relationship Id="rId29" Type="http://schemas.openxmlformats.org/officeDocument/2006/relationships/hyperlink" Target="https://podminky.urs.cz/item/CS_URS_2024_02/577134121" TargetMode="External" /><Relationship Id="rId30" Type="http://schemas.openxmlformats.org/officeDocument/2006/relationships/hyperlink" Target="https://podminky.urs.cz/item/CS_URS_2024_02/591241111" TargetMode="External" /><Relationship Id="rId31" Type="http://schemas.openxmlformats.org/officeDocument/2006/relationships/hyperlink" Target="https://podminky.urs.cz/item/CS_URS_2024_02/596412210" TargetMode="External" /><Relationship Id="rId32" Type="http://schemas.openxmlformats.org/officeDocument/2006/relationships/hyperlink" Target="https://podminky.urs.cz/item/CS_URS_2024_02/871310310" TargetMode="External" /><Relationship Id="rId33" Type="http://schemas.openxmlformats.org/officeDocument/2006/relationships/hyperlink" Target="https://podminky.urs.cz/item/CS_URS_2024_02/877355211" TargetMode="External" /><Relationship Id="rId34" Type="http://schemas.openxmlformats.org/officeDocument/2006/relationships/hyperlink" Target="https://podminky.urs.cz/item/CS_URS_2024_02/890211811" TargetMode="External" /><Relationship Id="rId35" Type="http://schemas.openxmlformats.org/officeDocument/2006/relationships/hyperlink" Target="https://podminky.urs.cz/item/CS_URS_2021_02/912111111" TargetMode="External" /><Relationship Id="rId36" Type="http://schemas.openxmlformats.org/officeDocument/2006/relationships/hyperlink" Target="https://podminky.urs.cz/item/CS_URS_2024_02/914111111" TargetMode="External" /><Relationship Id="rId37" Type="http://schemas.openxmlformats.org/officeDocument/2006/relationships/hyperlink" Target="https://podminky.urs.cz/item/CS_URS_2024_02/914511111" TargetMode="External" /><Relationship Id="rId38" Type="http://schemas.openxmlformats.org/officeDocument/2006/relationships/hyperlink" Target="https://podminky.urs.cz/item/CS_URS_2024_02/915231112" TargetMode="External" /><Relationship Id="rId39" Type="http://schemas.openxmlformats.org/officeDocument/2006/relationships/hyperlink" Target="https://podminky.urs.cz/item/CS_URS_2024_02/915491211" TargetMode="External" /><Relationship Id="rId40" Type="http://schemas.openxmlformats.org/officeDocument/2006/relationships/hyperlink" Target="https://podminky.urs.cz/item/CS_URS_2024_02/915621111" TargetMode="External" /><Relationship Id="rId41" Type="http://schemas.openxmlformats.org/officeDocument/2006/relationships/hyperlink" Target="https://podminky.urs.cz/item/CS_URS_2024_02/916131213" TargetMode="External" /><Relationship Id="rId42" Type="http://schemas.openxmlformats.org/officeDocument/2006/relationships/hyperlink" Target="https://podminky.urs.cz/item/CS_URS_2024_02/916991121" TargetMode="External" /><Relationship Id="rId43" Type="http://schemas.openxmlformats.org/officeDocument/2006/relationships/hyperlink" Target="https://podminky.urs.cz/item/CS_URS_2024_02/919112213" TargetMode="External" /><Relationship Id="rId44" Type="http://schemas.openxmlformats.org/officeDocument/2006/relationships/hyperlink" Target="https://podminky.urs.cz/item/CS_URS_2024_02/919121112" TargetMode="External" /><Relationship Id="rId45" Type="http://schemas.openxmlformats.org/officeDocument/2006/relationships/hyperlink" Target="https://podminky.urs.cz/item/CS_URS_2024_02/938908411" TargetMode="External" /><Relationship Id="rId46" Type="http://schemas.openxmlformats.org/officeDocument/2006/relationships/hyperlink" Target="https://podminky.urs.cz/item/CS_URS_2024_02/966005111" TargetMode="External" /><Relationship Id="rId47" Type="http://schemas.openxmlformats.org/officeDocument/2006/relationships/hyperlink" Target="https://podminky.urs.cz/item/CS_URS_2024_02/966006132" TargetMode="External" /><Relationship Id="rId48" Type="http://schemas.openxmlformats.org/officeDocument/2006/relationships/hyperlink" Target="https://podminky.urs.cz/item/CS_URS_2024_02/997221551" TargetMode="External" /><Relationship Id="rId49" Type="http://schemas.openxmlformats.org/officeDocument/2006/relationships/hyperlink" Target="https://podminky.urs.cz/item/CS_URS_2024_02/997221559" TargetMode="External" /><Relationship Id="rId50" Type="http://schemas.openxmlformats.org/officeDocument/2006/relationships/hyperlink" Target="https://podminky.urs.cz/item/CS_URS_2024_02/997221611" TargetMode="External" /><Relationship Id="rId51" Type="http://schemas.openxmlformats.org/officeDocument/2006/relationships/hyperlink" Target="https://podminky.urs.cz/item/CS_URS_2024_02/998225111" TargetMode="External" /><Relationship Id="rId52" Type="http://schemas.openxmlformats.org/officeDocument/2006/relationships/hyperlink" Target="https://podminky.urs.cz/item/CS_URS_2024_02/997221861" TargetMode="External" /><Relationship Id="rId53" Type="http://schemas.openxmlformats.org/officeDocument/2006/relationships/hyperlink" Target="https://podminky.urs.cz/item/CS_URS_2024_02/997221875" TargetMode="External" /><Relationship Id="rId5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36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025/2024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ul. Školní II. etapa, Opatovice nad Labem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ul. Školní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7. 11. 2024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Obec Opatovice nad Labem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DI PROJEKT s.r.o.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DI PROJEKT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24.7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'025-2024_1 - SO 101 Komun...'!J30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'025-2024_1 - SO 101 Komun...'!P87</f>
        <v>0</v>
      </c>
      <c r="AV55" s="123">
        <f>'025-2024_1 - SO 101 Komun...'!J33</f>
        <v>0</v>
      </c>
      <c r="AW55" s="123">
        <f>'025-2024_1 - SO 101 Komun...'!J34</f>
        <v>0</v>
      </c>
      <c r="AX55" s="123">
        <f>'025-2024_1 - SO 101 Komun...'!J35</f>
        <v>0</v>
      </c>
      <c r="AY55" s="123">
        <f>'025-2024_1 - SO 101 Komun...'!J36</f>
        <v>0</v>
      </c>
      <c r="AZ55" s="123">
        <f>'025-2024_1 - SO 101 Komun...'!F33</f>
        <v>0</v>
      </c>
      <c r="BA55" s="123">
        <f>'025-2024_1 - SO 101 Komun...'!F34</f>
        <v>0</v>
      </c>
      <c r="BB55" s="123">
        <f>'025-2024_1 - SO 101 Komun...'!F35</f>
        <v>0</v>
      </c>
      <c r="BC55" s="123">
        <f>'025-2024_1 - SO 101 Komun...'!F36</f>
        <v>0</v>
      </c>
      <c r="BD55" s="125">
        <f>'025-2024_1 - SO 101 Komun...'!F37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24.75" customHeight="1">
      <c r="A56" s="114" t="s">
        <v>79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'025-2024_2 - Vedlejší roz...'!J30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7">
        <v>0</v>
      </c>
      <c r="AT56" s="128">
        <f>ROUND(SUM(AV56:AW56),2)</f>
        <v>0</v>
      </c>
      <c r="AU56" s="129">
        <f>'025-2024_2 - Vedlejší roz...'!P80</f>
        <v>0</v>
      </c>
      <c r="AV56" s="128">
        <f>'025-2024_2 - Vedlejší roz...'!J33</f>
        <v>0</v>
      </c>
      <c r="AW56" s="128">
        <f>'025-2024_2 - Vedlejší roz...'!J34</f>
        <v>0</v>
      </c>
      <c r="AX56" s="128">
        <f>'025-2024_2 - Vedlejší roz...'!J35</f>
        <v>0</v>
      </c>
      <c r="AY56" s="128">
        <f>'025-2024_2 - Vedlejší roz...'!J36</f>
        <v>0</v>
      </c>
      <c r="AZ56" s="128">
        <f>'025-2024_2 - Vedlejší roz...'!F33</f>
        <v>0</v>
      </c>
      <c r="BA56" s="128">
        <f>'025-2024_2 - Vedlejší roz...'!F34</f>
        <v>0</v>
      </c>
      <c r="BB56" s="128">
        <f>'025-2024_2 - Vedlejší roz...'!F35</f>
        <v>0</v>
      </c>
      <c r="BC56" s="128">
        <f>'025-2024_2 - Vedlejší roz...'!F36</f>
        <v>0</v>
      </c>
      <c r="BD56" s="130">
        <f>'025-2024_2 - Vedlejší roz...'!F37</f>
        <v>0</v>
      </c>
      <c r="BE56" s="7"/>
      <c r="BT56" s="126" t="s">
        <v>83</v>
      </c>
      <c r="BV56" s="126" t="s">
        <v>77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wHMKqGMB7YhskoK1z8dB7gfBwzgNr0F2EEHjS9/FcsZdKUceyWvIVUqjDj6TRQncuh7Bbsb0FCPSBPoa33vOOQ==" hashValue="vMxL/Y6zpvdtaqrqH1Y56E/tZRA0kVDLBpfTGKlSBnDwA+UeLRB6epdNfYmXwu3/qCmi6gc6m8pKhbGHUUMMt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25-2024_1 - SO 101 Komun...'!C2" display="/"/>
    <hyperlink ref="A56" location="'025-2024_2 - Vedlejší roz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ul. Školní II. etapa, Opatovice nad Labem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7. 11. 2024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ROUND((SUM(BE87:BE440)),  2)</f>
        <v>0</v>
      </c>
      <c r="G33" s="41"/>
      <c r="H33" s="41"/>
      <c r="I33" s="151">
        <v>0.20999999999999999</v>
      </c>
      <c r="J33" s="150">
        <f>ROUND(((SUM(BE87:BE440))*I33),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ROUND((SUM(BF87:BF440)),  2)</f>
        <v>0</v>
      </c>
      <c r="G34" s="41"/>
      <c r="H34" s="41"/>
      <c r="I34" s="151">
        <v>0.12</v>
      </c>
      <c r="J34" s="150">
        <f>ROUND(((SUM(BF87:BF440))*I34),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ROUND((SUM(BG87:BG440)),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ROUND((SUM(BH87:BH440)),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ROUND((SUM(BI87:BI440)),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ul. Školní II. etapa, Opatovice nad Labem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025/2024_1 - SO 101 Komunikace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Školní</v>
      </c>
      <c r="G52" s="43"/>
      <c r="H52" s="43"/>
      <c r="I52" s="35" t="s">
        <v>23</v>
      </c>
      <c r="J52" s="75" t="str">
        <f>IF(J12="","",J12)</f>
        <v>7. 11. 2024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Obec Opatovice nad Labem</v>
      </c>
      <c r="G54" s="43"/>
      <c r="H54" s="43"/>
      <c r="I54" s="35" t="s">
        <v>33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96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97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98</v>
      </c>
      <c r="E62" s="177"/>
      <c r="F62" s="177"/>
      <c r="G62" s="177"/>
      <c r="H62" s="177"/>
      <c r="I62" s="177"/>
      <c r="J62" s="178">
        <f>J208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99</v>
      </c>
      <c r="E63" s="177"/>
      <c r="F63" s="177"/>
      <c r="G63" s="177"/>
      <c r="H63" s="177"/>
      <c r="I63" s="177"/>
      <c r="J63" s="178">
        <f>J215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100</v>
      </c>
      <c r="E64" s="177"/>
      <c r="F64" s="177"/>
      <c r="G64" s="177"/>
      <c r="H64" s="177"/>
      <c r="I64" s="177"/>
      <c r="J64" s="178">
        <f>J302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101</v>
      </c>
      <c r="E65" s="177"/>
      <c r="F65" s="177"/>
      <c r="G65" s="177"/>
      <c r="H65" s="177"/>
      <c r="I65" s="177"/>
      <c r="J65" s="178">
        <f>J324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4"/>
      <c r="C66" s="175"/>
      <c r="D66" s="176" t="s">
        <v>102</v>
      </c>
      <c r="E66" s="177"/>
      <c r="F66" s="177"/>
      <c r="G66" s="177"/>
      <c r="H66" s="177"/>
      <c r="I66" s="177"/>
      <c r="J66" s="178">
        <f>J416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103</v>
      </c>
      <c r="E67" s="177"/>
      <c r="F67" s="177"/>
      <c r="G67" s="177"/>
      <c r="H67" s="177"/>
      <c r="I67" s="177"/>
      <c r="J67" s="178">
        <f>J434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104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ul. Školní II. etapa, Opatovice nad Labem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90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025/2024_1 - SO 101 Komunikace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Školní</v>
      </c>
      <c r="G81" s="43"/>
      <c r="H81" s="43"/>
      <c r="I81" s="35" t="s">
        <v>23</v>
      </c>
      <c r="J81" s="75" t="str">
        <f>IF(J12="","",J12)</f>
        <v>7. 11. 2024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Obec Opatovice nad Labem</v>
      </c>
      <c r="G83" s="43"/>
      <c r="H83" s="43"/>
      <c r="I83" s="35" t="s">
        <v>33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105</v>
      </c>
      <c r="D86" s="183" t="s">
        <v>60</v>
      </c>
      <c r="E86" s="183" t="s">
        <v>56</v>
      </c>
      <c r="F86" s="183" t="s">
        <v>57</v>
      </c>
      <c r="G86" s="183" t="s">
        <v>106</v>
      </c>
      <c r="H86" s="183" t="s">
        <v>107</v>
      </c>
      <c r="I86" s="183" t="s">
        <v>108</v>
      </c>
      <c r="J86" s="183" t="s">
        <v>94</v>
      </c>
      <c r="K86" s="184" t="s">
        <v>109</v>
      </c>
      <c r="L86" s="185"/>
      <c r="M86" s="95" t="s">
        <v>19</v>
      </c>
      <c r="N86" s="96" t="s">
        <v>45</v>
      </c>
      <c r="O86" s="96" t="s">
        <v>110</v>
      </c>
      <c r="P86" s="96" t="s">
        <v>111</v>
      </c>
      <c r="Q86" s="96" t="s">
        <v>112</v>
      </c>
      <c r="R86" s="96" t="s">
        <v>113</v>
      </c>
      <c r="S86" s="96" t="s">
        <v>114</v>
      </c>
      <c r="T86" s="97" t="s">
        <v>115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116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</f>
        <v>0</v>
      </c>
      <c r="Q87" s="99"/>
      <c r="R87" s="188">
        <f>R88</f>
        <v>1048.6450652430001</v>
      </c>
      <c r="S87" s="99"/>
      <c r="T87" s="189">
        <f>T88</f>
        <v>205.73500000000001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95</v>
      </c>
      <c r="BK87" s="190">
        <f>BK88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117</v>
      </c>
      <c r="F88" s="194" t="s">
        <v>118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P89+P208+P215+P302+P324+P434</f>
        <v>0</v>
      </c>
      <c r="Q88" s="199"/>
      <c r="R88" s="200">
        <f>R89+R208+R215+R302+R324+R434</f>
        <v>1048.6450652430001</v>
      </c>
      <c r="S88" s="199"/>
      <c r="T88" s="201">
        <f>T89+T208+T215+T302+T324+T434</f>
        <v>205.73500000000001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119</v>
      </c>
      <c r="BK88" s="204">
        <f>BK89+BK208+BK215+BK302+BK324+BK434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83</v>
      </c>
      <c r="F89" s="205" t="s">
        <v>120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SUM(P90:P207)</f>
        <v>0</v>
      </c>
      <c r="Q89" s="199"/>
      <c r="R89" s="200">
        <f>SUM(R90:R207)</f>
        <v>186.7180395</v>
      </c>
      <c r="S89" s="199"/>
      <c r="T89" s="201">
        <f>SUM(T90:T207)</f>
        <v>195.80600000000001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119</v>
      </c>
      <c r="BK89" s="204">
        <f>SUM(BK90:BK207)</f>
        <v>0</v>
      </c>
    </row>
    <row r="90" s="2" customFormat="1" ht="24.15" customHeight="1">
      <c r="A90" s="41"/>
      <c r="B90" s="42"/>
      <c r="C90" s="207" t="s">
        <v>83</v>
      </c>
      <c r="D90" s="207" t="s">
        <v>121</v>
      </c>
      <c r="E90" s="208" t="s">
        <v>122</v>
      </c>
      <c r="F90" s="209" t="s">
        <v>123</v>
      </c>
      <c r="G90" s="210" t="s">
        <v>124</v>
      </c>
      <c r="H90" s="211">
        <v>4</v>
      </c>
      <c r="I90" s="212"/>
      <c r="J90" s="213">
        <f>ROUND(I90*H90,2)</f>
        <v>0</v>
      </c>
      <c r="K90" s="209" t="s">
        <v>125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126</v>
      </c>
      <c r="AT90" s="218" t="s">
        <v>121</v>
      </c>
      <c r="AU90" s="218" t="s">
        <v>85</v>
      </c>
      <c r="AY90" s="20" t="s">
        <v>119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126</v>
      </c>
      <c r="BM90" s="218" t="s">
        <v>127</v>
      </c>
    </row>
    <row r="91" s="2" customFormat="1">
      <c r="A91" s="41"/>
      <c r="B91" s="42"/>
      <c r="C91" s="43"/>
      <c r="D91" s="220" t="s">
        <v>128</v>
      </c>
      <c r="E91" s="43"/>
      <c r="F91" s="221" t="s">
        <v>129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128</v>
      </c>
      <c r="AU91" s="20" t="s">
        <v>85</v>
      </c>
    </row>
    <row r="92" s="2" customFormat="1" ht="37.8" customHeight="1">
      <c r="A92" s="41"/>
      <c r="B92" s="42"/>
      <c r="C92" s="207" t="s">
        <v>85</v>
      </c>
      <c r="D92" s="207" t="s">
        <v>121</v>
      </c>
      <c r="E92" s="208" t="s">
        <v>130</v>
      </c>
      <c r="F92" s="209" t="s">
        <v>131</v>
      </c>
      <c r="G92" s="210" t="s">
        <v>124</v>
      </c>
      <c r="H92" s="211">
        <v>197</v>
      </c>
      <c r="I92" s="212"/>
      <c r="J92" s="213">
        <f>ROUND(I92*H92,2)</f>
        <v>0</v>
      </c>
      <c r="K92" s="209" t="s">
        <v>125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0.26000000000000001</v>
      </c>
      <c r="T92" s="217">
        <f>S92*H92</f>
        <v>51.219999999999999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126</v>
      </c>
      <c r="AT92" s="218" t="s">
        <v>121</v>
      </c>
      <c r="AU92" s="218" t="s">
        <v>85</v>
      </c>
      <c r="AY92" s="20" t="s">
        <v>119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126</v>
      </c>
      <c r="BM92" s="218" t="s">
        <v>132</v>
      </c>
    </row>
    <row r="93" s="2" customFormat="1">
      <c r="A93" s="41"/>
      <c r="B93" s="42"/>
      <c r="C93" s="43"/>
      <c r="D93" s="220" t="s">
        <v>128</v>
      </c>
      <c r="E93" s="43"/>
      <c r="F93" s="221" t="s">
        <v>133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128</v>
      </c>
      <c r="AU93" s="20" t="s">
        <v>85</v>
      </c>
    </row>
    <row r="94" s="13" customFormat="1">
      <c r="A94" s="13"/>
      <c r="B94" s="225"/>
      <c r="C94" s="226"/>
      <c r="D94" s="227" t="s">
        <v>134</v>
      </c>
      <c r="E94" s="228" t="s">
        <v>19</v>
      </c>
      <c r="F94" s="229" t="s">
        <v>135</v>
      </c>
      <c r="G94" s="226"/>
      <c r="H94" s="230">
        <v>197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134</v>
      </c>
      <c r="AU94" s="236" t="s">
        <v>85</v>
      </c>
      <c r="AV94" s="13" t="s">
        <v>85</v>
      </c>
      <c r="AW94" s="13" t="s">
        <v>37</v>
      </c>
      <c r="AX94" s="13" t="s">
        <v>83</v>
      </c>
      <c r="AY94" s="236" t="s">
        <v>119</v>
      </c>
    </row>
    <row r="95" s="2" customFormat="1" ht="24.15" customHeight="1">
      <c r="A95" s="41"/>
      <c r="B95" s="42"/>
      <c r="C95" s="207" t="s">
        <v>136</v>
      </c>
      <c r="D95" s="207" t="s">
        <v>121</v>
      </c>
      <c r="E95" s="208" t="s">
        <v>137</v>
      </c>
      <c r="F95" s="209" t="s">
        <v>138</v>
      </c>
      <c r="G95" s="210" t="s">
        <v>124</v>
      </c>
      <c r="H95" s="211">
        <v>608</v>
      </c>
      <c r="I95" s="212"/>
      <c r="J95" s="213">
        <f>ROUND(I95*H95,2)</f>
        <v>0</v>
      </c>
      <c r="K95" s="209" t="s">
        <v>125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1.0000000000000001E-05</v>
      </c>
      <c r="R95" s="216">
        <f>Q95*H95</f>
        <v>0.0060800000000000003</v>
      </c>
      <c r="S95" s="216">
        <v>0.091999999999999998</v>
      </c>
      <c r="T95" s="217">
        <f>S95*H95</f>
        <v>55.936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126</v>
      </c>
      <c r="AT95" s="218" t="s">
        <v>121</v>
      </c>
      <c r="AU95" s="218" t="s">
        <v>85</v>
      </c>
      <c r="AY95" s="20" t="s">
        <v>119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126</v>
      </c>
      <c r="BM95" s="218" t="s">
        <v>139</v>
      </c>
    </row>
    <row r="96" s="2" customFormat="1">
      <c r="A96" s="41"/>
      <c r="B96" s="42"/>
      <c r="C96" s="43"/>
      <c r="D96" s="220" t="s">
        <v>128</v>
      </c>
      <c r="E96" s="43"/>
      <c r="F96" s="221" t="s">
        <v>140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128</v>
      </c>
      <c r="AU96" s="20" t="s">
        <v>85</v>
      </c>
    </row>
    <row r="97" s="13" customFormat="1">
      <c r="A97" s="13"/>
      <c r="B97" s="225"/>
      <c r="C97" s="226"/>
      <c r="D97" s="227" t="s">
        <v>134</v>
      </c>
      <c r="E97" s="228" t="s">
        <v>19</v>
      </c>
      <c r="F97" s="229" t="s">
        <v>141</v>
      </c>
      <c r="G97" s="226"/>
      <c r="H97" s="230">
        <v>608</v>
      </c>
      <c r="I97" s="231"/>
      <c r="J97" s="226"/>
      <c r="K97" s="226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134</v>
      </c>
      <c r="AU97" s="236" t="s">
        <v>85</v>
      </c>
      <c r="AV97" s="13" t="s">
        <v>85</v>
      </c>
      <c r="AW97" s="13" t="s">
        <v>37</v>
      </c>
      <c r="AX97" s="13" t="s">
        <v>83</v>
      </c>
      <c r="AY97" s="236" t="s">
        <v>119</v>
      </c>
    </row>
    <row r="98" s="2" customFormat="1" ht="24.15" customHeight="1">
      <c r="A98" s="41"/>
      <c r="B98" s="42"/>
      <c r="C98" s="207" t="s">
        <v>126</v>
      </c>
      <c r="D98" s="207" t="s">
        <v>121</v>
      </c>
      <c r="E98" s="208" t="s">
        <v>142</v>
      </c>
      <c r="F98" s="209" t="s">
        <v>143</v>
      </c>
      <c r="G98" s="210" t="s">
        <v>124</v>
      </c>
      <c r="H98" s="211">
        <v>212</v>
      </c>
      <c r="I98" s="212"/>
      <c r="J98" s="213">
        <f>ROUND(I98*H98,2)</f>
        <v>0</v>
      </c>
      <c r="K98" s="209" t="s">
        <v>125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1.0000000000000001E-05</v>
      </c>
      <c r="R98" s="216">
        <f>Q98*H98</f>
        <v>0.0021200000000000004</v>
      </c>
      <c r="S98" s="216">
        <v>0.11500000000000001</v>
      </c>
      <c r="T98" s="217">
        <f>S98*H98</f>
        <v>24.380000000000003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126</v>
      </c>
      <c r="AT98" s="218" t="s">
        <v>121</v>
      </c>
      <c r="AU98" s="218" t="s">
        <v>85</v>
      </c>
      <c r="AY98" s="20" t="s">
        <v>119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126</v>
      </c>
      <c r="BM98" s="218" t="s">
        <v>144</v>
      </c>
    </row>
    <row r="99" s="2" customFormat="1">
      <c r="A99" s="41"/>
      <c r="B99" s="42"/>
      <c r="C99" s="43"/>
      <c r="D99" s="220" t="s">
        <v>128</v>
      </c>
      <c r="E99" s="43"/>
      <c r="F99" s="221" t="s">
        <v>145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128</v>
      </c>
      <c r="AU99" s="20" t="s">
        <v>85</v>
      </c>
    </row>
    <row r="100" s="13" customFormat="1">
      <c r="A100" s="13"/>
      <c r="B100" s="225"/>
      <c r="C100" s="226"/>
      <c r="D100" s="227" t="s">
        <v>134</v>
      </c>
      <c r="E100" s="228" t="s">
        <v>19</v>
      </c>
      <c r="F100" s="229" t="s">
        <v>146</v>
      </c>
      <c r="G100" s="226"/>
      <c r="H100" s="230">
        <v>212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134</v>
      </c>
      <c r="AU100" s="236" t="s">
        <v>85</v>
      </c>
      <c r="AV100" s="13" t="s">
        <v>85</v>
      </c>
      <c r="AW100" s="13" t="s">
        <v>37</v>
      </c>
      <c r="AX100" s="13" t="s">
        <v>83</v>
      </c>
      <c r="AY100" s="236" t="s">
        <v>119</v>
      </c>
    </row>
    <row r="101" s="2" customFormat="1" ht="24.15" customHeight="1">
      <c r="A101" s="41"/>
      <c r="B101" s="42"/>
      <c r="C101" s="207" t="s">
        <v>147</v>
      </c>
      <c r="D101" s="207" t="s">
        <v>121</v>
      </c>
      <c r="E101" s="208" t="s">
        <v>148</v>
      </c>
      <c r="F101" s="209" t="s">
        <v>149</v>
      </c>
      <c r="G101" s="210" t="s">
        <v>150</v>
      </c>
      <c r="H101" s="211">
        <v>71</v>
      </c>
      <c r="I101" s="212"/>
      <c r="J101" s="213">
        <f>ROUND(I101*H101,2)</f>
        <v>0</v>
      </c>
      <c r="K101" s="209" t="s">
        <v>125</v>
      </c>
      <c r="L101" s="47"/>
      <c r="M101" s="214" t="s">
        <v>19</v>
      </c>
      <c r="N101" s="215" t="s">
        <v>46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0.23000000000000001</v>
      </c>
      <c r="T101" s="217">
        <f>S101*H101</f>
        <v>16.330000000000002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126</v>
      </c>
      <c r="AT101" s="218" t="s">
        <v>121</v>
      </c>
      <c r="AU101" s="218" t="s">
        <v>85</v>
      </c>
      <c r="AY101" s="20" t="s">
        <v>119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83</v>
      </c>
      <c r="BK101" s="219">
        <f>ROUND(I101*H101,2)</f>
        <v>0</v>
      </c>
      <c r="BL101" s="20" t="s">
        <v>126</v>
      </c>
      <c r="BM101" s="218" t="s">
        <v>151</v>
      </c>
    </row>
    <row r="102" s="2" customFormat="1">
      <c r="A102" s="41"/>
      <c r="B102" s="42"/>
      <c r="C102" s="43"/>
      <c r="D102" s="220" t="s">
        <v>128</v>
      </c>
      <c r="E102" s="43"/>
      <c r="F102" s="221" t="s">
        <v>152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128</v>
      </c>
      <c r="AU102" s="20" t="s">
        <v>85</v>
      </c>
    </row>
    <row r="103" s="14" customFormat="1">
      <c r="A103" s="14"/>
      <c r="B103" s="237"/>
      <c r="C103" s="238"/>
      <c r="D103" s="227" t="s">
        <v>134</v>
      </c>
      <c r="E103" s="239" t="s">
        <v>19</v>
      </c>
      <c r="F103" s="240" t="s">
        <v>153</v>
      </c>
      <c r="G103" s="238"/>
      <c r="H103" s="239" t="s">
        <v>19</v>
      </c>
      <c r="I103" s="241"/>
      <c r="J103" s="238"/>
      <c r="K103" s="238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134</v>
      </c>
      <c r="AU103" s="246" t="s">
        <v>85</v>
      </c>
      <c r="AV103" s="14" t="s">
        <v>83</v>
      </c>
      <c r="AW103" s="14" t="s">
        <v>37</v>
      </c>
      <c r="AX103" s="14" t="s">
        <v>75</v>
      </c>
      <c r="AY103" s="246" t="s">
        <v>119</v>
      </c>
    </row>
    <row r="104" s="13" customFormat="1">
      <c r="A104" s="13"/>
      <c r="B104" s="225"/>
      <c r="C104" s="226"/>
      <c r="D104" s="227" t="s">
        <v>134</v>
      </c>
      <c r="E104" s="228" t="s">
        <v>19</v>
      </c>
      <c r="F104" s="229" t="s">
        <v>154</v>
      </c>
      <c r="G104" s="226"/>
      <c r="H104" s="230">
        <v>71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134</v>
      </c>
      <c r="AU104" s="236" t="s">
        <v>85</v>
      </c>
      <c r="AV104" s="13" t="s">
        <v>85</v>
      </c>
      <c r="AW104" s="13" t="s">
        <v>37</v>
      </c>
      <c r="AX104" s="13" t="s">
        <v>83</v>
      </c>
      <c r="AY104" s="236" t="s">
        <v>119</v>
      </c>
    </row>
    <row r="105" s="2" customFormat="1" ht="24.15" customHeight="1">
      <c r="A105" s="41"/>
      <c r="B105" s="42"/>
      <c r="C105" s="207" t="s">
        <v>155</v>
      </c>
      <c r="D105" s="207" t="s">
        <v>121</v>
      </c>
      <c r="E105" s="208" t="s">
        <v>156</v>
      </c>
      <c r="F105" s="209" t="s">
        <v>157</v>
      </c>
      <c r="G105" s="210" t="s">
        <v>150</v>
      </c>
      <c r="H105" s="211">
        <v>228</v>
      </c>
      <c r="I105" s="212"/>
      <c r="J105" s="213">
        <f>ROUND(I105*H105,2)</f>
        <v>0</v>
      </c>
      <c r="K105" s="209" t="s">
        <v>125</v>
      </c>
      <c r="L105" s="47"/>
      <c r="M105" s="214" t="s">
        <v>19</v>
      </c>
      <c r="N105" s="215" t="s">
        <v>46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0.20499999999999999</v>
      </c>
      <c r="T105" s="217">
        <f>S105*H105</f>
        <v>46.739999999999995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126</v>
      </c>
      <c r="AT105" s="218" t="s">
        <v>121</v>
      </c>
      <c r="AU105" s="218" t="s">
        <v>85</v>
      </c>
      <c r="AY105" s="20" t="s">
        <v>119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83</v>
      </c>
      <c r="BK105" s="219">
        <f>ROUND(I105*H105,2)</f>
        <v>0</v>
      </c>
      <c r="BL105" s="20" t="s">
        <v>126</v>
      </c>
      <c r="BM105" s="218" t="s">
        <v>158</v>
      </c>
    </row>
    <row r="106" s="2" customFormat="1">
      <c r="A106" s="41"/>
      <c r="B106" s="42"/>
      <c r="C106" s="43"/>
      <c r="D106" s="220" t="s">
        <v>128</v>
      </c>
      <c r="E106" s="43"/>
      <c r="F106" s="221" t="s">
        <v>159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128</v>
      </c>
      <c r="AU106" s="20" t="s">
        <v>85</v>
      </c>
    </row>
    <row r="107" s="14" customFormat="1">
      <c r="A107" s="14"/>
      <c r="B107" s="237"/>
      <c r="C107" s="238"/>
      <c r="D107" s="227" t="s">
        <v>134</v>
      </c>
      <c r="E107" s="239" t="s">
        <v>19</v>
      </c>
      <c r="F107" s="240" t="s">
        <v>153</v>
      </c>
      <c r="G107" s="238"/>
      <c r="H107" s="239" t="s">
        <v>19</v>
      </c>
      <c r="I107" s="241"/>
      <c r="J107" s="238"/>
      <c r="K107" s="238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134</v>
      </c>
      <c r="AU107" s="246" t="s">
        <v>85</v>
      </c>
      <c r="AV107" s="14" t="s">
        <v>83</v>
      </c>
      <c r="AW107" s="14" t="s">
        <v>37</v>
      </c>
      <c r="AX107" s="14" t="s">
        <v>75</v>
      </c>
      <c r="AY107" s="246" t="s">
        <v>119</v>
      </c>
    </row>
    <row r="108" s="13" customFormat="1">
      <c r="A108" s="13"/>
      <c r="B108" s="225"/>
      <c r="C108" s="226"/>
      <c r="D108" s="227" t="s">
        <v>134</v>
      </c>
      <c r="E108" s="228" t="s">
        <v>19</v>
      </c>
      <c r="F108" s="229" t="s">
        <v>160</v>
      </c>
      <c r="G108" s="226"/>
      <c r="H108" s="230">
        <v>27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134</v>
      </c>
      <c r="AU108" s="236" t="s">
        <v>85</v>
      </c>
      <c r="AV108" s="13" t="s">
        <v>85</v>
      </c>
      <c r="AW108" s="13" t="s">
        <v>37</v>
      </c>
      <c r="AX108" s="13" t="s">
        <v>75</v>
      </c>
      <c r="AY108" s="236" t="s">
        <v>119</v>
      </c>
    </row>
    <row r="109" s="13" customFormat="1">
      <c r="A109" s="13"/>
      <c r="B109" s="225"/>
      <c r="C109" s="226"/>
      <c r="D109" s="227" t="s">
        <v>134</v>
      </c>
      <c r="E109" s="228" t="s">
        <v>19</v>
      </c>
      <c r="F109" s="229" t="s">
        <v>161</v>
      </c>
      <c r="G109" s="226"/>
      <c r="H109" s="230">
        <v>201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134</v>
      </c>
      <c r="AU109" s="236" t="s">
        <v>85</v>
      </c>
      <c r="AV109" s="13" t="s">
        <v>85</v>
      </c>
      <c r="AW109" s="13" t="s">
        <v>37</v>
      </c>
      <c r="AX109" s="13" t="s">
        <v>75</v>
      </c>
      <c r="AY109" s="236" t="s">
        <v>119</v>
      </c>
    </row>
    <row r="110" s="15" customFormat="1">
      <c r="A110" s="15"/>
      <c r="B110" s="247"/>
      <c r="C110" s="248"/>
      <c r="D110" s="227" t="s">
        <v>134</v>
      </c>
      <c r="E110" s="249" t="s">
        <v>19</v>
      </c>
      <c r="F110" s="250" t="s">
        <v>162</v>
      </c>
      <c r="G110" s="248"/>
      <c r="H110" s="251">
        <v>228</v>
      </c>
      <c r="I110" s="252"/>
      <c r="J110" s="248"/>
      <c r="K110" s="248"/>
      <c r="L110" s="253"/>
      <c r="M110" s="254"/>
      <c r="N110" s="255"/>
      <c r="O110" s="255"/>
      <c r="P110" s="255"/>
      <c r="Q110" s="255"/>
      <c r="R110" s="255"/>
      <c r="S110" s="255"/>
      <c r="T110" s="25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7" t="s">
        <v>134</v>
      </c>
      <c r="AU110" s="257" t="s">
        <v>85</v>
      </c>
      <c r="AV110" s="15" t="s">
        <v>126</v>
      </c>
      <c r="AW110" s="15" t="s">
        <v>37</v>
      </c>
      <c r="AX110" s="15" t="s">
        <v>83</v>
      </c>
      <c r="AY110" s="257" t="s">
        <v>119</v>
      </c>
    </row>
    <row r="111" s="2" customFormat="1" ht="24.15" customHeight="1">
      <c r="A111" s="41"/>
      <c r="B111" s="42"/>
      <c r="C111" s="207" t="s">
        <v>163</v>
      </c>
      <c r="D111" s="207" t="s">
        <v>121</v>
      </c>
      <c r="E111" s="208" t="s">
        <v>164</v>
      </c>
      <c r="F111" s="209" t="s">
        <v>165</v>
      </c>
      <c r="G111" s="210" t="s">
        <v>150</v>
      </c>
      <c r="H111" s="211">
        <v>30</v>
      </c>
      <c r="I111" s="212"/>
      <c r="J111" s="213">
        <f>ROUND(I111*H111,2)</f>
        <v>0</v>
      </c>
      <c r="K111" s="209" t="s">
        <v>125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0.040000000000000001</v>
      </c>
      <c r="T111" s="217">
        <f>S111*H111</f>
        <v>1.2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126</v>
      </c>
      <c r="AT111" s="218" t="s">
        <v>121</v>
      </c>
      <c r="AU111" s="218" t="s">
        <v>85</v>
      </c>
      <c r="AY111" s="20" t="s">
        <v>119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126</v>
      </c>
      <c r="BM111" s="218" t="s">
        <v>166</v>
      </c>
    </row>
    <row r="112" s="2" customFormat="1">
      <c r="A112" s="41"/>
      <c r="B112" s="42"/>
      <c r="C112" s="43"/>
      <c r="D112" s="220" t="s">
        <v>128</v>
      </c>
      <c r="E112" s="43"/>
      <c r="F112" s="221" t="s">
        <v>167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128</v>
      </c>
      <c r="AU112" s="20" t="s">
        <v>85</v>
      </c>
    </row>
    <row r="113" s="13" customFormat="1">
      <c r="A113" s="13"/>
      <c r="B113" s="225"/>
      <c r="C113" s="226"/>
      <c r="D113" s="227" t="s">
        <v>134</v>
      </c>
      <c r="E113" s="228" t="s">
        <v>19</v>
      </c>
      <c r="F113" s="229" t="s">
        <v>168</v>
      </c>
      <c r="G113" s="226"/>
      <c r="H113" s="230">
        <v>30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134</v>
      </c>
      <c r="AU113" s="236" t="s">
        <v>85</v>
      </c>
      <c r="AV113" s="13" t="s">
        <v>85</v>
      </c>
      <c r="AW113" s="13" t="s">
        <v>37</v>
      </c>
      <c r="AX113" s="13" t="s">
        <v>83</v>
      </c>
      <c r="AY113" s="236" t="s">
        <v>119</v>
      </c>
    </row>
    <row r="114" s="2" customFormat="1" ht="49.05" customHeight="1">
      <c r="A114" s="41"/>
      <c r="B114" s="42"/>
      <c r="C114" s="207" t="s">
        <v>169</v>
      </c>
      <c r="D114" s="207" t="s">
        <v>121</v>
      </c>
      <c r="E114" s="208" t="s">
        <v>170</v>
      </c>
      <c r="F114" s="209" t="s">
        <v>171</v>
      </c>
      <c r="G114" s="210" t="s">
        <v>150</v>
      </c>
      <c r="H114" s="211">
        <v>65</v>
      </c>
      <c r="I114" s="212"/>
      <c r="J114" s="213">
        <f>ROUND(I114*H114,2)</f>
        <v>0</v>
      </c>
      <c r="K114" s="209" t="s">
        <v>125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0.036904300000000001</v>
      </c>
      <c r="R114" s="216">
        <f>Q114*H114</f>
        <v>2.3987794999999998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126</v>
      </c>
      <c r="AT114" s="218" t="s">
        <v>121</v>
      </c>
      <c r="AU114" s="218" t="s">
        <v>85</v>
      </c>
      <c r="AY114" s="20" t="s">
        <v>119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126</v>
      </c>
      <c r="BM114" s="218" t="s">
        <v>172</v>
      </c>
    </row>
    <row r="115" s="2" customFormat="1">
      <c r="A115" s="41"/>
      <c r="B115" s="42"/>
      <c r="C115" s="43"/>
      <c r="D115" s="220" t="s">
        <v>128</v>
      </c>
      <c r="E115" s="43"/>
      <c r="F115" s="221" t="s">
        <v>173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128</v>
      </c>
      <c r="AU115" s="20" t="s">
        <v>85</v>
      </c>
    </row>
    <row r="116" s="14" customFormat="1">
      <c r="A116" s="14"/>
      <c r="B116" s="237"/>
      <c r="C116" s="238"/>
      <c r="D116" s="227" t="s">
        <v>134</v>
      </c>
      <c r="E116" s="239" t="s">
        <v>19</v>
      </c>
      <c r="F116" s="240" t="s">
        <v>153</v>
      </c>
      <c r="G116" s="238"/>
      <c r="H116" s="239" t="s">
        <v>19</v>
      </c>
      <c r="I116" s="241"/>
      <c r="J116" s="238"/>
      <c r="K116" s="238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134</v>
      </c>
      <c r="AU116" s="246" t="s">
        <v>85</v>
      </c>
      <c r="AV116" s="14" t="s">
        <v>83</v>
      </c>
      <c r="AW116" s="14" t="s">
        <v>37</v>
      </c>
      <c r="AX116" s="14" t="s">
        <v>75</v>
      </c>
      <c r="AY116" s="246" t="s">
        <v>119</v>
      </c>
    </row>
    <row r="117" s="14" customFormat="1">
      <c r="A117" s="14"/>
      <c r="B117" s="237"/>
      <c r="C117" s="238"/>
      <c r="D117" s="227" t="s">
        <v>134</v>
      </c>
      <c r="E117" s="239" t="s">
        <v>19</v>
      </c>
      <c r="F117" s="240" t="s">
        <v>174</v>
      </c>
      <c r="G117" s="238"/>
      <c r="H117" s="239" t="s">
        <v>19</v>
      </c>
      <c r="I117" s="241"/>
      <c r="J117" s="238"/>
      <c r="K117" s="238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134</v>
      </c>
      <c r="AU117" s="246" t="s">
        <v>85</v>
      </c>
      <c r="AV117" s="14" t="s">
        <v>83</v>
      </c>
      <c r="AW117" s="14" t="s">
        <v>37</v>
      </c>
      <c r="AX117" s="14" t="s">
        <v>75</v>
      </c>
      <c r="AY117" s="246" t="s">
        <v>119</v>
      </c>
    </row>
    <row r="118" s="13" customFormat="1">
      <c r="A118" s="13"/>
      <c r="B118" s="225"/>
      <c r="C118" s="226"/>
      <c r="D118" s="227" t="s">
        <v>134</v>
      </c>
      <c r="E118" s="228" t="s">
        <v>19</v>
      </c>
      <c r="F118" s="229" t="s">
        <v>175</v>
      </c>
      <c r="G118" s="226"/>
      <c r="H118" s="230">
        <v>65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134</v>
      </c>
      <c r="AU118" s="236" t="s">
        <v>85</v>
      </c>
      <c r="AV118" s="13" t="s">
        <v>85</v>
      </c>
      <c r="AW118" s="13" t="s">
        <v>37</v>
      </c>
      <c r="AX118" s="13" t="s">
        <v>83</v>
      </c>
      <c r="AY118" s="236" t="s">
        <v>119</v>
      </c>
    </row>
    <row r="119" s="2" customFormat="1" ht="24.15" customHeight="1">
      <c r="A119" s="41"/>
      <c r="B119" s="42"/>
      <c r="C119" s="207" t="s">
        <v>176</v>
      </c>
      <c r="D119" s="207" t="s">
        <v>121</v>
      </c>
      <c r="E119" s="208" t="s">
        <v>177</v>
      </c>
      <c r="F119" s="209" t="s">
        <v>178</v>
      </c>
      <c r="G119" s="210" t="s">
        <v>179</v>
      </c>
      <c r="H119" s="211">
        <v>16.25</v>
      </c>
      <c r="I119" s="212"/>
      <c r="J119" s="213">
        <f>ROUND(I119*H119,2)</f>
        <v>0</v>
      </c>
      <c r="K119" s="209" t="s">
        <v>125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126</v>
      </c>
      <c r="AT119" s="218" t="s">
        <v>121</v>
      </c>
      <c r="AU119" s="218" t="s">
        <v>85</v>
      </c>
      <c r="AY119" s="20" t="s">
        <v>119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126</v>
      </c>
      <c r="BM119" s="218" t="s">
        <v>180</v>
      </c>
    </row>
    <row r="120" s="2" customFormat="1">
      <c r="A120" s="41"/>
      <c r="B120" s="42"/>
      <c r="C120" s="43"/>
      <c r="D120" s="220" t="s">
        <v>128</v>
      </c>
      <c r="E120" s="43"/>
      <c r="F120" s="221" t="s">
        <v>181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128</v>
      </c>
      <c r="AU120" s="20" t="s">
        <v>85</v>
      </c>
    </row>
    <row r="121" s="13" customFormat="1">
      <c r="A121" s="13"/>
      <c r="B121" s="225"/>
      <c r="C121" s="226"/>
      <c r="D121" s="227" t="s">
        <v>134</v>
      </c>
      <c r="E121" s="228" t="s">
        <v>19</v>
      </c>
      <c r="F121" s="229" t="s">
        <v>182</v>
      </c>
      <c r="G121" s="226"/>
      <c r="H121" s="230">
        <v>16.25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134</v>
      </c>
      <c r="AU121" s="236" t="s">
        <v>85</v>
      </c>
      <c r="AV121" s="13" t="s">
        <v>85</v>
      </c>
      <c r="AW121" s="13" t="s">
        <v>37</v>
      </c>
      <c r="AX121" s="13" t="s">
        <v>83</v>
      </c>
      <c r="AY121" s="236" t="s">
        <v>119</v>
      </c>
    </row>
    <row r="122" s="2" customFormat="1" ht="21.75" customHeight="1">
      <c r="A122" s="41"/>
      <c r="B122" s="42"/>
      <c r="C122" s="207" t="s">
        <v>183</v>
      </c>
      <c r="D122" s="207" t="s">
        <v>121</v>
      </c>
      <c r="E122" s="208" t="s">
        <v>184</v>
      </c>
      <c r="F122" s="209" t="s">
        <v>185</v>
      </c>
      <c r="G122" s="210" t="s">
        <v>179</v>
      </c>
      <c r="H122" s="211">
        <v>306.83999999999997</v>
      </c>
      <c r="I122" s="212"/>
      <c r="J122" s="213">
        <f>ROUND(I122*H122,2)</f>
        <v>0</v>
      </c>
      <c r="K122" s="209" t="s">
        <v>125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126</v>
      </c>
      <c r="AT122" s="218" t="s">
        <v>121</v>
      </c>
      <c r="AU122" s="218" t="s">
        <v>85</v>
      </c>
      <c r="AY122" s="20" t="s">
        <v>119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126</v>
      </c>
      <c r="BM122" s="218" t="s">
        <v>186</v>
      </c>
    </row>
    <row r="123" s="2" customFormat="1">
      <c r="A123" s="41"/>
      <c r="B123" s="42"/>
      <c r="C123" s="43"/>
      <c r="D123" s="220" t="s">
        <v>128</v>
      </c>
      <c r="E123" s="43"/>
      <c r="F123" s="221" t="s">
        <v>187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128</v>
      </c>
      <c r="AU123" s="20" t="s">
        <v>85</v>
      </c>
    </row>
    <row r="124" s="14" customFormat="1">
      <c r="A124" s="14"/>
      <c r="B124" s="237"/>
      <c r="C124" s="238"/>
      <c r="D124" s="227" t="s">
        <v>134</v>
      </c>
      <c r="E124" s="239" t="s">
        <v>19</v>
      </c>
      <c r="F124" s="240" t="s">
        <v>188</v>
      </c>
      <c r="G124" s="238"/>
      <c r="H124" s="239" t="s">
        <v>19</v>
      </c>
      <c r="I124" s="241"/>
      <c r="J124" s="238"/>
      <c r="K124" s="238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134</v>
      </c>
      <c r="AU124" s="246" t="s">
        <v>85</v>
      </c>
      <c r="AV124" s="14" t="s">
        <v>83</v>
      </c>
      <c r="AW124" s="14" t="s">
        <v>37</v>
      </c>
      <c r="AX124" s="14" t="s">
        <v>75</v>
      </c>
      <c r="AY124" s="246" t="s">
        <v>119</v>
      </c>
    </row>
    <row r="125" s="13" customFormat="1">
      <c r="A125" s="13"/>
      <c r="B125" s="225"/>
      <c r="C125" s="226"/>
      <c r="D125" s="227" t="s">
        <v>134</v>
      </c>
      <c r="E125" s="228" t="s">
        <v>19</v>
      </c>
      <c r="F125" s="229" t="s">
        <v>189</v>
      </c>
      <c r="G125" s="226"/>
      <c r="H125" s="230">
        <v>48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134</v>
      </c>
      <c r="AU125" s="236" t="s">
        <v>85</v>
      </c>
      <c r="AV125" s="13" t="s">
        <v>85</v>
      </c>
      <c r="AW125" s="13" t="s">
        <v>37</v>
      </c>
      <c r="AX125" s="13" t="s">
        <v>75</v>
      </c>
      <c r="AY125" s="236" t="s">
        <v>119</v>
      </c>
    </row>
    <row r="126" s="13" customFormat="1">
      <c r="A126" s="13"/>
      <c r="B126" s="225"/>
      <c r="C126" s="226"/>
      <c r="D126" s="227" t="s">
        <v>134</v>
      </c>
      <c r="E126" s="228" t="s">
        <v>19</v>
      </c>
      <c r="F126" s="229" t="s">
        <v>190</v>
      </c>
      <c r="G126" s="226"/>
      <c r="H126" s="230">
        <v>37.5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134</v>
      </c>
      <c r="AU126" s="236" t="s">
        <v>85</v>
      </c>
      <c r="AV126" s="13" t="s">
        <v>85</v>
      </c>
      <c r="AW126" s="13" t="s">
        <v>37</v>
      </c>
      <c r="AX126" s="13" t="s">
        <v>75</v>
      </c>
      <c r="AY126" s="236" t="s">
        <v>119</v>
      </c>
    </row>
    <row r="127" s="13" customFormat="1">
      <c r="A127" s="13"/>
      <c r="B127" s="225"/>
      <c r="C127" s="226"/>
      <c r="D127" s="227" t="s">
        <v>134</v>
      </c>
      <c r="E127" s="228" t="s">
        <v>19</v>
      </c>
      <c r="F127" s="229" t="s">
        <v>191</v>
      </c>
      <c r="G127" s="226"/>
      <c r="H127" s="230">
        <v>16.640000000000001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134</v>
      </c>
      <c r="AU127" s="236" t="s">
        <v>85</v>
      </c>
      <c r="AV127" s="13" t="s">
        <v>85</v>
      </c>
      <c r="AW127" s="13" t="s">
        <v>37</v>
      </c>
      <c r="AX127" s="13" t="s">
        <v>75</v>
      </c>
      <c r="AY127" s="236" t="s">
        <v>119</v>
      </c>
    </row>
    <row r="128" s="13" customFormat="1">
      <c r="A128" s="13"/>
      <c r="B128" s="225"/>
      <c r="C128" s="226"/>
      <c r="D128" s="227" t="s">
        <v>134</v>
      </c>
      <c r="E128" s="228" t="s">
        <v>19</v>
      </c>
      <c r="F128" s="229" t="s">
        <v>192</v>
      </c>
      <c r="G128" s="226"/>
      <c r="H128" s="230">
        <v>92.099999999999994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134</v>
      </c>
      <c r="AU128" s="236" t="s">
        <v>85</v>
      </c>
      <c r="AV128" s="13" t="s">
        <v>85</v>
      </c>
      <c r="AW128" s="13" t="s">
        <v>37</v>
      </c>
      <c r="AX128" s="13" t="s">
        <v>75</v>
      </c>
      <c r="AY128" s="236" t="s">
        <v>119</v>
      </c>
    </row>
    <row r="129" s="16" customFormat="1">
      <c r="A129" s="16"/>
      <c r="B129" s="258"/>
      <c r="C129" s="259"/>
      <c r="D129" s="227" t="s">
        <v>134</v>
      </c>
      <c r="E129" s="260" t="s">
        <v>19</v>
      </c>
      <c r="F129" s="261" t="s">
        <v>193</v>
      </c>
      <c r="G129" s="259"/>
      <c r="H129" s="262">
        <v>194.24000000000001</v>
      </c>
      <c r="I129" s="263"/>
      <c r="J129" s="259"/>
      <c r="K129" s="259"/>
      <c r="L129" s="264"/>
      <c r="M129" s="265"/>
      <c r="N129" s="266"/>
      <c r="O129" s="266"/>
      <c r="P129" s="266"/>
      <c r="Q129" s="266"/>
      <c r="R129" s="266"/>
      <c r="S129" s="266"/>
      <c r="T129" s="267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T129" s="268" t="s">
        <v>134</v>
      </c>
      <c r="AU129" s="268" t="s">
        <v>85</v>
      </c>
      <c r="AV129" s="16" t="s">
        <v>136</v>
      </c>
      <c r="AW129" s="16" t="s">
        <v>37</v>
      </c>
      <c r="AX129" s="16" t="s">
        <v>75</v>
      </c>
      <c r="AY129" s="268" t="s">
        <v>119</v>
      </c>
    </row>
    <row r="130" s="14" customFormat="1">
      <c r="A130" s="14"/>
      <c r="B130" s="237"/>
      <c r="C130" s="238"/>
      <c r="D130" s="227" t="s">
        <v>134</v>
      </c>
      <c r="E130" s="239" t="s">
        <v>19</v>
      </c>
      <c r="F130" s="240" t="s">
        <v>194</v>
      </c>
      <c r="G130" s="238"/>
      <c r="H130" s="239" t="s">
        <v>19</v>
      </c>
      <c r="I130" s="241"/>
      <c r="J130" s="238"/>
      <c r="K130" s="238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134</v>
      </c>
      <c r="AU130" s="246" t="s">
        <v>85</v>
      </c>
      <c r="AV130" s="14" t="s">
        <v>83</v>
      </c>
      <c r="AW130" s="14" t="s">
        <v>37</v>
      </c>
      <c r="AX130" s="14" t="s">
        <v>75</v>
      </c>
      <c r="AY130" s="246" t="s">
        <v>119</v>
      </c>
    </row>
    <row r="131" s="13" customFormat="1">
      <c r="A131" s="13"/>
      <c r="B131" s="225"/>
      <c r="C131" s="226"/>
      <c r="D131" s="227" t="s">
        <v>134</v>
      </c>
      <c r="E131" s="228" t="s">
        <v>19</v>
      </c>
      <c r="F131" s="229" t="s">
        <v>195</v>
      </c>
      <c r="G131" s="226"/>
      <c r="H131" s="230">
        <v>40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134</v>
      </c>
      <c r="AU131" s="236" t="s">
        <v>85</v>
      </c>
      <c r="AV131" s="13" t="s">
        <v>85</v>
      </c>
      <c r="AW131" s="13" t="s">
        <v>37</v>
      </c>
      <c r="AX131" s="13" t="s">
        <v>75</v>
      </c>
      <c r="AY131" s="236" t="s">
        <v>119</v>
      </c>
    </row>
    <row r="132" s="13" customFormat="1">
      <c r="A132" s="13"/>
      <c r="B132" s="225"/>
      <c r="C132" s="226"/>
      <c r="D132" s="227" t="s">
        <v>134</v>
      </c>
      <c r="E132" s="228" t="s">
        <v>19</v>
      </c>
      <c r="F132" s="229" t="s">
        <v>196</v>
      </c>
      <c r="G132" s="226"/>
      <c r="H132" s="230">
        <v>18.75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134</v>
      </c>
      <c r="AU132" s="236" t="s">
        <v>85</v>
      </c>
      <c r="AV132" s="13" t="s">
        <v>85</v>
      </c>
      <c r="AW132" s="13" t="s">
        <v>37</v>
      </c>
      <c r="AX132" s="13" t="s">
        <v>75</v>
      </c>
      <c r="AY132" s="236" t="s">
        <v>119</v>
      </c>
    </row>
    <row r="133" s="13" customFormat="1">
      <c r="A133" s="13"/>
      <c r="B133" s="225"/>
      <c r="C133" s="226"/>
      <c r="D133" s="227" t="s">
        <v>134</v>
      </c>
      <c r="E133" s="228" t="s">
        <v>19</v>
      </c>
      <c r="F133" s="229" t="s">
        <v>197</v>
      </c>
      <c r="G133" s="226"/>
      <c r="H133" s="230">
        <v>7.7999999999999998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134</v>
      </c>
      <c r="AU133" s="236" t="s">
        <v>85</v>
      </c>
      <c r="AV133" s="13" t="s">
        <v>85</v>
      </c>
      <c r="AW133" s="13" t="s">
        <v>37</v>
      </c>
      <c r="AX133" s="13" t="s">
        <v>75</v>
      </c>
      <c r="AY133" s="236" t="s">
        <v>119</v>
      </c>
    </row>
    <row r="134" s="13" customFormat="1">
      <c r="A134" s="13"/>
      <c r="B134" s="225"/>
      <c r="C134" s="226"/>
      <c r="D134" s="227" t="s">
        <v>134</v>
      </c>
      <c r="E134" s="228" t="s">
        <v>19</v>
      </c>
      <c r="F134" s="229" t="s">
        <v>198</v>
      </c>
      <c r="G134" s="226"/>
      <c r="H134" s="230">
        <v>46.049999999999997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134</v>
      </c>
      <c r="AU134" s="236" t="s">
        <v>85</v>
      </c>
      <c r="AV134" s="13" t="s">
        <v>85</v>
      </c>
      <c r="AW134" s="13" t="s">
        <v>37</v>
      </c>
      <c r="AX134" s="13" t="s">
        <v>75</v>
      </c>
      <c r="AY134" s="236" t="s">
        <v>119</v>
      </c>
    </row>
    <row r="135" s="16" customFormat="1">
      <c r="A135" s="16"/>
      <c r="B135" s="258"/>
      <c r="C135" s="259"/>
      <c r="D135" s="227" t="s">
        <v>134</v>
      </c>
      <c r="E135" s="260" t="s">
        <v>19</v>
      </c>
      <c r="F135" s="261" t="s">
        <v>193</v>
      </c>
      <c r="G135" s="259"/>
      <c r="H135" s="262">
        <v>112.59999999999999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134</v>
      </c>
      <c r="AU135" s="268" t="s">
        <v>85</v>
      </c>
      <c r="AV135" s="16" t="s">
        <v>136</v>
      </c>
      <c r="AW135" s="16" t="s">
        <v>37</v>
      </c>
      <c r="AX135" s="16" t="s">
        <v>75</v>
      </c>
      <c r="AY135" s="268" t="s">
        <v>119</v>
      </c>
    </row>
    <row r="136" s="15" customFormat="1">
      <c r="A136" s="15"/>
      <c r="B136" s="247"/>
      <c r="C136" s="248"/>
      <c r="D136" s="227" t="s">
        <v>134</v>
      </c>
      <c r="E136" s="249" t="s">
        <v>19</v>
      </c>
      <c r="F136" s="250" t="s">
        <v>162</v>
      </c>
      <c r="G136" s="248"/>
      <c r="H136" s="251">
        <v>306.84000000000003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134</v>
      </c>
      <c r="AU136" s="257" t="s">
        <v>85</v>
      </c>
      <c r="AV136" s="15" t="s">
        <v>126</v>
      </c>
      <c r="AW136" s="15" t="s">
        <v>37</v>
      </c>
      <c r="AX136" s="15" t="s">
        <v>83</v>
      </c>
      <c r="AY136" s="257" t="s">
        <v>119</v>
      </c>
    </row>
    <row r="137" s="2" customFormat="1" ht="24.15" customHeight="1">
      <c r="A137" s="41"/>
      <c r="B137" s="42"/>
      <c r="C137" s="207" t="s">
        <v>199</v>
      </c>
      <c r="D137" s="207" t="s">
        <v>121</v>
      </c>
      <c r="E137" s="208" t="s">
        <v>200</v>
      </c>
      <c r="F137" s="209" t="s">
        <v>201</v>
      </c>
      <c r="G137" s="210" t="s">
        <v>179</v>
      </c>
      <c r="H137" s="211">
        <v>51</v>
      </c>
      <c r="I137" s="212"/>
      <c r="J137" s="213">
        <f>ROUND(I137*H137,2)</f>
        <v>0</v>
      </c>
      <c r="K137" s="209" t="s">
        <v>125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126</v>
      </c>
      <c r="AT137" s="218" t="s">
        <v>121</v>
      </c>
      <c r="AU137" s="218" t="s">
        <v>85</v>
      </c>
      <c r="AY137" s="20" t="s">
        <v>119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126</v>
      </c>
      <c r="BM137" s="218" t="s">
        <v>202</v>
      </c>
    </row>
    <row r="138" s="2" customFormat="1">
      <c r="A138" s="41"/>
      <c r="B138" s="42"/>
      <c r="C138" s="43"/>
      <c r="D138" s="220" t="s">
        <v>128</v>
      </c>
      <c r="E138" s="43"/>
      <c r="F138" s="221" t="s">
        <v>203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128</v>
      </c>
      <c r="AU138" s="20" t="s">
        <v>85</v>
      </c>
    </row>
    <row r="139" s="14" customFormat="1">
      <c r="A139" s="14"/>
      <c r="B139" s="237"/>
      <c r="C139" s="238"/>
      <c r="D139" s="227" t="s">
        <v>134</v>
      </c>
      <c r="E139" s="239" t="s">
        <v>19</v>
      </c>
      <c r="F139" s="240" t="s">
        <v>204</v>
      </c>
      <c r="G139" s="238"/>
      <c r="H139" s="239" t="s">
        <v>19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134</v>
      </c>
      <c r="AU139" s="246" t="s">
        <v>85</v>
      </c>
      <c r="AV139" s="14" t="s">
        <v>83</v>
      </c>
      <c r="AW139" s="14" t="s">
        <v>37</v>
      </c>
      <c r="AX139" s="14" t="s">
        <v>75</v>
      </c>
      <c r="AY139" s="246" t="s">
        <v>119</v>
      </c>
    </row>
    <row r="140" s="13" customFormat="1">
      <c r="A140" s="13"/>
      <c r="B140" s="225"/>
      <c r="C140" s="226"/>
      <c r="D140" s="227" t="s">
        <v>134</v>
      </c>
      <c r="E140" s="228" t="s">
        <v>19</v>
      </c>
      <c r="F140" s="229" t="s">
        <v>205</v>
      </c>
      <c r="G140" s="226"/>
      <c r="H140" s="230">
        <v>51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134</v>
      </c>
      <c r="AU140" s="236" t="s">
        <v>85</v>
      </c>
      <c r="AV140" s="13" t="s">
        <v>85</v>
      </c>
      <c r="AW140" s="13" t="s">
        <v>37</v>
      </c>
      <c r="AX140" s="13" t="s">
        <v>75</v>
      </c>
      <c r="AY140" s="236" t="s">
        <v>119</v>
      </c>
    </row>
    <row r="141" s="15" customFormat="1">
      <c r="A141" s="15"/>
      <c r="B141" s="247"/>
      <c r="C141" s="248"/>
      <c r="D141" s="227" t="s">
        <v>134</v>
      </c>
      <c r="E141" s="249" t="s">
        <v>19</v>
      </c>
      <c r="F141" s="250" t="s">
        <v>162</v>
      </c>
      <c r="G141" s="248"/>
      <c r="H141" s="251">
        <v>51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7" t="s">
        <v>134</v>
      </c>
      <c r="AU141" s="257" t="s">
        <v>85</v>
      </c>
      <c r="AV141" s="15" t="s">
        <v>126</v>
      </c>
      <c r="AW141" s="15" t="s">
        <v>37</v>
      </c>
      <c r="AX141" s="15" t="s">
        <v>83</v>
      </c>
      <c r="AY141" s="257" t="s">
        <v>119</v>
      </c>
    </row>
    <row r="142" s="2" customFormat="1" ht="16.5" customHeight="1">
      <c r="A142" s="41"/>
      <c r="B142" s="42"/>
      <c r="C142" s="207" t="s">
        <v>8</v>
      </c>
      <c r="D142" s="207" t="s">
        <v>121</v>
      </c>
      <c r="E142" s="208" t="s">
        <v>206</v>
      </c>
      <c r="F142" s="209" t="s">
        <v>207</v>
      </c>
      <c r="G142" s="210" t="s">
        <v>179</v>
      </c>
      <c r="H142" s="211">
        <v>7.2000000000000002</v>
      </c>
      <c r="I142" s="212"/>
      <c r="J142" s="213">
        <f>ROUND(I142*H142,2)</f>
        <v>0</v>
      </c>
      <c r="K142" s="209" t="s">
        <v>125</v>
      </c>
      <c r="L142" s="47"/>
      <c r="M142" s="214" t="s">
        <v>19</v>
      </c>
      <c r="N142" s="215" t="s">
        <v>46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126</v>
      </c>
      <c r="AT142" s="218" t="s">
        <v>121</v>
      </c>
      <c r="AU142" s="218" t="s">
        <v>85</v>
      </c>
      <c r="AY142" s="20" t="s">
        <v>119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126</v>
      </c>
      <c r="BM142" s="218" t="s">
        <v>208</v>
      </c>
    </row>
    <row r="143" s="2" customFormat="1">
      <c r="A143" s="41"/>
      <c r="B143" s="42"/>
      <c r="C143" s="43"/>
      <c r="D143" s="220" t="s">
        <v>128</v>
      </c>
      <c r="E143" s="43"/>
      <c r="F143" s="221" t="s">
        <v>209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128</v>
      </c>
      <c r="AU143" s="20" t="s">
        <v>85</v>
      </c>
    </row>
    <row r="144" s="14" customFormat="1">
      <c r="A144" s="14"/>
      <c r="B144" s="237"/>
      <c r="C144" s="238"/>
      <c r="D144" s="227" t="s">
        <v>134</v>
      </c>
      <c r="E144" s="239" t="s">
        <v>19</v>
      </c>
      <c r="F144" s="240" t="s">
        <v>204</v>
      </c>
      <c r="G144" s="238"/>
      <c r="H144" s="239" t="s">
        <v>19</v>
      </c>
      <c r="I144" s="241"/>
      <c r="J144" s="238"/>
      <c r="K144" s="238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134</v>
      </c>
      <c r="AU144" s="246" t="s">
        <v>85</v>
      </c>
      <c r="AV144" s="14" t="s">
        <v>83</v>
      </c>
      <c r="AW144" s="14" t="s">
        <v>37</v>
      </c>
      <c r="AX144" s="14" t="s">
        <v>75</v>
      </c>
      <c r="AY144" s="246" t="s">
        <v>119</v>
      </c>
    </row>
    <row r="145" s="13" customFormat="1">
      <c r="A145" s="13"/>
      <c r="B145" s="225"/>
      <c r="C145" s="226"/>
      <c r="D145" s="227" t="s">
        <v>134</v>
      </c>
      <c r="E145" s="228" t="s">
        <v>19</v>
      </c>
      <c r="F145" s="229" t="s">
        <v>210</v>
      </c>
      <c r="G145" s="226"/>
      <c r="H145" s="230">
        <v>7.2000000000000002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134</v>
      </c>
      <c r="AU145" s="236" t="s">
        <v>85</v>
      </c>
      <c r="AV145" s="13" t="s">
        <v>85</v>
      </c>
      <c r="AW145" s="13" t="s">
        <v>37</v>
      </c>
      <c r="AX145" s="13" t="s">
        <v>83</v>
      </c>
      <c r="AY145" s="236" t="s">
        <v>119</v>
      </c>
    </row>
    <row r="146" s="2" customFormat="1" ht="37.8" customHeight="1">
      <c r="A146" s="41"/>
      <c r="B146" s="42"/>
      <c r="C146" s="207" t="s">
        <v>211</v>
      </c>
      <c r="D146" s="207" t="s">
        <v>121</v>
      </c>
      <c r="E146" s="208" t="s">
        <v>212</v>
      </c>
      <c r="F146" s="209" t="s">
        <v>213</v>
      </c>
      <c r="G146" s="210" t="s">
        <v>179</v>
      </c>
      <c r="H146" s="211">
        <v>365.04000000000002</v>
      </c>
      <c r="I146" s="212"/>
      <c r="J146" s="213">
        <f>ROUND(I146*H146,2)</f>
        <v>0</v>
      </c>
      <c r="K146" s="209" t="s">
        <v>125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126</v>
      </c>
      <c r="AT146" s="218" t="s">
        <v>121</v>
      </c>
      <c r="AU146" s="218" t="s">
        <v>85</v>
      </c>
      <c r="AY146" s="20" t="s">
        <v>119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126</v>
      </c>
      <c r="BM146" s="218" t="s">
        <v>214</v>
      </c>
    </row>
    <row r="147" s="2" customFormat="1">
      <c r="A147" s="41"/>
      <c r="B147" s="42"/>
      <c r="C147" s="43"/>
      <c r="D147" s="220" t="s">
        <v>128</v>
      </c>
      <c r="E147" s="43"/>
      <c r="F147" s="221" t="s">
        <v>215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128</v>
      </c>
      <c r="AU147" s="20" t="s">
        <v>85</v>
      </c>
    </row>
    <row r="148" s="13" customFormat="1">
      <c r="A148" s="13"/>
      <c r="B148" s="225"/>
      <c r="C148" s="226"/>
      <c r="D148" s="227" t="s">
        <v>134</v>
      </c>
      <c r="E148" s="228" t="s">
        <v>19</v>
      </c>
      <c r="F148" s="229" t="s">
        <v>216</v>
      </c>
      <c r="G148" s="226"/>
      <c r="H148" s="230">
        <v>194.24000000000001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134</v>
      </c>
      <c r="AU148" s="236" t="s">
        <v>85</v>
      </c>
      <c r="AV148" s="13" t="s">
        <v>85</v>
      </c>
      <c r="AW148" s="13" t="s">
        <v>37</v>
      </c>
      <c r="AX148" s="13" t="s">
        <v>75</v>
      </c>
      <c r="AY148" s="236" t="s">
        <v>119</v>
      </c>
    </row>
    <row r="149" s="13" customFormat="1">
      <c r="A149" s="13"/>
      <c r="B149" s="225"/>
      <c r="C149" s="226"/>
      <c r="D149" s="227" t="s">
        <v>134</v>
      </c>
      <c r="E149" s="228" t="s">
        <v>19</v>
      </c>
      <c r="F149" s="229" t="s">
        <v>217</v>
      </c>
      <c r="G149" s="226"/>
      <c r="H149" s="230">
        <v>112.59999999999999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134</v>
      </c>
      <c r="AU149" s="236" t="s">
        <v>85</v>
      </c>
      <c r="AV149" s="13" t="s">
        <v>85</v>
      </c>
      <c r="AW149" s="13" t="s">
        <v>37</v>
      </c>
      <c r="AX149" s="13" t="s">
        <v>75</v>
      </c>
      <c r="AY149" s="236" t="s">
        <v>119</v>
      </c>
    </row>
    <row r="150" s="13" customFormat="1">
      <c r="A150" s="13"/>
      <c r="B150" s="225"/>
      <c r="C150" s="226"/>
      <c r="D150" s="227" t="s">
        <v>134</v>
      </c>
      <c r="E150" s="228" t="s">
        <v>19</v>
      </c>
      <c r="F150" s="229" t="s">
        <v>218</v>
      </c>
      <c r="G150" s="226"/>
      <c r="H150" s="230">
        <v>51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134</v>
      </c>
      <c r="AU150" s="236" t="s">
        <v>85</v>
      </c>
      <c r="AV150" s="13" t="s">
        <v>85</v>
      </c>
      <c r="AW150" s="13" t="s">
        <v>37</v>
      </c>
      <c r="AX150" s="13" t="s">
        <v>75</v>
      </c>
      <c r="AY150" s="236" t="s">
        <v>119</v>
      </c>
    </row>
    <row r="151" s="13" customFormat="1">
      <c r="A151" s="13"/>
      <c r="B151" s="225"/>
      <c r="C151" s="226"/>
      <c r="D151" s="227" t="s">
        <v>134</v>
      </c>
      <c r="E151" s="228" t="s">
        <v>19</v>
      </c>
      <c r="F151" s="229" t="s">
        <v>219</v>
      </c>
      <c r="G151" s="226"/>
      <c r="H151" s="230">
        <v>7.2000000000000002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134</v>
      </c>
      <c r="AU151" s="236" t="s">
        <v>85</v>
      </c>
      <c r="AV151" s="13" t="s">
        <v>85</v>
      </c>
      <c r="AW151" s="13" t="s">
        <v>37</v>
      </c>
      <c r="AX151" s="13" t="s">
        <v>75</v>
      </c>
      <c r="AY151" s="236" t="s">
        <v>119</v>
      </c>
    </row>
    <row r="152" s="15" customFormat="1">
      <c r="A152" s="15"/>
      <c r="B152" s="247"/>
      <c r="C152" s="248"/>
      <c r="D152" s="227" t="s">
        <v>134</v>
      </c>
      <c r="E152" s="249" t="s">
        <v>19</v>
      </c>
      <c r="F152" s="250" t="s">
        <v>162</v>
      </c>
      <c r="G152" s="248"/>
      <c r="H152" s="251">
        <v>365.04000000000002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7" t="s">
        <v>134</v>
      </c>
      <c r="AU152" s="257" t="s">
        <v>85</v>
      </c>
      <c r="AV152" s="15" t="s">
        <v>126</v>
      </c>
      <c r="AW152" s="15" t="s">
        <v>37</v>
      </c>
      <c r="AX152" s="15" t="s">
        <v>83</v>
      </c>
      <c r="AY152" s="257" t="s">
        <v>119</v>
      </c>
    </row>
    <row r="153" s="2" customFormat="1" ht="37.8" customHeight="1">
      <c r="A153" s="41"/>
      <c r="B153" s="42"/>
      <c r="C153" s="207" t="s">
        <v>220</v>
      </c>
      <c r="D153" s="207" t="s">
        <v>121</v>
      </c>
      <c r="E153" s="208" t="s">
        <v>221</v>
      </c>
      <c r="F153" s="209" t="s">
        <v>222</v>
      </c>
      <c r="G153" s="210" t="s">
        <v>179</v>
      </c>
      <c r="H153" s="211">
        <v>1825.2000000000001</v>
      </c>
      <c r="I153" s="212"/>
      <c r="J153" s="213">
        <f>ROUND(I153*H153,2)</f>
        <v>0</v>
      </c>
      <c r="K153" s="209" t="s">
        <v>125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126</v>
      </c>
      <c r="AT153" s="218" t="s">
        <v>121</v>
      </c>
      <c r="AU153" s="218" t="s">
        <v>85</v>
      </c>
      <c r="AY153" s="20" t="s">
        <v>119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126</v>
      </c>
      <c r="BM153" s="218" t="s">
        <v>223</v>
      </c>
    </row>
    <row r="154" s="2" customFormat="1">
      <c r="A154" s="41"/>
      <c r="B154" s="42"/>
      <c r="C154" s="43"/>
      <c r="D154" s="220" t="s">
        <v>128</v>
      </c>
      <c r="E154" s="43"/>
      <c r="F154" s="221" t="s">
        <v>224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128</v>
      </c>
      <c r="AU154" s="20" t="s">
        <v>85</v>
      </c>
    </row>
    <row r="155" s="14" customFormat="1">
      <c r="A155" s="14"/>
      <c r="B155" s="237"/>
      <c r="C155" s="238"/>
      <c r="D155" s="227" t="s">
        <v>134</v>
      </c>
      <c r="E155" s="239" t="s">
        <v>19</v>
      </c>
      <c r="F155" s="240" t="s">
        <v>225</v>
      </c>
      <c r="G155" s="238"/>
      <c r="H155" s="239" t="s">
        <v>19</v>
      </c>
      <c r="I155" s="241"/>
      <c r="J155" s="238"/>
      <c r="K155" s="238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134</v>
      </c>
      <c r="AU155" s="246" t="s">
        <v>85</v>
      </c>
      <c r="AV155" s="14" t="s">
        <v>83</v>
      </c>
      <c r="AW155" s="14" t="s">
        <v>37</v>
      </c>
      <c r="AX155" s="14" t="s">
        <v>75</v>
      </c>
      <c r="AY155" s="246" t="s">
        <v>119</v>
      </c>
    </row>
    <row r="156" s="13" customFormat="1">
      <c r="A156" s="13"/>
      <c r="B156" s="225"/>
      <c r="C156" s="226"/>
      <c r="D156" s="227" t="s">
        <v>134</v>
      </c>
      <c r="E156" s="228" t="s">
        <v>19</v>
      </c>
      <c r="F156" s="229" t="s">
        <v>226</v>
      </c>
      <c r="G156" s="226"/>
      <c r="H156" s="230">
        <v>971.20000000000005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134</v>
      </c>
      <c r="AU156" s="236" t="s">
        <v>85</v>
      </c>
      <c r="AV156" s="13" t="s">
        <v>85</v>
      </c>
      <c r="AW156" s="13" t="s">
        <v>37</v>
      </c>
      <c r="AX156" s="13" t="s">
        <v>75</v>
      </c>
      <c r="AY156" s="236" t="s">
        <v>119</v>
      </c>
    </row>
    <row r="157" s="13" customFormat="1">
      <c r="A157" s="13"/>
      <c r="B157" s="225"/>
      <c r="C157" s="226"/>
      <c r="D157" s="227" t="s">
        <v>134</v>
      </c>
      <c r="E157" s="228" t="s">
        <v>19</v>
      </c>
      <c r="F157" s="229" t="s">
        <v>227</v>
      </c>
      <c r="G157" s="226"/>
      <c r="H157" s="230">
        <v>563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134</v>
      </c>
      <c r="AU157" s="236" t="s">
        <v>85</v>
      </c>
      <c r="AV157" s="13" t="s">
        <v>85</v>
      </c>
      <c r="AW157" s="13" t="s">
        <v>37</v>
      </c>
      <c r="AX157" s="13" t="s">
        <v>75</v>
      </c>
      <c r="AY157" s="236" t="s">
        <v>119</v>
      </c>
    </row>
    <row r="158" s="13" customFormat="1">
      <c r="A158" s="13"/>
      <c r="B158" s="225"/>
      <c r="C158" s="226"/>
      <c r="D158" s="227" t="s">
        <v>134</v>
      </c>
      <c r="E158" s="228" t="s">
        <v>19</v>
      </c>
      <c r="F158" s="229" t="s">
        <v>228</v>
      </c>
      <c r="G158" s="226"/>
      <c r="H158" s="230">
        <v>255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134</v>
      </c>
      <c r="AU158" s="236" t="s">
        <v>85</v>
      </c>
      <c r="AV158" s="13" t="s">
        <v>85</v>
      </c>
      <c r="AW158" s="13" t="s">
        <v>37</v>
      </c>
      <c r="AX158" s="13" t="s">
        <v>75</v>
      </c>
      <c r="AY158" s="236" t="s">
        <v>119</v>
      </c>
    </row>
    <row r="159" s="13" customFormat="1">
      <c r="A159" s="13"/>
      <c r="B159" s="225"/>
      <c r="C159" s="226"/>
      <c r="D159" s="227" t="s">
        <v>134</v>
      </c>
      <c r="E159" s="228" t="s">
        <v>19</v>
      </c>
      <c r="F159" s="229" t="s">
        <v>229</v>
      </c>
      <c r="G159" s="226"/>
      <c r="H159" s="230">
        <v>36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134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119</v>
      </c>
    </row>
    <row r="160" s="15" customFormat="1">
      <c r="A160" s="15"/>
      <c r="B160" s="247"/>
      <c r="C160" s="248"/>
      <c r="D160" s="227" t="s">
        <v>134</v>
      </c>
      <c r="E160" s="249" t="s">
        <v>19</v>
      </c>
      <c r="F160" s="250" t="s">
        <v>162</v>
      </c>
      <c r="G160" s="248"/>
      <c r="H160" s="251">
        <v>1825.2000000000001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7" t="s">
        <v>134</v>
      </c>
      <c r="AU160" s="257" t="s">
        <v>85</v>
      </c>
      <c r="AV160" s="15" t="s">
        <v>126</v>
      </c>
      <c r="AW160" s="15" t="s">
        <v>37</v>
      </c>
      <c r="AX160" s="15" t="s">
        <v>83</v>
      </c>
      <c r="AY160" s="257" t="s">
        <v>119</v>
      </c>
    </row>
    <row r="161" s="2" customFormat="1" ht="24.15" customHeight="1">
      <c r="A161" s="41"/>
      <c r="B161" s="42"/>
      <c r="C161" s="207" t="s">
        <v>230</v>
      </c>
      <c r="D161" s="207" t="s">
        <v>121</v>
      </c>
      <c r="E161" s="208" t="s">
        <v>231</v>
      </c>
      <c r="F161" s="209" t="s">
        <v>232</v>
      </c>
      <c r="G161" s="210" t="s">
        <v>233</v>
      </c>
      <c r="H161" s="211">
        <v>657.072</v>
      </c>
      <c r="I161" s="212"/>
      <c r="J161" s="213">
        <f>ROUND(I161*H161,2)</f>
        <v>0</v>
      </c>
      <c r="K161" s="209" t="s">
        <v>125</v>
      </c>
      <c r="L161" s="47"/>
      <c r="M161" s="214" t="s">
        <v>19</v>
      </c>
      <c r="N161" s="215" t="s">
        <v>46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126</v>
      </c>
      <c r="AT161" s="218" t="s">
        <v>121</v>
      </c>
      <c r="AU161" s="218" t="s">
        <v>85</v>
      </c>
      <c r="AY161" s="20" t="s">
        <v>119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126</v>
      </c>
      <c r="BM161" s="218" t="s">
        <v>234</v>
      </c>
    </row>
    <row r="162" s="2" customFormat="1">
      <c r="A162" s="41"/>
      <c r="B162" s="42"/>
      <c r="C162" s="43"/>
      <c r="D162" s="220" t="s">
        <v>128</v>
      </c>
      <c r="E162" s="43"/>
      <c r="F162" s="221" t="s">
        <v>235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128</v>
      </c>
      <c r="AU162" s="20" t="s">
        <v>85</v>
      </c>
    </row>
    <row r="163" s="13" customFormat="1">
      <c r="A163" s="13"/>
      <c r="B163" s="225"/>
      <c r="C163" s="226"/>
      <c r="D163" s="227" t="s">
        <v>134</v>
      </c>
      <c r="E163" s="228" t="s">
        <v>19</v>
      </c>
      <c r="F163" s="229" t="s">
        <v>236</v>
      </c>
      <c r="G163" s="226"/>
      <c r="H163" s="230">
        <v>349.632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134</v>
      </c>
      <c r="AU163" s="236" t="s">
        <v>85</v>
      </c>
      <c r="AV163" s="13" t="s">
        <v>85</v>
      </c>
      <c r="AW163" s="13" t="s">
        <v>37</v>
      </c>
      <c r="AX163" s="13" t="s">
        <v>75</v>
      </c>
      <c r="AY163" s="236" t="s">
        <v>119</v>
      </c>
    </row>
    <row r="164" s="13" customFormat="1">
      <c r="A164" s="13"/>
      <c r="B164" s="225"/>
      <c r="C164" s="226"/>
      <c r="D164" s="227" t="s">
        <v>134</v>
      </c>
      <c r="E164" s="228" t="s">
        <v>19</v>
      </c>
      <c r="F164" s="229" t="s">
        <v>237</v>
      </c>
      <c r="G164" s="226"/>
      <c r="H164" s="230">
        <v>202.68000000000001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134</v>
      </c>
      <c r="AU164" s="236" t="s">
        <v>85</v>
      </c>
      <c r="AV164" s="13" t="s">
        <v>85</v>
      </c>
      <c r="AW164" s="13" t="s">
        <v>37</v>
      </c>
      <c r="AX164" s="13" t="s">
        <v>75</v>
      </c>
      <c r="AY164" s="236" t="s">
        <v>119</v>
      </c>
    </row>
    <row r="165" s="13" customFormat="1">
      <c r="A165" s="13"/>
      <c r="B165" s="225"/>
      <c r="C165" s="226"/>
      <c r="D165" s="227" t="s">
        <v>134</v>
      </c>
      <c r="E165" s="228" t="s">
        <v>19</v>
      </c>
      <c r="F165" s="229" t="s">
        <v>238</v>
      </c>
      <c r="G165" s="226"/>
      <c r="H165" s="230">
        <v>91.799999999999997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134</v>
      </c>
      <c r="AU165" s="236" t="s">
        <v>85</v>
      </c>
      <c r="AV165" s="13" t="s">
        <v>85</v>
      </c>
      <c r="AW165" s="13" t="s">
        <v>37</v>
      </c>
      <c r="AX165" s="13" t="s">
        <v>75</v>
      </c>
      <c r="AY165" s="236" t="s">
        <v>119</v>
      </c>
    </row>
    <row r="166" s="13" customFormat="1">
      <c r="A166" s="13"/>
      <c r="B166" s="225"/>
      <c r="C166" s="226"/>
      <c r="D166" s="227" t="s">
        <v>134</v>
      </c>
      <c r="E166" s="228" t="s">
        <v>19</v>
      </c>
      <c r="F166" s="229" t="s">
        <v>239</v>
      </c>
      <c r="G166" s="226"/>
      <c r="H166" s="230">
        <v>12.960000000000001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134</v>
      </c>
      <c r="AU166" s="236" t="s">
        <v>85</v>
      </c>
      <c r="AV166" s="13" t="s">
        <v>85</v>
      </c>
      <c r="AW166" s="13" t="s">
        <v>37</v>
      </c>
      <c r="AX166" s="13" t="s">
        <v>75</v>
      </c>
      <c r="AY166" s="236" t="s">
        <v>119</v>
      </c>
    </row>
    <row r="167" s="15" customFormat="1">
      <c r="A167" s="15"/>
      <c r="B167" s="247"/>
      <c r="C167" s="248"/>
      <c r="D167" s="227" t="s">
        <v>134</v>
      </c>
      <c r="E167" s="249" t="s">
        <v>19</v>
      </c>
      <c r="F167" s="250" t="s">
        <v>162</v>
      </c>
      <c r="G167" s="248"/>
      <c r="H167" s="251">
        <v>657.072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7" t="s">
        <v>134</v>
      </c>
      <c r="AU167" s="257" t="s">
        <v>85</v>
      </c>
      <c r="AV167" s="15" t="s">
        <v>126</v>
      </c>
      <c r="AW167" s="15" t="s">
        <v>37</v>
      </c>
      <c r="AX167" s="15" t="s">
        <v>83</v>
      </c>
      <c r="AY167" s="257" t="s">
        <v>119</v>
      </c>
    </row>
    <row r="168" s="2" customFormat="1" ht="24.15" customHeight="1">
      <c r="A168" s="41"/>
      <c r="B168" s="42"/>
      <c r="C168" s="207" t="s">
        <v>240</v>
      </c>
      <c r="D168" s="207" t="s">
        <v>121</v>
      </c>
      <c r="E168" s="208" t="s">
        <v>241</v>
      </c>
      <c r="F168" s="209" t="s">
        <v>242</v>
      </c>
      <c r="G168" s="210" t="s">
        <v>179</v>
      </c>
      <c r="H168" s="211">
        <v>365.04000000000002</v>
      </c>
      <c r="I168" s="212"/>
      <c r="J168" s="213">
        <f>ROUND(I168*H168,2)</f>
        <v>0</v>
      </c>
      <c r="K168" s="209" t="s">
        <v>125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126</v>
      </c>
      <c r="AT168" s="218" t="s">
        <v>121</v>
      </c>
      <c r="AU168" s="218" t="s">
        <v>85</v>
      </c>
      <c r="AY168" s="20" t="s">
        <v>119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126</v>
      </c>
      <c r="BM168" s="218" t="s">
        <v>243</v>
      </c>
    </row>
    <row r="169" s="2" customFormat="1">
      <c r="A169" s="41"/>
      <c r="B169" s="42"/>
      <c r="C169" s="43"/>
      <c r="D169" s="220" t="s">
        <v>128</v>
      </c>
      <c r="E169" s="43"/>
      <c r="F169" s="221" t="s">
        <v>244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128</v>
      </c>
      <c r="AU169" s="20" t="s">
        <v>85</v>
      </c>
    </row>
    <row r="170" s="13" customFormat="1">
      <c r="A170" s="13"/>
      <c r="B170" s="225"/>
      <c r="C170" s="226"/>
      <c r="D170" s="227" t="s">
        <v>134</v>
      </c>
      <c r="E170" s="228" t="s">
        <v>19</v>
      </c>
      <c r="F170" s="229" t="s">
        <v>216</v>
      </c>
      <c r="G170" s="226"/>
      <c r="H170" s="230">
        <v>194.24000000000001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134</v>
      </c>
      <c r="AU170" s="236" t="s">
        <v>85</v>
      </c>
      <c r="AV170" s="13" t="s">
        <v>85</v>
      </c>
      <c r="AW170" s="13" t="s">
        <v>37</v>
      </c>
      <c r="AX170" s="13" t="s">
        <v>75</v>
      </c>
      <c r="AY170" s="236" t="s">
        <v>119</v>
      </c>
    </row>
    <row r="171" s="13" customFormat="1">
      <c r="A171" s="13"/>
      <c r="B171" s="225"/>
      <c r="C171" s="226"/>
      <c r="D171" s="227" t="s">
        <v>134</v>
      </c>
      <c r="E171" s="228" t="s">
        <v>19</v>
      </c>
      <c r="F171" s="229" t="s">
        <v>217</v>
      </c>
      <c r="G171" s="226"/>
      <c r="H171" s="230">
        <v>112.59999999999999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134</v>
      </c>
      <c r="AU171" s="236" t="s">
        <v>85</v>
      </c>
      <c r="AV171" s="13" t="s">
        <v>85</v>
      </c>
      <c r="AW171" s="13" t="s">
        <v>37</v>
      </c>
      <c r="AX171" s="13" t="s">
        <v>75</v>
      </c>
      <c r="AY171" s="236" t="s">
        <v>119</v>
      </c>
    </row>
    <row r="172" s="13" customFormat="1">
      <c r="A172" s="13"/>
      <c r="B172" s="225"/>
      <c r="C172" s="226"/>
      <c r="D172" s="227" t="s">
        <v>134</v>
      </c>
      <c r="E172" s="228" t="s">
        <v>19</v>
      </c>
      <c r="F172" s="229" t="s">
        <v>218</v>
      </c>
      <c r="G172" s="226"/>
      <c r="H172" s="230">
        <v>51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134</v>
      </c>
      <c r="AU172" s="236" t="s">
        <v>85</v>
      </c>
      <c r="AV172" s="13" t="s">
        <v>85</v>
      </c>
      <c r="AW172" s="13" t="s">
        <v>37</v>
      </c>
      <c r="AX172" s="13" t="s">
        <v>75</v>
      </c>
      <c r="AY172" s="236" t="s">
        <v>119</v>
      </c>
    </row>
    <row r="173" s="13" customFormat="1">
      <c r="A173" s="13"/>
      <c r="B173" s="225"/>
      <c r="C173" s="226"/>
      <c r="D173" s="227" t="s">
        <v>134</v>
      </c>
      <c r="E173" s="228" t="s">
        <v>19</v>
      </c>
      <c r="F173" s="229" t="s">
        <v>219</v>
      </c>
      <c r="G173" s="226"/>
      <c r="H173" s="230">
        <v>7.2000000000000002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134</v>
      </c>
      <c r="AU173" s="236" t="s">
        <v>85</v>
      </c>
      <c r="AV173" s="13" t="s">
        <v>85</v>
      </c>
      <c r="AW173" s="13" t="s">
        <v>37</v>
      </c>
      <c r="AX173" s="13" t="s">
        <v>75</v>
      </c>
      <c r="AY173" s="236" t="s">
        <v>119</v>
      </c>
    </row>
    <row r="174" s="15" customFormat="1">
      <c r="A174" s="15"/>
      <c r="B174" s="247"/>
      <c r="C174" s="248"/>
      <c r="D174" s="227" t="s">
        <v>134</v>
      </c>
      <c r="E174" s="249" t="s">
        <v>19</v>
      </c>
      <c r="F174" s="250" t="s">
        <v>162</v>
      </c>
      <c r="G174" s="248"/>
      <c r="H174" s="251">
        <v>365.04000000000002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7" t="s">
        <v>134</v>
      </c>
      <c r="AU174" s="257" t="s">
        <v>85</v>
      </c>
      <c r="AV174" s="15" t="s">
        <v>126</v>
      </c>
      <c r="AW174" s="15" t="s">
        <v>37</v>
      </c>
      <c r="AX174" s="15" t="s">
        <v>83</v>
      </c>
      <c r="AY174" s="257" t="s">
        <v>119</v>
      </c>
    </row>
    <row r="175" s="2" customFormat="1" ht="24.15" customHeight="1">
      <c r="A175" s="41"/>
      <c r="B175" s="42"/>
      <c r="C175" s="207" t="s">
        <v>245</v>
      </c>
      <c r="D175" s="207" t="s">
        <v>121</v>
      </c>
      <c r="E175" s="208" t="s">
        <v>246</v>
      </c>
      <c r="F175" s="209" t="s">
        <v>247</v>
      </c>
      <c r="G175" s="210" t="s">
        <v>179</v>
      </c>
      <c r="H175" s="211">
        <v>51.399999999999999</v>
      </c>
      <c r="I175" s="212"/>
      <c r="J175" s="213">
        <f>ROUND(I175*H175,2)</f>
        <v>0</v>
      </c>
      <c r="K175" s="209" t="s">
        <v>125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126</v>
      </c>
      <c r="AT175" s="218" t="s">
        <v>121</v>
      </c>
      <c r="AU175" s="218" t="s">
        <v>85</v>
      </c>
      <c r="AY175" s="20" t="s">
        <v>119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126</v>
      </c>
      <c r="BM175" s="218" t="s">
        <v>248</v>
      </c>
    </row>
    <row r="176" s="2" customFormat="1">
      <c r="A176" s="41"/>
      <c r="B176" s="42"/>
      <c r="C176" s="43"/>
      <c r="D176" s="220" t="s">
        <v>128</v>
      </c>
      <c r="E176" s="43"/>
      <c r="F176" s="221" t="s">
        <v>249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128</v>
      </c>
      <c r="AU176" s="20" t="s">
        <v>85</v>
      </c>
    </row>
    <row r="177" s="13" customFormat="1">
      <c r="A177" s="13"/>
      <c r="B177" s="225"/>
      <c r="C177" s="226"/>
      <c r="D177" s="227" t="s">
        <v>134</v>
      </c>
      <c r="E177" s="228" t="s">
        <v>19</v>
      </c>
      <c r="F177" s="229" t="s">
        <v>250</v>
      </c>
      <c r="G177" s="226"/>
      <c r="H177" s="230">
        <v>44.200000000000003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134</v>
      </c>
      <c r="AU177" s="236" t="s">
        <v>85</v>
      </c>
      <c r="AV177" s="13" t="s">
        <v>85</v>
      </c>
      <c r="AW177" s="13" t="s">
        <v>37</v>
      </c>
      <c r="AX177" s="13" t="s">
        <v>75</v>
      </c>
      <c r="AY177" s="236" t="s">
        <v>119</v>
      </c>
    </row>
    <row r="178" s="13" customFormat="1">
      <c r="A178" s="13"/>
      <c r="B178" s="225"/>
      <c r="C178" s="226"/>
      <c r="D178" s="227" t="s">
        <v>134</v>
      </c>
      <c r="E178" s="228" t="s">
        <v>19</v>
      </c>
      <c r="F178" s="229" t="s">
        <v>251</v>
      </c>
      <c r="G178" s="226"/>
      <c r="H178" s="230">
        <v>7.2000000000000002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134</v>
      </c>
      <c r="AU178" s="236" t="s">
        <v>85</v>
      </c>
      <c r="AV178" s="13" t="s">
        <v>85</v>
      </c>
      <c r="AW178" s="13" t="s">
        <v>37</v>
      </c>
      <c r="AX178" s="13" t="s">
        <v>75</v>
      </c>
      <c r="AY178" s="236" t="s">
        <v>119</v>
      </c>
    </row>
    <row r="179" s="15" customFormat="1">
      <c r="A179" s="15"/>
      <c r="B179" s="247"/>
      <c r="C179" s="248"/>
      <c r="D179" s="227" t="s">
        <v>134</v>
      </c>
      <c r="E179" s="249" t="s">
        <v>19</v>
      </c>
      <c r="F179" s="250" t="s">
        <v>162</v>
      </c>
      <c r="G179" s="248"/>
      <c r="H179" s="251">
        <v>51.400000000000006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7" t="s">
        <v>134</v>
      </c>
      <c r="AU179" s="257" t="s">
        <v>85</v>
      </c>
      <c r="AV179" s="15" t="s">
        <v>126</v>
      </c>
      <c r="AW179" s="15" t="s">
        <v>37</v>
      </c>
      <c r="AX179" s="15" t="s">
        <v>83</v>
      </c>
      <c r="AY179" s="257" t="s">
        <v>119</v>
      </c>
    </row>
    <row r="180" s="2" customFormat="1" ht="37.8" customHeight="1">
      <c r="A180" s="41"/>
      <c r="B180" s="42"/>
      <c r="C180" s="207" t="s">
        <v>252</v>
      </c>
      <c r="D180" s="207" t="s">
        <v>121</v>
      </c>
      <c r="E180" s="208" t="s">
        <v>253</v>
      </c>
      <c r="F180" s="209" t="s">
        <v>254</v>
      </c>
      <c r="G180" s="210" t="s">
        <v>179</v>
      </c>
      <c r="H180" s="211">
        <v>5.8799999999999999</v>
      </c>
      <c r="I180" s="212"/>
      <c r="J180" s="213">
        <f>ROUND(I180*H180,2)</f>
        <v>0</v>
      </c>
      <c r="K180" s="209" t="s">
        <v>125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126</v>
      </c>
      <c r="AT180" s="218" t="s">
        <v>121</v>
      </c>
      <c r="AU180" s="218" t="s">
        <v>85</v>
      </c>
      <c r="AY180" s="20" t="s">
        <v>119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126</v>
      </c>
      <c r="BM180" s="218" t="s">
        <v>255</v>
      </c>
    </row>
    <row r="181" s="2" customFormat="1">
      <c r="A181" s="41"/>
      <c r="B181" s="42"/>
      <c r="C181" s="43"/>
      <c r="D181" s="220" t="s">
        <v>128</v>
      </c>
      <c r="E181" s="43"/>
      <c r="F181" s="221" t="s">
        <v>256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128</v>
      </c>
      <c r="AU181" s="20" t="s">
        <v>85</v>
      </c>
    </row>
    <row r="182" s="14" customFormat="1">
      <c r="A182" s="14"/>
      <c r="B182" s="237"/>
      <c r="C182" s="238"/>
      <c r="D182" s="227" t="s">
        <v>134</v>
      </c>
      <c r="E182" s="239" t="s">
        <v>19</v>
      </c>
      <c r="F182" s="240" t="s">
        <v>204</v>
      </c>
      <c r="G182" s="238"/>
      <c r="H182" s="239" t="s">
        <v>19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134</v>
      </c>
      <c r="AU182" s="246" t="s">
        <v>85</v>
      </c>
      <c r="AV182" s="14" t="s">
        <v>83</v>
      </c>
      <c r="AW182" s="14" t="s">
        <v>37</v>
      </c>
      <c r="AX182" s="14" t="s">
        <v>75</v>
      </c>
      <c r="AY182" s="246" t="s">
        <v>119</v>
      </c>
    </row>
    <row r="183" s="13" customFormat="1">
      <c r="A183" s="13"/>
      <c r="B183" s="225"/>
      <c r="C183" s="226"/>
      <c r="D183" s="227" t="s">
        <v>134</v>
      </c>
      <c r="E183" s="228" t="s">
        <v>19</v>
      </c>
      <c r="F183" s="229" t="s">
        <v>257</v>
      </c>
      <c r="G183" s="226"/>
      <c r="H183" s="230">
        <v>5.8799999999999999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134</v>
      </c>
      <c r="AU183" s="236" t="s">
        <v>85</v>
      </c>
      <c r="AV183" s="13" t="s">
        <v>85</v>
      </c>
      <c r="AW183" s="13" t="s">
        <v>37</v>
      </c>
      <c r="AX183" s="13" t="s">
        <v>83</v>
      </c>
      <c r="AY183" s="236" t="s">
        <v>119</v>
      </c>
    </row>
    <row r="184" s="2" customFormat="1" ht="16.5" customHeight="1">
      <c r="A184" s="41"/>
      <c r="B184" s="42"/>
      <c r="C184" s="269" t="s">
        <v>258</v>
      </c>
      <c r="D184" s="269" t="s">
        <v>259</v>
      </c>
      <c r="E184" s="270" t="s">
        <v>260</v>
      </c>
      <c r="F184" s="271" t="s">
        <v>261</v>
      </c>
      <c r="G184" s="272" t="s">
        <v>233</v>
      </c>
      <c r="H184" s="273">
        <v>103.104</v>
      </c>
      <c r="I184" s="274"/>
      <c r="J184" s="275">
        <f>ROUND(I184*H184,2)</f>
        <v>0</v>
      </c>
      <c r="K184" s="271" t="s">
        <v>19</v>
      </c>
      <c r="L184" s="276"/>
      <c r="M184" s="277" t="s">
        <v>19</v>
      </c>
      <c r="N184" s="278" t="s">
        <v>46</v>
      </c>
      <c r="O184" s="87"/>
      <c r="P184" s="216">
        <f>O184*H184</f>
        <v>0</v>
      </c>
      <c r="Q184" s="216">
        <v>1</v>
      </c>
      <c r="R184" s="216">
        <f>Q184*H184</f>
        <v>103.104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169</v>
      </c>
      <c r="AT184" s="218" t="s">
        <v>259</v>
      </c>
      <c r="AU184" s="218" t="s">
        <v>85</v>
      </c>
      <c r="AY184" s="20" t="s">
        <v>119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126</v>
      </c>
      <c r="BM184" s="218" t="s">
        <v>262</v>
      </c>
    </row>
    <row r="185" s="13" customFormat="1">
      <c r="A185" s="13"/>
      <c r="B185" s="225"/>
      <c r="C185" s="226"/>
      <c r="D185" s="227" t="s">
        <v>134</v>
      </c>
      <c r="E185" s="228" t="s">
        <v>19</v>
      </c>
      <c r="F185" s="229" t="s">
        <v>263</v>
      </c>
      <c r="G185" s="226"/>
      <c r="H185" s="230">
        <v>10.584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134</v>
      </c>
      <c r="AU185" s="236" t="s">
        <v>85</v>
      </c>
      <c r="AV185" s="13" t="s">
        <v>85</v>
      </c>
      <c r="AW185" s="13" t="s">
        <v>37</v>
      </c>
      <c r="AX185" s="13" t="s">
        <v>75</v>
      </c>
      <c r="AY185" s="236" t="s">
        <v>119</v>
      </c>
    </row>
    <row r="186" s="13" customFormat="1">
      <c r="A186" s="13"/>
      <c r="B186" s="225"/>
      <c r="C186" s="226"/>
      <c r="D186" s="227" t="s">
        <v>134</v>
      </c>
      <c r="E186" s="228" t="s">
        <v>19</v>
      </c>
      <c r="F186" s="229" t="s">
        <v>264</v>
      </c>
      <c r="G186" s="226"/>
      <c r="H186" s="230">
        <v>92.519999999999996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134</v>
      </c>
      <c r="AU186" s="236" t="s">
        <v>85</v>
      </c>
      <c r="AV186" s="13" t="s">
        <v>85</v>
      </c>
      <c r="AW186" s="13" t="s">
        <v>37</v>
      </c>
      <c r="AX186" s="13" t="s">
        <v>75</v>
      </c>
      <c r="AY186" s="236" t="s">
        <v>119</v>
      </c>
    </row>
    <row r="187" s="15" customFormat="1">
      <c r="A187" s="15"/>
      <c r="B187" s="247"/>
      <c r="C187" s="248"/>
      <c r="D187" s="227" t="s">
        <v>134</v>
      </c>
      <c r="E187" s="249" t="s">
        <v>19</v>
      </c>
      <c r="F187" s="250" t="s">
        <v>162</v>
      </c>
      <c r="G187" s="248"/>
      <c r="H187" s="251">
        <v>103.104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7" t="s">
        <v>134</v>
      </c>
      <c r="AU187" s="257" t="s">
        <v>85</v>
      </c>
      <c r="AV187" s="15" t="s">
        <v>126</v>
      </c>
      <c r="AW187" s="15" t="s">
        <v>37</v>
      </c>
      <c r="AX187" s="15" t="s">
        <v>83</v>
      </c>
      <c r="AY187" s="257" t="s">
        <v>119</v>
      </c>
    </row>
    <row r="188" s="2" customFormat="1" ht="24.15" customHeight="1">
      <c r="A188" s="41"/>
      <c r="B188" s="42"/>
      <c r="C188" s="207" t="s">
        <v>265</v>
      </c>
      <c r="D188" s="207" t="s">
        <v>121</v>
      </c>
      <c r="E188" s="208" t="s">
        <v>266</v>
      </c>
      <c r="F188" s="209" t="s">
        <v>267</v>
      </c>
      <c r="G188" s="210" t="s">
        <v>124</v>
      </c>
      <c r="H188" s="211">
        <v>451</v>
      </c>
      <c r="I188" s="212"/>
      <c r="J188" s="213">
        <f>ROUND(I188*H188,2)</f>
        <v>0</v>
      </c>
      <c r="K188" s="209" t="s">
        <v>125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126</v>
      </c>
      <c r="AT188" s="218" t="s">
        <v>121</v>
      </c>
      <c r="AU188" s="218" t="s">
        <v>85</v>
      </c>
      <c r="AY188" s="20" t="s">
        <v>119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126</v>
      </c>
      <c r="BM188" s="218" t="s">
        <v>268</v>
      </c>
    </row>
    <row r="189" s="2" customFormat="1">
      <c r="A189" s="41"/>
      <c r="B189" s="42"/>
      <c r="C189" s="43"/>
      <c r="D189" s="220" t="s">
        <v>128</v>
      </c>
      <c r="E189" s="43"/>
      <c r="F189" s="221" t="s">
        <v>269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128</v>
      </c>
      <c r="AU189" s="20" t="s">
        <v>85</v>
      </c>
    </row>
    <row r="190" s="14" customFormat="1">
      <c r="A190" s="14"/>
      <c r="B190" s="237"/>
      <c r="C190" s="238"/>
      <c r="D190" s="227" t="s">
        <v>134</v>
      </c>
      <c r="E190" s="239" t="s">
        <v>19</v>
      </c>
      <c r="F190" s="240" t="s">
        <v>270</v>
      </c>
      <c r="G190" s="238"/>
      <c r="H190" s="239" t="s">
        <v>19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134</v>
      </c>
      <c r="AU190" s="246" t="s">
        <v>85</v>
      </c>
      <c r="AV190" s="14" t="s">
        <v>83</v>
      </c>
      <c r="AW190" s="14" t="s">
        <v>37</v>
      </c>
      <c r="AX190" s="14" t="s">
        <v>75</v>
      </c>
      <c r="AY190" s="246" t="s">
        <v>119</v>
      </c>
    </row>
    <row r="191" s="13" customFormat="1">
      <c r="A191" s="13"/>
      <c r="B191" s="225"/>
      <c r="C191" s="226"/>
      <c r="D191" s="227" t="s">
        <v>134</v>
      </c>
      <c r="E191" s="228" t="s">
        <v>19</v>
      </c>
      <c r="F191" s="229" t="s">
        <v>271</v>
      </c>
      <c r="G191" s="226"/>
      <c r="H191" s="230">
        <v>451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134</v>
      </c>
      <c r="AU191" s="236" t="s">
        <v>85</v>
      </c>
      <c r="AV191" s="13" t="s">
        <v>85</v>
      </c>
      <c r="AW191" s="13" t="s">
        <v>37</v>
      </c>
      <c r="AX191" s="13" t="s">
        <v>83</v>
      </c>
      <c r="AY191" s="236" t="s">
        <v>119</v>
      </c>
    </row>
    <row r="192" s="2" customFormat="1" ht="16.5" customHeight="1">
      <c r="A192" s="41"/>
      <c r="B192" s="42"/>
      <c r="C192" s="269" t="s">
        <v>7</v>
      </c>
      <c r="D192" s="269" t="s">
        <v>259</v>
      </c>
      <c r="E192" s="270" t="s">
        <v>272</v>
      </c>
      <c r="F192" s="271" t="s">
        <v>273</v>
      </c>
      <c r="G192" s="272" t="s">
        <v>233</v>
      </c>
      <c r="H192" s="273">
        <v>81.180000000000007</v>
      </c>
      <c r="I192" s="274"/>
      <c r="J192" s="275">
        <f>ROUND(I192*H192,2)</f>
        <v>0</v>
      </c>
      <c r="K192" s="271" t="s">
        <v>125</v>
      </c>
      <c r="L192" s="276"/>
      <c r="M192" s="277" t="s">
        <v>19</v>
      </c>
      <c r="N192" s="278" t="s">
        <v>46</v>
      </c>
      <c r="O192" s="87"/>
      <c r="P192" s="216">
        <f>O192*H192</f>
        <v>0</v>
      </c>
      <c r="Q192" s="216">
        <v>1</v>
      </c>
      <c r="R192" s="216">
        <f>Q192*H192</f>
        <v>81.180000000000007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169</v>
      </c>
      <c r="AT192" s="218" t="s">
        <v>259</v>
      </c>
      <c r="AU192" s="218" t="s">
        <v>85</v>
      </c>
      <c r="AY192" s="20" t="s">
        <v>119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126</v>
      </c>
      <c r="BM192" s="218" t="s">
        <v>274</v>
      </c>
    </row>
    <row r="193" s="14" customFormat="1">
      <c r="A193" s="14"/>
      <c r="B193" s="237"/>
      <c r="C193" s="238"/>
      <c r="D193" s="227" t="s">
        <v>134</v>
      </c>
      <c r="E193" s="239" t="s">
        <v>19</v>
      </c>
      <c r="F193" s="240" t="s">
        <v>270</v>
      </c>
      <c r="G193" s="238"/>
      <c r="H193" s="239" t="s">
        <v>19</v>
      </c>
      <c r="I193" s="241"/>
      <c r="J193" s="238"/>
      <c r="K193" s="238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134</v>
      </c>
      <c r="AU193" s="246" t="s">
        <v>85</v>
      </c>
      <c r="AV193" s="14" t="s">
        <v>83</v>
      </c>
      <c r="AW193" s="14" t="s">
        <v>37</v>
      </c>
      <c r="AX193" s="14" t="s">
        <v>75</v>
      </c>
      <c r="AY193" s="246" t="s">
        <v>119</v>
      </c>
    </row>
    <row r="194" s="13" customFormat="1">
      <c r="A194" s="13"/>
      <c r="B194" s="225"/>
      <c r="C194" s="226"/>
      <c r="D194" s="227" t="s">
        <v>134</v>
      </c>
      <c r="E194" s="228" t="s">
        <v>19</v>
      </c>
      <c r="F194" s="229" t="s">
        <v>275</v>
      </c>
      <c r="G194" s="226"/>
      <c r="H194" s="230">
        <v>81.180000000000007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134</v>
      </c>
      <c r="AU194" s="236" t="s">
        <v>85</v>
      </c>
      <c r="AV194" s="13" t="s">
        <v>85</v>
      </c>
      <c r="AW194" s="13" t="s">
        <v>37</v>
      </c>
      <c r="AX194" s="13" t="s">
        <v>83</v>
      </c>
      <c r="AY194" s="236" t="s">
        <v>119</v>
      </c>
    </row>
    <row r="195" s="2" customFormat="1" ht="24.15" customHeight="1">
      <c r="A195" s="41"/>
      <c r="B195" s="42"/>
      <c r="C195" s="207" t="s">
        <v>276</v>
      </c>
      <c r="D195" s="207" t="s">
        <v>121</v>
      </c>
      <c r="E195" s="208" t="s">
        <v>277</v>
      </c>
      <c r="F195" s="209" t="s">
        <v>278</v>
      </c>
      <c r="G195" s="210" t="s">
        <v>124</v>
      </c>
      <c r="H195" s="211">
        <v>451</v>
      </c>
      <c r="I195" s="212"/>
      <c r="J195" s="213">
        <f>ROUND(I195*H195,2)</f>
        <v>0</v>
      </c>
      <c r="K195" s="209" t="s">
        <v>19</v>
      </c>
      <c r="L195" s="47"/>
      <c r="M195" s="214" t="s">
        <v>19</v>
      </c>
      <c r="N195" s="215" t="s">
        <v>46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126</v>
      </c>
      <c r="AT195" s="218" t="s">
        <v>121</v>
      </c>
      <c r="AU195" s="218" t="s">
        <v>85</v>
      </c>
      <c r="AY195" s="20" t="s">
        <v>119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126</v>
      </c>
      <c r="BM195" s="218" t="s">
        <v>279</v>
      </c>
    </row>
    <row r="196" s="14" customFormat="1">
      <c r="A196" s="14"/>
      <c r="B196" s="237"/>
      <c r="C196" s="238"/>
      <c r="D196" s="227" t="s">
        <v>134</v>
      </c>
      <c r="E196" s="239" t="s">
        <v>19</v>
      </c>
      <c r="F196" s="240" t="s">
        <v>270</v>
      </c>
      <c r="G196" s="238"/>
      <c r="H196" s="239" t="s">
        <v>19</v>
      </c>
      <c r="I196" s="241"/>
      <c r="J196" s="238"/>
      <c r="K196" s="238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134</v>
      </c>
      <c r="AU196" s="246" t="s">
        <v>85</v>
      </c>
      <c r="AV196" s="14" t="s">
        <v>83</v>
      </c>
      <c r="AW196" s="14" t="s">
        <v>37</v>
      </c>
      <c r="AX196" s="14" t="s">
        <v>75</v>
      </c>
      <c r="AY196" s="246" t="s">
        <v>119</v>
      </c>
    </row>
    <row r="197" s="13" customFormat="1">
      <c r="A197" s="13"/>
      <c r="B197" s="225"/>
      <c r="C197" s="226"/>
      <c r="D197" s="227" t="s">
        <v>134</v>
      </c>
      <c r="E197" s="228" t="s">
        <v>19</v>
      </c>
      <c r="F197" s="229" t="s">
        <v>280</v>
      </c>
      <c r="G197" s="226"/>
      <c r="H197" s="230">
        <v>451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134</v>
      </c>
      <c r="AU197" s="236" t="s">
        <v>85</v>
      </c>
      <c r="AV197" s="13" t="s">
        <v>85</v>
      </c>
      <c r="AW197" s="13" t="s">
        <v>37</v>
      </c>
      <c r="AX197" s="13" t="s">
        <v>83</v>
      </c>
      <c r="AY197" s="236" t="s">
        <v>119</v>
      </c>
    </row>
    <row r="198" s="2" customFormat="1" ht="16.5" customHeight="1">
      <c r="A198" s="41"/>
      <c r="B198" s="42"/>
      <c r="C198" s="269" t="s">
        <v>281</v>
      </c>
      <c r="D198" s="269" t="s">
        <v>259</v>
      </c>
      <c r="E198" s="270" t="s">
        <v>282</v>
      </c>
      <c r="F198" s="271" t="s">
        <v>283</v>
      </c>
      <c r="G198" s="272" t="s">
        <v>284</v>
      </c>
      <c r="H198" s="273">
        <v>27.059999999999999</v>
      </c>
      <c r="I198" s="274"/>
      <c r="J198" s="275">
        <f>ROUND(I198*H198,2)</f>
        <v>0</v>
      </c>
      <c r="K198" s="271" t="s">
        <v>125</v>
      </c>
      <c r="L198" s="276"/>
      <c r="M198" s="277" t="s">
        <v>19</v>
      </c>
      <c r="N198" s="278" t="s">
        <v>46</v>
      </c>
      <c r="O198" s="87"/>
      <c r="P198" s="216">
        <f>O198*H198</f>
        <v>0</v>
      </c>
      <c r="Q198" s="216">
        <v>0.001</v>
      </c>
      <c r="R198" s="216">
        <f>Q198*H198</f>
        <v>0.027060000000000001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169</v>
      </c>
      <c r="AT198" s="218" t="s">
        <v>259</v>
      </c>
      <c r="AU198" s="218" t="s">
        <v>85</v>
      </c>
      <c r="AY198" s="20" t="s">
        <v>119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126</v>
      </c>
      <c r="BM198" s="218" t="s">
        <v>285</v>
      </c>
    </row>
    <row r="199" s="13" customFormat="1">
      <c r="A199" s="13"/>
      <c r="B199" s="225"/>
      <c r="C199" s="226"/>
      <c r="D199" s="227" t="s">
        <v>134</v>
      </c>
      <c r="E199" s="228" t="s">
        <v>19</v>
      </c>
      <c r="F199" s="229" t="s">
        <v>286</v>
      </c>
      <c r="G199" s="226"/>
      <c r="H199" s="230">
        <v>27.059999999999999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134</v>
      </c>
      <c r="AU199" s="236" t="s">
        <v>85</v>
      </c>
      <c r="AV199" s="13" t="s">
        <v>85</v>
      </c>
      <c r="AW199" s="13" t="s">
        <v>37</v>
      </c>
      <c r="AX199" s="13" t="s">
        <v>83</v>
      </c>
      <c r="AY199" s="236" t="s">
        <v>119</v>
      </c>
    </row>
    <row r="200" s="2" customFormat="1" ht="21.75" customHeight="1">
      <c r="A200" s="41"/>
      <c r="B200" s="42"/>
      <c r="C200" s="207" t="s">
        <v>287</v>
      </c>
      <c r="D200" s="207" t="s">
        <v>121</v>
      </c>
      <c r="E200" s="208" t="s">
        <v>288</v>
      </c>
      <c r="F200" s="209" t="s">
        <v>289</v>
      </c>
      <c r="G200" s="210" t="s">
        <v>124</v>
      </c>
      <c r="H200" s="211">
        <v>644</v>
      </c>
      <c r="I200" s="212"/>
      <c r="J200" s="213">
        <f>ROUND(I200*H200,2)</f>
        <v>0</v>
      </c>
      <c r="K200" s="209" t="s">
        <v>125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126</v>
      </c>
      <c r="AT200" s="218" t="s">
        <v>121</v>
      </c>
      <c r="AU200" s="218" t="s">
        <v>85</v>
      </c>
      <c r="AY200" s="20" t="s">
        <v>119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126</v>
      </c>
      <c r="BM200" s="218" t="s">
        <v>290</v>
      </c>
    </row>
    <row r="201" s="2" customFormat="1">
      <c r="A201" s="41"/>
      <c r="B201" s="42"/>
      <c r="C201" s="43"/>
      <c r="D201" s="220" t="s">
        <v>128</v>
      </c>
      <c r="E201" s="43"/>
      <c r="F201" s="221" t="s">
        <v>291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128</v>
      </c>
      <c r="AU201" s="20" t="s">
        <v>85</v>
      </c>
    </row>
    <row r="202" s="14" customFormat="1">
      <c r="A202" s="14"/>
      <c r="B202" s="237"/>
      <c r="C202" s="238"/>
      <c r="D202" s="227" t="s">
        <v>134</v>
      </c>
      <c r="E202" s="239" t="s">
        <v>19</v>
      </c>
      <c r="F202" s="240" t="s">
        <v>153</v>
      </c>
      <c r="G202" s="238"/>
      <c r="H202" s="239" t="s">
        <v>19</v>
      </c>
      <c r="I202" s="241"/>
      <c r="J202" s="238"/>
      <c r="K202" s="238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134</v>
      </c>
      <c r="AU202" s="246" t="s">
        <v>85</v>
      </c>
      <c r="AV202" s="14" t="s">
        <v>83</v>
      </c>
      <c r="AW202" s="14" t="s">
        <v>37</v>
      </c>
      <c r="AX202" s="14" t="s">
        <v>75</v>
      </c>
      <c r="AY202" s="246" t="s">
        <v>119</v>
      </c>
    </row>
    <row r="203" s="13" customFormat="1">
      <c r="A203" s="13"/>
      <c r="B203" s="225"/>
      <c r="C203" s="226"/>
      <c r="D203" s="227" t="s">
        <v>134</v>
      </c>
      <c r="E203" s="228" t="s">
        <v>19</v>
      </c>
      <c r="F203" s="229" t="s">
        <v>292</v>
      </c>
      <c r="G203" s="226"/>
      <c r="H203" s="230">
        <v>160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134</v>
      </c>
      <c r="AU203" s="236" t="s">
        <v>85</v>
      </c>
      <c r="AV203" s="13" t="s">
        <v>85</v>
      </c>
      <c r="AW203" s="13" t="s">
        <v>37</v>
      </c>
      <c r="AX203" s="13" t="s">
        <v>75</v>
      </c>
      <c r="AY203" s="236" t="s">
        <v>119</v>
      </c>
    </row>
    <row r="204" s="13" customFormat="1">
      <c r="A204" s="13"/>
      <c r="B204" s="225"/>
      <c r="C204" s="226"/>
      <c r="D204" s="227" t="s">
        <v>134</v>
      </c>
      <c r="E204" s="228" t="s">
        <v>19</v>
      </c>
      <c r="F204" s="229" t="s">
        <v>293</v>
      </c>
      <c r="G204" s="226"/>
      <c r="H204" s="230">
        <v>52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134</v>
      </c>
      <c r="AU204" s="236" t="s">
        <v>85</v>
      </c>
      <c r="AV204" s="13" t="s">
        <v>85</v>
      </c>
      <c r="AW204" s="13" t="s">
        <v>37</v>
      </c>
      <c r="AX204" s="13" t="s">
        <v>75</v>
      </c>
      <c r="AY204" s="236" t="s">
        <v>119</v>
      </c>
    </row>
    <row r="205" s="13" customFormat="1">
      <c r="A205" s="13"/>
      <c r="B205" s="225"/>
      <c r="C205" s="226"/>
      <c r="D205" s="227" t="s">
        <v>134</v>
      </c>
      <c r="E205" s="228" t="s">
        <v>19</v>
      </c>
      <c r="F205" s="229" t="s">
        <v>294</v>
      </c>
      <c r="G205" s="226"/>
      <c r="H205" s="230">
        <v>125</v>
      </c>
      <c r="I205" s="231"/>
      <c r="J205" s="226"/>
      <c r="K205" s="226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134</v>
      </c>
      <c r="AU205" s="236" t="s">
        <v>85</v>
      </c>
      <c r="AV205" s="13" t="s">
        <v>85</v>
      </c>
      <c r="AW205" s="13" t="s">
        <v>37</v>
      </c>
      <c r="AX205" s="13" t="s">
        <v>75</v>
      </c>
      <c r="AY205" s="236" t="s">
        <v>119</v>
      </c>
    </row>
    <row r="206" s="13" customFormat="1">
      <c r="A206" s="13"/>
      <c r="B206" s="225"/>
      <c r="C206" s="226"/>
      <c r="D206" s="227" t="s">
        <v>134</v>
      </c>
      <c r="E206" s="228" t="s">
        <v>19</v>
      </c>
      <c r="F206" s="229" t="s">
        <v>295</v>
      </c>
      <c r="G206" s="226"/>
      <c r="H206" s="230">
        <v>307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134</v>
      </c>
      <c r="AU206" s="236" t="s">
        <v>85</v>
      </c>
      <c r="AV206" s="13" t="s">
        <v>85</v>
      </c>
      <c r="AW206" s="13" t="s">
        <v>37</v>
      </c>
      <c r="AX206" s="13" t="s">
        <v>75</v>
      </c>
      <c r="AY206" s="236" t="s">
        <v>119</v>
      </c>
    </row>
    <row r="207" s="15" customFormat="1">
      <c r="A207" s="15"/>
      <c r="B207" s="247"/>
      <c r="C207" s="248"/>
      <c r="D207" s="227" t="s">
        <v>134</v>
      </c>
      <c r="E207" s="249" t="s">
        <v>19</v>
      </c>
      <c r="F207" s="250" t="s">
        <v>162</v>
      </c>
      <c r="G207" s="248"/>
      <c r="H207" s="251">
        <v>644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7" t="s">
        <v>134</v>
      </c>
      <c r="AU207" s="257" t="s">
        <v>85</v>
      </c>
      <c r="AV207" s="15" t="s">
        <v>126</v>
      </c>
      <c r="AW207" s="15" t="s">
        <v>37</v>
      </c>
      <c r="AX207" s="15" t="s">
        <v>83</v>
      </c>
      <c r="AY207" s="257" t="s">
        <v>119</v>
      </c>
    </row>
    <row r="208" s="12" customFormat="1" ht="22.8" customHeight="1">
      <c r="A208" s="12"/>
      <c r="B208" s="191"/>
      <c r="C208" s="192"/>
      <c r="D208" s="193" t="s">
        <v>74</v>
      </c>
      <c r="E208" s="205" t="s">
        <v>126</v>
      </c>
      <c r="F208" s="205" t="s">
        <v>296</v>
      </c>
      <c r="G208" s="192"/>
      <c r="H208" s="192"/>
      <c r="I208" s="195"/>
      <c r="J208" s="206">
        <f>BK208</f>
        <v>0</v>
      </c>
      <c r="K208" s="192"/>
      <c r="L208" s="197"/>
      <c r="M208" s="198"/>
      <c r="N208" s="199"/>
      <c r="O208" s="199"/>
      <c r="P208" s="200">
        <f>SUM(P209:P214)</f>
        <v>0</v>
      </c>
      <c r="Q208" s="199"/>
      <c r="R208" s="200">
        <f>SUM(R209:R214)</f>
        <v>8.5902336800000008</v>
      </c>
      <c r="S208" s="199"/>
      <c r="T208" s="201">
        <f>SUM(T209:T214)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2" t="s">
        <v>83</v>
      </c>
      <c r="AT208" s="203" t="s">
        <v>74</v>
      </c>
      <c r="AU208" s="203" t="s">
        <v>83</v>
      </c>
      <c r="AY208" s="202" t="s">
        <v>119</v>
      </c>
      <c r="BK208" s="204">
        <f>SUM(BK209:BK214)</f>
        <v>0</v>
      </c>
    </row>
    <row r="209" s="2" customFormat="1" ht="21.75" customHeight="1">
      <c r="A209" s="41"/>
      <c r="B209" s="42"/>
      <c r="C209" s="207" t="s">
        <v>297</v>
      </c>
      <c r="D209" s="207" t="s">
        <v>121</v>
      </c>
      <c r="E209" s="208" t="s">
        <v>298</v>
      </c>
      <c r="F209" s="209" t="s">
        <v>299</v>
      </c>
      <c r="G209" s="210" t="s">
        <v>179</v>
      </c>
      <c r="H209" s="211">
        <v>3.3999999999999999</v>
      </c>
      <c r="I209" s="212"/>
      <c r="J209" s="213">
        <f>ROUND(I209*H209,2)</f>
        <v>0</v>
      </c>
      <c r="K209" s="209" t="s">
        <v>125</v>
      </c>
      <c r="L209" s="47"/>
      <c r="M209" s="214" t="s">
        <v>19</v>
      </c>
      <c r="N209" s="215" t="s">
        <v>46</v>
      </c>
      <c r="O209" s="87"/>
      <c r="P209" s="216">
        <f>O209*H209</f>
        <v>0</v>
      </c>
      <c r="Q209" s="216">
        <v>1.8907700000000001</v>
      </c>
      <c r="R209" s="216">
        <f>Q209*H209</f>
        <v>6.4286180000000002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126</v>
      </c>
      <c r="AT209" s="218" t="s">
        <v>121</v>
      </c>
      <c r="AU209" s="218" t="s">
        <v>85</v>
      </c>
      <c r="AY209" s="20" t="s">
        <v>119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126</v>
      </c>
      <c r="BM209" s="218" t="s">
        <v>300</v>
      </c>
    </row>
    <row r="210" s="2" customFormat="1">
      <c r="A210" s="41"/>
      <c r="B210" s="42"/>
      <c r="C210" s="43"/>
      <c r="D210" s="220" t="s">
        <v>128</v>
      </c>
      <c r="E210" s="43"/>
      <c r="F210" s="221" t="s">
        <v>301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128</v>
      </c>
      <c r="AU210" s="20" t="s">
        <v>85</v>
      </c>
    </row>
    <row r="211" s="13" customFormat="1">
      <c r="A211" s="13"/>
      <c r="B211" s="225"/>
      <c r="C211" s="226"/>
      <c r="D211" s="227" t="s">
        <v>134</v>
      </c>
      <c r="E211" s="228" t="s">
        <v>19</v>
      </c>
      <c r="F211" s="229" t="s">
        <v>302</v>
      </c>
      <c r="G211" s="226"/>
      <c r="H211" s="230">
        <v>3.3999999999999999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134</v>
      </c>
      <c r="AU211" s="236" t="s">
        <v>85</v>
      </c>
      <c r="AV211" s="13" t="s">
        <v>85</v>
      </c>
      <c r="AW211" s="13" t="s">
        <v>37</v>
      </c>
      <c r="AX211" s="13" t="s">
        <v>83</v>
      </c>
      <c r="AY211" s="236" t="s">
        <v>119</v>
      </c>
    </row>
    <row r="212" s="2" customFormat="1" ht="24.15" customHeight="1">
      <c r="A212" s="41"/>
      <c r="B212" s="42"/>
      <c r="C212" s="207" t="s">
        <v>303</v>
      </c>
      <c r="D212" s="207" t="s">
        <v>121</v>
      </c>
      <c r="E212" s="208" t="s">
        <v>304</v>
      </c>
      <c r="F212" s="209" t="s">
        <v>305</v>
      </c>
      <c r="G212" s="210" t="s">
        <v>179</v>
      </c>
      <c r="H212" s="211">
        <v>0.86399999999999999</v>
      </c>
      <c r="I212" s="212"/>
      <c r="J212" s="213">
        <f>ROUND(I212*H212,2)</f>
        <v>0</v>
      </c>
      <c r="K212" s="209" t="s">
        <v>125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2.5018699999999998</v>
      </c>
      <c r="R212" s="216">
        <f>Q212*H212</f>
        <v>2.1616156799999997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126</v>
      </c>
      <c r="AT212" s="218" t="s">
        <v>121</v>
      </c>
      <c r="AU212" s="218" t="s">
        <v>85</v>
      </c>
      <c r="AY212" s="20" t="s">
        <v>119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126</v>
      </c>
      <c r="BM212" s="218" t="s">
        <v>306</v>
      </c>
    </row>
    <row r="213" s="2" customFormat="1">
      <c r="A213" s="41"/>
      <c r="B213" s="42"/>
      <c r="C213" s="43"/>
      <c r="D213" s="220" t="s">
        <v>128</v>
      </c>
      <c r="E213" s="43"/>
      <c r="F213" s="221" t="s">
        <v>307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128</v>
      </c>
      <c r="AU213" s="20" t="s">
        <v>85</v>
      </c>
    </row>
    <row r="214" s="13" customFormat="1">
      <c r="A214" s="13"/>
      <c r="B214" s="225"/>
      <c r="C214" s="226"/>
      <c r="D214" s="227" t="s">
        <v>134</v>
      </c>
      <c r="E214" s="228" t="s">
        <v>19</v>
      </c>
      <c r="F214" s="229" t="s">
        <v>308</v>
      </c>
      <c r="G214" s="226"/>
      <c r="H214" s="230">
        <v>0.86399999999999999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134</v>
      </c>
      <c r="AU214" s="236" t="s">
        <v>85</v>
      </c>
      <c r="AV214" s="13" t="s">
        <v>85</v>
      </c>
      <c r="AW214" s="13" t="s">
        <v>37</v>
      </c>
      <c r="AX214" s="13" t="s">
        <v>83</v>
      </c>
      <c r="AY214" s="236" t="s">
        <v>119</v>
      </c>
    </row>
    <row r="215" s="12" customFormat="1" ht="22.8" customHeight="1">
      <c r="A215" s="12"/>
      <c r="B215" s="191"/>
      <c r="C215" s="192"/>
      <c r="D215" s="193" t="s">
        <v>74</v>
      </c>
      <c r="E215" s="205" t="s">
        <v>147</v>
      </c>
      <c r="F215" s="205" t="s">
        <v>309</v>
      </c>
      <c r="G215" s="192"/>
      <c r="H215" s="192"/>
      <c r="I215" s="195"/>
      <c r="J215" s="206">
        <f>BK215</f>
        <v>0</v>
      </c>
      <c r="K215" s="192"/>
      <c r="L215" s="197"/>
      <c r="M215" s="198"/>
      <c r="N215" s="199"/>
      <c r="O215" s="199"/>
      <c r="P215" s="200">
        <f>SUM(P216:P301)</f>
        <v>0</v>
      </c>
      <c r="Q215" s="199"/>
      <c r="R215" s="200">
        <f>SUM(R216:R301)</f>
        <v>684.87358000000006</v>
      </c>
      <c r="S215" s="199"/>
      <c r="T215" s="201">
        <f>SUM(T216:T301)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83</v>
      </c>
      <c r="AT215" s="203" t="s">
        <v>74</v>
      </c>
      <c r="AU215" s="203" t="s">
        <v>83</v>
      </c>
      <c r="AY215" s="202" t="s">
        <v>119</v>
      </c>
      <c r="BK215" s="204">
        <f>SUM(BK216:BK301)</f>
        <v>0</v>
      </c>
    </row>
    <row r="216" s="2" customFormat="1" ht="21.75" customHeight="1">
      <c r="A216" s="41"/>
      <c r="B216" s="42"/>
      <c r="C216" s="207" t="s">
        <v>310</v>
      </c>
      <c r="D216" s="207" t="s">
        <v>121</v>
      </c>
      <c r="E216" s="208" t="s">
        <v>311</v>
      </c>
      <c r="F216" s="209" t="s">
        <v>312</v>
      </c>
      <c r="G216" s="210" t="s">
        <v>124</v>
      </c>
      <c r="H216" s="211">
        <v>1015</v>
      </c>
      <c r="I216" s="212"/>
      <c r="J216" s="213">
        <f>ROUND(I216*H216,2)</f>
        <v>0</v>
      </c>
      <c r="K216" s="209" t="s">
        <v>125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0.34499999999999997</v>
      </c>
      <c r="R216" s="216">
        <f>Q216*H216</f>
        <v>350.17499999999995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126</v>
      </c>
      <c r="AT216" s="218" t="s">
        <v>121</v>
      </c>
      <c r="AU216" s="218" t="s">
        <v>85</v>
      </c>
      <c r="AY216" s="20" t="s">
        <v>119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126</v>
      </c>
      <c r="BM216" s="218" t="s">
        <v>313</v>
      </c>
    </row>
    <row r="217" s="2" customFormat="1">
      <c r="A217" s="41"/>
      <c r="B217" s="42"/>
      <c r="C217" s="43"/>
      <c r="D217" s="220" t="s">
        <v>128</v>
      </c>
      <c r="E217" s="43"/>
      <c r="F217" s="221" t="s">
        <v>314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128</v>
      </c>
      <c r="AU217" s="20" t="s">
        <v>85</v>
      </c>
    </row>
    <row r="218" s="14" customFormat="1">
      <c r="A218" s="14"/>
      <c r="B218" s="237"/>
      <c r="C218" s="238"/>
      <c r="D218" s="227" t="s">
        <v>134</v>
      </c>
      <c r="E218" s="239" t="s">
        <v>19</v>
      </c>
      <c r="F218" s="240" t="s">
        <v>153</v>
      </c>
      <c r="G218" s="238"/>
      <c r="H218" s="239" t="s">
        <v>19</v>
      </c>
      <c r="I218" s="241"/>
      <c r="J218" s="238"/>
      <c r="K218" s="238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134</v>
      </c>
      <c r="AU218" s="246" t="s">
        <v>85</v>
      </c>
      <c r="AV218" s="14" t="s">
        <v>83</v>
      </c>
      <c r="AW218" s="14" t="s">
        <v>37</v>
      </c>
      <c r="AX218" s="14" t="s">
        <v>75</v>
      </c>
      <c r="AY218" s="246" t="s">
        <v>119</v>
      </c>
    </row>
    <row r="219" s="13" customFormat="1">
      <c r="A219" s="13"/>
      <c r="B219" s="225"/>
      <c r="C219" s="226"/>
      <c r="D219" s="227" t="s">
        <v>134</v>
      </c>
      <c r="E219" s="228" t="s">
        <v>19</v>
      </c>
      <c r="F219" s="229" t="s">
        <v>315</v>
      </c>
      <c r="G219" s="226"/>
      <c r="H219" s="230">
        <v>160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134</v>
      </c>
      <c r="AU219" s="236" t="s">
        <v>85</v>
      </c>
      <c r="AV219" s="13" t="s">
        <v>85</v>
      </c>
      <c r="AW219" s="13" t="s">
        <v>37</v>
      </c>
      <c r="AX219" s="13" t="s">
        <v>75</v>
      </c>
      <c r="AY219" s="236" t="s">
        <v>119</v>
      </c>
    </row>
    <row r="220" s="13" customFormat="1">
      <c r="A220" s="13"/>
      <c r="B220" s="225"/>
      <c r="C220" s="226"/>
      <c r="D220" s="227" t="s">
        <v>134</v>
      </c>
      <c r="E220" s="228" t="s">
        <v>19</v>
      </c>
      <c r="F220" s="229" t="s">
        <v>293</v>
      </c>
      <c r="G220" s="226"/>
      <c r="H220" s="230">
        <v>52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134</v>
      </c>
      <c r="AU220" s="236" t="s">
        <v>85</v>
      </c>
      <c r="AV220" s="13" t="s">
        <v>85</v>
      </c>
      <c r="AW220" s="13" t="s">
        <v>37</v>
      </c>
      <c r="AX220" s="13" t="s">
        <v>75</v>
      </c>
      <c r="AY220" s="236" t="s">
        <v>119</v>
      </c>
    </row>
    <row r="221" s="13" customFormat="1">
      <c r="A221" s="13"/>
      <c r="B221" s="225"/>
      <c r="C221" s="226"/>
      <c r="D221" s="227" t="s">
        <v>134</v>
      </c>
      <c r="E221" s="228" t="s">
        <v>19</v>
      </c>
      <c r="F221" s="229" t="s">
        <v>294</v>
      </c>
      <c r="G221" s="226"/>
      <c r="H221" s="230">
        <v>125</v>
      </c>
      <c r="I221" s="231"/>
      <c r="J221" s="226"/>
      <c r="K221" s="226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134</v>
      </c>
      <c r="AU221" s="236" t="s">
        <v>85</v>
      </c>
      <c r="AV221" s="13" t="s">
        <v>85</v>
      </c>
      <c r="AW221" s="13" t="s">
        <v>37</v>
      </c>
      <c r="AX221" s="13" t="s">
        <v>75</v>
      </c>
      <c r="AY221" s="236" t="s">
        <v>119</v>
      </c>
    </row>
    <row r="222" s="16" customFormat="1">
      <c r="A222" s="16"/>
      <c r="B222" s="258"/>
      <c r="C222" s="259"/>
      <c r="D222" s="227" t="s">
        <v>134</v>
      </c>
      <c r="E222" s="260" t="s">
        <v>19</v>
      </c>
      <c r="F222" s="261" t="s">
        <v>193</v>
      </c>
      <c r="G222" s="259"/>
      <c r="H222" s="262">
        <v>337</v>
      </c>
      <c r="I222" s="263"/>
      <c r="J222" s="259"/>
      <c r="K222" s="259"/>
      <c r="L222" s="264"/>
      <c r="M222" s="265"/>
      <c r="N222" s="266"/>
      <c r="O222" s="266"/>
      <c r="P222" s="266"/>
      <c r="Q222" s="266"/>
      <c r="R222" s="266"/>
      <c r="S222" s="266"/>
      <c r="T222" s="267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68" t="s">
        <v>134</v>
      </c>
      <c r="AU222" s="268" t="s">
        <v>85</v>
      </c>
      <c r="AV222" s="16" t="s">
        <v>136</v>
      </c>
      <c r="AW222" s="16" t="s">
        <v>37</v>
      </c>
      <c r="AX222" s="16" t="s">
        <v>75</v>
      </c>
      <c r="AY222" s="268" t="s">
        <v>119</v>
      </c>
    </row>
    <row r="223" s="13" customFormat="1">
      <c r="A223" s="13"/>
      <c r="B223" s="225"/>
      <c r="C223" s="226"/>
      <c r="D223" s="227" t="s">
        <v>134</v>
      </c>
      <c r="E223" s="228" t="s">
        <v>19</v>
      </c>
      <c r="F223" s="229" t="s">
        <v>316</v>
      </c>
      <c r="G223" s="226"/>
      <c r="H223" s="230">
        <v>337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134</v>
      </c>
      <c r="AU223" s="236" t="s">
        <v>85</v>
      </c>
      <c r="AV223" s="13" t="s">
        <v>85</v>
      </c>
      <c r="AW223" s="13" t="s">
        <v>37</v>
      </c>
      <c r="AX223" s="13" t="s">
        <v>75</v>
      </c>
      <c r="AY223" s="236" t="s">
        <v>119</v>
      </c>
    </row>
    <row r="224" s="16" customFormat="1">
      <c r="A224" s="16"/>
      <c r="B224" s="258"/>
      <c r="C224" s="259"/>
      <c r="D224" s="227" t="s">
        <v>134</v>
      </c>
      <c r="E224" s="260" t="s">
        <v>19</v>
      </c>
      <c r="F224" s="261" t="s">
        <v>193</v>
      </c>
      <c r="G224" s="259"/>
      <c r="H224" s="262">
        <v>337</v>
      </c>
      <c r="I224" s="263"/>
      <c r="J224" s="259"/>
      <c r="K224" s="259"/>
      <c r="L224" s="264"/>
      <c r="M224" s="265"/>
      <c r="N224" s="266"/>
      <c r="O224" s="266"/>
      <c r="P224" s="266"/>
      <c r="Q224" s="266"/>
      <c r="R224" s="266"/>
      <c r="S224" s="266"/>
      <c r="T224" s="267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68" t="s">
        <v>134</v>
      </c>
      <c r="AU224" s="268" t="s">
        <v>85</v>
      </c>
      <c r="AV224" s="16" t="s">
        <v>136</v>
      </c>
      <c r="AW224" s="16" t="s">
        <v>37</v>
      </c>
      <c r="AX224" s="16" t="s">
        <v>75</v>
      </c>
      <c r="AY224" s="268" t="s">
        <v>119</v>
      </c>
    </row>
    <row r="225" s="13" customFormat="1">
      <c r="A225" s="13"/>
      <c r="B225" s="225"/>
      <c r="C225" s="226"/>
      <c r="D225" s="227" t="s">
        <v>134</v>
      </c>
      <c r="E225" s="228" t="s">
        <v>19</v>
      </c>
      <c r="F225" s="229" t="s">
        <v>317</v>
      </c>
      <c r="G225" s="226"/>
      <c r="H225" s="230">
        <v>307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134</v>
      </c>
      <c r="AU225" s="236" t="s">
        <v>85</v>
      </c>
      <c r="AV225" s="13" t="s">
        <v>85</v>
      </c>
      <c r="AW225" s="13" t="s">
        <v>37</v>
      </c>
      <c r="AX225" s="13" t="s">
        <v>75</v>
      </c>
      <c r="AY225" s="236" t="s">
        <v>119</v>
      </c>
    </row>
    <row r="226" s="16" customFormat="1">
      <c r="A226" s="16"/>
      <c r="B226" s="258"/>
      <c r="C226" s="259"/>
      <c r="D226" s="227" t="s">
        <v>134</v>
      </c>
      <c r="E226" s="260" t="s">
        <v>19</v>
      </c>
      <c r="F226" s="261" t="s">
        <v>193</v>
      </c>
      <c r="G226" s="259"/>
      <c r="H226" s="262">
        <v>307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134</v>
      </c>
      <c r="AU226" s="268" t="s">
        <v>85</v>
      </c>
      <c r="AV226" s="16" t="s">
        <v>136</v>
      </c>
      <c r="AW226" s="16" t="s">
        <v>37</v>
      </c>
      <c r="AX226" s="16" t="s">
        <v>75</v>
      </c>
      <c r="AY226" s="268" t="s">
        <v>119</v>
      </c>
    </row>
    <row r="227" s="13" customFormat="1">
      <c r="A227" s="13"/>
      <c r="B227" s="225"/>
      <c r="C227" s="226"/>
      <c r="D227" s="227" t="s">
        <v>134</v>
      </c>
      <c r="E227" s="228" t="s">
        <v>19</v>
      </c>
      <c r="F227" s="229" t="s">
        <v>318</v>
      </c>
      <c r="G227" s="226"/>
      <c r="H227" s="230">
        <v>34</v>
      </c>
      <c r="I227" s="231"/>
      <c r="J227" s="226"/>
      <c r="K227" s="226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134</v>
      </c>
      <c r="AU227" s="236" t="s">
        <v>85</v>
      </c>
      <c r="AV227" s="13" t="s">
        <v>85</v>
      </c>
      <c r="AW227" s="13" t="s">
        <v>37</v>
      </c>
      <c r="AX227" s="13" t="s">
        <v>75</v>
      </c>
      <c r="AY227" s="236" t="s">
        <v>119</v>
      </c>
    </row>
    <row r="228" s="16" customFormat="1">
      <c r="A228" s="16"/>
      <c r="B228" s="258"/>
      <c r="C228" s="259"/>
      <c r="D228" s="227" t="s">
        <v>134</v>
      </c>
      <c r="E228" s="260" t="s">
        <v>19</v>
      </c>
      <c r="F228" s="261" t="s">
        <v>193</v>
      </c>
      <c r="G228" s="259"/>
      <c r="H228" s="262">
        <v>34</v>
      </c>
      <c r="I228" s="263"/>
      <c r="J228" s="259"/>
      <c r="K228" s="259"/>
      <c r="L228" s="264"/>
      <c r="M228" s="265"/>
      <c r="N228" s="266"/>
      <c r="O228" s="266"/>
      <c r="P228" s="266"/>
      <c r="Q228" s="266"/>
      <c r="R228" s="266"/>
      <c r="S228" s="266"/>
      <c r="T228" s="267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68" t="s">
        <v>134</v>
      </c>
      <c r="AU228" s="268" t="s">
        <v>85</v>
      </c>
      <c r="AV228" s="16" t="s">
        <v>136</v>
      </c>
      <c r="AW228" s="16" t="s">
        <v>37</v>
      </c>
      <c r="AX228" s="16" t="s">
        <v>75</v>
      </c>
      <c r="AY228" s="268" t="s">
        <v>119</v>
      </c>
    </row>
    <row r="229" s="15" customFormat="1">
      <c r="A229" s="15"/>
      <c r="B229" s="247"/>
      <c r="C229" s="248"/>
      <c r="D229" s="227" t="s">
        <v>134</v>
      </c>
      <c r="E229" s="249" t="s">
        <v>19</v>
      </c>
      <c r="F229" s="250" t="s">
        <v>162</v>
      </c>
      <c r="G229" s="248"/>
      <c r="H229" s="251">
        <v>1015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7" t="s">
        <v>134</v>
      </c>
      <c r="AU229" s="257" t="s">
        <v>85</v>
      </c>
      <c r="AV229" s="15" t="s">
        <v>126</v>
      </c>
      <c r="AW229" s="15" t="s">
        <v>37</v>
      </c>
      <c r="AX229" s="15" t="s">
        <v>83</v>
      </c>
      <c r="AY229" s="257" t="s">
        <v>119</v>
      </c>
    </row>
    <row r="230" s="2" customFormat="1" ht="21.75" customHeight="1">
      <c r="A230" s="41"/>
      <c r="B230" s="42"/>
      <c r="C230" s="207" t="s">
        <v>319</v>
      </c>
      <c r="D230" s="207" t="s">
        <v>121</v>
      </c>
      <c r="E230" s="208" t="s">
        <v>320</v>
      </c>
      <c r="F230" s="209" t="s">
        <v>321</v>
      </c>
      <c r="G230" s="210" t="s">
        <v>124</v>
      </c>
      <c r="H230" s="211">
        <v>307</v>
      </c>
      <c r="I230" s="212"/>
      <c r="J230" s="213">
        <f>ROUND(I230*H230,2)</f>
        <v>0</v>
      </c>
      <c r="K230" s="209" t="s">
        <v>125</v>
      </c>
      <c r="L230" s="47"/>
      <c r="M230" s="214" t="s">
        <v>19</v>
      </c>
      <c r="N230" s="215" t="s">
        <v>46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126</v>
      </c>
      <c r="AT230" s="218" t="s">
        <v>121</v>
      </c>
      <c r="AU230" s="218" t="s">
        <v>85</v>
      </c>
      <c r="AY230" s="20" t="s">
        <v>119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126</v>
      </c>
      <c r="BM230" s="218" t="s">
        <v>322</v>
      </c>
    </row>
    <row r="231" s="2" customFormat="1">
      <c r="A231" s="41"/>
      <c r="B231" s="42"/>
      <c r="C231" s="43"/>
      <c r="D231" s="220" t="s">
        <v>128</v>
      </c>
      <c r="E231" s="43"/>
      <c r="F231" s="221" t="s">
        <v>323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128</v>
      </c>
      <c r="AU231" s="20" t="s">
        <v>85</v>
      </c>
    </row>
    <row r="232" s="13" customFormat="1">
      <c r="A232" s="13"/>
      <c r="B232" s="225"/>
      <c r="C232" s="226"/>
      <c r="D232" s="227" t="s">
        <v>134</v>
      </c>
      <c r="E232" s="228" t="s">
        <v>19</v>
      </c>
      <c r="F232" s="229" t="s">
        <v>295</v>
      </c>
      <c r="G232" s="226"/>
      <c r="H232" s="230">
        <v>307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134</v>
      </c>
      <c r="AU232" s="236" t="s">
        <v>85</v>
      </c>
      <c r="AV232" s="13" t="s">
        <v>85</v>
      </c>
      <c r="AW232" s="13" t="s">
        <v>37</v>
      </c>
      <c r="AX232" s="13" t="s">
        <v>83</v>
      </c>
      <c r="AY232" s="236" t="s">
        <v>119</v>
      </c>
    </row>
    <row r="233" s="2" customFormat="1" ht="21.75" customHeight="1">
      <c r="A233" s="41"/>
      <c r="B233" s="42"/>
      <c r="C233" s="207" t="s">
        <v>324</v>
      </c>
      <c r="D233" s="207" t="s">
        <v>121</v>
      </c>
      <c r="E233" s="208" t="s">
        <v>325</v>
      </c>
      <c r="F233" s="209" t="s">
        <v>326</v>
      </c>
      <c r="G233" s="210" t="s">
        <v>124</v>
      </c>
      <c r="H233" s="211">
        <v>194</v>
      </c>
      <c r="I233" s="212"/>
      <c r="J233" s="213">
        <f>ROUND(I233*H233,2)</f>
        <v>0</v>
      </c>
      <c r="K233" s="209" t="s">
        <v>125</v>
      </c>
      <c r="L233" s="47"/>
      <c r="M233" s="214" t="s">
        <v>19</v>
      </c>
      <c r="N233" s="215" t="s">
        <v>46</v>
      </c>
      <c r="O233" s="87"/>
      <c r="P233" s="216">
        <f>O233*H233</f>
        <v>0</v>
      </c>
      <c r="Q233" s="216">
        <v>0.57499999999999996</v>
      </c>
      <c r="R233" s="216">
        <f>Q233*H233</f>
        <v>111.55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126</v>
      </c>
      <c r="AT233" s="218" t="s">
        <v>121</v>
      </c>
      <c r="AU233" s="218" t="s">
        <v>85</v>
      </c>
      <c r="AY233" s="20" t="s">
        <v>119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126</v>
      </c>
      <c r="BM233" s="218" t="s">
        <v>327</v>
      </c>
    </row>
    <row r="234" s="2" customFormat="1">
      <c r="A234" s="41"/>
      <c r="B234" s="42"/>
      <c r="C234" s="43"/>
      <c r="D234" s="220" t="s">
        <v>128</v>
      </c>
      <c r="E234" s="43"/>
      <c r="F234" s="221" t="s">
        <v>328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128</v>
      </c>
      <c r="AU234" s="20" t="s">
        <v>85</v>
      </c>
    </row>
    <row r="235" s="14" customFormat="1">
      <c r="A235" s="14"/>
      <c r="B235" s="237"/>
      <c r="C235" s="238"/>
      <c r="D235" s="227" t="s">
        <v>134</v>
      </c>
      <c r="E235" s="239" t="s">
        <v>19</v>
      </c>
      <c r="F235" s="240" t="s">
        <v>153</v>
      </c>
      <c r="G235" s="238"/>
      <c r="H235" s="239" t="s">
        <v>19</v>
      </c>
      <c r="I235" s="241"/>
      <c r="J235" s="238"/>
      <c r="K235" s="238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134</v>
      </c>
      <c r="AU235" s="246" t="s">
        <v>85</v>
      </c>
      <c r="AV235" s="14" t="s">
        <v>83</v>
      </c>
      <c r="AW235" s="14" t="s">
        <v>37</v>
      </c>
      <c r="AX235" s="14" t="s">
        <v>75</v>
      </c>
      <c r="AY235" s="246" t="s">
        <v>119</v>
      </c>
    </row>
    <row r="236" s="14" customFormat="1">
      <c r="A236" s="14"/>
      <c r="B236" s="237"/>
      <c r="C236" s="238"/>
      <c r="D236" s="227" t="s">
        <v>134</v>
      </c>
      <c r="E236" s="239" t="s">
        <v>19</v>
      </c>
      <c r="F236" s="240" t="s">
        <v>329</v>
      </c>
      <c r="G236" s="238"/>
      <c r="H236" s="239" t="s">
        <v>19</v>
      </c>
      <c r="I236" s="241"/>
      <c r="J236" s="238"/>
      <c r="K236" s="238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134</v>
      </c>
      <c r="AU236" s="246" t="s">
        <v>85</v>
      </c>
      <c r="AV236" s="14" t="s">
        <v>83</v>
      </c>
      <c r="AW236" s="14" t="s">
        <v>37</v>
      </c>
      <c r="AX236" s="14" t="s">
        <v>75</v>
      </c>
      <c r="AY236" s="246" t="s">
        <v>119</v>
      </c>
    </row>
    <row r="237" s="13" customFormat="1">
      <c r="A237" s="13"/>
      <c r="B237" s="225"/>
      <c r="C237" s="226"/>
      <c r="D237" s="227" t="s">
        <v>134</v>
      </c>
      <c r="E237" s="228" t="s">
        <v>19</v>
      </c>
      <c r="F237" s="229" t="s">
        <v>292</v>
      </c>
      <c r="G237" s="226"/>
      <c r="H237" s="230">
        <v>160</v>
      </c>
      <c r="I237" s="231"/>
      <c r="J237" s="226"/>
      <c r="K237" s="226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134</v>
      </c>
      <c r="AU237" s="236" t="s">
        <v>85</v>
      </c>
      <c r="AV237" s="13" t="s">
        <v>85</v>
      </c>
      <c r="AW237" s="13" t="s">
        <v>37</v>
      </c>
      <c r="AX237" s="13" t="s">
        <v>75</v>
      </c>
      <c r="AY237" s="236" t="s">
        <v>119</v>
      </c>
    </row>
    <row r="238" s="13" customFormat="1">
      <c r="A238" s="13"/>
      <c r="B238" s="225"/>
      <c r="C238" s="226"/>
      <c r="D238" s="227" t="s">
        <v>134</v>
      </c>
      <c r="E238" s="228" t="s">
        <v>19</v>
      </c>
      <c r="F238" s="229" t="s">
        <v>318</v>
      </c>
      <c r="G238" s="226"/>
      <c r="H238" s="230">
        <v>34</v>
      </c>
      <c r="I238" s="231"/>
      <c r="J238" s="226"/>
      <c r="K238" s="226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134</v>
      </c>
      <c r="AU238" s="236" t="s">
        <v>85</v>
      </c>
      <c r="AV238" s="13" t="s">
        <v>85</v>
      </c>
      <c r="AW238" s="13" t="s">
        <v>37</v>
      </c>
      <c r="AX238" s="13" t="s">
        <v>75</v>
      </c>
      <c r="AY238" s="236" t="s">
        <v>119</v>
      </c>
    </row>
    <row r="239" s="15" customFormat="1">
      <c r="A239" s="15"/>
      <c r="B239" s="247"/>
      <c r="C239" s="248"/>
      <c r="D239" s="227" t="s">
        <v>134</v>
      </c>
      <c r="E239" s="249" t="s">
        <v>19</v>
      </c>
      <c r="F239" s="250" t="s">
        <v>162</v>
      </c>
      <c r="G239" s="248"/>
      <c r="H239" s="251">
        <v>194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7" t="s">
        <v>134</v>
      </c>
      <c r="AU239" s="257" t="s">
        <v>85</v>
      </c>
      <c r="AV239" s="15" t="s">
        <v>126</v>
      </c>
      <c r="AW239" s="15" t="s">
        <v>37</v>
      </c>
      <c r="AX239" s="15" t="s">
        <v>83</v>
      </c>
      <c r="AY239" s="257" t="s">
        <v>119</v>
      </c>
    </row>
    <row r="240" s="2" customFormat="1" ht="24.15" customHeight="1">
      <c r="A240" s="41"/>
      <c r="B240" s="42"/>
      <c r="C240" s="207" t="s">
        <v>330</v>
      </c>
      <c r="D240" s="207" t="s">
        <v>121</v>
      </c>
      <c r="E240" s="208" t="s">
        <v>331</v>
      </c>
      <c r="F240" s="209" t="s">
        <v>332</v>
      </c>
      <c r="G240" s="210" t="s">
        <v>124</v>
      </c>
      <c r="H240" s="211">
        <v>344</v>
      </c>
      <c r="I240" s="212"/>
      <c r="J240" s="213">
        <f>ROUND(I240*H240,2)</f>
        <v>0</v>
      </c>
      <c r="K240" s="209" t="s">
        <v>125</v>
      </c>
      <c r="L240" s="47"/>
      <c r="M240" s="214" t="s">
        <v>19</v>
      </c>
      <c r="N240" s="215" t="s">
        <v>46</v>
      </c>
      <c r="O240" s="87"/>
      <c r="P240" s="216">
        <f>O240*H240</f>
        <v>0</v>
      </c>
      <c r="Q240" s="216">
        <v>0.13188</v>
      </c>
      <c r="R240" s="216">
        <f>Q240*H240</f>
        <v>45.366720000000001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126</v>
      </c>
      <c r="AT240" s="218" t="s">
        <v>121</v>
      </c>
      <c r="AU240" s="218" t="s">
        <v>85</v>
      </c>
      <c r="AY240" s="20" t="s">
        <v>119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126</v>
      </c>
      <c r="BM240" s="218" t="s">
        <v>333</v>
      </c>
    </row>
    <row r="241" s="2" customFormat="1">
      <c r="A241" s="41"/>
      <c r="B241" s="42"/>
      <c r="C241" s="43"/>
      <c r="D241" s="220" t="s">
        <v>128</v>
      </c>
      <c r="E241" s="43"/>
      <c r="F241" s="221" t="s">
        <v>334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128</v>
      </c>
      <c r="AU241" s="20" t="s">
        <v>85</v>
      </c>
    </row>
    <row r="242" s="14" customFormat="1">
      <c r="A242" s="14"/>
      <c r="B242" s="237"/>
      <c r="C242" s="238"/>
      <c r="D242" s="227" t="s">
        <v>134</v>
      </c>
      <c r="E242" s="239" t="s">
        <v>19</v>
      </c>
      <c r="F242" s="240" t="s">
        <v>153</v>
      </c>
      <c r="G242" s="238"/>
      <c r="H242" s="239" t="s">
        <v>19</v>
      </c>
      <c r="I242" s="241"/>
      <c r="J242" s="238"/>
      <c r="K242" s="238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134</v>
      </c>
      <c r="AU242" s="246" t="s">
        <v>85</v>
      </c>
      <c r="AV242" s="14" t="s">
        <v>83</v>
      </c>
      <c r="AW242" s="14" t="s">
        <v>37</v>
      </c>
      <c r="AX242" s="14" t="s">
        <v>75</v>
      </c>
      <c r="AY242" s="246" t="s">
        <v>119</v>
      </c>
    </row>
    <row r="243" s="13" customFormat="1">
      <c r="A243" s="13"/>
      <c r="B243" s="225"/>
      <c r="C243" s="226"/>
      <c r="D243" s="227" t="s">
        <v>134</v>
      </c>
      <c r="E243" s="228" t="s">
        <v>19</v>
      </c>
      <c r="F243" s="229" t="s">
        <v>335</v>
      </c>
      <c r="G243" s="226"/>
      <c r="H243" s="230">
        <v>160</v>
      </c>
      <c r="I243" s="231"/>
      <c r="J243" s="226"/>
      <c r="K243" s="226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134</v>
      </c>
      <c r="AU243" s="236" t="s">
        <v>85</v>
      </c>
      <c r="AV243" s="13" t="s">
        <v>85</v>
      </c>
      <c r="AW243" s="13" t="s">
        <v>37</v>
      </c>
      <c r="AX243" s="13" t="s">
        <v>75</v>
      </c>
      <c r="AY243" s="236" t="s">
        <v>119</v>
      </c>
    </row>
    <row r="244" s="13" customFormat="1">
      <c r="A244" s="13"/>
      <c r="B244" s="225"/>
      <c r="C244" s="226"/>
      <c r="D244" s="227" t="s">
        <v>134</v>
      </c>
      <c r="E244" s="228" t="s">
        <v>19</v>
      </c>
      <c r="F244" s="229" t="s">
        <v>336</v>
      </c>
      <c r="G244" s="226"/>
      <c r="H244" s="230">
        <v>150</v>
      </c>
      <c r="I244" s="231"/>
      <c r="J244" s="226"/>
      <c r="K244" s="226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134</v>
      </c>
      <c r="AU244" s="236" t="s">
        <v>85</v>
      </c>
      <c r="AV244" s="13" t="s">
        <v>85</v>
      </c>
      <c r="AW244" s="13" t="s">
        <v>37</v>
      </c>
      <c r="AX244" s="13" t="s">
        <v>75</v>
      </c>
      <c r="AY244" s="236" t="s">
        <v>119</v>
      </c>
    </row>
    <row r="245" s="13" customFormat="1">
      <c r="A245" s="13"/>
      <c r="B245" s="225"/>
      <c r="C245" s="226"/>
      <c r="D245" s="227" t="s">
        <v>134</v>
      </c>
      <c r="E245" s="228" t="s">
        <v>19</v>
      </c>
      <c r="F245" s="229" t="s">
        <v>337</v>
      </c>
      <c r="G245" s="226"/>
      <c r="H245" s="230">
        <v>34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134</v>
      </c>
      <c r="AU245" s="236" t="s">
        <v>85</v>
      </c>
      <c r="AV245" s="13" t="s">
        <v>85</v>
      </c>
      <c r="AW245" s="13" t="s">
        <v>37</v>
      </c>
      <c r="AX245" s="13" t="s">
        <v>75</v>
      </c>
      <c r="AY245" s="236" t="s">
        <v>119</v>
      </c>
    </row>
    <row r="246" s="15" customFormat="1">
      <c r="A246" s="15"/>
      <c r="B246" s="247"/>
      <c r="C246" s="248"/>
      <c r="D246" s="227" t="s">
        <v>134</v>
      </c>
      <c r="E246" s="249" t="s">
        <v>19</v>
      </c>
      <c r="F246" s="250" t="s">
        <v>162</v>
      </c>
      <c r="G246" s="248"/>
      <c r="H246" s="251">
        <v>344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7" t="s">
        <v>134</v>
      </c>
      <c r="AU246" s="257" t="s">
        <v>85</v>
      </c>
      <c r="AV246" s="15" t="s">
        <v>126</v>
      </c>
      <c r="AW246" s="15" t="s">
        <v>37</v>
      </c>
      <c r="AX246" s="15" t="s">
        <v>83</v>
      </c>
      <c r="AY246" s="257" t="s">
        <v>119</v>
      </c>
    </row>
    <row r="247" s="2" customFormat="1" ht="24.15" customHeight="1">
      <c r="A247" s="41"/>
      <c r="B247" s="42"/>
      <c r="C247" s="207" t="s">
        <v>338</v>
      </c>
      <c r="D247" s="207" t="s">
        <v>121</v>
      </c>
      <c r="E247" s="208" t="s">
        <v>339</v>
      </c>
      <c r="F247" s="209" t="s">
        <v>340</v>
      </c>
      <c r="G247" s="210" t="s">
        <v>124</v>
      </c>
      <c r="H247" s="211">
        <v>200</v>
      </c>
      <c r="I247" s="212"/>
      <c r="J247" s="213">
        <f>ROUND(I247*H247,2)</f>
        <v>0</v>
      </c>
      <c r="K247" s="209" t="s">
        <v>125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126</v>
      </c>
      <c r="AT247" s="218" t="s">
        <v>121</v>
      </c>
      <c r="AU247" s="218" t="s">
        <v>85</v>
      </c>
      <c r="AY247" s="20" t="s">
        <v>119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126</v>
      </c>
      <c r="BM247" s="218" t="s">
        <v>341</v>
      </c>
    </row>
    <row r="248" s="2" customFormat="1">
      <c r="A248" s="41"/>
      <c r="B248" s="42"/>
      <c r="C248" s="43"/>
      <c r="D248" s="220" t="s">
        <v>128</v>
      </c>
      <c r="E248" s="43"/>
      <c r="F248" s="221" t="s">
        <v>342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128</v>
      </c>
      <c r="AU248" s="20" t="s">
        <v>85</v>
      </c>
    </row>
    <row r="249" s="13" customFormat="1">
      <c r="A249" s="13"/>
      <c r="B249" s="225"/>
      <c r="C249" s="226"/>
      <c r="D249" s="227" t="s">
        <v>134</v>
      </c>
      <c r="E249" s="228" t="s">
        <v>19</v>
      </c>
      <c r="F249" s="229" t="s">
        <v>336</v>
      </c>
      <c r="G249" s="226"/>
      <c r="H249" s="230">
        <v>150</v>
      </c>
      <c r="I249" s="231"/>
      <c r="J249" s="226"/>
      <c r="K249" s="226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134</v>
      </c>
      <c r="AU249" s="236" t="s">
        <v>85</v>
      </c>
      <c r="AV249" s="13" t="s">
        <v>85</v>
      </c>
      <c r="AW249" s="13" t="s">
        <v>37</v>
      </c>
      <c r="AX249" s="13" t="s">
        <v>75</v>
      </c>
      <c r="AY249" s="236" t="s">
        <v>119</v>
      </c>
    </row>
    <row r="250" s="13" customFormat="1">
      <c r="A250" s="13"/>
      <c r="B250" s="225"/>
      <c r="C250" s="226"/>
      <c r="D250" s="227" t="s">
        <v>134</v>
      </c>
      <c r="E250" s="228" t="s">
        <v>19</v>
      </c>
      <c r="F250" s="229" t="s">
        <v>343</v>
      </c>
      <c r="G250" s="226"/>
      <c r="H250" s="230">
        <v>16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134</v>
      </c>
      <c r="AU250" s="236" t="s">
        <v>85</v>
      </c>
      <c r="AV250" s="13" t="s">
        <v>85</v>
      </c>
      <c r="AW250" s="13" t="s">
        <v>37</v>
      </c>
      <c r="AX250" s="13" t="s">
        <v>75</v>
      </c>
      <c r="AY250" s="236" t="s">
        <v>119</v>
      </c>
    </row>
    <row r="251" s="13" customFormat="1">
      <c r="A251" s="13"/>
      <c r="B251" s="225"/>
      <c r="C251" s="226"/>
      <c r="D251" s="227" t="s">
        <v>134</v>
      </c>
      <c r="E251" s="228" t="s">
        <v>19</v>
      </c>
      <c r="F251" s="229" t="s">
        <v>337</v>
      </c>
      <c r="G251" s="226"/>
      <c r="H251" s="230">
        <v>34</v>
      </c>
      <c r="I251" s="231"/>
      <c r="J251" s="226"/>
      <c r="K251" s="226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134</v>
      </c>
      <c r="AU251" s="236" t="s">
        <v>85</v>
      </c>
      <c r="AV251" s="13" t="s">
        <v>85</v>
      </c>
      <c r="AW251" s="13" t="s">
        <v>37</v>
      </c>
      <c r="AX251" s="13" t="s">
        <v>75</v>
      </c>
      <c r="AY251" s="236" t="s">
        <v>119</v>
      </c>
    </row>
    <row r="252" s="15" customFormat="1">
      <c r="A252" s="15"/>
      <c r="B252" s="247"/>
      <c r="C252" s="248"/>
      <c r="D252" s="227" t="s">
        <v>134</v>
      </c>
      <c r="E252" s="249" t="s">
        <v>19</v>
      </c>
      <c r="F252" s="250" t="s">
        <v>162</v>
      </c>
      <c r="G252" s="248"/>
      <c r="H252" s="251">
        <v>200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7" t="s">
        <v>134</v>
      </c>
      <c r="AU252" s="257" t="s">
        <v>85</v>
      </c>
      <c r="AV252" s="15" t="s">
        <v>126</v>
      </c>
      <c r="AW252" s="15" t="s">
        <v>37</v>
      </c>
      <c r="AX252" s="15" t="s">
        <v>83</v>
      </c>
      <c r="AY252" s="257" t="s">
        <v>119</v>
      </c>
    </row>
    <row r="253" s="2" customFormat="1" ht="16.5" customHeight="1">
      <c r="A253" s="41"/>
      <c r="B253" s="42"/>
      <c r="C253" s="207" t="s">
        <v>344</v>
      </c>
      <c r="D253" s="207" t="s">
        <v>121</v>
      </c>
      <c r="E253" s="208" t="s">
        <v>345</v>
      </c>
      <c r="F253" s="209" t="s">
        <v>346</v>
      </c>
      <c r="G253" s="210" t="s">
        <v>124</v>
      </c>
      <c r="H253" s="211">
        <v>570</v>
      </c>
      <c r="I253" s="212"/>
      <c r="J253" s="213">
        <f>ROUND(I253*H253,2)</f>
        <v>0</v>
      </c>
      <c r="K253" s="209" t="s">
        <v>125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0.00060999999999999997</v>
      </c>
      <c r="R253" s="216">
        <f>Q253*H253</f>
        <v>0.34770000000000001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126</v>
      </c>
      <c r="AT253" s="218" t="s">
        <v>121</v>
      </c>
      <c r="AU253" s="218" t="s">
        <v>85</v>
      </c>
      <c r="AY253" s="20" t="s">
        <v>119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126</v>
      </c>
      <c r="BM253" s="218" t="s">
        <v>347</v>
      </c>
    </row>
    <row r="254" s="2" customFormat="1">
      <c r="A254" s="41"/>
      <c r="B254" s="42"/>
      <c r="C254" s="43"/>
      <c r="D254" s="220" t="s">
        <v>128</v>
      </c>
      <c r="E254" s="43"/>
      <c r="F254" s="221" t="s">
        <v>348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128</v>
      </c>
      <c r="AU254" s="20" t="s">
        <v>85</v>
      </c>
    </row>
    <row r="255" s="14" customFormat="1">
      <c r="A255" s="14"/>
      <c r="B255" s="237"/>
      <c r="C255" s="238"/>
      <c r="D255" s="227" t="s">
        <v>134</v>
      </c>
      <c r="E255" s="239" t="s">
        <v>19</v>
      </c>
      <c r="F255" s="240" t="s">
        <v>153</v>
      </c>
      <c r="G255" s="238"/>
      <c r="H255" s="239" t="s">
        <v>19</v>
      </c>
      <c r="I255" s="241"/>
      <c r="J255" s="238"/>
      <c r="K255" s="238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134</v>
      </c>
      <c r="AU255" s="246" t="s">
        <v>85</v>
      </c>
      <c r="AV255" s="14" t="s">
        <v>83</v>
      </c>
      <c r="AW255" s="14" t="s">
        <v>37</v>
      </c>
      <c r="AX255" s="14" t="s">
        <v>75</v>
      </c>
      <c r="AY255" s="246" t="s">
        <v>119</v>
      </c>
    </row>
    <row r="256" s="13" customFormat="1">
      <c r="A256" s="13"/>
      <c r="B256" s="225"/>
      <c r="C256" s="226"/>
      <c r="D256" s="227" t="s">
        <v>134</v>
      </c>
      <c r="E256" s="228" t="s">
        <v>19</v>
      </c>
      <c r="F256" s="229" t="s">
        <v>349</v>
      </c>
      <c r="G256" s="226"/>
      <c r="H256" s="230">
        <v>570</v>
      </c>
      <c r="I256" s="231"/>
      <c r="J256" s="226"/>
      <c r="K256" s="226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134</v>
      </c>
      <c r="AU256" s="236" t="s">
        <v>85</v>
      </c>
      <c r="AV256" s="13" t="s">
        <v>85</v>
      </c>
      <c r="AW256" s="13" t="s">
        <v>37</v>
      </c>
      <c r="AX256" s="13" t="s">
        <v>83</v>
      </c>
      <c r="AY256" s="236" t="s">
        <v>119</v>
      </c>
    </row>
    <row r="257" s="2" customFormat="1" ht="24.15" customHeight="1">
      <c r="A257" s="41"/>
      <c r="B257" s="42"/>
      <c r="C257" s="207" t="s">
        <v>350</v>
      </c>
      <c r="D257" s="207" t="s">
        <v>121</v>
      </c>
      <c r="E257" s="208" t="s">
        <v>351</v>
      </c>
      <c r="F257" s="209" t="s">
        <v>352</v>
      </c>
      <c r="G257" s="210" t="s">
        <v>124</v>
      </c>
      <c r="H257" s="211">
        <v>570</v>
      </c>
      <c r="I257" s="212"/>
      <c r="J257" s="213">
        <f>ROUND(I257*H257,2)</f>
        <v>0</v>
      </c>
      <c r="K257" s="209" t="s">
        <v>125</v>
      </c>
      <c r="L257" s="47"/>
      <c r="M257" s="214" t="s">
        <v>19</v>
      </c>
      <c r="N257" s="215" t="s">
        <v>46</v>
      </c>
      <c r="O257" s="87"/>
      <c r="P257" s="216">
        <f>O257*H257</f>
        <v>0</v>
      </c>
      <c r="Q257" s="216">
        <v>0.10373</v>
      </c>
      <c r="R257" s="216">
        <f>Q257*H257</f>
        <v>59.126100000000001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126</v>
      </c>
      <c r="AT257" s="218" t="s">
        <v>121</v>
      </c>
      <c r="AU257" s="218" t="s">
        <v>85</v>
      </c>
      <c r="AY257" s="20" t="s">
        <v>119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126</v>
      </c>
      <c r="BM257" s="218" t="s">
        <v>353</v>
      </c>
    </row>
    <row r="258" s="2" customFormat="1">
      <c r="A258" s="41"/>
      <c r="B258" s="42"/>
      <c r="C258" s="43"/>
      <c r="D258" s="220" t="s">
        <v>128</v>
      </c>
      <c r="E258" s="43"/>
      <c r="F258" s="221" t="s">
        <v>354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128</v>
      </c>
      <c r="AU258" s="20" t="s">
        <v>85</v>
      </c>
    </row>
    <row r="259" s="14" customFormat="1">
      <c r="A259" s="14"/>
      <c r="B259" s="237"/>
      <c r="C259" s="238"/>
      <c r="D259" s="227" t="s">
        <v>134</v>
      </c>
      <c r="E259" s="239" t="s">
        <v>19</v>
      </c>
      <c r="F259" s="240" t="s">
        <v>153</v>
      </c>
      <c r="G259" s="238"/>
      <c r="H259" s="239" t="s">
        <v>19</v>
      </c>
      <c r="I259" s="241"/>
      <c r="J259" s="238"/>
      <c r="K259" s="238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134</v>
      </c>
      <c r="AU259" s="246" t="s">
        <v>85</v>
      </c>
      <c r="AV259" s="14" t="s">
        <v>83</v>
      </c>
      <c r="AW259" s="14" t="s">
        <v>37</v>
      </c>
      <c r="AX259" s="14" t="s">
        <v>75</v>
      </c>
      <c r="AY259" s="246" t="s">
        <v>119</v>
      </c>
    </row>
    <row r="260" s="13" customFormat="1">
      <c r="A260" s="13"/>
      <c r="B260" s="225"/>
      <c r="C260" s="226"/>
      <c r="D260" s="227" t="s">
        <v>134</v>
      </c>
      <c r="E260" s="228" t="s">
        <v>19</v>
      </c>
      <c r="F260" s="229" t="s">
        <v>349</v>
      </c>
      <c r="G260" s="226"/>
      <c r="H260" s="230">
        <v>570</v>
      </c>
      <c r="I260" s="231"/>
      <c r="J260" s="226"/>
      <c r="K260" s="226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134</v>
      </c>
      <c r="AU260" s="236" t="s">
        <v>85</v>
      </c>
      <c r="AV260" s="13" t="s">
        <v>85</v>
      </c>
      <c r="AW260" s="13" t="s">
        <v>37</v>
      </c>
      <c r="AX260" s="13" t="s">
        <v>83</v>
      </c>
      <c r="AY260" s="236" t="s">
        <v>119</v>
      </c>
    </row>
    <row r="261" s="2" customFormat="1" ht="33" customHeight="1">
      <c r="A261" s="41"/>
      <c r="B261" s="42"/>
      <c r="C261" s="207" t="s">
        <v>355</v>
      </c>
      <c r="D261" s="207" t="s">
        <v>121</v>
      </c>
      <c r="E261" s="208" t="s">
        <v>356</v>
      </c>
      <c r="F261" s="209" t="s">
        <v>357</v>
      </c>
      <c r="G261" s="210" t="s">
        <v>124</v>
      </c>
      <c r="H261" s="211">
        <v>16</v>
      </c>
      <c r="I261" s="212"/>
      <c r="J261" s="213">
        <f>ROUND(I261*H261,2)</f>
        <v>0</v>
      </c>
      <c r="K261" s="209" t="s">
        <v>125</v>
      </c>
      <c r="L261" s="47"/>
      <c r="M261" s="214" t="s">
        <v>19</v>
      </c>
      <c r="N261" s="215" t="s">
        <v>46</v>
      </c>
      <c r="O261" s="87"/>
      <c r="P261" s="216">
        <f>O261*H261</f>
        <v>0</v>
      </c>
      <c r="Q261" s="216">
        <v>0.19536000000000001</v>
      </c>
      <c r="R261" s="216">
        <f>Q261*H261</f>
        <v>3.1257600000000001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126</v>
      </c>
      <c r="AT261" s="218" t="s">
        <v>121</v>
      </c>
      <c r="AU261" s="218" t="s">
        <v>85</v>
      </c>
      <c r="AY261" s="20" t="s">
        <v>119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126</v>
      </c>
      <c r="BM261" s="218" t="s">
        <v>358</v>
      </c>
    </row>
    <row r="262" s="2" customFormat="1">
      <c r="A262" s="41"/>
      <c r="B262" s="42"/>
      <c r="C262" s="43"/>
      <c r="D262" s="220" t="s">
        <v>128</v>
      </c>
      <c r="E262" s="43"/>
      <c r="F262" s="221" t="s">
        <v>359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128</v>
      </c>
      <c r="AU262" s="20" t="s">
        <v>85</v>
      </c>
    </row>
    <row r="263" s="14" customFormat="1">
      <c r="A263" s="14"/>
      <c r="B263" s="237"/>
      <c r="C263" s="238"/>
      <c r="D263" s="227" t="s">
        <v>134</v>
      </c>
      <c r="E263" s="239" t="s">
        <v>19</v>
      </c>
      <c r="F263" s="240" t="s">
        <v>360</v>
      </c>
      <c r="G263" s="238"/>
      <c r="H263" s="239" t="s">
        <v>19</v>
      </c>
      <c r="I263" s="241"/>
      <c r="J263" s="238"/>
      <c r="K263" s="238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134</v>
      </c>
      <c r="AU263" s="246" t="s">
        <v>85</v>
      </c>
      <c r="AV263" s="14" t="s">
        <v>83</v>
      </c>
      <c r="AW263" s="14" t="s">
        <v>37</v>
      </c>
      <c r="AX263" s="14" t="s">
        <v>75</v>
      </c>
      <c r="AY263" s="246" t="s">
        <v>119</v>
      </c>
    </row>
    <row r="264" s="13" customFormat="1">
      <c r="A264" s="13"/>
      <c r="B264" s="225"/>
      <c r="C264" s="226"/>
      <c r="D264" s="227" t="s">
        <v>134</v>
      </c>
      <c r="E264" s="228" t="s">
        <v>19</v>
      </c>
      <c r="F264" s="229" t="s">
        <v>361</v>
      </c>
      <c r="G264" s="226"/>
      <c r="H264" s="230">
        <v>16</v>
      </c>
      <c r="I264" s="231"/>
      <c r="J264" s="226"/>
      <c r="K264" s="226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134</v>
      </c>
      <c r="AU264" s="236" t="s">
        <v>85</v>
      </c>
      <c r="AV264" s="13" t="s">
        <v>85</v>
      </c>
      <c r="AW264" s="13" t="s">
        <v>37</v>
      </c>
      <c r="AX264" s="13" t="s">
        <v>83</v>
      </c>
      <c r="AY264" s="236" t="s">
        <v>119</v>
      </c>
    </row>
    <row r="265" s="2" customFormat="1" ht="16.5" customHeight="1">
      <c r="A265" s="41"/>
      <c r="B265" s="42"/>
      <c r="C265" s="269" t="s">
        <v>362</v>
      </c>
      <c r="D265" s="269" t="s">
        <v>259</v>
      </c>
      <c r="E265" s="270" t="s">
        <v>363</v>
      </c>
      <c r="F265" s="271" t="s">
        <v>364</v>
      </c>
      <c r="G265" s="272" t="s">
        <v>124</v>
      </c>
      <c r="H265" s="273">
        <v>16</v>
      </c>
      <c r="I265" s="274"/>
      <c r="J265" s="275">
        <f>ROUND(I265*H265,2)</f>
        <v>0</v>
      </c>
      <c r="K265" s="271" t="s">
        <v>125</v>
      </c>
      <c r="L265" s="276"/>
      <c r="M265" s="277" t="s">
        <v>19</v>
      </c>
      <c r="N265" s="278" t="s">
        <v>46</v>
      </c>
      <c r="O265" s="87"/>
      <c r="P265" s="216">
        <f>O265*H265</f>
        <v>0</v>
      </c>
      <c r="Q265" s="216">
        <v>0.222</v>
      </c>
      <c r="R265" s="216">
        <f>Q265*H265</f>
        <v>3.552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169</v>
      </c>
      <c r="AT265" s="218" t="s">
        <v>259</v>
      </c>
      <c r="AU265" s="218" t="s">
        <v>85</v>
      </c>
      <c r="AY265" s="20" t="s">
        <v>119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126</v>
      </c>
      <c r="BM265" s="218" t="s">
        <v>365</v>
      </c>
    </row>
    <row r="266" s="2" customFormat="1" ht="37.8" customHeight="1">
      <c r="A266" s="41"/>
      <c r="B266" s="42"/>
      <c r="C266" s="207" t="s">
        <v>366</v>
      </c>
      <c r="D266" s="207" t="s">
        <v>121</v>
      </c>
      <c r="E266" s="208" t="s">
        <v>367</v>
      </c>
      <c r="F266" s="209" t="s">
        <v>368</v>
      </c>
      <c r="G266" s="210" t="s">
        <v>124</v>
      </c>
      <c r="H266" s="211">
        <v>308</v>
      </c>
      <c r="I266" s="212"/>
      <c r="J266" s="213">
        <f>ROUND(I266*H266,2)</f>
        <v>0</v>
      </c>
      <c r="K266" s="209" t="s">
        <v>19</v>
      </c>
      <c r="L266" s="47"/>
      <c r="M266" s="214" t="s">
        <v>19</v>
      </c>
      <c r="N266" s="215" t="s">
        <v>46</v>
      </c>
      <c r="O266" s="87"/>
      <c r="P266" s="216">
        <f>O266*H266</f>
        <v>0</v>
      </c>
      <c r="Q266" s="216">
        <v>0.084250000000000005</v>
      </c>
      <c r="R266" s="216">
        <f>Q266*H266</f>
        <v>25.949000000000002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126</v>
      </c>
      <c r="AT266" s="218" t="s">
        <v>121</v>
      </c>
      <c r="AU266" s="218" t="s">
        <v>85</v>
      </c>
      <c r="AY266" s="20" t="s">
        <v>119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83</v>
      </c>
      <c r="BK266" s="219">
        <f>ROUND(I266*H266,2)</f>
        <v>0</v>
      </c>
      <c r="BL266" s="20" t="s">
        <v>126</v>
      </c>
      <c r="BM266" s="218" t="s">
        <v>369</v>
      </c>
    </row>
    <row r="267" s="14" customFormat="1">
      <c r="A267" s="14"/>
      <c r="B267" s="237"/>
      <c r="C267" s="238"/>
      <c r="D267" s="227" t="s">
        <v>134</v>
      </c>
      <c r="E267" s="239" t="s">
        <v>19</v>
      </c>
      <c r="F267" s="240" t="s">
        <v>153</v>
      </c>
      <c r="G267" s="238"/>
      <c r="H267" s="239" t="s">
        <v>19</v>
      </c>
      <c r="I267" s="241"/>
      <c r="J267" s="238"/>
      <c r="K267" s="238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134</v>
      </c>
      <c r="AU267" s="246" t="s">
        <v>85</v>
      </c>
      <c r="AV267" s="14" t="s">
        <v>83</v>
      </c>
      <c r="AW267" s="14" t="s">
        <v>37</v>
      </c>
      <c r="AX267" s="14" t="s">
        <v>75</v>
      </c>
      <c r="AY267" s="246" t="s">
        <v>119</v>
      </c>
    </row>
    <row r="268" s="13" customFormat="1">
      <c r="A268" s="13"/>
      <c r="B268" s="225"/>
      <c r="C268" s="226"/>
      <c r="D268" s="227" t="s">
        <v>134</v>
      </c>
      <c r="E268" s="228" t="s">
        <v>19</v>
      </c>
      <c r="F268" s="229" t="s">
        <v>370</v>
      </c>
      <c r="G268" s="226"/>
      <c r="H268" s="230">
        <v>293</v>
      </c>
      <c r="I268" s="231"/>
      <c r="J268" s="226"/>
      <c r="K268" s="226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134</v>
      </c>
      <c r="AU268" s="236" t="s">
        <v>85</v>
      </c>
      <c r="AV268" s="13" t="s">
        <v>85</v>
      </c>
      <c r="AW268" s="13" t="s">
        <v>37</v>
      </c>
      <c r="AX268" s="13" t="s">
        <v>75</v>
      </c>
      <c r="AY268" s="236" t="s">
        <v>119</v>
      </c>
    </row>
    <row r="269" s="13" customFormat="1">
      <c r="A269" s="13"/>
      <c r="B269" s="225"/>
      <c r="C269" s="226"/>
      <c r="D269" s="227" t="s">
        <v>134</v>
      </c>
      <c r="E269" s="228" t="s">
        <v>19</v>
      </c>
      <c r="F269" s="229" t="s">
        <v>371</v>
      </c>
      <c r="G269" s="226"/>
      <c r="H269" s="230">
        <v>15</v>
      </c>
      <c r="I269" s="231"/>
      <c r="J269" s="226"/>
      <c r="K269" s="226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134</v>
      </c>
      <c r="AU269" s="236" t="s">
        <v>85</v>
      </c>
      <c r="AV269" s="13" t="s">
        <v>85</v>
      </c>
      <c r="AW269" s="13" t="s">
        <v>37</v>
      </c>
      <c r="AX269" s="13" t="s">
        <v>75</v>
      </c>
      <c r="AY269" s="236" t="s">
        <v>119</v>
      </c>
    </row>
    <row r="270" s="15" customFormat="1">
      <c r="A270" s="15"/>
      <c r="B270" s="247"/>
      <c r="C270" s="248"/>
      <c r="D270" s="227" t="s">
        <v>134</v>
      </c>
      <c r="E270" s="249" t="s">
        <v>19</v>
      </c>
      <c r="F270" s="250" t="s">
        <v>162</v>
      </c>
      <c r="G270" s="248"/>
      <c r="H270" s="251">
        <v>308</v>
      </c>
      <c r="I270" s="252"/>
      <c r="J270" s="248"/>
      <c r="K270" s="248"/>
      <c r="L270" s="253"/>
      <c r="M270" s="254"/>
      <c r="N270" s="255"/>
      <c r="O270" s="255"/>
      <c r="P270" s="255"/>
      <c r="Q270" s="255"/>
      <c r="R270" s="255"/>
      <c r="S270" s="255"/>
      <c r="T270" s="25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7" t="s">
        <v>134</v>
      </c>
      <c r="AU270" s="257" t="s">
        <v>85</v>
      </c>
      <c r="AV270" s="15" t="s">
        <v>126</v>
      </c>
      <c r="AW270" s="15" t="s">
        <v>37</v>
      </c>
      <c r="AX270" s="15" t="s">
        <v>83</v>
      </c>
      <c r="AY270" s="257" t="s">
        <v>119</v>
      </c>
    </row>
    <row r="271" s="2" customFormat="1" ht="16.5" customHeight="1">
      <c r="A271" s="41"/>
      <c r="B271" s="42"/>
      <c r="C271" s="269" t="s">
        <v>372</v>
      </c>
      <c r="D271" s="269" t="s">
        <v>259</v>
      </c>
      <c r="E271" s="270" t="s">
        <v>373</v>
      </c>
      <c r="F271" s="271" t="s">
        <v>374</v>
      </c>
      <c r="G271" s="272" t="s">
        <v>124</v>
      </c>
      <c r="H271" s="273">
        <v>15.300000000000001</v>
      </c>
      <c r="I271" s="274"/>
      <c r="J271" s="275">
        <f>ROUND(I271*H271,2)</f>
        <v>0</v>
      </c>
      <c r="K271" s="271" t="s">
        <v>19</v>
      </c>
      <c r="L271" s="276"/>
      <c r="M271" s="277" t="s">
        <v>19</v>
      </c>
      <c r="N271" s="278" t="s">
        <v>46</v>
      </c>
      <c r="O271" s="87"/>
      <c r="P271" s="216">
        <f>O271*H271</f>
        <v>0</v>
      </c>
      <c r="Q271" s="216">
        <v>0.13100000000000001</v>
      </c>
      <c r="R271" s="216">
        <f>Q271*H271</f>
        <v>2.0043000000000002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169</v>
      </c>
      <c r="AT271" s="218" t="s">
        <v>259</v>
      </c>
      <c r="AU271" s="218" t="s">
        <v>85</v>
      </c>
      <c r="AY271" s="20" t="s">
        <v>119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83</v>
      </c>
      <c r="BK271" s="219">
        <f>ROUND(I271*H271,2)</f>
        <v>0</v>
      </c>
      <c r="BL271" s="20" t="s">
        <v>126</v>
      </c>
      <c r="BM271" s="218" t="s">
        <v>375</v>
      </c>
    </row>
    <row r="272" s="14" customFormat="1">
      <c r="A272" s="14"/>
      <c r="B272" s="237"/>
      <c r="C272" s="238"/>
      <c r="D272" s="227" t="s">
        <v>134</v>
      </c>
      <c r="E272" s="239" t="s">
        <v>19</v>
      </c>
      <c r="F272" s="240" t="s">
        <v>153</v>
      </c>
      <c r="G272" s="238"/>
      <c r="H272" s="239" t="s">
        <v>19</v>
      </c>
      <c r="I272" s="241"/>
      <c r="J272" s="238"/>
      <c r="K272" s="238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134</v>
      </c>
      <c r="AU272" s="246" t="s">
        <v>85</v>
      </c>
      <c r="AV272" s="14" t="s">
        <v>83</v>
      </c>
      <c r="AW272" s="14" t="s">
        <v>37</v>
      </c>
      <c r="AX272" s="14" t="s">
        <v>75</v>
      </c>
      <c r="AY272" s="246" t="s">
        <v>119</v>
      </c>
    </row>
    <row r="273" s="13" customFormat="1">
      <c r="A273" s="13"/>
      <c r="B273" s="225"/>
      <c r="C273" s="226"/>
      <c r="D273" s="227" t="s">
        <v>134</v>
      </c>
      <c r="E273" s="228" t="s">
        <v>19</v>
      </c>
      <c r="F273" s="229" t="s">
        <v>371</v>
      </c>
      <c r="G273" s="226"/>
      <c r="H273" s="230">
        <v>15</v>
      </c>
      <c r="I273" s="231"/>
      <c r="J273" s="226"/>
      <c r="K273" s="226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134</v>
      </c>
      <c r="AU273" s="236" t="s">
        <v>85</v>
      </c>
      <c r="AV273" s="13" t="s">
        <v>85</v>
      </c>
      <c r="AW273" s="13" t="s">
        <v>37</v>
      </c>
      <c r="AX273" s="13" t="s">
        <v>75</v>
      </c>
      <c r="AY273" s="236" t="s">
        <v>119</v>
      </c>
    </row>
    <row r="274" s="16" customFormat="1">
      <c r="A274" s="16"/>
      <c r="B274" s="258"/>
      <c r="C274" s="259"/>
      <c r="D274" s="227" t="s">
        <v>134</v>
      </c>
      <c r="E274" s="260" t="s">
        <v>19</v>
      </c>
      <c r="F274" s="261" t="s">
        <v>193</v>
      </c>
      <c r="G274" s="259"/>
      <c r="H274" s="262">
        <v>15</v>
      </c>
      <c r="I274" s="263"/>
      <c r="J274" s="259"/>
      <c r="K274" s="259"/>
      <c r="L274" s="264"/>
      <c r="M274" s="265"/>
      <c r="N274" s="266"/>
      <c r="O274" s="266"/>
      <c r="P274" s="266"/>
      <c r="Q274" s="266"/>
      <c r="R274" s="266"/>
      <c r="S274" s="266"/>
      <c r="T274" s="267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68" t="s">
        <v>134</v>
      </c>
      <c r="AU274" s="268" t="s">
        <v>85</v>
      </c>
      <c r="AV274" s="16" t="s">
        <v>136</v>
      </c>
      <c r="AW274" s="16" t="s">
        <v>37</v>
      </c>
      <c r="AX274" s="16" t="s">
        <v>75</v>
      </c>
      <c r="AY274" s="268" t="s">
        <v>119</v>
      </c>
    </row>
    <row r="275" s="13" customFormat="1">
      <c r="A275" s="13"/>
      <c r="B275" s="225"/>
      <c r="C275" s="226"/>
      <c r="D275" s="227" t="s">
        <v>134</v>
      </c>
      <c r="E275" s="228" t="s">
        <v>19</v>
      </c>
      <c r="F275" s="229" t="s">
        <v>376</v>
      </c>
      <c r="G275" s="226"/>
      <c r="H275" s="230">
        <v>15.300000000000001</v>
      </c>
      <c r="I275" s="231"/>
      <c r="J275" s="226"/>
      <c r="K275" s="226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134</v>
      </c>
      <c r="AU275" s="236" t="s">
        <v>85</v>
      </c>
      <c r="AV275" s="13" t="s">
        <v>85</v>
      </c>
      <c r="AW275" s="13" t="s">
        <v>37</v>
      </c>
      <c r="AX275" s="13" t="s">
        <v>83</v>
      </c>
      <c r="AY275" s="236" t="s">
        <v>119</v>
      </c>
    </row>
    <row r="276" s="2" customFormat="1" ht="16.5" customHeight="1">
      <c r="A276" s="41"/>
      <c r="B276" s="42"/>
      <c r="C276" s="269" t="s">
        <v>377</v>
      </c>
      <c r="D276" s="269" t="s">
        <v>259</v>
      </c>
      <c r="E276" s="270" t="s">
        <v>378</v>
      </c>
      <c r="F276" s="271" t="s">
        <v>379</v>
      </c>
      <c r="G276" s="272" t="s">
        <v>124</v>
      </c>
      <c r="H276" s="273">
        <v>298.86000000000001</v>
      </c>
      <c r="I276" s="274"/>
      <c r="J276" s="275">
        <f>ROUND(I276*H276,2)</f>
        <v>0</v>
      </c>
      <c r="K276" s="271" t="s">
        <v>19</v>
      </c>
      <c r="L276" s="276"/>
      <c r="M276" s="277" t="s">
        <v>19</v>
      </c>
      <c r="N276" s="278" t="s">
        <v>46</v>
      </c>
      <c r="O276" s="87"/>
      <c r="P276" s="216">
        <f>O276*H276</f>
        <v>0</v>
      </c>
      <c r="Q276" s="216">
        <v>0.13100000000000001</v>
      </c>
      <c r="R276" s="216">
        <f>Q276*H276</f>
        <v>39.150660000000002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169</v>
      </c>
      <c r="AT276" s="218" t="s">
        <v>259</v>
      </c>
      <c r="AU276" s="218" t="s">
        <v>85</v>
      </c>
      <c r="AY276" s="20" t="s">
        <v>119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126</v>
      </c>
      <c r="BM276" s="218" t="s">
        <v>380</v>
      </c>
    </row>
    <row r="277" s="14" customFormat="1">
      <c r="A277" s="14"/>
      <c r="B277" s="237"/>
      <c r="C277" s="238"/>
      <c r="D277" s="227" t="s">
        <v>134</v>
      </c>
      <c r="E277" s="239" t="s">
        <v>19</v>
      </c>
      <c r="F277" s="240" t="s">
        <v>153</v>
      </c>
      <c r="G277" s="238"/>
      <c r="H277" s="239" t="s">
        <v>19</v>
      </c>
      <c r="I277" s="241"/>
      <c r="J277" s="238"/>
      <c r="K277" s="238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134</v>
      </c>
      <c r="AU277" s="246" t="s">
        <v>85</v>
      </c>
      <c r="AV277" s="14" t="s">
        <v>83</v>
      </c>
      <c r="AW277" s="14" t="s">
        <v>37</v>
      </c>
      <c r="AX277" s="14" t="s">
        <v>75</v>
      </c>
      <c r="AY277" s="246" t="s">
        <v>119</v>
      </c>
    </row>
    <row r="278" s="13" customFormat="1">
      <c r="A278" s="13"/>
      <c r="B278" s="225"/>
      <c r="C278" s="226"/>
      <c r="D278" s="227" t="s">
        <v>134</v>
      </c>
      <c r="E278" s="228" t="s">
        <v>19</v>
      </c>
      <c r="F278" s="229" t="s">
        <v>370</v>
      </c>
      <c r="G278" s="226"/>
      <c r="H278" s="230">
        <v>293</v>
      </c>
      <c r="I278" s="231"/>
      <c r="J278" s="226"/>
      <c r="K278" s="226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134</v>
      </c>
      <c r="AU278" s="236" t="s">
        <v>85</v>
      </c>
      <c r="AV278" s="13" t="s">
        <v>85</v>
      </c>
      <c r="AW278" s="13" t="s">
        <v>37</v>
      </c>
      <c r="AX278" s="13" t="s">
        <v>75</v>
      </c>
      <c r="AY278" s="236" t="s">
        <v>119</v>
      </c>
    </row>
    <row r="279" s="16" customFormat="1">
      <c r="A279" s="16"/>
      <c r="B279" s="258"/>
      <c r="C279" s="259"/>
      <c r="D279" s="227" t="s">
        <v>134</v>
      </c>
      <c r="E279" s="260" t="s">
        <v>19</v>
      </c>
      <c r="F279" s="261" t="s">
        <v>193</v>
      </c>
      <c r="G279" s="259"/>
      <c r="H279" s="262">
        <v>293</v>
      </c>
      <c r="I279" s="263"/>
      <c r="J279" s="259"/>
      <c r="K279" s="259"/>
      <c r="L279" s="264"/>
      <c r="M279" s="265"/>
      <c r="N279" s="266"/>
      <c r="O279" s="266"/>
      <c r="P279" s="266"/>
      <c r="Q279" s="266"/>
      <c r="R279" s="266"/>
      <c r="S279" s="266"/>
      <c r="T279" s="267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68" t="s">
        <v>134</v>
      </c>
      <c r="AU279" s="268" t="s">
        <v>85</v>
      </c>
      <c r="AV279" s="16" t="s">
        <v>136</v>
      </c>
      <c r="AW279" s="16" t="s">
        <v>37</v>
      </c>
      <c r="AX279" s="16" t="s">
        <v>75</v>
      </c>
      <c r="AY279" s="268" t="s">
        <v>119</v>
      </c>
    </row>
    <row r="280" s="13" customFormat="1">
      <c r="A280" s="13"/>
      <c r="B280" s="225"/>
      <c r="C280" s="226"/>
      <c r="D280" s="227" t="s">
        <v>134</v>
      </c>
      <c r="E280" s="228" t="s">
        <v>19</v>
      </c>
      <c r="F280" s="229" t="s">
        <v>381</v>
      </c>
      <c r="G280" s="226"/>
      <c r="H280" s="230">
        <v>298.86000000000001</v>
      </c>
      <c r="I280" s="231"/>
      <c r="J280" s="226"/>
      <c r="K280" s="226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134</v>
      </c>
      <c r="AU280" s="236" t="s">
        <v>85</v>
      </c>
      <c r="AV280" s="13" t="s">
        <v>85</v>
      </c>
      <c r="AW280" s="13" t="s">
        <v>37</v>
      </c>
      <c r="AX280" s="13" t="s">
        <v>83</v>
      </c>
      <c r="AY280" s="236" t="s">
        <v>119</v>
      </c>
    </row>
    <row r="281" s="2" customFormat="1" ht="37.8" customHeight="1">
      <c r="A281" s="41"/>
      <c r="B281" s="42"/>
      <c r="C281" s="207" t="s">
        <v>382</v>
      </c>
      <c r="D281" s="207" t="s">
        <v>121</v>
      </c>
      <c r="E281" s="208" t="s">
        <v>383</v>
      </c>
      <c r="F281" s="209" t="s">
        <v>384</v>
      </c>
      <c r="G281" s="210" t="s">
        <v>124</v>
      </c>
      <c r="H281" s="211">
        <v>52</v>
      </c>
      <c r="I281" s="212"/>
      <c r="J281" s="213">
        <f>ROUND(I281*H281,2)</f>
        <v>0</v>
      </c>
      <c r="K281" s="209" t="s">
        <v>19</v>
      </c>
      <c r="L281" s="47"/>
      <c r="M281" s="214" t="s">
        <v>19</v>
      </c>
      <c r="N281" s="215" t="s">
        <v>46</v>
      </c>
      <c r="O281" s="87"/>
      <c r="P281" s="216">
        <f>O281*H281</f>
        <v>0</v>
      </c>
      <c r="Q281" s="216">
        <v>0.085650000000000004</v>
      </c>
      <c r="R281" s="216">
        <f>Q281*H281</f>
        <v>4.4538000000000002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126</v>
      </c>
      <c r="AT281" s="218" t="s">
        <v>121</v>
      </c>
      <c r="AU281" s="218" t="s">
        <v>85</v>
      </c>
      <c r="AY281" s="20" t="s">
        <v>119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83</v>
      </c>
      <c r="BK281" s="219">
        <f>ROUND(I281*H281,2)</f>
        <v>0</v>
      </c>
      <c r="BL281" s="20" t="s">
        <v>126</v>
      </c>
      <c r="BM281" s="218" t="s">
        <v>385</v>
      </c>
    </row>
    <row r="282" s="14" customFormat="1">
      <c r="A282" s="14"/>
      <c r="B282" s="237"/>
      <c r="C282" s="238"/>
      <c r="D282" s="227" t="s">
        <v>134</v>
      </c>
      <c r="E282" s="239" t="s">
        <v>19</v>
      </c>
      <c r="F282" s="240" t="s">
        <v>153</v>
      </c>
      <c r="G282" s="238"/>
      <c r="H282" s="239" t="s">
        <v>19</v>
      </c>
      <c r="I282" s="241"/>
      <c r="J282" s="238"/>
      <c r="K282" s="238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134</v>
      </c>
      <c r="AU282" s="246" t="s">
        <v>85</v>
      </c>
      <c r="AV282" s="14" t="s">
        <v>83</v>
      </c>
      <c r="AW282" s="14" t="s">
        <v>37</v>
      </c>
      <c r="AX282" s="14" t="s">
        <v>75</v>
      </c>
      <c r="AY282" s="246" t="s">
        <v>119</v>
      </c>
    </row>
    <row r="283" s="13" customFormat="1">
      <c r="A283" s="13"/>
      <c r="B283" s="225"/>
      <c r="C283" s="226"/>
      <c r="D283" s="227" t="s">
        <v>134</v>
      </c>
      <c r="E283" s="228" t="s">
        <v>19</v>
      </c>
      <c r="F283" s="229" t="s">
        <v>386</v>
      </c>
      <c r="G283" s="226"/>
      <c r="H283" s="230">
        <v>52</v>
      </c>
      <c r="I283" s="231"/>
      <c r="J283" s="226"/>
      <c r="K283" s="226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134</v>
      </c>
      <c r="AU283" s="236" t="s">
        <v>85</v>
      </c>
      <c r="AV283" s="13" t="s">
        <v>85</v>
      </c>
      <c r="AW283" s="13" t="s">
        <v>37</v>
      </c>
      <c r="AX283" s="13" t="s">
        <v>83</v>
      </c>
      <c r="AY283" s="236" t="s">
        <v>119</v>
      </c>
    </row>
    <row r="284" s="2" customFormat="1" ht="16.5" customHeight="1">
      <c r="A284" s="41"/>
      <c r="B284" s="42"/>
      <c r="C284" s="269" t="s">
        <v>387</v>
      </c>
      <c r="D284" s="269" t="s">
        <v>259</v>
      </c>
      <c r="E284" s="270" t="s">
        <v>388</v>
      </c>
      <c r="F284" s="271" t="s">
        <v>389</v>
      </c>
      <c r="G284" s="272" t="s">
        <v>124</v>
      </c>
      <c r="H284" s="273">
        <v>53.039999999999999</v>
      </c>
      <c r="I284" s="274"/>
      <c r="J284" s="275">
        <f>ROUND(I284*H284,2)</f>
        <v>0</v>
      </c>
      <c r="K284" s="271" t="s">
        <v>19</v>
      </c>
      <c r="L284" s="276"/>
      <c r="M284" s="277" t="s">
        <v>19</v>
      </c>
      <c r="N284" s="278" t="s">
        <v>46</v>
      </c>
      <c r="O284" s="87"/>
      <c r="P284" s="216">
        <f>O284*H284</f>
        <v>0</v>
      </c>
      <c r="Q284" s="216">
        <v>0.17599999999999999</v>
      </c>
      <c r="R284" s="216">
        <f>Q284*H284</f>
        <v>9.3350399999999993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169</v>
      </c>
      <c r="AT284" s="218" t="s">
        <v>259</v>
      </c>
      <c r="AU284" s="218" t="s">
        <v>85</v>
      </c>
      <c r="AY284" s="20" t="s">
        <v>119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83</v>
      </c>
      <c r="BK284" s="219">
        <f>ROUND(I284*H284,2)</f>
        <v>0</v>
      </c>
      <c r="BL284" s="20" t="s">
        <v>126</v>
      </c>
      <c r="BM284" s="218" t="s">
        <v>390</v>
      </c>
    </row>
    <row r="285" s="14" customFormat="1">
      <c r="A285" s="14"/>
      <c r="B285" s="237"/>
      <c r="C285" s="238"/>
      <c r="D285" s="227" t="s">
        <v>134</v>
      </c>
      <c r="E285" s="239" t="s">
        <v>19</v>
      </c>
      <c r="F285" s="240" t="s">
        <v>153</v>
      </c>
      <c r="G285" s="238"/>
      <c r="H285" s="239" t="s">
        <v>19</v>
      </c>
      <c r="I285" s="241"/>
      <c r="J285" s="238"/>
      <c r="K285" s="238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134</v>
      </c>
      <c r="AU285" s="246" t="s">
        <v>85</v>
      </c>
      <c r="AV285" s="14" t="s">
        <v>83</v>
      </c>
      <c r="AW285" s="14" t="s">
        <v>37</v>
      </c>
      <c r="AX285" s="14" t="s">
        <v>75</v>
      </c>
      <c r="AY285" s="246" t="s">
        <v>119</v>
      </c>
    </row>
    <row r="286" s="13" customFormat="1">
      <c r="A286" s="13"/>
      <c r="B286" s="225"/>
      <c r="C286" s="226"/>
      <c r="D286" s="227" t="s">
        <v>134</v>
      </c>
      <c r="E286" s="228" t="s">
        <v>19</v>
      </c>
      <c r="F286" s="229" t="s">
        <v>391</v>
      </c>
      <c r="G286" s="226"/>
      <c r="H286" s="230">
        <v>52</v>
      </c>
      <c r="I286" s="231"/>
      <c r="J286" s="226"/>
      <c r="K286" s="226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134</v>
      </c>
      <c r="AU286" s="236" t="s">
        <v>85</v>
      </c>
      <c r="AV286" s="13" t="s">
        <v>85</v>
      </c>
      <c r="AW286" s="13" t="s">
        <v>37</v>
      </c>
      <c r="AX286" s="13" t="s">
        <v>75</v>
      </c>
      <c r="AY286" s="236" t="s">
        <v>119</v>
      </c>
    </row>
    <row r="287" s="16" customFormat="1">
      <c r="A287" s="16"/>
      <c r="B287" s="258"/>
      <c r="C287" s="259"/>
      <c r="D287" s="227" t="s">
        <v>134</v>
      </c>
      <c r="E287" s="260" t="s">
        <v>19</v>
      </c>
      <c r="F287" s="261" t="s">
        <v>193</v>
      </c>
      <c r="G287" s="259"/>
      <c r="H287" s="262">
        <v>52</v>
      </c>
      <c r="I287" s="263"/>
      <c r="J287" s="259"/>
      <c r="K287" s="259"/>
      <c r="L287" s="264"/>
      <c r="M287" s="265"/>
      <c r="N287" s="266"/>
      <c r="O287" s="266"/>
      <c r="P287" s="266"/>
      <c r="Q287" s="266"/>
      <c r="R287" s="266"/>
      <c r="S287" s="266"/>
      <c r="T287" s="267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8" t="s">
        <v>134</v>
      </c>
      <c r="AU287" s="268" t="s">
        <v>85</v>
      </c>
      <c r="AV287" s="16" t="s">
        <v>136</v>
      </c>
      <c r="AW287" s="16" t="s">
        <v>37</v>
      </c>
      <c r="AX287" s="16" t="s">
        <v>75</v>
      </c>
      <c r="AY287" s="268" t="s">
        <v>119</v>
      </c>
    </row>
    <row r="288" s="13" customFormat="1">
      <c r="A288" s="13"/>
      <c r="B288" s="225"/>
      <c r="C288" s="226"/>
      <c r="D288" s="227" t="s">
        <v>134</v>
      </c>
      <c r="E288" s="228" t="s">
        <v>19</v>
      </c>
      <c r="F288" s="229" t="s">
        <v>392</v>
      </c>
      <c r="G288" s="226"/>
      <c r="H288" s="230">
        <v>53.039999999999999</v>
      </c>
      <c r="I288" s="231"/>
      <c r="J288" s="226"/>
      <c r="K288" s="226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134</v>
      </c>
      <c r="AU288" s="236" t="s">
        <v>85</v>
      </c>
      <c r="AV288" s="13" t="s">
        <v>85</v>
      </c>
      <c r="AW288" s="13" t="s">
        <v>37</v>
      </c>
      <c r="AX288" s="13" t="s">
        <v>83</v>
      </c>
      <c r="AY288" s="236" t="s">
        <v>119</v>
      </c>
    </row>
    <row r="289" s="2" customFormat="1" ht="37.8" customHeight="1">
      <c r="A289" s="41"/>
      <c r="B289" s="42"/>
      <c r="C289" s="207" t="s">
        <v>393</v>
      </c>
      <c r="D289" s="207" t="s">
        <v>121</v>
      </c>
      <c r="E289" s="208" t="s">
        <v>394</v>
      </c>
      <c r="F289" s="209" t="s">
        <v>395</v>
      </c>
      <c r="G289" s="210" t="s">
        <v>124</v>
      </c>
      <c r="H289" s="211">
        <v>125</v>
      </c>
      <c r="I289" s="212"/>
      <c r="J289" s="213">
        <f>ROUND(I289*H289,2)</f>
        <v>0</v>
      </c>
      <c r="K289" s="209" t="s">
        <v>125</v>
      </c>
      <c r="L289" s="47"/>
      <c r="M289" s="214" t="s">
        <v>19</v>
      </c>
      <c r="N289" s="215" t="s">
        <v>46</v>
      </c>
      <c r="O289" s="87"/>
      <c r="P289" s="216">
        <f>O289*H289</f>
        <v>0</v>
      </c>
      <c r="Q289" s="216">
        <v>0.098000000000000004</v>
      </c>
      <c r="R289" s="216">
        <f>Q289*H289</f>
        <v>12.25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126</v>
      </c>
      <c r="AT289" s="218" t="s">
        <v>121</v>
      </c>
      <c r="AU289" s="218" t="s">
        <v>85</v>
      </c>
      <c r="AY289" s="20" t="s">
        <v>119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126</v>
      </c>
      <c r="BM289" s="218" t="s">
        <v>396</v>
      </c>
    </row>
    <row r="290" s="2" customFormat="1">
      <c r="A290" s="41"/>
      <c r="B290" s="42"/>
      <c r="C290" s="43"/>
      <c r="D290" s="220" t="s">
        <v>128</v>
      </c>
      <c r="E290" s="43"/>
      <c r="F290" s="221" t="s">
        <v>397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128</v>
      </c>
      <c r="AU290" s="20" t="s">
        <v>85</v>
      </c>
    </row>
    <row r="291" s="13" customFormat="1">
      <c r="A291" s="13"/>
      <c r="B291" s="225"/>
      <c r="C291" s="226"/>
      <c r="D291" s="227" t="s">
        <v>134</v>
      </c>
      <c r="E291" s="228" t="s">
        <v>19</v>
      </c>
      <c r="F291" s="229" t="s">
        <v>398</v>
      </c>
      <c r="G291" s="226"/>
      <c r="H291" s="230">
        <v>117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134</v>
      </c>
      <c r="AU291" s="236" t="s">
        <v>85</v>
      </c>
      <c r="AV291" s="13" t="s">
        <v>85</v>
      </c>
      <c r="AW291" s="13" t="s">
        <v>37</v>
      </c>
      <c r="AX291" s="13" t="s">
        <v>75</v>
      </c>
      <c r="AY291" s="236" t="s">
        <v>119</v>
      </c>
    </row>
    <row r="292" s="13" customFormat="1">
      <c r="A292" s="13"/>
      <c r="B292" s="225"/>
      <c r="C292" s="226"/>
      <c r="D292" s="227" t="s">
        <v>134</v>
      </c>
      <c r="E292" s="228" t="s">
        <v>19</v>
      </c>
      <c r="F292" s="229" t="s">
        <v>399</v>
      </c>
      <c r="G292" s="226"/>
      <c r="H292" s="230">
        <v>8</v>
      </c>
      <c r="I292" s="231"/>
      <c r="J292" s="226"/>
      <c r="K292" s="226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134</v>
      </c>
      <c r="AU292" s="236" t="s">
        <v>85</v>
      </c>
      <c r="AV292" s="13" t="s">
        <v>85</v>
      </c>
      <c r="AW292" s="13" t="s">
        <v>37</v>
      </c>
      <c r="AX292" s="13" t="s">
        <v>75</v>
      </c>
      <c r="AY292" s="236" t="s">
        <v>119</v>
      </c>
    </row>
    <row r="293" s="15" customFormat="1">
      <c r="A293" s="15"/>
      <c r="B293" s="247"/>
      <c r="C293" s="248"/>
      <c r="D293" s="227" t="s">
        <v>134</v>
      </c>
      <c r="E293" s="249" t="s">
        <v>19</v>
      </c>
      <c r="F293" s="250" t="s">
        <v>162</v>
      </c>
      <c r="G293" s="248"/>
      <c r="H293" s="251">
        <v>125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7" t="s">
        <v>134</v>
      </c>
      <c r="AU293" s="257" t="s">
        <v>85</v>
      </c>
      <c r="AV293" s="15" t="s">
        <v>126</v>
      </c>
      <c r="AW293" s="15" t="s">
        <v>37</v>
      </c>
      <c r="AX293" s="15" t="s">
        <v>83</v>
      </c>
      <c r="AY293" s="257" t="s">
        <v>119</v>
      </c>
    </row>
    <row r="294" s="2" customFormat="1" ht="16.5" customHeight="1">
      <c r="A294" s="41"/>
      <c r="B294" s="42"/>
      <c r="C294" s="269" t="s">
        <v>400</v>
      </c>
      <c r="D294" s="269" t="s">
        <v>259</v>
      </c>
      <c r="E294" s="270" t="s">
        <v>401</v>
      </c>
      <c r="F294" s="271" t="s">
        <v>402</v>
      </c>
      <c r="G294" s="272" t="s">
        <v>124</v>
      </c>
      <c r="H294" s="273">
        <v>119.34</v>
      </c>
      <c r="I294" s="274"/>
      <c r="J294" s="275">
        <f>ROUND(I294*H294,2)</f>
        <v>0</v>
      </c>
      <c r="K294" s="271" t="s">
        <v>125</v>
      </c>
      <c r="L294" s="276"/>
      <c r="M294" s="277" t="s">
        <v>19</v>
      </c>
      <c r="N294" s="278" t="s">
        <v>46</v>
      </c>
      <c r="O294" s="87"/>
      <c r="P294" s="216">
        <f>O294*H294</f>
        <v>0</v>
      </c>
      <c r="Q294" s="216">
        <v>0.14499999999999999</v>
      </c>
      <c r="R294" s="216">
        <f>Q294*H294</f>
        <v>17.304299999999998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169</v>
      </c>
      <c r="AT294" s="218" t="s">
        <v>259</v>
      </c>
      <c r="AU294" s="218" t="s">
        <v>85</v>
      </c>
      <c r="AY294" s="20" t="s">
        <v>119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83</v>
      </c>
      <c r="BK294" s="219">
        <f>ROUND(I294*H294,2)</f>
        <v>0</v>
      </c>
      <c r="BL294" s="20" t="s">
        <v>126</v>
      </c>
      <c r="BM294" s="218" t="s">
        <v>403</v>
      </c>
    </row>
    <row r="295" s="13" customFormat="1">
      <c r="A295" s="13"/>
      <c r="B295" s="225"/>
      <c r="C295" s="226"/>
      <c r="D295" s="227" t="s">
        <v>134</v>
      </c>
      <c r="E295" s="228" t="s">
        <v>19</v>
      </c>
      <c r="F295" s="229" t="s">
        <v>398</v>
      </c>
      <c r="G295" s="226"/>
      <c r="H295" s="230">
        <v>117</v>
      </c>
      <c r="I295" s="231"/>
      <c r="J295" s="226"/>
      <c r="K295" s="226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134</v>
      </c>
      <c r="AU295" s="236" t="s">
        <v>85</v>
      </c>
      <c r="AV295" s="13" t="s">
        <v>85</v>
      </c>
      <c r="AW295" s="13" t="s">
        <v>37</v>
      </c>
      <c r="AX295" s="13" t="s">
        <v>75</v>
      </c>
      <c r="AY295" s="236" t="s">
        <v>119</v>
      </c>
    </row>
    <row r="296" s="16" customFormat="1">
      <c r="A296" s="16"/>
      <c r="B296" s="258"/>
      <c r="C296" s="259"/>
      <c r="D296" s="227" t="s">
        <v>134</v>
      </c>
      <c r="E296" s="260" t="s">
        <v>19</v>
      </c>
      <c r="F296" s="261" t="s">
        <v>193</v>
      </c>
      <c r="G296" s="259"/>
      <c r="H296" s="262">
        <v>117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68" t="s">
        <v>134</v>
      </c>
      <c r="AU296" s="268" t="s">
        <v>85</v>
      </c>
      <c r="AV296" s="16" t="s">
        <v>136</v>
      </c>
      <c r="AW296" s="16" t="s">
        <v>37</v>
      </c>
      <c r="AX296" s="16" t="s">
        <v>75</v>
      </c>
      <c r="AY296" s="268" t="s">
        <v>119</v>
      </c>
    </row>
    <row r="297" s="13" customFormat="1">
      <c r="A297" s="13"/>
      <c r="B297" s="225"/>
      <c r="C297" s="226"/>
      <c r="D297" s="227" t="s">
        <v>134</v>
      </c>
      <c r="E297" s="228" t="s">
        <v>19</v>
      </c>
      <c r="F297" s="229" t="s">
        <v>404</v>
      </c>
      <c r="G297" s="226"/>
      <c r="H297" s="230">
        <v>119.34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134</v>
      </c>
      <c r="AU297" s="236" t="s">
        <v>85</v>
      </c>
      <c r="AV297" s="13" t="s">
        <v>85</v>
      </c>
      <c r="AW297" s="13" t="s">
        <v>37</v>
      </c>
      <c r="AX297" s="13" t="s">
        <v>83</v>
      </c>
      <c r="AY297" s="236" t="s">
        <v>119</v>
      </c>
    </row>
    <row r="298" s="2" customFormat="1" ht="16.5" customHeight="1">
      <c r="A298" s="41"/>
      <c r="B298" s="42"/>
      <c r="C298" s="269" t="s">
        <v>405</v>
      </c>
      <c r="D298" s="269" t="s">
        <v>259</v>
      </c>
      <c r="E298" s="270" t="s">
        <v>406</v>
      </c>
      <c r="F298" s="271" t="s">
        <v>407</v>
      </c>
      <c r="G298" s="272" t="s">
        <v>124</v>
      </c>
      <c r="H298" s="273">
        <v>8.1600000000000001</v>
      </c>
      <c r="I298" s="274"/>
      <c r="J298" s="275">
        <f>ROUND(I298*H298,2)</f>
        <v>0</v>
      </c>
      <c r="K298" s="271" t="s">
        <v>125</v>
      </c>
      <c r="L298" s="276"/>
      <c r="M298" s="277" t="s">
        <v>19</v>
      </c>
      <c r="N298" s="278" t="s">
        <v>46</v>
      </c>
      <c r="O298" s="87"/>
      <c r="P298" s="216">
        <f>O298*H298</f>
        <v>0</v>
      </c>
      <c r="Q298" s="216">
        <v>0.14499999999999999</v>
      </c>
      <c r="R298" s="216">
        <f>Q298*H298</f>
        <v>1.1832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169</v>
      </c>
      <c r="AT298" s="218" t="s">
        <v>259</v>
      </c>
      <c r="AU298" s="218" t="s">
        <v>85</v>
      </c>
      <c r="AY298" s="20" t="s">
        <v>119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83</v>
      </c>
      <c r="BK298" s="219">
        <f>ROUND(I298*H298,2)</f>
        <v>0</v>
      </c>
      <c r="BL298" s="20" t="s">
        <v>126</v>
      </c>
      <c r="BM298" s="218" t="s">
        <v>408</v>
      </c>
    </row>
    <row r="299" s="13" customFormat="1">
      <c r="A299" s="13"/>
      <c r="B299" s="225"/>
      <c r="C299" s="226"/>
      <c r="D299" s="227" t="s">
        <v>134</v>
      </c>
      <c r="E299" s="228" t="s">
        <v>19</v>
      </c>
      <c r="F299" s="229" t="s">
        <v>399</v>
      </c>
      <c r="G299" s="226"/>
      <c r="H299" s="230">
        <v>8</v>
      </c>
      <c r="I299" s="231"/>
      <c r="J299" s="226"/>
      <c r="K299" s="226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134</v>
      </c>
      <c r="AU299" s="236" t="s">
        <v>85</v>
      </c>
      <c r="AV299" s="13" t="s">
        <v>85</v>
      </c>
      <c r="AW299" s="13" t="s">
        <v>37</v>
      </c>
      <c r="AX299" s="13" t="s">
        <v>75</v>
      </c>
      <c r="AY299" s="236" t="s">
        <v>119</v>
      </c>
    </row>
    <row r="300" s="16" customFormat="1">
      <c r="A300" s="16"/>
      <c r="B300" s="258"/>
      <c r="C300" s="259"/>
      <c r="D300" s="227" t="s">
        <v>134</v>
      </c>
      <c r="E300" s="260" t="s">
        <v>19</v>
      </c>
      <c r="F300" s="261" t="s">
        <v>193</v>
      </c>
      <c r="G300" s="259"/>
      <c r="H300" s="262">
        <v>8</v>
      </c>
      <c r="I300" s="263"/>
      <c r="J300" s="259"/>
      <c r="K300" s="259"/>
      <c r="L300" s="264"/>
      <c r="M300" s="265"/>
      <c r="N300" s="266"/>
      <c r="O300" s="266"/>
      <c r="P300" s="266"/>
      <c r="Q300" s="266"/>
      <c r="R300" s="266"/>
      <c r="S300" s="266"/>
      <c r="T300" s="267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68" t="s">
        <v>134</v>
      </c>
      <c r="AU300" s="268" t="s">
        <v>85</v>
      </c>
      <c r="AV300" s="16" t="s">
        <v>136</v>
      </c>
      <c r="AW300" s="16" t="s">
        <v>37</v>
      </c>
      <c r="AX300" s="16" t="s">
        <v>75</v>
      </c>
      <c r="AY300" s="268" t="s">
        <v>119</v>
      </c>
    </row>
    <row r="301" s="13" customFormat="1">
      <c r="A301" s="13"/>
      <c r="B301" s="225"/>
      <c r="C301" s="226"/>
      <c r="D301" s="227" t="s">
        <v>134</v>
      </c>
      <c r="E301" s="228" t="s">
        <v>19</v>
      </c>
      <c r="F301" s="229" t="s">
        <v>409</v>
      </c>
      <c r="G301" s="226"/>
      <c r="H301" s="230">
        <v>8.1600000000000001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134</v>
      </c>
      <c r="AU301" s="236" t="s">
        <v>85</v>
      </c>
      <c r="AV301" s="13" t="s">
        <v>85</v>
      </c>
      <c r="AW301" s="13" t="s">
        <v>37</v>
      </c>
      <c r="AX301" s="13" t="s">
        <v>83</v>
      </c>
      <c r="AY301" s="236" t="s">
        <v>119</v>
      </c>
    </row>
    <row r="302" s="12" customFormat="1" ht="22.8" customHeight="1">
      <c r="A302" s="12"/>
      <c r="B302" s="191"/>
      <c r="C302" s="192"/>
      <c r="D302" s="193" t="s">
        <v>74</v>
      </c>
      <c r="E302" s="205" t="s">
        <v>169</v>
      </c>
      <c r="F302" s="205" t="s">
        <v>410</v>
      </c>
      <c r="G302" s="192"/>
      <c r="H302" s="192"/>
      <c r="I302" s="195"/>
      <c r="J302" s="206">
        <f>BK302</f>
        <v>0</v>
      </c>
      <c r="K302" s="192"/>
      <c r="L302" s="197"/>
      <c r="M302" s="198"/>
      <c r="N302" s="199"/>
      <c r="O302" s="199"/>
      <c r="P302" s="200">
        <f>SUM(P303:P323)</f>
        <v>0</v>
      </c>
      <c r="Q302" s="199"/>
      <c r="R302" s="200">
        <f>SUM(R303:R323)</f>
        <v>4.9623072300000004</v>
      </c>
      <c r="S302" s="199"/>
      <c r="T302" s="201">
        <f>SUM(T303:T323)</f>
        <v>3.96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2" t="s">
        <v>83</v>
      </c>
      <c r="AT302" s="203" t="s">
        <v>74</v>
      </c>
      <c r="AU302" s="203" t="s">
        <v>83</v>
      </c>
      <c r="AY302" s="202" t="s">
        <v>119</v>
      </c>
      <c r="BK302" s="204">
        <f>SUM(BK303:BK323)</f>
        <v>0</v>
      </c>
    </row>
    <row r="303" s="2" customFormat="1" ht="16.5" customHeight="1">
      <c r="A303" s="41"/>
      <c r="B303" s="42"/>
      <c r="C303" s="207" t="s">
        <v>411</v>
      </c>
      <c r="D303" s="207" t="s">
        <v>121</v>
      </c>
      <c r="E303" s="208" t="s">
        <v>412</v>
      </c>
      <c r="F303" s="209" t="s">
        <v>413</v>
      </c>
      <c r="G303" s="210" t="s">
        <v>150</v>
      </c>
      <c r="H303" s="211">
        <v>34</v>
      </c>
      <c r="I303" s="212"/>
      <c r="J303" s="213">
        <f>ROUND(I303*H303,2)</f>
        <v>0</v>
      </c>
      <c r="K303" s="209" t="s">
        <v>125</v>
      </c>
      <c r="L303" s="47"/>
      <c r="M303" s="214" t="s">
        <v>19</v>
      </c>
      <c r="N303" s="215" t="s">
        <v>46</v>
      </c>
      <c r="O303" s="87"/>
      <c r="P303" s="216">
        <f>O303*H303</f>
        <v>0</v>
      </c>
      <c r="Q303" s="216">
        <v>1.1E-05</v>
      </c>
      <c r="R303" s="216">
        <f>Q303*H303</f>
        <v>0.00037399999999999998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126</v>
      </c>
      <c r="AT303" s="218" t="s">
        <v>121</v>
      </c>
      <c r="AU303" s="218" t="s">
        <v>85</v>
      </c>
      <c r="AY303" s="20" t="s">
        <v>119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126</v>
      </c>
      <c r="BM303" s="218" t="s">
        <v>414</v>
      </c>
    </row>
    <row r="304" s="2" customFormat="1">
      <c r="A304" s="41"/>
      <c r="B304" s="42"/>
      <c r="C304" s="43"/>
      <c r="D304" s="220" t="s">
        <v>128</v>
      </c>
      <c r="E304" s="43"/>
      <c r="F304" s="221" t="s">
        <v>415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128</v>
      </c>
      <c r="AU304" s="20" t="s">
        <v>85</v>
      </c>
    </row>
    <row r="305" s="14" customFormat="1">
      <c r="A305" s="14"/>
      <c r="B305" s="237"/>
      <c r="C305" s="238"/>
      <c r="D305" s="227" t="s">
        <v>134</v>
      </c>
      <c r="E305" s="239" t="s">
        <v>19</v>
      </c>
      <c r="F305" s="240" t="s">
        <v>204</v>
      </c>
      <c r="G305" s="238"/>
      <c r="H305" s="239" t="s">
        <v>19</v>
      </c>
      <c r="I305" s="241"/>
      <c r="J305" s="238"/>
      <c r="K305" s="238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134</v>
      </c>
      <c r="AU305" s="246" t="s">
        <v>85</v>
      </c>
      <c r="AV305" s="14" t="s">
        <v>83</v>
      </c>
      <c r="AW305" s="14" t="s">
        <v>37</v>
      </c>
      <c r="AX305" s="14" t="s">
        <v>75</v>
      </c>
      <c r="AY305" s="246" t="s">
        <v>119</v>
      </c>
    </row>
    <row r="306" s="13" customFormat="1">
      <c r="A306" s="13"/>
      <c r="B306" s="225"/>
      <c r="C306" s="226"/>
      <c r="D306" s="227" t="s">
        <v>134</v>
      </c>
      <c r="E306" s="228" t="s">
        <v>19</v>
      </c>
      <c r="F306" s="229" t="s">
        <v>318</v>
      </c>
      <c r="G306" s="226"/>
      <c r="H306" s="230">
        <v>34</v>
      </c>
      <c r="I306" s="231"/>
      <c r="J306" s="226"/>
      <c r="K306" s="226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134</v>
      </c>
      <c r="AU306" s="236" t="s">
        <v>85</v>
      </c>
      <c r="AV306" s="13" t="s">
        <v>85</v>
      </c>
      <c r="AW306" s="13" t="s">
        <v>37</v>
      </c>
      <c r="AX306" s="13" t="s">
        <v>83</v>
      </c>
      <c r="AY306" s="236" t="s">
        <v>119</v>
      </c>
    </row>
    <row r="307" s="2" customFormat="1" ht="16.5" customHeight="1">
      <c r="A307" s="41"/>
      <c r="B307" s="42"/>
      <c r="C307" s="269" t="s">
        <v>416</v>
      </c>
      <c r="D307" s="269" t="s">
        <v>259</v>
      </c>
      <c r="E307" s="270" t="s">
        <v>417</v>
      </c>
      <c r="F307" s="271" t="s">
        <v>418</v>
      </c>
      <c r="G307" s="272" t="s">
        <v>419</v>
      </c>
      <c r="H307" s="273">
        <v>11.333</v>
      </c>
      <c r="I307" s="274"/>
      <c r="J307" s="275">
        <f>ROUND(I307*H307,2)</f>
        <v>0</v>
      </c>
      <c r="K307" s="271" t="s">
        <v>19</v>
      </c>
      <c r="L307" s="276"/>
      <c r="M307" s="277" t="s">
        <v>19</v>
      </c>
      <c r="N307" s="278" t="s">
        <v>46</v>
      </c>
      <c r="O307" s="87"/>
      <c r="P307" s="216">
        <f>O307*H307</f>
        <v>0</v>
      </c>
      <c r="Q307" s="216">
        <v>0.0087100000000000007</v>
      </c>
      <c r="R307" s="216">
        <f>Q307*H307</f>
        <v>0.098710430000000016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169</v>
      </c>
      <c r="AT307" s="218" t="s">
        <v>259</v>
      </c>
      <c r="AU307" s="218" t="s">
        <v>85</v>
      </c>
      <c r="AY307" s="20" t="s">
        <v>119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83</v>
      </c>
      <c r="BK307" s="219">
        <f>ROUND(I307*H307,2)</f>
        <v>0</v>
      </c>
      <c r="BL307" s="20" t="s">
        <v>126</v>
      </c>
      <c r="BM307" s="218" t="s">
        <v>420</v>
      </c>
    </row>
    <row r="308" s="13" customFormat="1">
      <c r="A308" s="13"/>
      <c r="B308" s="225"/>
      <c r="C308" s="226"/>
      <c r="D308" s="227" t="s">
        <v>134</v>
      </c>
      <c r="E308" s="228" t="s">
        <v>19</v>
      </c>
      <c r="F308" s="229" t="s">
        <v>421</v>
      </c>
      <c r="G308" s="226"/>
      <c r="H308" s="230">
        <v>11.333</v>
      </c>
      <c r="I308" s="231"/>
      <c r="J308" s="226"/>
      <c r="K308" s="226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134</v>
      </c>
      <c r="AU308" s="236" t="s">
        <v>85</v>
      </c>
      <c r="AV308" s="13" t="s">
        <v>85</v>
      </c>
      <c r="AW308" s="13" t="s">
        <v>37</v>
      </c>
      <c r="AX308" s="13" t="s">
        <v>83</v>
      </c>
      <c r="AY308" s="236" t="s">
        <v>119</v>
      </c>
    </row>
    <row r="309" s="2" customFormat="1" ht="24.15" customHeight="1">
      <c r="A309" s="41"/>
      <c r="B309" s="42"/>
      <c r="C309" s="207" t="s">
        <v>422</v>
      </c>
      <c r="D309" s="207" t="s">
        <v>121</v>
      </c>
      <c r="E309" s="208" t="s">
        <v>423</v>
      </c>
      <c r="F309" s="209" t="s">
        <v>424</v>
      </c>
      <c r="G309" s="210" t="s">
        <v>419</v>
      </c>
      <c r="H309" s="211">
        <v>12</v>
      </c>
      <c r="I309" s="212"/>
      <c r="J309" s="213">
        <f>ROUND(I309*H309,2)</f>
        <v>0</v>
      </c>
      <c r="K309" s="209" t="s">
        <v>125</v>
      </c>
      <c r="L309" s="47"/>
      <c r="M309" s="214" t="s">
        <v>19</v>
      </c>
      <c r="N309" s="215" t="s">
        <v>46</v>
      </c>
      <c r="O309" s="87"/>
      <c r="P309" s="216">
        <f>O309*H309</f>
        <v>0</v>
      </c>
      <c r="Q309" s="216">
        <v>1.9E-06</v>
      </c>
      <c r="R309" s="216">
        <f>Q309*H309</f>
        <v>2.2799999999999999E-05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126</v>
      </c>
      <c r="AT309" s="218" t="s">
        <v>121</v>
      </c>
      <c r="AU309" s="218" t="s">
        <v>85</v>
      </c>
      <c r="AY309" s="20" t="s">
        <v>119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83</v>
      </c>
      <c r="BK309" s="219">
        <f>ROUND(I309*H309,2)</f>
        <v>0</v>
      </c>
      <c r="BL309" s="20" t="s">
        <v>126</v>
      </c>
      <c r="BM309" s="218" t="s">
        <v>425</v>
      </c>
    </row>
    <row r="310" s="2" customFormat="1">
      <c r="A310" s="41"/>
      <c r="B310" s="42"/>
      <c r="C310" s="43"/>
      <c r="D310" s="220" t="s">
        <v>128</v>
      </c>
      <c r="E310" s="43"/>
      <c r="F310" s="221" t="s">
        <v>426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128</v>
      </c>
      <c r="AU310" s="20" t="s">
        <v>85</v>
      </c>
    </row>
    <row r="311" s="13" customFormat="1">
      <c r="A311" s="13"/>
      <c r="B311" s="225"/>
      <c r="C311" s="226"/>
      <c r="D311" s="227" t="s">
        <v>134</v>
      </c>
      <c r="E311" s="228" t="s">
        <v>19</v>
      </c>
      <c r="F311" s="229" t="s">
        <v>427</v>
      </c>
      <c r="G311" s="226"/>
      <c r="H311" s="230">
        <v>12</v>
      </c>
      <c r="I311" s="231"/>
      <c r="J311" s="226"/>
      <c r="K311" s="226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134</v>
      </c>
      <c r="AU311" s="236" t="s">
        <v>85</v>
      </c>
      <c r="AV311" s="13" t="s">
        <v>85</v>
      </c>
      <c r="AW311" s="13" t="s">
        <v>37</v>
      </c>
      <c r="AX311" s="13" t="s">
        <v>83</v>
      </c>
      <c r="AY311" s="236" t="s">
        <v>119</v>
      </c>
    </row>
    <row r="312" s="2" customFormat="1" ht="16.5" customHeight="1">
      <c r="A312" s="41"/>
      <c r="B312" s="42"/>
      <c r="C312" s="269" t="s">
        <v>428</v>
      </c>
      <c r="D312" s="269" t="s">
        <v>259</v>
      </c>
      <c r="E312" s="270" t="s">
        <v>429</v>
      </c>
      <c r="F312" s="271" t="s">
        <v>430</v>
      </c>
      <c r="G312" s="272" t="s">
        <v>419</v>
      </c>
      <c r="H312" s="273">
        <v>12</v>
      </c>
      <c r="I312" s="274"/>
      <c r="J312" s="275">
        <f>ROUND(I312*H312,2)</f>
        <v>0</v>
      </c>
      <c r="K312" s="271" t="s">
        <v>19</v>
      </c>
      <c r="L312" s="276"/>
      <c r="M312" s="277" t="s">
        <v>19</v>
      </c>
      <c r="N312" s="278" t="s">
        <v>46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169</v>
      </c>
      <c r="AT312" s="218" t="s">
        <v>259</v>
      </c>
      <c r="AU312" s="218" t="s">
        <v>85</v>
      </c>
      <c r="AY312" s="20" t="s">
        <v>119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83</v>
      </c>
      <c r="BK312" s="219">
        <f>ROUND(I312*H312,2)</f>
        <v>0</v>
      </c>
      <c r="BL312" s="20" t="s">
        <v>126</v>
      </c>
      <c r="BM312" s="218" t="s">
        <v>431</v>
      </c>
    </row>
    <row r="313" s="13" customFormat="1">
      <c r="A313" s="13"/>
      <c r="B313" s="225"/>
      <c r="C313" s="226"/>
      <c r="D313" s="227" t="s">
        <v>134</v>
      </c>
      <c r="E313" s="228" t="s">
        <v>19</v>
      </c>
      <c r="F313" s="229" t="s">
        <v>432</v>
      </c>
      <c r="G313" s="226"/>
      <c r="H313" s="230">
        <v>12</v>
      </c>
      <c r="I313" s="231"/>
      <c r="J313" s="226"/>
      <c r="K313" s="226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134</v>
      </c>
      <c r="AU313" s="236" t="s">
        <v>85</v>
      </c>
      <c r="AV313" s="13" t="s">
        <v>85</v>
      </c>
      <c r="AW313" s="13" t="s">
        <v>37</v>
      </c>
      <c r="AX313" s="13" t="s">
        <v>83</v>
      </c>
      <c r="AY313" s="236" t="s">
        <v>119</v>
      </c>
    </row>
    <row r="314" s="2" customFormat="1" ht="16.5" customHeight="1">
      <c r="A314" s="41"/>
      <c r="B314" s="42"/>
      <c r="C314" s="207" t="s">
        <v>433</v>
      </c>
      <c r="D314" s="207" t="s">
        <v>121</v>
      </c>
      <c r="E314" s="208" t="s">
        <v>434</v>
      </c>
      <c r="F314" s="209" t="s">
        <v>435</v>
      </c>
      <c r="G314" s="210" t="s">
        <v>179</v>
      </c>
      <c r="H314" s="211">
        <v>2.25</v>
      </c>
      <c r="I314" s="212"/>
      <c r="J314" s="213">
        <f>ROUND(I314*H314,2)</f>
        <v>0</v>
      </c>
      <c r="K314" s="209" t="s">
        <v>125</v>
      </c>
      <c r="L314" s="47"/>
      <c r="M314" s="214" t="s">
        <v>19</v>
      </c>
      <c r="N314" s="215" t="s">
        <v>46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1.76</v>
      </c>
      <c r="T314" s="217">
        <f>S314*H314</f>
        <v>3.96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126</v>
      </c>
      <c r="AT314" s="218" t="s">
        <v>121</v>
      </c>
      <c r="AU314" s="218" t="s">
        <v>85</v>
      </c>
      <c r="AY314" s="20" t="s">
        <v>119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83</v>
      </c>
      <c r="BK314" s="219">
        <f>ROUND(I314*H314,2)</f>
        <v>0</v>
      </c>
      <c r="BL314" s="20" t="s">
        <v>126</v>
      </c>
      <c r="BM314" s="218" t="s">
        <v>436</v>
      </c>
    </row>
    <row r="315" s="2" customFormat="1">
      <c r="A315" s="41"/>
      <c r="B315" s="42"/>
      <c r="C315" s="43"/>
      <c r="D315" s="220" t="s">
        <v>128</v>
      </c>
      <c r="E315" s="43"/>
      <c r="F315" s="221" t="s">
        <v>437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128</v>
      </c>
      <c r="AU315" s="20" t="s">
        <v>85</v>
      </c>
    </row>
    <row r="316" s="13" customFormat="1">
      <c r="A316" s="13"/>
      <c r="B316" s="225"/>
      <c r="C316" s="226"/>
      <c r="D316" s="227" t="s">
        <v>134</v>
      </c>
      <c r="E316" s="228" t="s">
        <v>19</v>
      </c>
      <c r="F316" s="229" t="s">
        <v>438</v>
      </c>
      <c r="G316" s="226"/>
      <c r="H316" s="230">
        <v>2.25</v>
      </c>
      <c r="I316" s="231"/>
      <c r="J316" s="226"/>
      <c r="K316" s="226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134</v>
      </c>
      <c r="AU316" s="236" t="s">
        <v>85</v>
      </c>
      <c r="AV316" s="13" t="s">
        <v>85</v>
      </c>
      <c r="AW316" s="13" t="s">
        <v>37</v>
      </c>
      <c r="AX316" s="13" t="s">
        <v>83</v>
      </c>
      <c r="AY316" s="236" t="s">
        <v>119</v>
      </c>
    </row>
    <row r="317" s="2" customFormat="1" ht="16.5" customHeight="1">
      <c r="A317" s="41"/>
      <c r="B317" s="42"/>
      <c r="C317" s="207" t="s">
        <v>439</v>
      </c>
      <c r="D317" s="207" t="s">
        <v>121</v>
      </c>
      <c r="E317" s="208" t="s">
        <v>440</v>
      </c>
      <c r="F317" s="209" t="s">
        <v>441</v>
      </c>
      <c r="G317" s="210" t="s">
        <v>419</v>
      </c>
      <c r="H317" s="211">
        <v>6</v>
      </c>
      <c r="I317" s="212"/>
      <c r="J317" s="213">
        <f>ROUND(I317*H317,2)</f>
        <v>0</v>
      </c>
      <c r="K317" s="209" t="s">
        <v>19</v>
      </c>
      <c r="L317" s="47"/>
      <c r="M317" s="214" t="s">
        <v>19</v>
      </c>
      <c r="N317" s="215" t="s">
        <v>46</v>
      </c>
      <c r="O317" s="87"/>
      <c r="P317" s="216">
        <f>O317*H317</f>
        <v>0</v>
      </c>
      <c r="Q317" s="216">
        <v>0.34089999999999998</v>
      </c>
      <c r="R317" s="216">
        <f>Q317*H317</f>
        <v>2.0453999999999999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126</v>
      </c>
      <c r="AT317" s="218" t="s">
        <v>121</v>
      </c>
      <c r="AU317" s="218" t="s">
        <v>85</v>
      </c>
      <c r="AY317" s="20" t="s">
        <v>119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83</v>
      </c>
      <c r="BK317" s="219">
        <f>ROUND(I317*H317,2)</f>
        <v>0</v>
      </c>
      <c r="BL317" s="20" t="s">
        <v>126</v>
      </c>
      <c r="BM317" s="218" t="s">
        <v>442</v>
      </c>
    </row>
    <row r="318" s="2" customFormat="1" ht="16.5" customHeight="1">
      <c r="A318" s="41"/>
      <c r="B318" s="42"/>
      <c r="C318" s="269" t="s">
        <v>443</v>
      </c>
      <c r="D318" s="269" t="s">
        <v>259</v>
      </c>
      <c r="E318" s="270" t="s">
        <v>444</v>
      </c>
      <c r="F318" s="271" t="s">
        <v>445</v>
      </c>
      <c r="G318" s="272" t="s">
        <v>446</v>
      </c>
      <c r="H318" s="273">
        <v>6</v>
      </c>
      <c r="I318" s="274"/>
      <c r="J318" s="275">
        <f>ROUND(I318*H318,2)</f>
        <v>0</v>
      </c>
      <c r="K318" s="271" t="s">
        <v>19</v>
      </c>
      <c r="L318" s="276"/>
      <c r="M318" s="277" t="s">
        <v>19</v>
      </c>
      <c r="N318" s="278" t="s">
        <v>46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169</v>
      </c>
      <c r="AT318" s="218" t="s">
        <v>259</v>
      </c>
      <c r="AU318" s="218" t="s">
        <v>85</v>
      </c>
      <c r="AY318" s="20" t="s">
        <v>119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83</v>
      </c>
      <c r="BK318" s="219">
        <f>ROUND(I318*H318,2)</f>
        <v>0</v>
      </c>
      <c r="BL318" s="20" t="s">
        <v>126</v>
      </c>
      <c r="BM318" s="218" t="s">
        <v>447</v>
      </c>
    </row>
    <row r="319" s="2" customFormat="1" ht="16.5" customHeight="1">
      <c r="A319" s="41"/>
      <c r="B319" s="42"/>
      <c r="C319" s="269" t="s">
        <v>448</v>
      </c>
      <c r="D319" s="269" t="s">
        <v>259</v>
      </c>
      <c r="E319" s="270" t="s">
        <v>449</v>
      </c>
      <c r="F319" s="271" t="s">
        <v>450</v>
      </c>
      <c r="G319" s="272" t="s">
        <v>446</v>
      </c>
      <c r="H319" s="273">
        <v>6</v>
      </c>
      <c r="I319" s="274"/>
      <c r="J319" s="275">
        <f>ROUND(I319*H319,2)</f>
        <v>0</v>
      </c>
      <c r="K319" s="271" t="s">
        <v>19</v>
      </c>
      <c r="L319" s="276"/>
      <c r="M319" s="277" t="s">
        <v>19</v>
      </c>
      <c r="N319" s="278" t="s">
        <v>46</v>
      </c>
      <c r="O319" s="87"/>
      <c r="P319" s="216">
        <f>O319*H319</f>
        <v>0</v>
      </c>
      <c r="Q319" s="216">
        <v>0</v>
      </c>
      <c r="R319" s="216">
        <f>Q319*H319</f>
        <v>0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169</v>
      </c>
      <c r="AT319" s="218" t="s">
        <v>259</v>
      </c>
      <c r="AU319" s="218" t="s">
        <v>85</v>
      </c>
      <c r="AY319" s="20" t="s">
        <v>119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83</v>
      </c>
      <c r="BK319" s="219">
        <f>ROUND(I319*H319,2)</f>
        <v>0</v>
      </c>
      <c r="BL319" s="20" t="s">
        <v>126</v>
      </c>
      <c r="BM319" s="218" t="s">
        <v>451</v>
      </c>
    </row>
    <row r="320" s="13" customFormat="1">
      <c r="A320" s="13"/>
      <c r="B320" s="225"/>
      <c r="C320" s="226"/>
      <c r="D320" s="227" t="s">
        <v>134</v>
      </c>
      <c r="E320" s="228" t="s">
        <v>19</v>
      </c>
      <c r="F320" s="229" t="s">
        <v>452</v>
      </c>
      <c r="G320" s="226"/>
      <c r="H320" s="230">
        <v>6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134</v>
      </c>
      <c r="AU320" s="236" t="s">
        <v>85</v>
      </c>
      <c r="AV320" s="13" t="s">
        <v>85</v>
      </c>
      <c r="AW320" s="13" t="s">
        <v>37</v>
      </c>
      <c r="AX320" s="13" t="s">
        <v>83</v>
      </c>
      <c r="AY320" s="236" t="s">
        <v>119</v>
      </c>
    </row>
    <row r="321" s="2" customFormat="1" ht="16.5" customHeight="1">
      <c r="A321" s="41"/>
      <c r="B321" s="42"/>
      <c r="C321" s="207" t="s">
        <v>453</v>
      </c>
      <c r="D321" s="207" t="s">
        <v>121</v>
      </c>
      <c r="E321" s="208" t="s">
        <v>454</v>
      </c>
      <c r="F321" s="209" t="s">
        <v>455</v>
      </c>
      <c r="G321" s="210" t="s">
        <v>419</v>
      </c>
      <c r="H321" s="211">
        <v>3</v>
      </c>
      <c r="I321" s="212"/>
      <c r="J321" s="213">
        <f>ROUND(I321*H321,2)</f>
        <v>0</v>
      </c>
      <c r="K321" s="209" t="s">
        <v>19</v>
      </c>
      <c r="L321" s="47"/>
      <c r="M321" s="214" t="s">
        <v>19</v>
      </c>
      <c r="N321" s="215" t="s">
        <v>46</v>
      </c>
      <c r="O321" s="87"/>
      <c r="P321" s="216">
        <f>O321*H321</f>
        <v>0</v>
      </c>
      <c r="Q321" s="216">
        <v>0.42080000000000001</v>
      </c>
      <c r="R321" s="216">
        <f>Q321*H321</f>
        <v>1.2624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126</v>
      </c>
      <c r="AT321" s="218" t="s">
        <v>121</v>
      </c>
      <c r="AU321" s="218" t="s">
        <v>85</v>
      </c>
      <c r="AY321" s="20" t="s">
        <v>119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83</v>
      </c>
      <c r="BK321" s="219">
        <f>ROUND(I321*H321,2)</f>
        <v>0</v>
      </c>
      <c r="BL321" s="20" t="s">
        <v>126</v>
      </c>
      <c r="BM321" s="218" t="s">
        <v>456</v>
      </c>
    </row>
    <row r="322" s="2" customFormat="1" ht="24.15" customHeight="1">
      <c r="A322" s="41"/>
      <c r="B322" s="42"/>
      <c r="C322" s="207" t="s">
        <v>457</v>
      </c>
      <c r="D322" s="207" t="s">
        <v>121</v>
      </c>
      <c r="E322" s="208" t="s">
        <v>458</v>
      </c>
      <c r="F322" s="209" t="s">
        <v>459</v>
      </c>
      <c r="G322" s="210" t="s">
        <v>419</v>
      </c>
      <c r="H322" s="211">
        <v>5</v>
      </c>
      <c r="I322" s="212"/>
      <c r="J322" s="213">
        <f>ROUND(I322*H322,2)</f>
        <v>0</v>
      </c>
      <c r="K322" s="209" t="s">
        <v>19</v>
      </c>
      <c r="L322" s="47"/>
      <c r="M322" s="214" t="s">
        <v>19</v>
      </c>
      <c r="N322" s="215" t="s">
        <v>46</v>
      </c>
      <c r="O322" s="87"/>
      <c r="P322" s="216">
        <f>O322*H322</f>
        <v>0</v>
      </c>
      <c r="Q322" s="216">
        <v>0.31108000000000002</v>
      </c>
      <c r="R322" s="216">
        <f>Q322*H322</f>
        <v>1.5554000000000001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126</v>
      </c>
      <c r="AT322" s="218" t="s">
        <v>121</v>
      </c>
      <c r="AU322" s="218" t="s">
        <v>85</v>
      </c>
      <c r="AY322" s="20" t="s">
        <v>119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126</v>
      </c>
      <c r="BM322" s="218" t="s">
        <v>460</v>
      </c>
    </row>
    <row r="323" s="13" customFormat="1">
      <c r="A323" s="13"/>
      <c r="B323" s="225"/>
      <c r="C323" s="226"/>
      <c r="D323" s="227" t="s">
        <v>134</v>
      </c>
      <c r="E323" s="228" t="s">
        <v>19</v>
      </c>
      <c r="F323" s="229" t="s">
        <v>461</v>
      </c>
      <c r="G323" s="226"/>
      <c r="H323" s="230">
        <v>5</v>
      </c>
      <c r="I323" s="231"/>
      <c r="J323" s="226"/>
      <c r="K323" s="226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134</v>
      </c>
      <c r="AU323" s="236" t="s">
        <v>85</v>
      </c>
      <c r="AV323" s="13" t="s">
        <v>85</v>
      </c>
      <c r="AW323" s="13" t="s">
        <v>37</v>
      </c>
      <c r="AX323" s="13" t="s">
        <v>83</v>
      </c>
      <c r="AY323" s="236" t="s">
        <v>119</v>
      </c>
    </row>
    <row r="324" s="12" customFormat="1" ht="22.8" customHeight="1">
      <c r="A324" s="12"/>
      <c r="B324" s="191"/>
      <c r="C324" s="192"/>
      <c r="D324" s="193" t="s">
        <v>74</v>
      </c>
      <c r="E324" s="205" t="s">
        <v>176</v>
      </c>
      <c r="F324" s="205" t="s">
        <v>462</v>
      </c>
      <c r="G324" s="192"/>
      <c r="H324" s="192"/>
      <c r="I324" s="195"/>
      <c r="J324" s="206">
        <f>BK324</f>
        <v>0</v>
      </c>
      <c r="K324" s="192"/>
      <c r="L324" s="197"/>
      <c r="M324" s="198"/>
      <c r="N324" s="199"/>
      <c r="O324" s="199"/>
      <c r="P324" s="200">
        <f>P325+SUM(P326:P416)</f>
        <v>0</v>
      </c>
      <c r="Q324" s="199"/>
      <c r="R324" s="200">
        <f>R325+SUM(R326:R416)</f>
        <v>163.50090483299999</v>
      </c>
      <c r="S324" s="199"/>
      <c r="T324" s="201">
        <f>T325+SUM(T326:T416)</f>
        <v>5.9690000000000003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2" t="s">
        <v>83</v>
      </c>
      <c r="AT324" s="203" t="s">
        <v>74</v>
      </c>
      <c r="AU324" s="203" t="s">
        <v>83</v>
      </c>
      <c r="AY324" s="202" t="s">
        <v>119</v>
      </c>
      <c r="BK324" s="204">
        <f>BK325+SUM(BK326:BK416)</f>
        <v>0</v>
      </c>
    </row>
    <row r="325" s="2" customFormat="1" ht="16.5" customHeight="1">
      <c r="A325" s="41"/>
      <c r="B325" s="42"/>
      <c r="C325" s="207" t="s">
        <v>463</v>
      </c>
      <c r="D325" s="207" t="s">
        <v>121</v>
      </c>
      <c r="E325" s="208" t="s">
        <v>464</v>
      </c>
      <c r="F325" s="209" t="s">
        <v>465</v>
      </c>
      <c r="G325" s="210" t="s">
        <v>419</v>
      </c>
      <c r="H325" s="211">
        <v>6</v>
      </c>
      <c r="I325" s="212"/>
      <c r="J325" s="213">
        <f>ROUND(I325*H325,2)</f>
        <v>0</v>
      </c>
      <c r="K325" s="209" t="s">
        <v>466</v>
      </c>
      <c r="L325" s="47"/>
      <c r="M325" s="214" t="s">
        <v>19</v>
      </c>
      <c r="N325" s="215" t="s">
        <v>46</v>
      </c>
      <c r="O325" s="87"/>
      <c r="P325" s="216">
        <f>O325*H325</f>
        <v>0</v>
      </c>
      <c r="Q325" s="216">
        <v>0.10931</v>
      </c>
      <c r="R325" s="216">
        <f>Q325*H325</f>
        <v>0.65586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126</v>
      </c>
      <c r="AT325" s="218" t="s">
        <v>121</v>
      </c>
      <c r="AU325" s="218" t="s">
        <v>85</v>
      </c>
      <c r="AY325" s="20" t="s">
        <v>119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83</v>
      </c>
      <c r="BK325" s="219">
        <f>ROUND(I325*H325,2)</f>
        <v>0</v>
      </c>
      <c r="BL325" s="20" t="s">
        <v>126</v>
      </c>
      <c r="BM325" s="218" t="s">
        <v>467</v>
      </c>
    </row>
    <row r="326" s="2" customFormat="1">
      <c r="A326" s="41"/>
      <c r="B326" s="42"/>
      <c r="C326" s="43"/>
      <c r="D326" s="220" t="s">
        <v>128</v>
      </c>
      <c r="E326" s="43"/>
      <c r="F326" s="221" t="s">
        <v>468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128</v>
      </c>
      <c r="AU326" s="20" t="s">
        <v>85</v>
      </c>
    </row>
    <row r="327" s="13" customFormat="1">
      <c r="A327" s="13"/>
      <c r="B327" s="225"/>
      <c r="C327" s="226"/>
      <c r="D327" s="227" t="s">
        <v>134</v>
      </c>
      <c r="E327" s="228" t="s">
        <v>19</v>
      </c>
      <c r="F327" s="229" t="s">
        <v>469</v>
      </c>
      <c r="G327" s="226"/>
      <c r="H327" s="230">
        <v>6</v>
      </c>
      <c r="I327" s="231"/>
      <c r="J327" s="226"/>
      <c r="K327" s="226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134</v>
      </c>
      <c r="AU327" s="236" t="s">
        <v>85</v>
      </c>
      <c r="AV327" s="13" t="s">
        <v>85</v>
      </c>
      <c r="AW327" s="13" t="s">
        <v>37</v>
      </c>
      <c r="AX327" s="13" t="s">
        <v>83</v>
      </c>
      <c r="AY327" s="236" t="s">
        <v>119</v>
      </c>
    </row>
    <row r="328" s="2" customFormat="1" ht="16.5" customHeight="1">
      <c r="A328" s="41"/>
      <c r="B328" s="42"/>
      <c r="C328" s="269" t="s">
        <v>470</v>
      </c>
      <c r="D328" s="269" t="s">
        <v>259</v>
      </c>
      <c r="E328" s="270" t="s">
        <v>471</v>
      </c>
      <c r="F328" s="271" t="s">
        <v>472</v>
      </c>
      <c r="G328" s="272" t="s">
        <v>419</v>
      </c>
      <c r="H328" s="273">
        <v>6</v>
      </c>
      <c r="I328" s="274"/>
      <c r="J328" s="275">
        <f>ROUND(I328*H328,2)</f>
        <v>0</v>
      </c>
      <c r="K328" s="271" t="s">
        <v>19</v>
      </c>
      <c r="L328" s="276"/>
      <c r="M328" s="277" t="s">
        <v>19</v>
      </c>
      <c r="N328" s="278" t="s">
        <v>46</v>
      </c>
      <c r="O328" s="87"/>
      <c r="P328" s="216">
        <f>O328*H328</f>
        <v>0</v>
      </c>
      <c r="Q328" s="216">
        <v>0</v>
      </c>
      <c r="R328" s="216">
        <f>Q328*H328</f>
        <v>0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169</v>
      </c>
      <c r="AT328" s="218" t="s">
        <v>259</v>
      </c>
      <c r="AU328" s="218" t="s">
        <v>85</v>
      </c>
      <c r="AY328" s="20" t="s">
        <v>119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83</v>
      </c>
      <c r="BK328" s="219">
        <f>ROUND(I328*H328,2)</f>
        <v>0</v>
      </c>
      <c r="BL328" s="20" t="s">
        <v>126</v>
      </c>
      <c r="BM328" s="218" t="s">
        <v>473</v>
      </c>
    </row>
    <row r="329" s="2" customFormat="1" ht="16.5" customHeight="1">
      <c r="A329" s="41"/>
      <c r="B329" s="42"/>
      <c r="C329" s="207" t="s">
        <v>474</v>
      </c>
      <c r="D329" s="207" t="s">
        <v>121</v>
      </c>
      <c r="E329" s="208" t="s">
        <v>475</v>
      </c>
      <c r="F329" s="209" t="s">
        <v>476</v>
      </c>
      <c r="G329" s="210" t="s">
        <v>419</v>
      </c>
      <c r="H329" s="211">
        <v>3</v>
      </c>
      <c r="I329" s="212"/>
      <c r="J329" s="213">
        <f>ROUND(I329*H329,2)</f>
        <v>0</v>
      </c>
      <c r="K329" s="209" t="s">
        <v>125</v>
      </c>
      <c r="L329" s="47"/>
      <c r="M329" s="214" t="s">
        <v>19</v>
      </c>
      <c r="N329" s="215" t="s">
        <v>46</v>
      </c>
      <c r="O329" s="87"/>
      <c r="P329" s="216">
        <f>O329*H329</f>
        <v>0</v>
      </c>
      <c r="Q329" s="216">
        <v>0.00069999999999999999</v>
      </c>
      <c r="R329" s="216">
        <f>Q329*H329</f>
        <v>0.0020999999999999999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126</v>
      </c>
      <c r="AT329" s="218" t="s">
        <v>121</v>
      </c>
      <c r="AU329" s="218" t="s">
        <v>85</v>
      </c>
      <c r="AY329" s="20" t="s">
        <v>119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83</v>
      </c>
      <c r="BK329" s="219">
        <f>ROUND(I329*H329,2)</f>
        <v>0</v>
      </c>
      <c r="BL329" s="20" t="s">
        <v>126</v>
      </c>
      <c r="BM329" s="218" t="s">
        <v>477</v>
      </c>
    </row>
    <row r="330" s="2" customFormat="1">
      <c r="A330" s="41"/>
      <c r="B330" s="42"/>
      <c r="C330" s="43"/>
      <c r="D330" s="220" t="s">
        <v>128</v>
      </c>
      <c r="E330" s="43"/>
      <c r="F330" s="221" t="s">
        <v>478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128</v>
      </c>
      <c r="AU330" s="20" t="s">
        <v>85</v>
      </c>
    </row>
    <row r="331" s="14" customFormat="1">
      <c r="A331" s="14"/>
      <c r="B331" s="237"/>
      <c r="C331" s="238"/>
      <c r="D331" s="227" t="s">
        <v>134</v>
      </c>
      <c r="E331" s="239" t="s">
        <v>19</v>
      </c>
      <c r="F331" s="240" t="s">
        <v>479</v>
      </c>
      <c r="G331" s="238"/>
      <c r="H331" s="239" t="s">
        <v>19</v>
      </c>
      <c r="I331" s="241"/>
      <c r="J331" s="238"/>
      <c r="K331" s="238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134</v>
      </c>
      <c r="AU331" s="246" t="s">
        <v>85</v>
      </c>
      <c r="AV331" s="14" t="s">
        <v>83</v>
      </c>
      <c r="AW331" s="14" t="s">
        <v>37</v>
      </c>
      <c r="AX331" s="14" t="s">
        <v>75</v>
      </c>
      <c r="AY331" s="246" t="s">
        <v>119</v>
      </c>
    </row>
    <row r="332" s="13" customFormat="1">
      <c r="A332" s="13"/>
      <c r="B332" s="225"/>
      <c r="C332" s="226"/>
      <c r="D332" s="227" t="s">
        <v>134</v>
      </c>
      <c r="E332" s="228" t="s">
        <v>19</v>
      </c>
      <c r="F332" s="229" t="s">
        <v>480</v>
      </c>
      <c r="G332" s="226"/>
      <c r="H332" s="230">
        <v>1</v>
      </c>
      <c r="I332" s="231"/>
      <c r="J332" s="226"/>
      <c r="K332" s="226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134</v>
      </c>
      <c r="AU332" s="236" t="s">
        <v>85</v>
      </c>
      <c r="AV332" s="13" t="s">
        <v>85</v>
      </c>
      <c r="AW332" s="13" t="s">
        <v>37</v>
      </c>
      <c r="AX332" s="13" t="s">
        <v>75</v>
      </c>
      <c r="AY332" s="236" t="s">
        <v>119</v>
      </c>
    </row>
    <row r="333" s="13" customFormat="1">
      <c r="A333" s="13"/>
      <c r="B333" s="225"/>
      <c r="C333" s="226"/>
      <c r="D333" s="227" t="s">
        <v>134</v>
      </c>
      <c r="E333" s="228" t="s">
        <v>19</v>
      </c>
      <c r="F333" s="229" t="s">
        <v>481</v>
      </c>
      <c r="G333" s="226"/>
      <c r="H333" s="230">
        <v>1</v>
      </c>
      <c r="I333" s="231"/>
      <c r="J333" s="226"/>
      <c r="K333" s="226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134</v>
      </c>
      <c r="AU333" s="236" t="s">
        <v>85</v>
      </c>
      <c r="AV333" s="13" t="s">
        <v>85</v>
      </c>
      <c r="AW333" s="13" t="s">
        <v>37</v>
      </c>
      <c r="AX333" s="13" t="s">
        <v>75</v>
      </c>
      <c r="AY333" s="236" t="s">
        <v>119</v>
      </c>
    </row>
    <row r="334" s="16" customFormat="1">
      <c r="A334" s="16"/>
      <c r="B334" s="258"/>
      <c r="C334" s="259"/>
      <c r="D334" s="227" t="s">
        <v>134</v>
      </c>
      <c r="E334" s="260" t="s">
        <v>19</v>
      </c>
      <c r="F334" s="261" t="s">
        <v>193</v>
      </c>
      <c r="G334" s="259"/>
      <c r="H334" s="262">
        <v>2</v>
      </c>
      <c r="I334" s="263"/>
      <c r="J334" s="259"/>
      <c r="K334" s="259"/>
      <c r="L334" s="264"/>
      <c r="M334" s="265"/>
      <c r="N334" s="266"/>
      <c r="O334" s="266"/>
      <c r="P334" s="266"/>
      <c r="Q334" s="266"/>
      <c r="R334" s="266"/>
      <c r="S334" s="266"/>
      <c r="T334" s="267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68" t="s">
        <v>134</v>
      </c>
      <c r="AU334" s="268" t="s">
        <v>85</v>
      </c>
      <c r="AV334" s="16" t="s">
        <v>136</v>
      </c>
      <c r="AW334" s="16" t="s">
        <v>37</v>
      </c>
      <c r="AX334" s="16" t="s">
        <v>75</v>
      </c>
      <c r="AY334" s="268" t="s">
        <v>119</v>
      </c>
    </row>
    <row r="335" s="14" customFormat="1">
      <c r="A335" s="14"/>
      <c r="B335" s="237"/>
      <c r="C335" s="238"/>
      <c r="D335" s="227" t="s">
        <v>134</v>
      </c>
      <c r="E335" s="239" t="s">
        <v>19</v>
      </c>
      <c r="F335" s="240" t="s">
        <v>482</v>
      </c>
      <c r="G335" s="238"/>
      <c r="H335" s="239" t="s">
        <v>19</v>
      </c>
      <c r="I335" s="241"/>
      <c r="J335" s="238"/>
      <c r="K335" s="238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134</v>
      </c>
      <c r="AU335" s="246" t="s">
        <v>85</v>
      </c>
      <c r="AV335" s="14" t="s">
        <v>83</v>
      </c>
      <c r="AW335" s="14" t="s">
        <v>37</v>
      </c>
      <c r="AX335" s="14" t="s">
        <v>75</v>
      </c>
      <c r="AY335" s="246" t="s">
        <v>119</v>
      </c>
    </row>
    <row r="336" s="13" customFormat="1">
      <c r="A336" s="13"/>
      <c r="B336" s="225"/>
      <c r="C336" s="226"/>
      <c r="D336" s="227" t="s">
        <v>134</v>
      </c>
      <c r="E336" s="228" t="s">
        <v>19</v>
      </c>
      <c r="F336" s="229" t="s">
        <v>483</v>
      </c>
      <c r="G336" s="226"/>
      <c r="H336" s="230">
        <v>1</v>
      </c>
      <c r="I336" s="231"/>
      <c r="J336" s="226"/>
      <c r="K336" s="226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134</v>
      </c>
      <c r="AU336" s="236" t="s">
        <v>85</v>
      </c>
      <c r="AV336" s="13" t="s">
        <v>85</v>
      </c>
      <c r="AW336" s="13" t="s">
        <v>37</v>
      </c>
      <c r="AX336" s="13" t="s">
        <v>75</v>
      </c>
      <c r="AY336" s="236" t="s">
        <v>119</v>
      </c>
    </row>
    <row r="337" s="16" customFormat="1">
      <c r="A337" s="16"/>
      <c r="B337" s="258"/>
      <c r="C337" s="259"/>
      <c r="D337" s="227" t="s">
        <v>134</v>
      </c>
      <c r="E337" s="260" t="s">
        <v>19</v>
      </c>
      <c r="F337" s="261" t="s">
        <v>193</v>
      </c>
      <c r="G337" s="259"/>
      <c r="H337" s="262">
        <v>1</v>
      </c>
      <c r="I337" s="263"/>
      <c r="J337" s="259"/>
      <c r="K337" s="259"/>
      <c r="L337" s="264"/>
      <c r="M337" s="265"/>
      <c r="N337" s="266"/>
      <c r="O337" s="266"/>
      <c r="P337" s="266"/>
      <c r="Q337" s="266"/>
      <c r="R337" s="266"/>
      <c r="S337" s="266"/>
      <c r="T337" s="267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68" t="s">
        <v>134</v>
      </c>
      <c r="AU337" s="268" t="s">
        <v>85</v>
      </c>
      <c r="AV337" s="16" t="s">
        <v>136</v>
      </c>
      <c r="AW337" s="16" t="s">
        <v>37</v>
      </c>
      <c r="AX337" s="16" t="s">
        <v>75</v>
      </c>
      <c r="AY337" s="268" t="s">
        <v>119</v>
      </c>
    </row>
    <row r="338" s="15" customFormat="1">
      <c r="A338" s="15"/>
      <c r="B338" s="247"/>
      <c r="C338" s="248"/>
      <c r="D338" s="227" t="s">
        <v>134</v>
      </c>
      <c r="E338" s="249" t="s">
        <v>19</v>
      </c>
      <c r="F338" s="250" t="s">
        <v>162</v>
      </c>
      <c r="G338" s="248"/>
      <c r="H338" s="251">
        <v>3</v>
      </c>
      <c r="I338" s="252"/>
      <c r="J338" s="248"/>
      <c r="K338" s="248"/>
      <c r="L338" s="253"/>
      <c r="M338" s="254"/>
      <c r="N338" s="255"/>
      <c r="O338" s="255"/>
      <c r="P338" s="255"/>
      <c r="Q338" s="255"/>
      <c r="R338" s="255"/>
      <c r="S338" s="255"/>
      <c r="T338" s="25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7" t="s">
        <v>134</v>
      </c>
      <c r="AU338" s="257" t="s">
        <v>85</v>
      </c>
      <c r="AV338" s="15" t="s">
        <v>126</v>
      </c>
      <c r="AW338" s="15" t="s">
        <v>37</v>
      </c>
      <c r="AX338" s="15" t="s">
        <v>83</v>
      </c>
      <c r="AY338" s="257" t="s">
        <v>119</v>
      </c>
    </row>
    <row r="339" s="2" customFormat="1" ht="16.5" customHeight="1">
      <c r="A339" s="41"/>
      <c r="B339" s="42"/>
      <c r="C339" s="269" t="s">
        <v>484</v>
      </c>
      <c r="D339" s="269" t="s">
        <v>259</v>
      </c>
      <c r="E339" s="270" t="s">
        <v>485</v>
      </c>
      <c r="F339" s="271" t="s">
        <v>486</v>
      </c>
      <c r="G339" s="272" t="s">
        <v>419</v>
      </c>
      <c r="H339" s="273">
        <v>1</v>
      </c>
      <c r="I339" s="274"/>
      <c r="J339" s="275">
        <f>ROUND(I339*H339,2)</f>
        <v>0</v>
      </c>
      <c r="K339" s="271" t="s">
        <v>125</v>
      </c>
      <c r="L339" s="276"/>
      <c r="M339" s="277" t="s">
        <v>19</v>
      </c>
      <c r="N339" s="278" t="s">
        <v>46</v>
      </c>
      <c r="O339" s="87"/>
      <c r="P339" s="216">
        <f>O339*H339</f>
        <v>0</v>
      </c>
      <c r="Q339" s="216">
        <v>0.0016999999999999999</v>
      </c>
      <c r="R339" s="216">
        <f>Q339*H339</f>
        <v>0.0016999999999999999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169</v>
      </c>
      <c r="AT339" s="218" t="s">
        <v>259</v>
      </c>
      <c r="AU339" s="218" t="s">
        <v>85</v>
      </c>
      <c r="AY339" s="20" t="s">
        <v>119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83</v>
      </c>
      <c r="BK339" s="219">
        <f>ROUND(I339*H339,2)</f>
        <v>0</v>
      </c>
      <c r="BL339" s="20" t="s">
        <v>126</v>
      </c>
      <c r="BM339" s="218" t="s">
        <v>487</v>
      </c>
    </row>
    <row r="340" s="13" customFormat="1">
      <c r="A340" s="13"/>
      <c r="B340" s="225"/>
      <c r="C340" s="226"/>
      <c r="D340" s="227" t="s">
        <v>134</v>
      </c>
      <c r="E340" s="228" t="s">
        <v>19</v>
      </c>
      <c r="F340" s="229" t="s">
        <v>488</v>
      </c>
      <c r="G340" s="226"/>
      <c r="H340" s="230">
        <v>1</v>
      </c>
      <c r="I340" s="231"/>
      <c r="J340" s="226"/>
      <c r="K340" s="226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134</v>
      </c>
      <c r="AU340" s="236" t="s">
        <v>85</v>
      </c>
      <c r="AV340" s="13" t="s">
        <v>85</v>
      </c>
      <c r="AW340" s="13" t="s">
        <v>37</v>
      </c>
      <c r="AX340" s="13" t="s">
        <v>83</v>
      </c>
      <c r="AY340" s="236" t="s">
        <v>119</v>
      </c>
    </row>
    <row r="341" s="2" customFormat="1" ht="16.5" customHeight="1">
      <c r="A341" s="41"/>
      <c r="B341" s="42"/>
      <c r="C341" s="269" t="s">
        <v>489</v>
      </c>
      <c r="D341" s="269" t="s">
        <v>259</v>
      </c>
      <c r="E341" s="270" t="s">
        <v>490</v>
      </c>
      <c r="F341" s="271" t="s">
        <v>491</v>
      </c>
      <c r="G341" s="272" t="s">
        <v>419</v>
      </c>
      <c r="H341" s="273">
        <v>1</v>
      </c>
      <c r="I341" s="274"/>
      <c r="J341" s="275">
        <f>ROUND(I341*H341,2)</f>
        <v>0</v>
      </c>
      <c r="K341" s="271" t="s">
        <v>125</v>
      </c>
      <c r="L341" s="276"/>
      <c r="M341" s="277" t="s">
        <v>19</v>
      </c>
      <c r="N341" s="278" t="s">
        <v>46</v>
      </c>
      <c r="O341" s="87"/>
      <c r="P341" s="216">
        <f>O341*H341</f>
        <v>0</v>
      </c>
      <c r="Q341" s="216">
        <v>0.0035000000000000001</v>
      </c>
      <c r="R341" s="216">
        <f>Q341*H341</f>
        <v>0.0035000000000000001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169</v>
      </c>
      <c r="AT341" s="218" t="s">
        <v>259</v>
      </c>
      <c r="AU341" s="218" t="s">
        <v>85</v>
      </c>
      <c r="AY341" s="20" t="s">
        <v>119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83</v>
      </c>
      <c r="BK341" s="219">
        <f>ROUND(I341*H341,2)</f>
        <v>0</v>
      </c>
      <c r="BL341" s="20" t="s">
        <v>126</v>
      </c>
      <c r="BM341" s="218" t="s">
        <v>492</v>
      </c>
    </row>
    <row r="342" s="13" customFormat="1">
      <c r="A342" s="13"/>
      <c r="B342" s="225"/>
      <c r="C342" s="226"/>
      <c r="D342" s="227" t="s">
        <v>134</v>
      </c>
      <c r="E342" s="228" t="s">
        <v>19</v>
      </c>
      <c r="F342" s="229" t="s">
        <v>493</v>
      </c>
      <c r="G342" s="226"/>
      <c r="H342" s="230">
        <v>1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134</v>
      </c>
      <c r="AU342" s="236" t="s">
        <v>85</v>
      </c>
      <c r="AV342" s="13" t="s">
        <v>85</v>
      </c>
      <c r="AW342" s="13" t="s">
        <v>37</v>
      </c>
      <c r="AX342" s="13" t="s">
        <v>83</v>
      </c>
      <c r="AY342" s="236" t="s">
        <v>119</v>
      </c>
    </row>
    <row r="343" s="2" customFormat="1" ht="16.5" customHeight="1">
      <c r="A343" s="41"/>
      <c r="B343" s="42"/>
      <c r="C343" s="269" t="s">
        <v>494</v>
      </c>
      <c r="D343" s="269" t="s">
        <v>259</v>
      </c>
      <c r="E343" s="270" t="s">
        <v>495</v>
      </c>
      <c r="F343" s="271" t="s">
        <v>496</v>
      </c>
      <c r="G343" s="272" t="s">
        <v>419</v>
      </c>
      <c r="H343" s="273">
        <v>1</v>
      </c>
      <c r="I343" s="274"/>
      <c r="J343" s="275">
        <f>ROUND(I343*H343,2)</f>
        <v>0</v>
      </c>
      <c r="K343" s="271" t="s">
        <v>125</v>
      </c>
      <c r="L343" s="276"/>
      <c r="M343" s="277" t="s">
        <v>19</v>
      </c>
      <c r="N343" s="278" t="s">
        <v>46</v>
      </c>
      <c r="O343" s="87"/>
      <c r="P343" s="216">
        <f>O343*H343</f>
        <v>0</v>
      </c>
      <c r="Q343" s="216">
        <v>0.0035000000000000001</v>
      </c>
      <c r="R343" s="216">
        <f>Q343*H343</f>
        <v>0.0035000000000000001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169</v>
      </c>
      <c r="AT343" s="218" t="s">
        <v>259</v>
      </c>
      <c r="AU343" s="218" t="s">
        <v>85</v>
      </c>
      <c r="AY343" s="20" t="s">
        <v>119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83</v>
      </c>
      <c r="BK343" s="219">
        <f>ROUND(I343*H343,2)</f>
        <v>0</v>
      </c>
      <c r="BL343" s="20" t="s">
        <v>126</v>
      </c>
      <c r="BM343" s="218" t="s">
        <v>497</v>
      </c>
    </row>
    <row r="344" s="13" customFormat="1">
      <c r="A344" s="13"/>
      <c r="B344" s="225"/>
      <c r="C344" s="226"/>
      <c r="D344" s="227" t="s">
        <v>134</v>
      </c>
      <c r="E344" s="228" t="s">
        <v>19</v>
      </c>
      <c r="F344" s="229" t="s">
        <v>498</v>
      </c>
      <c r="G344" s="226"/>
      <c r="H344" s="230">
        <v>1</v>
      </c>
      <c r="I344" s="231"/>
      <c r="J344" s="226"/>
      <c r="K344" s="226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134</v>
      </c>
      <c r="AU344" s="236" t="s">
        <v>85</v>
      </c>
      <c r="AV344" s="13" t="s">
        <v>85</v>
      </c>
      <c r="AW344" s="13" t="s">
        <v>37</v>
      </c>
      <c r="AX344" s="13" t="s">
        <v>83</v>
      </c>
      <c r="AY344" s="236" t="s">
        <v>119</v>
      </c>
    </row>
    <row r="345" s="2" customFormat="1" ht="16.5" customHeight="1">
      <c r="A345" s="41"/>
      <c r="B345" s="42"/>
      <c r="C345" s="207" t="s">
        <v>499</v>
      </c>
      <c r="D345" s="207" t="s">
        <v>121</v>
      </c>
      <c r="E345" s="208" t="s">
        <v>500</v>
      </c>
      <c r="F345" s="209" t="s">
        <v>501</v>
      </c>
      <c r="G345" s="210" t="s">
        <v>419</v>
      </c>
      <c r="H345" s="211">
        <v>1</v>
      </c>
      <c r="I345" s="212"/>
      <c r="J345" s="213">
        <f>ROUND(I345*H345,2)</f>
        <v>0</v>
      </c>
      <c r="K345" s="209" t="s">
        <v>125</v>
      </c>
      <c r="L345" s="47"/>
      <c r="M345" s="214" t="s">
        <v>19</v>
      </c>
      <c r="N345" s="215" t="s">
        <v>46</v>
      </c>
      <c r="O345" s="87"/>
      <c r="P345" s="216">
        <f>O345*H345</f>
        <v>0</v>
      </c>
      <c r="Q345" s="216">
        <v>0.109405</v>
      </c>
      <c r="R345" s="216">
        <f>Q345*H345</f>
        <v>0.109405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126</v>
      </c>
      <c r="AT345" s="218" t="s">
        <v>121</v>
      </c>
      <c r="AU345" s="218" t="s">
        <v>85</v>
      </c>
      <c r="AY345" s="20" t="s">
        <v>119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20" t="s">
        <v>83</v>
      </c>
      <c r="BK345" s="219">
        <f>ROUND(I345*H345,2)</f>
        <v>0</v>
      </c>
      <c r="BL345" s="20" t="s">
        <v>126</v>
      </c>
      <c r="BM345" s="218" t="s">
        <v>502</v>
      </c>
    </row>
    <row r="346" s="2" customFormat="1">
      <c r="A346" s="41"/>
      <c r="B346" s="42"/>
      <c r="C346" s="43"/>
      <c r="D346" s="220" t="s">
        <v>128</v>
      </c>
      <c r="E346" s="43"/>
      <c r="F346" s="221" t="s">
        <v>503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128</v>
      </c>
      <c r="AU346" s="20" t="s">
        <v>85</v>
      </c>
    </row>
    <row r="347" s="14" customFormat="1">
      <c r="A347" s="14"/>
      <c r="B347" s="237"/>
      <c r="C347" s="238"/>
      <c r="D347" s="227" t="s">
        <v>134</v>
      </c>
      <c r="E347" s="239" t="s">
        <v>19</v>
      </c>
      <c r="F347" s="240" t="s">
        <v>482</v>
      </c>
      <c r="G347" s="238"/>
      <c r="H347" s="239" t="s">
        <v>19</v>
      </c>
      <c r="I347" s="241"/>
      <c r="J347" s="238"/>
      <c r="K347" s="238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134</v>
      </c>
      <c r="AU347" s="246" t="s">
        <v>85</v>
      </c>
      <c r="AV347" s="14" t="s">
        <v>83</v>
      </c>
      <c r="AW347" s="14" t="s">
        <v>37</v>
      </c>
      <c r="AX347" s="14" t="s">
        <v>75</v>
      </c>
      <c r="AY347" s="246" t="s">
        <v>119</v>
      </c>
    </row>
    <row r="348" s="13" customFormat="1">
      <c r="A348" s="13"/>
      <c r="B348" s="225"/>
      <c r="C348" s="226"/>
      <c r="D348" s="227" t="s">
        <v>134</v>
      </c>
      <c r="E348" s="228" t="s">
        <v>19</v>
      </c>
      <c r="F348" s="229" t="s">
        <v>483</v>
      </c>
      <c r="G348" s="226"/>
      <c r="H348" s="230">
        <v>1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134</v>
      </c>
      <c r="AU348" s="236" t="s">
        <v>85</v>
      </c>
      <c r="AV348" s="13" t="s">
        <v>85</v>
      </c>
      <c r="AW348" s="13" t="s">
        <v>37</v>
      </c>
      <c r="AX348" s="13" t="s">
        <v>83</v>
      </c>
      <c r="AY348" s="236" t="s">
        <v>119</v>
      </c>
    </row>
    <row r="349" s="2" customFormat="1" ht="16.5" customHeight="1">
      <c r="A349" s="41"/>
      <c r="B349" s="42"/>
      <c r="C349" s="269" t="s">
        <v>504</v>
      </c>
      <c r="D349" s="269" t="s">
        <v>259</v>
      </c>
      <c r="E349" s="270" t="s">
        <v>505</v>
      </c>
      <c r="F349" s="271" t="s">
        <v>506</v>
      </c>
      <c r="G349" s="272" t="s">
        <v>419</v>
      </c>
      <c r="H349" s="273">
        <v>1</v>
      </c>
      <c r="I349" s="274"/>
      <c r="J349" s="275">
        <f>ROUND(I349*H349,2)</f>
        <v>0</v>
      </c>
      <c r="K349" s="271" t="s">
        <v>125</v>
      </c>
      <c r="L349" s="276"/>
      <c r="M349" s="277" t="s">
        <v>19</v>
      </c>
      <c r="N349" s="278" t="s">
        <v>46</v>
      </c>
      <c r="O349" s="87"/>
      <c r="P349" s="216">
        <f>O349*H349</f>
        <v>0</v>
      </c>
      <c r="Q349" s="216">
        <v>0.0061000000000000004</v>
      </c>
      <c r="R349" s="216">
        <f>Q349*H349</f>
        <v>0.0061000000000000004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169</v>
      </c>
      <c r="AT349" s="218" t="s">
        <v>259</v>
      </c>
      <c r="AU349" s="218" t="s">
        <v>85</v>
      </c>
      <c r="AY349" s="20" t="s">
        <v>119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83</v>
      </c>
      <c r="BK349" s="219">
        <f>ROUND(I349*H349,2)</f>
        <v>0</v>
      </c>
      <c r="BL349" s="20" t="s">
        <v>126</v>
      </c>
      <c r="BM349" s="218" t="s">
        <v>507</v>
      </c>
    </row>
    <row r="350" s="2" customFormat="1" ht="21.75" customHeight="1">
      <c r="A350" s="41"/>
      <c r="B350" s="42"/>
      <c r="C350" s="207" t="s">
        <v>508</v>
      </c>
      <c r="D350" s="207" t="s">
        <v>121</v>
      </c>
      <c r="E350" s="208" t="s">
        <v>509</v>
      </c>
      <c r="F350" s="209" t="s">
        <v>510</v>
      </c>
      <c r="G350" s="210" t="s">
        <v>124</v>
      </c>
      <c r="H350" s="211">
        <v>4.5</v>
      </c>
      <c r="I350" s="212"/>
      <c r="J350" s="213">
        <f>ROUND(I350*H350,2)</f>
        <v>0</v>
      </c>
      <c r="K350" s="209" t="s">
        <v>125</v>
      </c>
      <c r="L350" s="47"/>
      <c r="M350" s="214" t="s">
        <v>19</v>
      </c>
      <c r="N350" s="215" t="s">
        <v>46</v>
      </c>
      <c r="O350" s="87"/>
      <c r="P350" s="216">
        <f>O350*H350</f>
        <v>0</v>
      </c>
      <c r="Q350" s="216">
        <v>0.0025999999999999999</v>
      </c>
      <c r="R350" s="216">
        <f>Q350*H350</f>
        <v>0.011699999999999999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126</v>
      </c>
      <c r="AT350" s="218" t="s">
        <v>121</v>
      </c>
      <c r="AU350" s="218" t="s">
        <v>85</v>
      </c>
      <c r="AY350" s="20" t="s">
        <v>119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83</v>
      </c>
      <c r="BK350" s="219">
        <f>ROUND(I350*H350,2)</f>
        <v>0</v>
      </c>
      <c r="BL350" s="20" t="s">
        <v>126</v>
      </c>
      <c r="BM350" s="218" t="s">
        <v>511</v>
      </c>
    </row>
    <row r="351" s="2" customFormat="1">
      <c r="A351" s="41"/>
      <c r="B351" s="42"/>
      <c r="C351" s="43"/>
      <c r="D351" s="220" t="s">
        <v>128</v>
      </c>
      <c r="E351" s="43"/>
      <c r="F351" s="221" t="s">
        <v>512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128</v>
      </c>
      <c r="AU351" s="20" t="s">
        <v>85</v>
      </c>
    </row>
    <row r="352" s="14" customFormat="1">
      <c r="A352" s="14"/>
      <c r="B352" s="237"/>
      <c r="C352" s="238"/>
      <c r="D352" s="227" t="s">
        <v>134</v>
      </c>
      <c r="E352" s="239" t="s">
        <v>19</v>
      </c>
      <c r="F352" s="240" t="s">
        <v>360</v>
      </c>
      <c r="G352" s="238"/>
      <c r="H352" s="239" t="s">
        <v>19</v>
      </c>
      <c r="I352" s="241"/>
      <c r="J352" s="238"/>
      <c r="K352" s="238"/>
      <c r="L352" s="242"/>
      <c r="M352" s="243"/>
      <c r="N352" s="244"/>
      <c r="O352" s="244"/>
      <c r="P352" s="244"/>
      <c r="Q352" s="244"/>
      <c r="R352" s="244"/>
      <c r="S352" s="244"/>
      <c r="T352" s="24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6" t="s">
        <v>134</v>
      </c>
      <c r="AU352" s="246" t="s">
        <v>85</v>
      </c>
      <c r="AV352" s="14" t="s">
        <v>83</v>
      </c>
      <c r="AW352" s="14" t="s">
        <v>37</v>
      </c>
      <c r="AX352" s="14" t="s">
        <v>75</v>
      </c>
      <c r="AY352" s="246" t="s">
        <v>119</v>
      </c>
    </row>
    <row r="353" s="13" customFormat="1">
      <c r="A353" s="13"/>
      <c r="B353" s="225"/>
      <c r="C353" s="226"/>
      <c r="D353" s="227" t="s">
        <v>134</v>
      </c>
      <c r="E353" s="228" t="s">
        <v>19</v>
      </c>
      <c r="F353" s="229" t="s">
        <v>513</v>
      </c>
      <c r="G353" s="226"/>
      <c r="H353" s="230">
        <v>4.5</v>
      </c>
      <c r="I353" s="231"/>
      <c r="J353" s="226"/>
      <c r="K353" s="226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134</v>
      </c>
      <c r="AU353" s="236" t="s">
        <v>85</v>
      </c>
      <c r="AV353" s="13" t="s">
        <v>85</v>
      </c>
      <c r="AW353" s="13" t="s">
        <v>37</v>
      </c>
      <c r="AX353" s="13" t="s">
        <v>83</v>
      </c>
      <c r="AY353" s="236" t="s">
        <v>119</v>
      </c>
    </row>
    <row r="354" s="2" customFormat="1" ht="37.8" customHeight="1">
      <c r="A354" s="41"/>
      <c r="B354" s="42"/>
      <c r="C354" s="207" t="s">
        <v>514</v>
      </c>
      <c r="D354" s="207" t="s">
        <v>121</v>
      </c>
      <c r="E354" s="208" t="s">
        <v>515</v>
      </c>
      <c r="F354" s="209" t="s">
        <v>516</v>
      </c>
      <c r="G354" s="210" t="s">
        <v>150</v>
      </c>
      <c r="H354" s="211">
        <v>238</v>
      </c>
      <c r="I354" s="212"/>
      <c r="J354" s="213">
        <f>ROUND(I354*H354,2)</f>
        <v>0</v>
      </c>
      <c r="K354" s="209" t="s">
        <v>125</v>
      </c>
      <c r="L354" s="47"/>
      <c r="M354" s="214" t="s">
        <v>19</v>
      </c>
      <c r="N354" s="215" t="s">
        <v>46</v>
      </c>
      <c r="O354" s="87"/>
      <c r="P354" s="216">
        <f>O354*H354</f>
        <v>0</v>
      </c>
      <c r="Q354" s="216">
        <v>0.080876400000000001</v>
      </c>
      <c r="R354" s="216">
        <f>Q354*H354</f>
        <v>19.248583199999999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126</v>
      </c>
      <c r="AT354" s="218" t="s">
        <v>121</v>
      </c>
      <c r="AU354" s="218" t="s">
        <v>85</v>
      </c>
      <c r="AY354" s="20" t="s">
        <v>119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83</v>
      </c>
      <c r="BK354" s="219">
        <f>ROUND(I354*H354,2)</f>
        <v>0</v>
      </c>
      <c r="BL354" s="20" t="s">
        <v>126</v>
      </c>
      <c r="BM354" s="218" t="s">
        <v>517</v>
      </c>
    </row>
    <row r="355" s="2" customFormat="1">
      <c r="A355" s="41"/>
      <c r="B355" s="42"/>
      <c r="C355" s="43"/>
      <c r="D355" s="220" t="s">
        <v>128</v>
      </c>
      <c r="E355" s="43"/>
      <c r="F355" s="221" t="s">
        <v>518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128</v>
      </c>
      <c r="AU355" s="20" t="s">
        <v>85</v>
      </c>
    </row>
    <row r="356" s="13" customFormat="1">
      <c r="A356" s="13"/>
      <c r="B356" s="225"/>
      <c r="C356" s="226"/>
      <c r="D356" s="227" t="s">
        <v>134</v>
      </c>
      <c r="E356" s="228" t="s">
        <v>19</v>
      </c>
      <c r="F356" s="229" t="s">
        <v>519</v>
      </c>
      <c r="G356" s="226"/>
      <c r="H356" s="230">
        <v>238</v>
      </c>
      <c r="I356" s="231"/>
      <c r="J356" s="226"/>
      <c r="K356" s="226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134</v>
      </c>
      <c r="AU356" s="236" t="s">
        <v>85</v>
      </c>
      <c r="AV356" s="13" t="s">
        <v>85</v>
      </c>
      <c r="AW356" s="13" t="s">
        <v>37</v>
      </c>
      <c r="AX356" s="13" t="s">
        <v>83</v>
      </c>
      <c r="AY356" s="236" t="s">
        <v>119</v>
      </c>
    </row>
    <row r="357" s="2" customFormat="1" ht="16.5" customHeight="1">
      <c r="A357" s="41"/>
      <c r="B357" s="42"/>
      <c r="C357" s="269" t="s">
        <v>520</v>
      </c>
      <c r="D357" s="269" t="s">
        <v>259</v>
      </c>
      <c r="E357" s="270" t="s">
        <v>521</v>
      </c>
      <c r="F357" s="271" t="s">
        <v>522</v>
      </c>
      <c r="G357" s="272" t="s">
        <v>150</v>
      </c>
      <c r="H357" s="273">
        <v>238</v>
      </c>
      <c r="I357" s="274"/>
      <c r="J357" s="275">
        <f>ROUND(I357*H357,2)</f>
        <v>0</v>
      </c>
      <c r="K357" s="271" t="s">
        <v>125</v>
      </c>
      <c r="L357" s="276"/>
      <c r="M357" s="277" t="s">
        <v>19</v>
      </c>
      <c r="N357" s="278" t="s">
        <v>46</v>
      </c>
      <c r="O357" s="87"/>
      <c r="P357" s="216">
        <f>O357*H357</f>
        <v>0</v>
      </c>
      <c r="Q357" s="216">
        <v>0.045999999999999999</v>
      </c>
      <c r="R357" s="216">
        <f>Q357*H357</f>
        <v>10.948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169</v>
      </c>
      <c r="AT357" s="218" t="s">
        <v>259</v>
      </c>
      <c r="AU357" s="218" t="s">
        <v>85</v>
      </c>
      <c r="AY357" s="20" t="s">
        <v>119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83</v>
      </c>
      <c r="BK357" s="219">
        <f>ROUND(I357*H357,2)</f>
        <v>0</v>
      </c>
      <c r="BL357" s="20" t="s">
        <v>126</v>
      </c>
      <c r="BM357" s="218" t="s">
        <v>523</v>
      </c>
    </row>
    <row r="358" s="2" customFormat="1" ht="24.15" customHeight="1">
      <c r="A358" s="41"/>
      <c r="B358" s="42"/>
      <c r="C358" s="207" t="s">
        <v>524</v>
      </c>
      <c r="D358" s="207" t="s">
        <v>121</v>
      </c>
      <c r="E358" s="208" t="s">
        <v>525</v>
      </c>
      <c r="F358" s="209" t="s">
        <v>526</v>
      </c>
      <c r="G358" s="210" t="s">
        <v>124</v>
      </c>
      <c r="H358" s="211">
        <v>4.5</v>
      </c>
      <c r="I358" s="212"/>
      <c r="J358" s="213">
        <f>ROUND(I358*H358,2)</f>
        <v>0</v>
      </c>
      <c r="K358" s="209" t="s">
        <v>125</v>
      </c>
      <c r="L358" s="47"/>
      <c r="M358" s="214" t="s">
        <v>19</v>
      </c>
      <c r="N358" s="215" t="s">
        <v>46</v>
      </c>
      <c r="O358" s="87"/>
      <c r="P358" s="216">
        <f>O358*H358</f>
        <v>0</v>
      </c>
      <c r="Q358" s="216">
        <v>1.22E-05</v>
      </c>
      <c r="R358" s="216">
        <f>Q358*H358</f>
        <v>5.49E-05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126</v>
      </c>
      <c r="AT358" s="218" t="s">
        <v>121</v>
      </c>
      <c r="AU358" s="218" t="s">
        <v>85</v>
      </c>
      <c r="AY358" s="20" t="s">
        <v>119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83</v>
      </c>
      <c r="BK358" s="219">
        <f>ROUND(I358*H358,2)</f>
        <v>0</v>
      </c>
      <c r="BL358" s="20" t="s">
        <v>126</v>
      </c>
      <c r="BM358" s="218" t="s">
        <v>527</v>
      </c>
    </row>
    <row r="359" s="2" customFormat="1">
      <c r="A359" s="41"/>
      <c r="B359" s="42"/>
      <c r="C359" s="43"/>
      <c r="D359" s="220" t="s">
        <v>128</v>
      </c>
      <c r="E359" s="43"/>
      <c r="F359" s="221" t="s">
        <v>528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128</v>
      </c>
      <c r="AU359" s="20" t="s">
        <v>85</v>
      </c>
    </row>
    <row r="360" s="2" customFormat="1" ht="24.15" customHeight="1">
      <c r="A360" s="41"/>
      <c r="B360" s="42"/>
      <c r="C360" s="207" t="s">
        <v>529</v>
      </c>
      <c r="D360" s="207" t="s">
        <v>121</v>
      </c>
      <c r="E360" s="208" t="s">
        <v>530</v>
      </c>
      <c r="F360" s="209" t="s">
        <v>531</v>
      </c>
      <c r="G360" s="210" t="s">
        <v>150</v>
      </c>
      <c r="H360" s="211">
        <v>346</v>
      </c>
      <c r="I360" s="212"/>
      <c r="J360" s="213">
        <f>ROUND(I360*H360,2)</f>
        <v>0</v>
      </c>
      <c r="K360" s="209" t="s">
        <v>125</v>
      </c>
      <c r="L360" s="47"/>
      <c r="M360" s="214" t="s">
        <v>19</v>
      </c>
      <c r="N360" s="215" t="s">
        <v>46</v>
      </c>
      <c r="O360" s="87"/>
      <c r="P360" s="216">
        <f>O360*H360</f>
        <v>0</v>
      </c>
      <c r="Q360" s="216">
        <v>0.15539952000000001</v>
      </c>
      <c r="R360" s="216">
        <f>Q360*H360</f>
        <v>53.768233920000007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126</v>
      </c>
      <c r="AT360" s="218" t="s">
        <v>121</v>
      </c>
      <c r="AU360" s="218" t="s">
        <v>85</v>
      </c>
      <c r="AY360" s="20" t="s">
        <v>119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83</v>
      </c>
      <c r="BK360" s="219">
        <f>ROUND(I360*H360,2)</f>
        <v>0</v>
      </c>
      <c r="BL360" s="20" t="s">
        <v>126</v>
      </c>
      <c r="BM360" s="218" t="s">
        <v>532</v>
      </c>
    </row>
    <row r="361" s="2" customFormat="1">
      <c r="A361" s="41"/>
      <c r="B361" s="42"/>
      <c r="C361" s="43"/>
      <c r="D361" s="220" t="s">
        <v>128</v>
      </c>
      <c r="E361" s="43"/>
      <c r="F361" s="221" t="s">
        <v>533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128</v>
      </c>
      <c r="AU361" s="20" t="s">
        <v>85</v>
      </c>
    </row>
    <row r="362" s="14" customFormat="1">
      <c r="A362" s="14"/>
      <c r="B362" s="237"/>
      <c r="C362" s="238"/>
      <c r="D362" s="227" t="s">
        <v>134</v>
      </c>
      <c r="E362" s="239" t="s">
        <v>19</v>
      </c>
      <c r="F362" s="240" t="s">
        <v>153</v>
      </c>
      <c r="G362" s="238"/>
      <c r="H362" s="239" t="s">
        <v>19</v>
      </c>
      <c r="I362" s="241"/>
      <c r="J362" s="238"/>
      <c r="K362" s="238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134</v>
      </c>
      <c r="AU362" s="246" t="s">
        <v>85</v>
      </c>
      <c r="AV362" s="14" t="s">
        <v>83</v>
      </c>
      <c r="AW362" s="14" t="s">
        <v>37</v>
      </c>
      <c r="AX362" s="14" t="s">
        <v>75</v>
      </c>
      <c r="AY362" s="246" t="s">
        <v>119</v>
      </c>
    </row>
    <row r="363" s="13" customFormat="1">
      <c r="A363" s="13"/>
      <c r="B363" s="225"/>
      <c r="C363" s="226"/>
      <c r="D363" s="227" t="s">
        <v>134</v>
      </c>
      <c r="E363" s="228" t="s">
        <v>19</v>
      </c>
      <c r="F363" s="229" t="s">
        <v>534</v>
      </c>
      <c r="G363" s="226"/>
      <c r="H363" s="230">
        <v>209</v>
      </c>
      <c r="I363" s="231"/>
      <c r="J363" s="226"/>
      <c r="K363" s="226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134</v>
      </c>
      <c r="AU363" s="236" t="s">
        <v>85</v>
      </c>
      <c r="AV363" s="13" t="s">
        <v>85</v>
      </c>
      <c r="AW363" s="13" t="s">
        <v>37</v>
      </c>
      <c r="AX363" s="13" t="s">
        <v>75</v>
      </c>
      <c r="AY363" s="236" t="s">
        <v>119</v>
      </c>
    </row>
    <row r="364" s="13" customFormat="1">
      <c r="A364" s="13"/>
      <c r="B364" s="225"/>
      <c r="C364" s="226"/>
      <c r="D364" s="227" t="s">
        <v>134</v>
      </c>
      <c r="E364" s="228" t="s">
        <v>19</v>
      </c>
      <c r="F364" s="229" t="s">
        <v>535</v>
      </c>
      <c r="G364" s="226"/>
      <c r="H364" s="230">
        <v>94</v>
      </c>
      <c r="I364" s="231"/>
      <c r="J364" s="226"/>
      <c r="K364" s="226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134</v>
      </c>
      <c r="AU364" s="236" t="s">
        <v>85</v>
      </c>
      <c r="AV364" s="13" t="s">
        <v>85</v>
      </c>
      <c r="AW364" s="13" t="s">
        <v>37</v>
      </c>
      <c r="AX364" s="13" t="s">
        <v>75</v>
      </c>
      <c r="AY364" s="236" t="s">
        <v>119</v>
      </c>
    </row>
    <row r="365" s="13" customFormat="1">
      <c r="A365" s="13"/>
      <c r="B365" s="225"/>
      <c r="C365" s="226"/>
      <c r="D365" s="227" t="s">
        <v>134</v>
      </c>
      <c r="E365" s="228" t="s">
        <v>19</v>
      </c>
      <c r="F365" s="229" t="s">
        <v>536</v>
      </c>
      <c r="G365" s="226"/>
      <c r="H365" s="230">
        <v>10</v>
      </c>
      <c r="I365" s="231"/>
      <c r="J365" s="226"/>
      <c r="K365" s="226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134</v>
      </c>
      <c r="AU365" s="236" t="s">
        <v>85</v>
      </c>
      <c r="AV365" s="13" t="s">
        <v>85</v>
      </c>
      <c r="AW365" s="13" t="s">
        <v>37</v>
      </c>
      <c r="AX365" s="13" t="s">
        <v>75</v>
      </c>
      <c r="AY365" s="236" t="s">
        <v>119</v>
      </c>
    </row>
    <row r="366" s="13" customFormat="1">
      <c r="A366" s="13"/>
      <c r="B366" s="225"/>
      <c r="C366" s="226"/>
      <c r="D366" s="227" t="s">
        <v>134</v>
      </c>
      <c r="E366" s="228" t="s">
        <v>19</v>
      </c>
      <c r="F366" s="229" t="s">
        <v>537</v>
      </c>
      <c r="G366" s="226"/>
      <c r="H366" s="230">
        <v>33</v>
      </c>
      <c r="I366" s="231"/>
      <c r="J366" s="226"/>
      <c r="K366" s="226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134</v>
      </c>
      <c r="AU366" s="236" t="s">
        <v>85</v>
      </c>
      <c r="AV366" s="13" t="s">
        <v>85</v>
      </c>
      <c r="AW366" s="13" t="s">
        <v>37</v>
      </c>
      <c r="AX366" s="13" t="s">
        <v>75</v>
      </c>
      <c r="AY366" s="236" t="s">
        <v>119</v>
      </c>
    </row>
    <row r="367" s="15" customFormat="1">
      <c r="A367" s="15"/>
      <c r="B367" s="247"/>
      <c r="C367" s="248"/>
      <c r="D367" s="227" t="s">
        <v>134</v>
      </c>
      <c r="E367" s="249" t="s">
        <v>19</v>
      </c>
      <c r="F367" s="250" t="s">
        <v>162</v>
      </c>
      <c r="G367" s="248"/>
      <c r="H367" s="251">
        <v>346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7" t="s">
        <v>134</v>
      </c>
      <c r="AU367" s="257" t="s">
        <v>85</v>
      </c>
      <c r="AV367" s="15" t="s">
        <v>126</v>
      </c>
      <c r="AW367" s="15" t="s">
        <v>37</v>
      </c>
      <c r="AX367" s="15" t="s">
        <v>83</v>
      </c>
      <c r="AY367" s="257" t="s">
        <v>119</v>
      </c>
    </row>
    <row r="368" s="2" customFormat="1" ht="16.5" customHeight="1">
      <c r="A368" s="41"/>
      <c r="B368" s="42"/>
      <c r="C368" s="269" t="s">
        <v>538</v>
      </c>
      <c r="D368" s="269" t="s">
        <v>259</v>
      </c>
      <c r="E368" s="270" t="s">
        <v>539</v>
      </c>
      <c r="F368" s="271" t="s">
        <v>540</v>
      </c>
      <c r="G368" s="272" t="s">
        <v>150</v>
      </c>
      <c r="H368" s="273">
        <v>98.700000000000003</v>
      </c>
      <c r="I368" s="274"/>
      <c r="J368" s="275">
        <f>ROUND(I368*H368,2)</f>
        <v>0</v>
      </c>
      <c r="K368" s="271" t="s">
        <v>125</v>
      </c>
      <c r="L368" s="276"/>
      <c r="M368" s="277" t="s">
        <v>19</v>
      </c>
      <c r="N368" s="278" t="s">
        <v>46</v>
      </c>
      <c r="O368" s="87"/>
      <c r="P368" s="216">
        <f>O368*H368</f>
        <v>0</v>
      </c>
      <c r="Q368" s="216">
        <v>0.055</v>
      </c>
      <c r="R368" s="216">
        <f>Q368*H368</f>
        <v>5.4285000000000005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169</v>
      </c>
      <c r="AT368" s="218" t="s">
        <v>259</v>
      </c>
      <c r="AU368" s="218" t="s">
        <v>85</v>
      </c>
      <c r="AY368" s="20" t="s">
        <v>119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83</v>
      </c>
      <c r="BK368" s="219">
        <f>ROUND(I368*H368,2)</f>
        <v>0</v>
      </c>
      <c r="BL368" s="20" t="s">
        <v>126</v>
      </c>
      <c r="BM368" s="218" t="s">
        <v>541</v>
      </c>
    </row>
    <row r="369" s="13" customFormat="1">
      <c r="A369" s="13"/>
      <c r="B369" s="225"/>
      <c r="C369" s="226"/>
      <c r="D369" s="227" t="s">
        <v>134</v>
      </c>
      <c r="E369" s="228" t="s">
        <v>19</v>
      </c>
      <c r="F369" s="229" t="s">
        <v>535</v>
      </c>
      <c r="G369" s="226"/>
      <c r="H369" s="230">
        <v>94</v>
      </c>
      <c r="I369" s="231"/>
      <c r="J369" s="226"/>
      <c r="K369" s="226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134</v>
      </c>
      <c r="AU369" s="236" t="s">
        <v>85</v>
      </c>
      <c r="AV369" s="13" t="s">
        <v>85</v>
      </c>
      <c r="AW369" s="13" t="s">
        <v>37</v>
      </c>
      <c r="AX369" s="13" t="s">
        <v>75</v>
      </c>
      <c r="AY369" s="236" t="s">
        <v>119</v>
      </c>
    </row>
    <row r="370" s="16" customFormat="1">
      <c r="A370" s="16"/>
      <c r="B370" s="258"/>
      <c r="C370" s="259"/>
      <c r="D370" s="227" t="s">
        <v>134</v>
      </c>
      <c r="E370" s="260" t="s">
        <v>19</v>
      </c>
      <c r="F370" s="261" t="s">
        <v>193</v>
      </c>
      <c r="G370" s="259"/>
      <c r="H370" s="262">
        <v>94</v>
      </c>
      <c r="I370" s="263"/>
      <c r="J370" s="259"/>
      <c r="K370" s="259"/>
      <c r="L370" s="264"/>
      <c r="M370" s="265"/>
      <c r="N370" s="266"/>
      <c r="O370" s="266"/>
      <c r="P370" s="266"/>
      <c r="Q370" s="266"/>
      <c r="R370" s="266"/>
      <c r="S370" s="266"/>
      <c r="T370" s="267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T370" s="268" t="s">
        <v>134</v>
      </c>
      <c r="AU370" s="268" t="s">
        <v>85</v>
      </c>
      <c r="AV370" s="16" t="s">
        <v>136</v>
      </c>
      <c r="AW370" s="16" t="s">
        <v>37</v>
      </c>
      <c r="AX370" s="16" t="s">
        <v>75</v>
      </c>
      <c r="AY370" s="268" t="s">
        <v>119</v>
      </c>
    </row>
    <row r="371" s="13" customFormat="1">
      <c r="A371" s="13"/>
      <c r="B371" s="225"/>
      <c r="C371" s="226"/>
      <c r="D371" s="227" t="s">
        <v>134</v>
      </c>
      <c r="E371" s="228" t="s">
        <v>19</v>
      </c>
      <c r="F371" s="229" t="s">
        <v>542</v>
      </c>
      <c r="G371" s="226"/>
      <c r="H371" s="230">
        <v>98.700000000000003</v>
      </c>
      <c r="I371" s="231"/>
      <c r="J371" s="226"/>
      <c r="K371" s="226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134</v>
      </c>
      <c r="AU371" s="236" t="s">
        <v>85</v>
      </c>
      <c r="AV371" s="13" t="s">
        <v>85</v>
      </c>
      <c r="AW371" s="13" t="s">
        <v>37</v>
      </c>
      <c r="AX371" s="13" t="s">
        <v>83</v>
      </c>
      <c r="AY371" s="236" t="s">
        <v>119</v>
      </c>
    </row>
    <row r="372" s="2" customFormat="1" ht="16.5" customHeight="1">
      <c r="A372" s="41"/>
      <c r="B372" s="42"/>
      <c r="C372" s="269" t="s">
        <v>543</v>
      </c>
      <c r="D372" s="269" t="s">
        <v>259</v>
      </c>
      <c r="E372" s="270" t="s">
        <v>544</v>
      </c>
      <c r="F372" s="271" t="s">
        <v>545</v>
      </c>
      <c r="G372" s="272" t="s">
        <v>150</v>
      </c>
      <c r="H372" s="273">
        <v>219.44999999999999</v>
      </c>
      <c r="I372" s="274"/>
      <c r="J372" s="275">
        <f>ROUND(I372*H372,2)</f>
        <v>0</v>
      </c>
      <c r="K372" s="271" t="s">
        <v>125</v>
      </c>
      <c r="L372" s="276"/>
      <c r="M372" s="277" t="s">
        <v>19</v>
      </c>
      <c r="N372" s="278" t="s">
        <v>46</v>
      </c>
      <c r="O372" s="87"/>
      <c r="P372" s="216">
        <f>O372*H372</f>
        <v>0</v>
      </c>
      <c r="Q372" s="216">
        <v>0.080000000000000002</v>
      </c>
      <c r="R372" s="216">
        <f>Q372*H372</f>
        <v>17.556000000000001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169</v>
      </c>
      <c r="AT372" s="218" t="s">
        <v>259</v>
      </c>
      <c r="AU372" s="218" t="s">
        <v>85</v>
      </c>
      <c r="AY372" s="20" t="s">
        <v>119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126</v>
      </c>
      <c r="BM372" s="218" t="s">
        <v>546</v>
      </c>
    </row>
    <row r="373" s="13" customFormat="1">
      <c r="A373" s="13"/>
      <c r="B373" s="225"/>
      <c r="C373" s="226"/>
      <c r="D373" s="227" t="s">
        <v>134</v>
      </c>
      <c r="E373" s="228" t="s">
        <v>19</v>
      </c>
      <c r="F373" s="229" t="s">
        <v>534</v>
      </c>
      <c r="G373" s="226"/>
      <c r="H373" s="230">
        <v>209</v>
      </c>
      <c r="I373" s="231"/>
      <c r="J373" s="226"/>
      <c r="K373" s="226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134</v>
      </c>
      <c r="AU373" s="236" t="s">
        <v>85</v>
      </c>
      <c r="AV373" s="13" t="s">
        <v>85</v>
      </c>
      <c r="AW373" s="13" t="s">
        <v>37</v>
      </c>
      <c r="AX373" s="13" t="s">
        <v>75</v>
      </c>
      <c r="AY373" s="236" t="s">
        <v>119</v>
      </c>
    </row>
    <row r="374" s="16" customFormat="1">
      <c r="A374" s="16"/>
      <c r="B374" s="258"/>
      <c r="C374" s="259"/>
      <c r="D374" s="227" t="s">
        <v>134</v>
      </c>
      <c r="E374" s="260" t="s">
        <v>19</v>
      </c>
      <c r="F374" s="261" t="s">
        <v>193</v>
      </c>
      <c r="G374" s="259"/>
      <c r="H374" s="262">
        <v>209</v>
      </c>
      <c r="I374" s="263"/>
      <c r="J374" s="259"/>
      <c r="K374" s="259"/>
      <c r="L374" s="264"/>
      <c r="M374" s="265"/>
      <c r="N374" s="266"/>
      <c r="O374" s="266"/>
      <c r="P374" s="266"/>
      <c r="Q374" s="266"/>
      <c r="R374" s="266"/>
      <c r="S374" s="266"/>
      <c r="T374" s="267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T374" s="268" t="s">
        <v>134</v>
      </c>
      <c r="AU374" s="268" t="s">
        <v>85</v>
      </c>
      <c r="AV374" s="16" t="s">
        <v>136</v>
      </c>
      <c r="AW374" s="16" t="s">
        <v>37</v>
      </c>
      <c r="AX374" s="16" t="s">
        <v>75</v>
      </c>
      <c r="AY374" s="268" t="s">
        <v>119</v>
      </c>
    </row>
    <row r="375" s="13" customFormat="1">
      <c r="A375" s="13"/>
      <c r="B375" s="225"/>
      <c r="C375" s="226"/>
      <c r="D375" s="227" t="s">
        <v>134</v>
      </c>
      <c r="E375" s="228" t="s">
        <v>19</v>
      </c>
      <c r="F375" s="229" t="s">
        <v>547</v>
      </c>
      <c r="G375" s="226"/>
      <c r="H375" s="230">
        <v>219.44999999999999</v>
      </c>
      <c r="I375" s="231"/>
      <c r="J375" s="226"/>
      <c r="K375" s="226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134</v>
      </c>
      <c r="AU375" s="236" t="s">
        <v>85</v>
      </c>
      <c r="AV375" s="13" t="s">
        <v>85</v>
      </c>
      <c r="AW375" s="13" t="s">
        <v>37</v>
      </c>
      <c r="AX375" s="13" t="s">
        <v>83</v>
      </c>
      <c r="AY375" s="236" t="s">
        <v>119</v>
      </c>
    </row>
    <row r="376" s="2" customFormat="1" ht="16.5" customHeight="1">
      <c r="A376" s="41"/>
      <c r="B376" s="42"/>
      <c r="C376" s="269" t="s">
        <v>548</v>
      </c>
      <c r="D376" s="269" t="s">
        <v>259</v>
      </c>
      <c r="E376" s="270" t="s">
        <v>549</v>
      </c>
      <c r="F376" s="271" t="s">
        <v>550</v>
      </c>
      <c r="G376" s="272" t="s">
        <v>150</v>
      </c>
      <c r="H376" s="273">
        <v>10</v>
      </c>
      <c r="I376" s="274"/>
      <c r="J376" s="275">
        <f>ROUND(I376*H376,2)</f>
        <v>0</v>
      </c>
      <c r="K376" s="271" t="s">
        <v>125</v>
      </c>
      <c r="L376" s="276"/>
      <c r="M376" s="277" t="s">
        <v>19</v>
      </c>
      <c r="N376" s="278" t="s">
        <v>46</v>
      </c>
      <c r="O376" s="87"/>
      <c r="P376" s="216">
        <f>O376*H376</f>
        <v>0</v>
      </c>
      <c r="Q376" s="216">
        <v>0.065670000000000006</v>
      </c>
      <c r="R376" s="216">
        <f>Q376*H376</f>
        <v>0.65670000000000006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169</v>
      </c>
      <c r="AT376" s="218" t="s">
        <v>259</v>
      </c>
      <c r="AU376" s="218" t="s">
        <v>85</v>
      </c>
      <c r="AY376" s="20" t="s">
        <v>119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83</v>
      </c>
      <c r="BK376" s="219">
        <f>ROUND(I376*H376,2)</f>
        <v>0</v>
      </c>
      <c r="BL376" s="20" t="s">
        <v>126</v>
      </c>
      <c r="BM376" s="218" t="s">
        <v>551</v>
      </c>
    </row>
    <row r="377" s="13" customFormat="1">
      <c r="A377" s="13"/>
      <c r="B377" s="225"/>
      <c r="C377" s="226"/>
      <c r="D377" s="227" t="s">
        <v>134</v>
      </c>
      <c r="E377" s="228" t="s">
        <v>19</v>
      </c>
      <c r="F377" s="229" t="s">
        <v>536</v>
      </c>
      <c r="G377" s="226"/>
      <c r="H377" s="230">
        <v>10</v>
      </c>
      <c r="I377" s="231"/>
      <c r="J377" s="226"/>
      <c r="K377" s="226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134</v>
      </c>
      <c r="AU377" s="236" t="s">
        <v>85</v>
      </c>
      <c r="AV377" s="13" t="s">
        <v>85</v>
      </c>
      <c r="AW377" s="13" t="s">
        <v>37</v>
      </c>
      <c r="AX377" s="13" t="s">
        <v>83</v>
      </c>
      <c r="AY377" s="236" t="s">
        <v>119</v>
      </c>
    </row>
    <row r="378" s="2" customFormat="1" ht="16.5" customHeight="1">
      <c r="A378" s="41"/>
      <c r="B378" s="42"/>
      <c r="C378" s="269" t="s">
        <v>552</v>
      </c>
      <c r="D378" s="269" t="s">
        <v>259</v>
      </c>
      <c r="E378" s="270" t="s">
        <v>553</v>
      </c>
      <c r="F378" s="271" t="s">
        <v>554</v>
      </c>
      <c r="G378" s="272" t="s">
        <v>150</v>
      </c>
      <c r="H378" s="273">
        <v>33.659999999999997</v>
      </c>
      <c r="I378" s="274"/>
      <c r="J378" s="275">
        <f>ROUND(I378*H378,2)</f>
        <v>0</v>
      </c>
      <c r="K378" s="271" t="s">
        <v>125</v>
      </c>
      <c r="L378" s="276"/>
      <c r="M378" s="277" t="s">
        <v>19</v>
      </c>
      <c r="N378" s="278" t="s">
        <v>46</v>
      </c>
      <c r="O378" s="87"/>
      <c r="P378" s="216">
        <f>O378*H378</f>
        <v>0</v>
      </c>
      <c r="Q378" s="216">
        <v>0.056120000000000003</v>
      </c>
      <c r="R378" s="216">
        <f>Q378*H378</f>
        <v>1.8889992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169</v>
      </c>
      <c r="AT378" s="218" t="s">
        <v>259</v>
      </c>
      <c r="AU378" s="218" t="s">
        <v>85</v>
      </c>
      <c r="AY378" s="20" t="s">
        <v>119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83</v>
      </c>
      <c r="BK378" s="219">
        <f>ROUND(I378*H378,2)</f>
        <v>0</v>
      </c>
      <c r="BL378" s="20" t="s">
        <v>126</v>
      </c>
      <c r="BM378" s="218" t="s">
        <v>555</v>
      </c>
    </row>
    <row r="379" s="13" customFormat="1">
      <c r="A379" s="13"/>
      <c r="B379" s="225"/>
      <c r="C379" s="226"/>
      <c r="D379" s="227" t="s">
        <v>134</v>
      </c>
      <c r="E379" s="228" t="s">
        <v>19</v>
      </c>
      <c r="F379" s="229" t="s">
        <v>537</v>
      </c>
      <c r="G379" s="226"/>
      <c r="H379" s="230">
        <v>33</v>
      </c>
      <c r="I379" s="231"/>
      <c r="J379" s="226"/>
      <c r="K379" s="226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134</v>
      </c>
      <c r="AU379" s="236" t="s">
        <v>85</v>
      </c>
      <c r="AV379" s="13" t="s">
        <v>85</v>
      </c>
      <c r="AW379" s="13" t="s">
        <v>37</v>
      </c>
      <c r="AX379" s="13" t="s">
        <v>75</v>
      </c>
      <c r="AY379" s="236" t="s">
        <v>119</v>
      </c>
    </row>
    <row r="380" s="16" customFormat="1">
      <c r="A380" s="16"/>
      <c r="B380" s="258"/>
      <c r="C380" s="259"/>
      <c r="D380" s="227" t="s">
        <v>134</v>
      </c>
      <c r="E380" s="260" t="s">
        <v>19</v>
      </c>
      <c r="F380" s="261" t="s">
        <v>193</v>
      </c>
      <c r="G380" s="259"/>
      <c r="H380" s="262">
        <v>33</v>
      </c>
      <c r="I380" s="263"/>
      <c r="J380" s="259"/>
      <c r="K380" s="259"/>
      <c r="L380" s="264"/>
      <c r="M380" s="265"/>
      <c r="N380" s="266"/>
      <c r="O380" s="266"/>
      <c r="P380" s="266"/>
      <c r="Q380" s="266"/>
      <c r="R380" s="266"/>
      <c r="S380" s="266"/>
      <c r="T380" s="267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T380" s="268" t="s">
        <v>134</v>
      </c>
      <c r="AU380" s="268" t="s">
        <v>85</v>
      </c>
      <c r="AV380" s="16" t="s">
        <v>136</v>
      </c>
      <c r="AW380" s="16" t="s">
        <v>37</v>
      </c>
      <c r="AX380" s="16" t="s">
        <v>75</v>
      </c>
      <c r="AY380" s="268" t="s">
        <v>119</v>
      </c>
    </row>
    <row r="381" s="13" customFormat="1">
      <c r="A381" s="13"/>
      <c r="B381" s="225"/>
      <c r="C381" s="226"/>
      <c r="D381" s="227" t="s">
        <v>134</v>
      </c>
      <c r="E381" s="228" t="s">
        <v>19</v>
      </c>
      <c r="F381" s="229" t="s">
        <v>556</v>
      </c>
      <c r="G381" s="226"/>
      <c r="H381" s="230">
        <v>33.659999999999997</v>
      </c>
      <c r="I381" s="231"/>
      <c r="J381" s="226"/>
      <c r="K381" s="226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134</v>
      </c>
      <c r="AU381" s="236" t="s">
        <v>85</v>
      </c>
      <c r="AV381" s="13" t="s">
        <v>85</v>
      </c>
      <c r="AW381" s="13" t="s">
        <v>37</v>
      </c>
      <c r="AX381" s="13" t="s">
        <v>83</v>
      </c>
      <c r="AY381" s="236" t="s">
        <v>119</v>
      </c>
    </row>
    <row r="382" s="2" customFormat="1" ht="24.15" customHeight="1">
      <c r="A382" s="41"/>
      <c r="B382" s="42"/>
      <c r="C382" s="207" t="s">
        <v>557</v>
      </c>
      <c r="D382" s="207" t="s">
        <v>121</v>
      </c>
      <c r="E382" s="208" t="s">
        <v>558</v>
      </c>
      <c r="F382" s="209" t="s">
        <v>559</v>
      </c>
      <c r="G382" s="210" t="s">
        <v>150</v>
      </c>
      <c r="H382" s="211">
        <v>197</v>
      </c>
      <c r="I382" s="212"/>
      <c r="J382" s="213">
        <f>ROUND(I382*H382,2)</f>
        <v>0</v>
      </c>
      <c r="K382" s="209" t="s">
        <v>19</v>
      </c>
      <c r="L382" s="47"/>
      <c r="M382" s="214" t="s">
        <v>19</v>
      </c>
      <c r="N382" s="215" t="s">
        <v>46</v>
      </c>
      <c r="O382" s="87"/>
      <c r="P382" s="216">
        <f>O382*H382</f>
        <v>0</v>
      </c>
      <c r="Q382" s="216">
        <v>0.12949959999999999</v>
      </c>
      <c r="R382" s="216">
        <f>Q382*H382</f>
        <v>25.511421199999997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126</v>
      </c>
      <c r="AT382" s="218" t="s">
        <v>121</v>
      </c>
      <c r="AU382" s="218" t="s">
        <v>85</v>
      </c>
      <c r="AY382" s="20" t="s">
        <v>119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83</v>
      </c>
      <c r="BK382" s="219">
        <f>ROUND(I382*H382,2)</f>
        <v>0</v>
      </c>
      <c r="BL382" s="20" t="s">
        <v>126</v>
      </c>
      <c r="BM382" s="218" t="s">
        <v>560</v>
      </c>
    </row>
    <row r="383" s="14" customFormat="1">
      <c r="A383" s="14"/>
      <c r="B383" s="237"/>
      <c r="C383" s="238"/>
      <c r="D383" s="227" t="s">
        <v>134</v>
      </c>
      <c r="E383" s="239" t="s">
        <v>19</v>
      </c>
      <c r="F383" s="240" t="s">
        <v>153</v>
      </c>
      <c r="G383" s="238"/>
      <c r="H383" s="239" t="s">
        <v>19</v>
      </c>
      <c r="I383" s="241"/>
      <c r="J383" s="238"/>
      <c r="K383" s="238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134</v>
      </c>
      <c r="AU383" s="246" t="s">
        <v>85</v>
      </c>
      <c r="AV383" s="14" t="s">
        <v>83</v>
      </c>
      <c r="AW383" s="14" t="s">
        <v>37</v>
      </c>
      <c r="AX383" s="14" t="s">
        <v>75</v>
      </c>
      <c r="AY383" s="246" t="s">
        <v>119</v>
      </c>
    </row>
    <row r="384" s="13" customFormat="1">
      <c r="A384" s="13"/>
      <c r="B384" s="225"/>
      <c r="C384" s="226"/>
      <c r="D384" s="227" t="s">
        <v>134</v>
      </c>
      <c r="E384" s="228" t="s">
        <v>19</v>
      </c>
      <c r="F384" s="229" t="s">
        <v>561</v>
      </c>
      <c r="G384" s="226"/>
      <c r="H384" s="230">
        <v>197</v>
      </c>
      <c r="I384" s="231"/>
      <c r="J384" s="226"/>
      <c r="K384" s="226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134</v>
      </c>
      <c r="AU384" s="236" t="s">
        <v>85</v>
      </c>
      <c r="AV384" s="13" t="s">
        <v>85</v>
      </c>
      <c r="AW384" s="13" t="s">
        <v>37</v>
      </c>
      <c r="AX384" s="13" t="s">
        <v>83</v>
      </c>
      <c r="AY384" s="236" t="s">
        <v>119</v>
      </c>
    </row>
    <row r="385" s="2" customFormat="1" ht="16.5" customHeight="1">
      <c r="A385" s="41"/>
      <c r="B385" s="42"/>
      <c r="C385" s="269" t="s">
        <v>562</v>
      </c>
      <c r="D385" s="269" t="s">
        <v>259</v>
      </c>
      <c r="E385" s="270" t="s">
        <v>563</v>
      </c>
      <c r="F385" s="271" t="s">
        <v>564</v>
      </c>
      <c r="G385" s="272" t="s">
        <v>150</v>
      </c>
      <c r="H385" s="273">
        <v>200.94</v>
      </c>
      <c r="I385" s="274"/>
      <c r="J385" s="275">
        <f>ROUND(I385*H385,2)</f>
        <v>0</v>
      </c>
      <c r="K385" s="271" t="s">
        <v>466</v>
      </c>
      <c r="L385" s="276"/>
      <c r="M385" s="277" t="s">
        <v>19</v>
      </c>
      <c r="N385" s="278" t="s">
        <v>46</v>
      </c>
      <c r="O385" s="87"/>
      <c r="P385" s="216">
        <f>O385*H385</f>
        <v>0</v>
      </c>
      <c r="Q385" s="216">
        <v>0.021999999999999999</v>
      </c>
      <c r="R385" s="216">
        <f>Q385*H385</f>
        <v>4.4206799999999999</v>
      </c>
      <c r="S385" s="216">
        <v>0</v>
      </c>
      <c r="T385" s="217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8" t="s">
        <v>169</v>
      </c>
      <c r="AT385" s="218" t="s">
        <v>259</v>
      </c>
      <c r="AU385" s="218" t="s">
        <v>85</v>
      </c>
      <c r="AY385" s="20" t="s">
        <v>119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20" t="s">
        <v>83</v>
      </c>
      <c r="BK385" s="219">
        <f>ROUND(I385*H385,2)</f>
        <v>0</v>
      </c>
      <c r="BL385" s="20" t="s">
        <v>126</v>
      </c>
      <c r="BM385" s="218" t="s">
        <v>565</v>
      </c>
    </row>
    <row r="386" s="13" customFormat="1">
      <c r="A386" s="13"/>
      <c r="B386" s="225"/>
      <c r="C386" s="226"/>
      <c r="D386" s="227" t="s">
        <v>134</v>
      </c>
      <c r="E386" s="228" t="s">
        <v>19</v>
      </c>
      <c r="F386" s="229" t="s">
        <v>566</v>
      </c>
      <c r="G386" s="226"/>
      <c r="H386" s="230">
        <v>197</v>
      </c>
      <c r="I386" s="231"/>
      <c r="J386" s="226"/>
      <c r="K386" s="226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134</v>
      </c>
      <c r="AU386" s="236" t="s">
        <v>85</v>
      </c>
      <c r="AV386" s="13" t="s">
        <v>85</v>
      </c>
      <c r="AW386" s="13" t="s">
        <v>37</v>
      </c>
      <c r="AX386" s="13" t="s">
        <v>75</v>
      </c>
      <c r="AY386" s="236" t="s">
        <v>119</v>
      </c>
    </row>
    <row r="387" s="16" customFormat="1">
      <c r="A387" s="16"/>
      <c r="B387" s="258"/>
      <c r="C387" s="259"/>
      <c r="D387" s="227" t="s">
        <v>134</v>
      </c>
      <c r="E387" s="260" t="s">
        <v>19</v>
      </c>
      <c r="F387" s="261" t="s">
        <v>193</v>
      </c>
      <c r="G387" s="259"/>
      <c r="H387" s="262">
        <v>197</v>
      </c>
      <c r="I387" s="263"/>
      <c r="J387" s="259"/>
      <c r="K387" s="259"/>
      <c r="L387" s="264"/>
      <c r="M387" s="265"/>
      <c r="N387" s="266"/>
      <c r="O387" s="266"/>
      <c r="P387" s="266"/>
      <c r="Q387" s="266"/>
      <c r="R387" s="266"/>
      <c r="S387" s="266"/>
      <c r="T387" s="267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68" t="s">
        <v>134</v>
      </c>
      <c r="AU387" s="268" t="s">
        <v>85</v>
      </c>
      <c r="AV387" s="16" t="s">
        <v>136</v>
      </c>
      <c r="AW387" s="16" t="s">
        <v>37</v>
      </c>
      <c r="AX387" s="16" t="s">
        <v>75</v>
      </c>
      <c r="AY387" s="268" t="s">
        <v>119</v>
      </c>
    </row>
    <row r="388" s="13" customFormat="1">
      <c r="A388" s="13"/>
      <c r="B388" s="225"/>
      <c r="C388" s="226"/>
      <c r="D388" s="227" t="s">
        <v>134</v>
      </c>
      <c r="E388" s="228" t="s">
        <v>19</v>
      </c>
      <c r="F388" s="229" t="s">
        <v>567</v>
      </c>
      <c r="G388" s="226"/>
      <c r="H388" s="230">
        <v>200.94</v>
      </c>
      <c r="I388" s="231"/>
      <c r="J388" s="226"/>
      <c r="K388" s="226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134</v>
      </c>
      <c r="AU388" s="236" t="s">
        <v>85</v>
      </c>
      <c r="AV388" s="13" t="s">
        <v>85</v>
      </c>
      <c r="AW388" s="13" t="s">
        <v>37</v>
      </c>
      <c r="AX388" s="13" t="s">
        <v>83</v>
      </c>
      <c r="AY388" s="236" t="s">
        <v>119</v>
      </c>
    </row>
    <row r="389" s="2" customFormat="1" ht="16.5" customHeight="1">
      <c r="A389" s="41"/>
      <c r="B389" s="42"/>
      <c r="C389" s="207" t="s">
        <v>568</v>
      </c>
      <c r="D389" s="207" t="s">
        <v>121</v>
      </c>
      <c r="E389" s="208" t="s">
        <v>569</v>
      </c>
      <c r="F389" s="209" t="s">
        <v>570</v>
      </c>
      <c r="G389" s="210" t="s">
        <v>179</v>
      </c>
      <c r="H389" s="211">
        <v>10.315</v>
      </c>
      <c r="I389" s="212"/>
      <c r="J389" s="213">
        <f>ROUND(I389*H389,2)</f>
        <v>0</v>
      </c>
      <c r="K389" s="209" t="s">
        <v>125</v>
      </c>
      <c r="L389" s="47"/>
      <c r="M389" s="214" t="s">
        <v>19</v>
      </c>
      <c r="N389" s="215" t="s">
        <v>46</v>
      </c>
      <c r="O389" s="87"/>
      <c r="P389" s="216">
        <f>O389*H389</f>
        <v>0</v>
      </c>
      <c r="Q389" s="216">
        <v>2.2563399999999998</v>
      </c>
      <c r="R389" s="216">
        <f>Q389*H389</f>
        <v>23.274147099999997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126</v>
      </c>
      <c r="AT389" s="218" t="s">
        <v>121</v>
      </c>
      <c r="AU389" s="218" t="s">
        <v>85</v>
      </c>
      <c r="AY389" s="20" t="s">
        <v>119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83</v>
      </c>
      <c r="BK389" s="219">
        <f>ROUND(I389*H389,2)</f>
        <v>0</v>
      </c>
      <c r="BL389" s="20" t="s">
        <v>126</v>
      </c>
      <c r="BM389" s="218" t="s">
        <v>571</v>
      </c>
    </row>
    <row r="390" s="2" customFormat="1">
      <c r="A390" s="41"/>
      <c r="B390" s="42"/>
      <c r="C390" s="43"/>
      <c r="D390" s="220" t="s">
        <v>128</v>
      </c>
      <c r="E390" s="43"/>
      <c r="F390" s="221" t="s">
        <v>572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128</v>
      </c>
      <c r="AU390" s="20" t="s">
        <v>85</v>
      </c>
    </row>
    <row r="391" s="13" customFormat="1">
      <c r="A391" s="13"/>
      <c r="B391" s="225"/>
      <c r="C391" s="226"/>
      <c r="D391" s="227" t="s">
        <v>134</v>
      </c>
      <c r="E391" s="228" t="s">
        <v>19</v>
      </c>
      <c r="F391" s="229" t="s">
        <v>573</v>
      </c>
      <c r="G391" s="226"/>
      <c r="H391" s="230">
        <v>2.9750000000000001</v>
      </c>
      <c r="I391" s="231"/>
      <c r="J391" s="226"/>
      <c r="K391" s="226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134</v>
      </c>
      <c r="AU391" s="236" t="s">
        <v>85</v>
      </c>
      <c r="AV391" s="13" t="s">
        <v>85</v>
      </c>
      <c r="AW391" s="13" t="s">
        <v>37</v>
      </c>
      <c r="AX391" s="13" t="s">
        <v>75</v>
      </c>
      <c r="AY391" s="236" t="s">
        <v>119</v>
      </c>
    </row>
    <row r="392" s="13" customFormat="1">
      <c r="A392" s="13"/>
      <c r="B392" s="225"/>
      <c r="C392" s="226"/>
      <c r="D392" s="227" t="s">
        <v>134</v>
      </c>
      <c r="E392" s="228" t="s">
        <v>19</v>
      </c>
      <c r="F392" s="229" t="s">
        <v>574</v>
      </c>
      <c r="G392" s="226"/>
      <c r="H392" s="230">
        <v>4.3819999999999997</v>
      </c>
      <c r="I392" s="231"/>
      <c r="J392" s="226"/>
      <c r="K392" s="226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134</v>
      </c>
      <c r="AU392" s="236" t="s">
        <v>85</v>
      </c>
      <c r="AV392" s="13" t="s">
        <v>85</v>
      </c>
      <c r="AW392" s="13" t="s">
        <v>37</v>
      </c>
      <c r="AX392" s="13" t="s">
        <v>75</v>
      </c>
      <c r="AY392" s="236" t="s">
        <v>119</v>
      </c>
    </row>
    <row r="393" s="13" customFormat="1">
      <c r="A393" s="13"/>
      <c r="B393" s="225"/>
      <c r="C393" s="226"/>
      <c r="D393" s="227" t="s">
        <v>134</v>
      </c>
      <c r="E393" s="228" t="s">
        <v>19</v>
      </c>
      <c r="F393" s="229" t="s">
        <v>575</v>
      </c>
      <c r="G393" s="226"/>
      <c r="H393" s="230">
        <v>0.495</v>
      </c>
      <c r="I393" s="231"/>
      <c r="J393" s="226"/>
      <c r="K393" s="226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134</v>
      </c>
      <c r="AU393" s="236" t="s">
        <v>85</v>
      </c>
      <c r="AV393" s="13" t="s">
        <v>85</v>
      </c>
      <c r="AW393" s="13" t="s">
        <v>37</v>
      </c>
      <c r="AX393" s="13" t="s">
        <v>75</v>
      </c>
      <c r="AY393" s="236" t="s">
        <v>119</v>
      </c>
    </row>
    <row r="394" s="13" customFormat="1">
      <c r="A394" s="13"/>
      <c r="B394" s="225"/>
      <c r="C394" s="226"/>
      <c r="D394" s="227" t="s">
        <v>134</v>
      </c>
      <c r="E394" s="228" t="s">
        <v>19</v>
      </c>
      <c r="F394" s="229" t="s">
        <v>576</v>
      </c>
      <c r="G394" s="226"/>
      <c r="H394" s="230">
        <v>2.4630000000000001</v>
      </c>
      <c r="I394" s="231"/>
      <c r="J394" s="226"/>
      <c r="K394" s="226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134</v>
      </c>
      <c r="AU394" s="236" t="s">
        <v>85</v>
      </c>
      <c r="AV394" s="13" t="s">
        <v>85</v>
      </c>
      <c r="AW394" s="13" t="s">
        <v>37</v>
      </c>
      <c r="AX394" s="13" t="s">
        <v>75</v>
      </c>
      <c r="AY394" s="236" t="s">
        <v>119</v>
      </c>
    </row>
    <row r="395" s="15" customFormat="1">
      <c r="A395" s="15"/>
      <c r="B395" s="247"/>
      <c r="C395" s="248"/>
      <c r="D395" s="227" t="s">
        <v>134</v>
      </c>
      <c r="E395" s="249" t="s">
        <v>19</v>
      </c>
      <c r="F395" s="250" t="s">
        <v>162</v>
      </c>
      <c r="G395" s="248"/>
      <c r="H395" s="251">
        <v>10.315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57" t="s">
        <v>134</v>
      </c>
      <c r="AU395" s="257" t="s">
        <v>85</v>
      </c>
      <c r="AV395" s="15" t="s">
        <v>126</v>
      </c>
      <c r="AW395" s="15" t="s">
        <v>37</v>
      </c>
      <c r="AX395" s="15" t="s">
        <v>83</v>
      </c>
      <c r="AY395" s="257" t="s">
        <v>119</v>
      </c>
    </row>
    <row r="396" s="2" customFormat="1" ht="21.75" customHeight="1">
      <c r="A396" s="41"/>
      <c r="B396" s="42"/>
      <c r="C396" s="207" t="s">
        <v>577</v>
      </c>
      <c r="D396" s="207" t="s">
        <v>121</v>
      </c>
      <c r="E396" s="208" t="s">
        <v>578</v>
      </c>
      <c r="F396" s="209" t="s">
        <v>579</v>
      </c>
      <c r="G396" s="210" t="s">
        <v>150</v>
      </c>
      <c r="H396" s="211">
        <v>51</v>
      </c>
      <c r="I396" s="212"/>
      <c r="J396" s="213">
        <f>ROUND(I396*H396,2)</f>
        <v>0</v>
      </c>
      <c r="K396" s="209" t="s">
        <v>125</v>
      </c>
      <c r="L396" s="47"/>
      <c r="M396" s="214" t="s">
        <v>19</v>
      </c>
      <c r="N396" s="215" t="s">
        <v>46</v>
      </c>
      <c r="O396" s="87"/>
      <c r="P396" s="216">
        <f>O396*H396</f>
        <v>0</v>
      </c>
      <c r="Q396" s="216">
        <v>1.863E-06</v>
      </c>
      <c r="R396" s="216">
        <f>Q396*H396</f>
        <v>9.5012999999999993E-05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126</v>
      </c>
      <c r="AT396" s="218" t="s">
        <v>121</v>
      </c>
      <c r="AU396" s="218" t="s">
        <v>85</v>
      </c>
      <c r="AY396" s="20" t="s">
        <v>119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83</v>
      </c>
      <c r="BK396" s="219">
        <f>ROUND(I396*H396,2)</f>
        <v>0</v>
      </c>
      <c r="BL396" s="20" t="s">
        <v>126</v>
      </c>
      <c r="BM396" s="218" t="s">
        <v>580</v>
      </c>
    </row>
    <row r="397" s="2" customFormat="1">
      <c r="A397" s="41"/>
      <c r="B397" s="42"/>
      <c r="C397" s="43"/>
      <c r="D397" s="220" t="s">
        <v>128</v>
      </c>
      <c r="E397" s="43"/>
      <c r="F397" s="221" t="s">
        <v>581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128</v>
      </c>
      <c r="AU397" s="20" t="s">
        <v>85</v>
      </c>
    </row>
    <row r="398" s="14" customFormat="1">
      <c r="A398" s="14"/>
      <c r="B398" s="237"/>
      <c r="C398" s="238"/>
      <c r="D398" s="227" t="s">
        <v>134</v>
      </c>
      <c r="E398" s="239" t="s">
        <v>19</v>
      </c>
      <c r="F398" s="240" t="s">
        <v>153</v>
      </c>
      <c r="G398" s="238"/>
      <c r="H398" s="239" t="s">
        <v>19</v>
      </c>
      <c r="I398" s="241"/>
      <c r="J398" s="238"/>
      <c r="K398" s="238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134</v>
      </c>
      <c r="AU398" s="246" t="s">
        <v>85</v>
      </c>
      <c r="AV398" s="14" t="s">
        <v>83</v>
      </c>
      <c r="AW398" s="14" t="s">
        <v>37</v>
      </c>
      <c r="AX398" s="14" t="s">
        <v>75</v>
      </c>
      <c r="AY398" s="246" t="s">
        <v>119</v>
      </c>
    </row>
    <row r="399" s="13" customFormat="1">
      <c r="A399" s="13"/>
      <c r="B399" s="225"/>
      <c r="C399" s="226"/>
      <c r="D399" s="227" t="s">
        <v>134</v>
      </c>
      <c r="E399" s="228" t="s">
        <v>19</v>
      </c>
      <c r="F399" s="229" t="s">
        <v>582</v>
      </c>
      <c r="G399" s="226"/>
      <c r="H399" s="230">
        <v>51</v>
      </c>
      <c r="I399" s="231"/>
      <c r="J399" s="226"/>
      <c r="K399" s="226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134</v>
      </c>
      <c r="AU399" s="236" t="s">
        <v>85</v>
      </c>
      <c r="AV399" s="13" t="s">
        <v>85</v>
      </c>
      <c r="AW399" s="13" t="s">
        <v>37</v>
      </c>
      <c r="AX399" s="13" t="s">
        <v>83</v>
      </c>
      <c r="AY399" s="236" t="s">
        <v>119</v>
      </c>
    </row>
    <row r="400" s="2" customFormat="1" ht="24.15" customHeight="1">
      <c r="A400" s="41"/>
      <c r="B400" s="42"/>
      <c r="C400" s="207" t="s">
        <v>583</v>
      </c>
      <c r="D400" s="207" t="s">
        <v>121</v>
      </c>
      <c r="E400" s="208" t="s">
        <v>584</v>
      </c>
      <c r="F400" s="209" t="s">
        <v>585</v>
      </c>
      <c r="G400" s="210" t="s">
        <v>150</v>
      </c>
      <c r="H400" s="211">
        <v>51</v>
      </c>
      <c r="I400" s="212"/>
      <c r="J400" s="213">
        <f>ROUND(I400*H400,2)</f>
        <v>0</v>
      </c>
      <c r="K400" s="209" t="s">
        <v>125</v>
      </c>
      <c r="L400" s="47"/>
      <c r="M400" s="214" t="s">
        <v>19</v>
      </c>
      <c r="N400" s="215" t="s">
        <v>46</v>
      </c>
      <c r="O400" s="87"/>
      <c r="P400" s="216">
        <f>O400*H400</f>
        <v>0</v>
      </c>
      <c r="Q400" s="216">
        <v>0.0001103</v>
      </c>
      <c r="R400" s="216">
        <f>Q400*H400</f>
        <v>0.0056252999999999997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126</v>
      </c>
      <c r="AT400" s="218" t="s">
        <v>121</v>
      </c>
      <c r="AU400" s="218" t="s">
        <v>85</v>
      </c>
      <c r="AY400" s="20" t="s">
        <v>119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83</v>
      </c>
      <c r="BK400" s="219">
        <f>ROUND(I400*H400,2)</f>
        <v>0</v>
      </c>
      <c r="BL400" s="20" t="s">
        <v>126</v>
      </c>
      <c r="BM400" s="218" t="s">
        <v>586</v>
      </c>
    </row>
    <row r="401" s="2" customFormat="1">
      <c r="A401" s="41"/>
      <c r="B401" s="42"/>
      <c r="C401" s="43"/>
      <c r="D401" s="220" t="s">
        <v>128</v>
      </c>
      <c r="E401" s="43"/>
      <c r="F401" s="221" t="s">
        <v>587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128</v>
      </c>
      <c r="AU401" s="20" t="s">
        <v>85</v>
      </c>
    </row>
    <row r="402" s="14" customFormat="1">
      <c r="A402" s="14"/>
      <c r="B402" s="237"/>
      <c r="C402" s="238"/>
      <c r="D402" s="227" t="s">
        <v>134</v>
      </c>
      <c r="E402" s="239" t="s">
        <v>19</v>
      </c>
      <c r="F402" s="240" t="s">
        <v>588</v>
      </c>
      <c r="G402" s="238"/>
      <c r="H402" s="239" t="s">
        <v>19</v>
      </c>
      <c r="I402" s="241"/>
      <c r="J402" s="238"/>
      <c r="K402" s="238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134</v>
      </c>
      <c r="AU402" s="246" t="s">
        <v>85</v>
      </c>
      <c r="AV402" s="14" t="s">
        <v>83</v>
      </c>
      <c r="AW402" s="14" t="s">
        <v>37</v>
      </c>
      <c r="AX402" s="14" t="s">
        <v>75</v>
      </c>
      <c r="AY402" s="246" t="s">
        <v>119</v>
      </c>
    </row>
    <row r="403" s="13" customFormat="1">
      <c r="A403" s="13"/>
      <c r="B403" s="225"/>
      <c r="C403" s="226"/>
      <c r="D403" s="227" t="s">
        <v>134</v>
      </c>
      <c r="E403" s="228" t="s">
        <v>19</v>
      </c>
      <c r="F403" s="229" t="s">
        <v>582</v>
      </c>
      <c r="G403" s="226"/>
      <c r="H403" s="230">
        <v>51</v>
      </c>
      <c r="I403" s="231"/>
      <c r="J403" s="226"/>
      <c r="K403" s="226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134</v>
      </c>
      <c r="AU403" s="236" t="s">
        <v>85</v>
      </c>
      <c r="AV403" s="13" t="s">
        <v>85</v>
      </c>
      <c r="AW403" s="13" t="s">
        <v>37</v>
      </c>
      <c r="AX403" s="13" t="s">
        <v>83</v>
      </c>
      <c r="AY403" s="236" t="s">
        <v>119</v>
      </c>
    </row>
    <row r="404" s="2" customFormat="1" ht="21.75" customHeight="1">
      <c r="A404" s="41"/>
      <c r="B404" s="42"/>
      <c r="C404" s="207" t="s">
        <v>589</v>
      </c>
      <c r="D404" s="207" t="s">
        <v>121</v>
      </c>
      <c r="E404" s="208" t="s">
        <v>590</v>
      </c>
      <c r="F404" s="209" t="s">
        <v>591</v>
      </c>
      <c r="G404" s="210" t="s">
        <v>124</v>
      </c>
      <c r="H404" s="211">
        <v>570</v>
      </c>
      <c r="I404" s="212"/>
      <c r="J404" s="213">
        <f>ROUND(I404*H404,2)</f>
        <v>0</v>
      </c>
      <c r="K404" s="209" t="s">
        <v>125</v>
      </c>
      <c r="L404" s="47"/>
      <c r="M404" s="214" t="s">
        <v>19</v>
      </c>
      <c r="N404" s="215" t="s">
        <v>46</v>
      </c>
      <c r="O404" s="87"/>
      <c r="P404" s="216">
        <f>O404*H404</f>
        <v>0</v>
      </c>
      <c r="Q404" s="216">
        <v>0</v>
      </c>
      <c r="R404" s="216">
        <f>Q404*H404</f>
        <v>0</v>
      </c>
      <c r="S404" s="216">
        <v>0.01</v>
      </c>
      <c r="T404" s="217">
        <f>S404*H404</f>
        <v>5.7000000000000002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126</v>
      </c>
      <c r="AT404" s="218" t="s">
        <v>121</v>
      </c>
      <c r="AU404" s="218" t="s">
        <v>85</v>
      </c>
      <c r="AY404" s="20" t="s">
        <v>119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83</v>
      </c>
      <c r="BK404" s="219">
        <f>ROUND(I404*H404,2)</f>
        <v>0</v>
      </c>
      <c r="BL404" s="20" t="s">
        <v>126</v>
      </c>
      <c r="BM404" s="218" t="s">
        <v>592</v>
      </c>
    </row>
    <row r="405" s="2" customFormat="1">
      <c r="A405" s="41"/>
      <c r="B405" s="42"/>
      <c r="C405" s="43"/>
      <c r="D405" s="220" t="s">
        <v>128</v>
      </c>
      <c r="E405" s="43"/>
      <c r="F405" s="221" t="s">
        <v>593</v>
      </c>
      <c r="G405" s="43"/>
      <c r="H405" s="43"/>
      <c r="I405" s="222"/>
      <c r="J405" s="43"/>
      <c r="K405" s="43"/>
      <c r="L405" s="47"/>
      <c r="M405" s="223"/>
      <c r="N405" s="224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128</v>
      </c>
      <c r="AU405" s="20" t="s">
        <v>85</v>
      </c>
    </row>
    <row r="406" s="14" customFormat="1">
      <c r="A406" s="14"/>
      <c r="B406" s="237"/>
      <c r="C406" s="238"/>
      <c r="D406" s="227" t="s">
        <v>134</v>
      </c>
      <c r="E406" s="239" t="s">
        <v>19</v>
      </c>
      <c r="F406" s="240" t="s">
        <v>204</v>
      </c>
      <c r="G406" s="238"/>
      <c r="H406" s="239" t="s">
        <v>19</v>
      </c>
      <c r="I406" s="241"/>
      <c r="J406" s="238"/>
      <c r="K406" s="238"/>
      <c r="L406" s="242"/>
      <c r="M406" s="243"/>
      <c r="N406" s="244"/>
      <c r="O406" s="244"/>
      <c r="P406" s="244"/>
      <c r="Q406" s="244"/>
      <c r="R406" s="244"/>
      <c r="S406" s="244"/>
      <c r="T406" s="24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6" t="s">
        <v>134</v>
      </c>
      <c r="AU406" s="246" t="s">
        <v>85</v>
      </c>
      <c r="AV406" s="14" t="s">
        <v>83</v>
      </c>
      <c r="AW406" s="14" t="s">
        <v>37</v>
      </c>
      <c r="AX406" s="14" t="s">
        <v>75</v>
      </c>
      <c r="AY406" s="246" t="s">
        <v>119</v>
      </c>
    </row>
    <row r="407" s="13" customFormat="1">
      <c r="A407" s="13"/>
      <c r="B407" s="225"/>
      <c r="C407" s="226"/>
      <c r="D407" s="227" t="s">
        <v>134</v>
      </c>
      <c r="E407" s="228" t="s">
        <v>19</v>
      </c>
      <c r="F407" s="229" t="s">
        <v>594</v>
      </c>
      <c r="G407" s="226"/>
      <c r="H407" s="230">
        <v>570</v>
      </c>
      <c r="I407" s="231"/>
      <c r="J407" s="226"/>
      <c r="K407" s="226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134</v>
      </c>
      <c r="AU407" s="236" t="s">
        <v>85</v>
      </c>
      <c r="AV407" s="13" t="s">
        <v>85</v>
      </c>
      <c r="AW407" s="13" t="s">
        <v>37</v>
      </c>
      <c r="AX407" s="13" t="s">
        <v>83</v>
      </c>
      <c r="AY407" s="236" t="s">
        <v>119</v>
      </c>
    </row>
    <row r="408" s="2" customFormat="1" ht="44.25" customHeight="1">
      <c r="A408" s="41"/>
      <c r="B408" s="42"/>
      <c r="C408" s="207" t="s">
        <v>595</v>
      </c>
      <c r="D408" s="207" t="s">
        <v>121</v>
      </c>
      <c r="E408" s="208" t="s">
        <v>596</v>
      </c>
      <c r="F408" s="209" t="s">
        <v>597</v>
      </c>
      <c r="G408" s="210" t="s">
        <v>150</v>
      </c>
      <c r="H408" s="211">
        <v>3</v>
      </c>
      <c r="I408" s="212"/>
      <c r="J408" s="213">
        <f>ROUND(I408*H408,2)</f>
        <v>0</v>
      </c>
      <c r="K408" s="209" t="s">
        <v>125</v>
      </c>
      <c r="L408" s="47"/>
      <c r="M408" s="214" t="s">
        <v>19</v>
      </c>
      <c r="N408" s="215" t="s">
        <v>46</v>
      </c>
      <c r="O408" s="87"/>
      <c r="P408" s="216">
        <f>O408*H408</f>
        <v>0</v>
      </c>
      <c r="Q408" s="216">
        <v>0</v>
      </c>
      <c r="R408" s="216">
        <f>Q408*H408</f>
        <v>0</v>
      </c>
      <c r="S408" s="216">
        <v>0.035000000000000003</v>
      </c>
      <c r="T408" s="217">
        <f>S408*H408</f>
        <v>0.10500000000000001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126</v>
      </c>
      <c r="AT408" s="218" t="s">
        <v>121</v>
      </c>
      <c r="AU408" s="218" t="s">
        <v>85</v>
      </c>
      <c r="AY408" s="20" t="s">
        <v>119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0" t="s">
        <v>83</v>
      </c>
      <c r="BK408" s="219">
        <f>ROUND(I408*H408,2)</f>
        <v>0</v>
      </c>
      <c r="BL408" s="20" t="s">
        <v>126</v>
      </c>
      <c r="BM408" s="218" t="s">
        <v>598</v>
      </c>
    </row>
    <row r="409" s="2" customFormat="1">
      <c r="A409" s="41"/>
      <c r="B409" s="42"/>
      <c r="C409" s="43"/>
      <c r="D409" s="220" t="s">
        <v>128</v>
      </c>
      <c r="E409" s="43"/>
      <c r="F409" s="221" t="s">
        <v>599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128</v>
      </c>
      <c r="AU409" s="20" t="s">
        <v>85</v>
      </c>
    </row>
    <row r="410" s="13" customFormat="1">
      <c r="A410" s="13"/>
      <c r="B410" s="225"/>
      <c r="C410" s="226"/>
      <c r="D410" s="227" t="s">
        <v>134</v>
      </c>
      <c r="E410" s="228" t="s">
        <v>19</v>
      </c>
      <c r="F410" s="229" t="s">
        <v>600</v>
      </c>
      <c r="G410" s="226"/>
      <c r="H410" s="230">
        <v>3</v>
      </c>
      <c r="I410" s="231"/>
      <c r="J410" s="226"/>
      <c r="K410" s="226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134</v>
      </c>
      <c r="AU410" s="236" t="s">
        <v>85</v>
      </c>
      <c r="AV410" s="13" t="s">
        <v>85</v>
      </c>
      <c r="AW410" s="13" t="s">
        <v>37</v>
      </c>
      <c r="AX410" s="13" t="s">
        <v>83</v>
      </c>
      <c r="AY410" s="236" t="s">
        <v>119</v>
      </c>
    </row>
    <row r="411" s="2" customFormat="1" ht="33" customHeight="1">
      <c r="A411" s="41"/>
      <c r="B411" s="42"/>
      <c r="C411" s="207" t="s">
        <v>601</v>
      </c>
      <c r="D411" s="207" t="s">
        <v>121</v>
      </c>
      <c r="E411" s="208" t="s">
        <v>602</v>
      </c>
      <c r="F411" s="209" t="s">
        <v>603</v>
      </c>
      <c r="G411" s="210" t="s">
        <v>419</v>
      </c>
      <c r="H411" s="211">
        <v>2</v>
      </c>
      <c r="I411" s="212"/>
      <c r="J411" s="213">
        <f>ROUND(I411*H411,2)</f>
        <v>0</v>
      </c>
      <c r="K411" s="209" t="s">
        <v>125</v>
      </c>
      <c r="L411" s="47"/>
      <c r="M411" s="214" t="s">
        <v>19</v>
      </c>
      <c r="N411" s="215" t="s">
        <v>46</v>
      </c>
      <c r="O411" s="87"/>
      <c r="P411" s="216">
        <f>O411*H411</f>
        <v>0</v>
      </c>
      <c r="Q411" s="216">
        <v>0</v>
      </c>
      <c r="R411" s="216">
        <f>Q411*H411</f>
        <v>0</v>
      </c>
      <c r="S411" s="216">
        <v>0.082000000000000003</v>
      </c>
      <c r="T411" s="217">
        <f>S411*H411</f>
        <v>0.16400000000000001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126</v>
      </c>
      <c r="AT411" s="218" t="s">
        <v>121</v>
      </c>
      <c r="AU411" s="218" t="s">
        <v>85</v>
      </c>
      <c r="AY411" s="20" t="s">
        <v>119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0" t="s">
        <v>83</v>
      </c>
      <c r="BK411" s="219">
        <f>ROUND(I411*H411,2)</f>
        <v>0</v>
      </c>
      <c r="BL411" s="20" t="s">
        <v>126</v>
      </c>
      <c r="BM411" s="218" t="s">
        <v>604</v>
      </c>
    </row>
    <row r="412" s="2" customFormat="1">
      <c r="A412" s="41"/>
      <c r="B412" s="42"/>
      <c r="C412" s="43"/>
      <c r="D412" s="220" t="s">
        <v>128</v>
      </c>
      <c r="E412" s="43"/>
      <c r="F412" s="221" t="s">
        <v>605</v>
      </c>
      <c r="G412" s="43"/>
      <c r="H412" s="43"/>
      <c r="I412" s="222"/>
      <c r="J412" s="43"/>
      <c r="K412" s="43"/>
      <c r="L412" s="47"/>
      <c r="M412" s="223"/>
      <c r="N412" s="224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128</v>
      </c>
      <c r="AU412" s="20" t="s">
        <v>85</v>
      </c>
    </row>
    <row r="413" s="13" customFormat="1">
      <c r="A413" s="13"/>
      <c r="B413" s="225"/>
      <c r="C413" s="226"/>
      <c r="D413" s="227" t="s">
        <v>134</v>
      </c>
      <c r="E413" s="228" t="s">
        <v>19</v>
      </c>
      <c r="F413" s="229" t="s">
        <v>480</v>
      </c>
      <c r="G413" s="226"/>
      <c r="H413" s="230">
        <v>1</v>
      </c>
      <c r="I413" s="231"/>
      <c r="J413" s="226"/>
      <c r="K413" s="226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134</v>
      </c>
      <c r="AU413" s="236" t="s">
        <v>85</v>
      </c>
      <c r="AV413" s="13" t="s">
        <v>85</v>
      </c>
      <c r="AW413" s="13" t="s">
        <v>37</v>
      </c>
      <c r="AX413" s="13" t="s">
        <v>75</v>
      </c>
      <c r="AY413" s="236" t="s">
        <v>119</v>
      </c>
    </row>
    <row r="414" s="13" customFormat="1">
      <c r="A414" s="13"/>
      <c r="B414" s="225"/>
      <c r="C414" s="226"/>
      <c r="D414" s="227" t="s">
        <v>134</v>
      </c>
      <c r="E414" s="228" t="s">
        <v>19</v>
      </c>
      <c r="F414" s="229" t="s">
        <v>481</v>
      </c>
      <c r="G414" s="226"/>
      <c r="H414" s="230">
        <v>1</v>
      </c>
      <c r="I414" s="231"/>
      <c r="J414" s="226"/>
      <c r="K414" s="226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134</v>
      </c>
      <c r="AU414" s="236" t="s">
        <v>85</v>
      </c>
      <c r="AV414" s="13" t="s">
        <v>85</v>
      </c>
      <c r="AW414" s="13" t="s">
        <v>37</v>
      </c>
      <c r="AX414" s="13" t="s">
        <v>75</v>
      </c>
      <c r="AY414" s="236" t="s">
        <v>119</v>
      </c>
    </row>
    <row r="415" s="15" customFormat="1">
      <c r="A415" s="15"/>
      <c r="B415" s="247"/>
      <c r="C415" s="248"/>
      <c r="D415" s="227" t="s">
        <v>134</v>
      </c>
      <c r="E415" s="249" t="s">
        <v>19</v>
      </c>
      <c r="F415" s="250" t="s">
        <v>162</v>
      </c>
      <c r="G415" s="248"/>
      <c r="H415" s="251">
        <v>2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7" t="s">
        <v>134</v>
      </c>
      <c r="AU415" s="257" t="s">
        <v>85</v>
      </c>
      <c r="AV415" s="15" t="s">
        <v>126</v>
      </c>
      <c r="AW415" s="15" t="s">
        <v>37</v>
      </c>
      <c r="AX415" s="15" t="s">
        <v>83</v>
      </c>
      <c r="AY415" s="257" t="s">
        <v>119</v>
      </c>
    </row>
    <row r="416" s="12" customFormat="1" ht="20.88" customHeight="1">
      <c r="A416" s="12"/>
      <c r="B416" s="191"/>
      <c r="C416" s="192"/>
      <c r="D416" s="193" t="s">
        <v>74</v>
      </c>
      <c r="E416" s="205" t="s">
        <v>606</v>
      </c>
      <c r="F416" s="205" t="s">
        <v>607</v>
      </c>
      <c r="G416" s="192"/>
      <c r="H416" s="192"/>
      <c r="I416" s="195"/>
      <c r="J416" s="206">
        <f>BK416</f>
        <v>0</v>
      </c>
      <c r="K416" s="192"/>
      <c r="L416" s="197"/>
      <c r="M416" s="198"/>
      <c r="N416" s="199"/>
      <c r="O416" s="199"/>
      <c r="P416" s="200">
        <f>SUM(P417:P433)</f>
        <v>0</v>
      </c>
      <c r="Q416" s="199"/>
      <c r="R416" s="200">
        <f>SUM(R417:R433)</f>
        <v>0</v>
      </c>
      <c r="S416" s="199"/>
      <c r="T416" s="201">
        <f>SUM(T417:T433)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02" t="s">
        <v>83</v>
      </c>
      <c r="AT416" s="203" t="s">
        <v>74</v>
      </c>
      <c r="AU416" s="203" t="s">
        <v>85</v>
      </c>
      <c r="AY416" s="202" t="s">
        <v>119</v>
      </c>
      <c r="BK416" s="204">
        <f>SUM(BK417:BK433)</f>
        <v>0</v>
      </c>
    </row>
    <row r="417" s="2" customFormat="1" ht="24.15" customHeight="1">
      <c r="A417" s="41"/>
      <c r="B417" s="42"/>
      <c r="C417" s="207" t="s">
        <v>608</v>
      </c>
      <c r="D417" s="207" t="s">
        <v>121</v>
      </c>
      <c r="E417" s="208" t="s">
        <v>609</v>
      </c>
      <c r="F417" s="209" t="s">
        <v>610</v>
      </c>
      <c r="G417" s="210" t="s">
        <v>233</v>
      </c>
      <c r="H417" s="211">
        <v>205.63</v>
      </c>
      <c r="I417" s="212"/>
      <c r="J417" s="213">
        <f>ROUND(I417*H417,2)</f>
        <v>0</v>
      </c>
      <c r="K417" s="209" t="s">
        <v>125</v>
      </c>
      <c r="L417" s="47"/>
      <c r="M417" s="214" t="s">
        <v>19</v>
      </c>
      <c r="N417" s="215" t="s">
        <v>46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126</v>
      </c>
      <c r="AT417" s="218" t="s">
        <v>121</v>
      </c>
      <c r="AU417" s="218" t="s">
        <v>136</v>
      </c>
      <c r="AY417" s="20" t="s">
        <v>119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83</v>
      </c>
      <c r="BK417" s="219">
        <f>ROUND(I417*H417,2)</f>
        <v>0</v>
      </c>
      <c r="BL417" s="20" t="s">
        <v>126</v>
      </c>
      <c r="BM417" s="218" t="s">
        <v>611</v>
      </c>
    </row>
    <row r="418" s="2" customFormat="1">
      <c r="A418" s="41"/>
      <c r="B418" s="42"/>
      <c r="C418" s="43"/>
      <c r="D418" s="220" t="s">
        <v>128</v>
      </c>
      <c r="E418" s="43"/>
      <c r="F418" s="221" t="s">
        <v>612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128</v>
      </c>
      <c r="AU418" s="20" t="s">
        <v>136</v>
      </c>
    </row>
    <row r="419" s="13" customFormat="1">
      <c r="A419" s="13"/>
      <c r="B419" s="225"/>
      <c r="C419" s="226"/>
      <c r="D419" s="227" t="s">
        <v>134</v>
      </c>
      <c r="E419" s="228" t="s">
        <v>19</v>
      </c>
      <c r="F419" s="229" t="s">
        <v>613</v>
      </c>
      <c r="G419" s="226"/>
      <c r="H419" s="230">
        <v>119.614</v>
      </c>
      <c r="I419" s="231"/>
      <c r="J419" s="226"/>
      <c r="K419" s="226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134</v>
      </c>
      <c r="AU419" s="236" t="s">
        <v>136</v>
      </c>
      <c r="AV419" s="13" t="s">
        <v>85</v>
      </c>
      <c r="AW419" s="13" t="s">
        <v>37</v>
      </c>
      <c r="AX419" s="13" t="s">
        <v>75</v>
      </c>
      <c r="AY419" s="236" t="s">
        <v>119</v>
      </c>
    </row>
    <row r="420" s="13" customFormat="1">
      <c r="A420" s="13"/>
      <c r="B420" s="225"/>
      <c r="C420" s="226"/>
      <c r="D420" s="227" t="s">
        <v>134</v>
      </c>
      <c r="E420" s="228" t="s">
        <v>19</v>
      </c>
      <c r="F420" s="229" t="s">
        <v>614</v>
      </c>
      <c r="G420" s="226"/>
      <c r="H420" s="230">
        <v>86.016000000000005</v>
      </c>
      <c r="I420" s="231"/>
      <c r="J420" s="226"/>
      <c r="K420" s="226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134</v>
      </c>
      <c r="AU420" s="236" t="s">
        <v>136</v>
      </c>
      <c r="AV420" s="13" t="s">
        <v>85</v>
      </c>
      <c r="AW420" s="13" t="s">
        <v>37</v>
      </c>
      <c r="AX420" s="13" t="s">
        <v>75</v>
      </c>
      <c r="AY420" s="236" t="s">
        <v>119</v>
      </c>
    </row>
    <row r="421" s="15" customFormat="1">
      <c r="A421" s="15"/>
      <c r="B421" s="247"/>
      <c r="C421" s="248"/>
      <c r="D421" s="227" t="s">
        <v>134</v>
      </c>
      <c r="E421" s="249" t="s">
        <v>19</v>
      </c>
      <c r="F421" s="250" t="s">
        <v>162</v>
      </c>
      <c r="G421" s="248"/>
      <c r="H421" s="251">
        <v>205.63</v>
      </c>
      <c r="I421" s="252"/>
      <c r="J421" s="248"/>
      <c r="K421" s="248"/>
      <c r="L421" s="253"/>
      <c r="M421" s="254"/>
      <c r="N421" s="255"/>
      <c r="O421" s="255"/>
      <c r="P421" s="255"/>
      <c r="Q421" s="255"/>
      <c r="R421" s="255"/>
      <c r="S421" s="255"/>
      <c r="T421" s="25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7" t="s">
        <v>134</v>
      </c>
      <c r="AU421" s="257" t="s">
        <v>136</v>
      </c>
      <c r="AV421" s="15" t="s">
        <v>126</v>
      </c>
      <c r="AW421" s="15" t="s">
        <v>37</v>
      </c>
      <c r="AX421" s="15" t="s">
        <v>83</v>
      </c>
      <c r="AY421" s="257" t="s">
        <v>119</v>
      </c>
    </row>
    <row r="422" s="2" customFormat="1" ht="24.15" customHeight="1">
      <c r="A422" s="41"/>
      <c r="B422" s="42"/>
      <c r="C422" s="207" t="s">
        <v>615</v>
      </c>
      <c r="D422" s="207" t="s">
        <v>121</v>
      </c>
      <c r="E422" s="208" t="s">
        <v>616</v>
      </c>
      <c r="F422" s="209" t="s">
        <v>617</v>
      </c>
      <c r="G422" s="210" t="s">
        <v>233</v>
      </c>
      <c r="H422" s="211">
        <v>2878.8200000000002</v>
      </c>
      <c r="I422" s="212"/>
      <c r="J422" s="213">
        <f>ROUND(I422*H422,2)</f>
        <v>0</v>
      </c>
      <c r="K422" s="209" t="s">
        <v>125</v>
      </c>
      <c r="L422" s="47"/>
      <c r="M422" s="214" t="s">
        <v>19</v>
      </c>
      <c r="N422" s="215" t="s">
        <v>46</v>
      </c>
      <c r="O422" s="87"/>
      <c r="P422" s="216">
        <f>O422*H422</f>
        <v>0</v>
      </c>
      <c r="Q422" s="216">
        <v>0</v>
      </c>
      <c r="R422" s="216">
        <f>Q422*H422</f>
        <v>0</v>
      </c>
      <c r="S422" s="216">
        <v>0</v>
      </c>
      <c r="T422" s="21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8" t="s">
        <v>126</v>
      </c>
      <c r="AT422" s="218" t="s">
        <v>121</v>
      </c>
      <c r="AU422" s="218" t="s">
        <v>136</v>
      </c>
      <c r="AY422" s="20" t="s">
        <v>119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20" t="s">
        <v>83</v>
      </c>
      <c r="BK422" s="219">
        <f>ROUND(I422*H422,2)</f>
        <v>0</v>
      </c>
      <c r="BL422" s="20" t="s">
        <v>126</v>
      </c>
      <c r="BM422" s="218" t="s">
        <v>618</v>
      </c>
    </row>
    <row r="423" s="2" customFormat="1">
      <c r="A423" s="41"/>
      <c r="B423" s="42"/>
      <c r="C423" s="43"/>
      <c r="D423" s="220" t="s">
        <v>128</v>
      </c>
      <c r="E423" s="43"/>
      <c r="F423" s="221" t="s">
        <v>619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128</v>
      </c>
      <c r="AU423" s="20" t="s">
        <v>136</v>
      </c>
    </row>
    <row r="424" s="13" customFormat="1">
      <c r="A424" s="13"/>
      <c r="B424" s="225"/>
      <c r="C424" s="226"/>
      <c r="D424" s="227" t="s">
        <v>134</v>
      </c>
      <c r="E424" s="228" t="s">
        <v>19</v>
      </c>
      <c r="F424" s="229" t="s">
        <v>620</v>
      </c>
      <c r="G424" s="226"/>
      <c r="H424" s="230">
        <v>1674.596</v>
      </c>
      <c r="I424" s="231"/>
      <c r="J424" s="226"/>
      <c r="K424" s="226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134</v>
      </c>
      <c r="AU424" s="236" t="s">
        <v>136</v>
      </c>
      <c r="AV424" s="13" t="s">
        <v>85</v>
      </c>
      <c r="AW424" s="13" t="s">
        <v>37</v>
      </c>
      <c r="AX424" s="13" t="s">
        <v>75</v>
      </c>
      <c r="AY424" s="236" t="s">
        <v>119</v>
      </c>
    </row>
    <row r="425" s="13" customFormat="1">
      <c r="A425" s="13"/>
      <c r="B425" s="225"/>
      <c r="C425" s="226"/>
      <c r="D425" s="227" t="s">
        <v>134</v>
      </c>
      <c r="E425" s="228" t="s">
        <v>19</v>
      </c>
      <c r="F425" s="229" t="s">
        <v>621</v>
      </c>
      <c r="G425" s="226"/>
      <c r="H425" s="230">
        <v>1204.2239999999999</v>
      </c>
      <c r="I425" s="231"/>
      <c r="J425" s="226"/>
      <c r="K425" s="226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134</v>
      </c>
      <c r="AU425" s="236" t="s">
        <v>136</v>
      </c>
      <c r="AV425" s="13" t="s">
        <v>85</v>
      </c>
      <c r="AW425" s="13" t="s">
        <v>37</v>
      </c>
      <c r="AX425" s="13" t="s">
        <v>75</v>
      </c>
      <c r="AY425" s="236" t="s">
        <v>119</v>
      </c>
    </row>
    <row r="426" s="15" customFormat="1">
      <c r="A426" s="15"/>
      <c r="B426" s="247"/>
      <c r="C426" s="248"/>
      <c r="D426" s="227" t="s">
        <v>134</v>
      </c>
      <c r="E426" s="249" t="s">
        <v>19</v>
      </c>
      <c r="F426" s="250" t="s">
        <v>162</v>
      </c>
      <c r="G426" s="248"/>
      <c r="H426" s="251">
        <v>2878.8199999999997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57" t="s">
        <v>134</v>
      </c>
      <c r="AU426" s="257" t="s">
        <v>136</v>
      </c>
      <c r="AV426" s="15" t="s">
        <v>126</v>
      </c>
      <c r="AW426" s="15" t="s">
        <v>37</v>
      </c>
      <c r="AX426" s="15" t="s">
        <v>83</v>
      </c>
      <c r="AY426" s="257" t="s">
        <v>119</v>
      </c>
    </row>
    <row r="427" s="2" customFormat="1" ht="16.5" customHeight="1">
      <c r="A427" s="41"/>
      <c r="B427" s="42"/>
      <c r="C427" s="207" t="s">
        <v>622</v>
      </c>
      <c r="D427" s="207" t="s">
        <v>121</v>
      </c>
      <c r="E427" s="208" t="s">
        <v>623</v>
      </c>
      <c r="F427" s="209" t="s">
        <v>624</v>
      </c>
      <c r="G427" s="210" t="s">
        <v>233</v>
      </c>
      <c r="H427" s="211">
        <v>205.63</v>
      </c>
      <c r="I427" s="212"/>
      <c r="J427" s="213">
        <f>ROUND(I427*H427,2)</f>
        <v>0</v>
      </c>
      <c r="K427" s="209" t="s">
        <v>125</v>
      </c>
      <c r="L427" s="47"/>
      <c r="M427" s="214" t="s">
        <v>19</v>
      </c>
      <c r="N427" s="215" t="s">
        <v>46</v>
      </c>
      <c r="O427" s="87"/>
      <c r="P427" s="216">
        <f>O427*H427</f>
        <v>0</v>
      </c>
      <c r="Q427" s="216">
        <v>0</v>
      </c>
      <c r="R427" s="216">
        <f>Q427*H427</f>
        <v>0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126</v>
      </c>
      <c r="AT427" s="218" t="s">
        <v>121</v>
      </c>
      <c r="AU427" s="218" t="s">
        <v>136</v>
      </c>
      <c r="AY427" s="20" t="s">
        <v>119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83</v>
      </c>
      <c r="BK427" s="219">
        <f>ROUND(I427*H427,2)</f>
        <v>0</v>
      </c>
      <c r="BL427" s="20" t="s">
        <v>126</v>
      </c>
      <c r="BM427" s="218" t="s">
        <v>625</v>
      </c>
    </row>
    <row r="428" s="2" customFormat="1">
      <c r="A428" s="41"/>
      <c r="B428" s="42"/>
      <c r="C428" s="43"/>
      <c r="D428" s="220" t="s">
        <v>128</v>
      </c>
      <c r="E428" s="43"/>
      <c r="F428" s="221" t="s">
        <v>626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128</v>
      </c>
      <c r="AU428" s="20" t="s">
        <v>136</v>
      </c>
    </row>
    <row r="429" s="13" customFormat="1">
      <c r="A429" s="13"/>
      <c r="B429" s="225"/>
      <c r="C429" s="226"/>
      <c r="D429" s="227" t="s">
        <v>134</v>
      </c>
      <c r="E429" s="228" t="s">
        <v>19</v>
      </c>
      <c r="F429" s="229" t="s">
        <v>613</v>
      </c>
      <c r="G429" s="226"/>
      <c r="H429" s="230">
        <v>119.614</v>
      </c>
      <c r="I429" s="231"/>
      <c r="J429" s="226"/>
      <c r="K429" s="226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134</v>
      </c>
      <c r="AU429" s="236" t="s">
        <v>136</v>
      </c>
      <c r="AV429" s="13" t="s">
        <v>85</v>
      </c>
      <c r="AW429" s="13" t="s">
        <v>37</v>
      </c>
      <c r="AX429" s="13" t="s">
        <v>75</v>
      </c>
      <c r="AY429" s="236" t="s">
        <v>119</v>
      </c>
    </row>
    <row r="430" s="13" customFormat="1">
      <c r="A430" s="13"/>
      <c r="B430" s="225"/>
      <c r="C430" s="226"/>
      <c r="D430" s="227" t="s">
        <v>134</v>
      </c>
      <c r="E430" s="228" t="s">
        <v>19</v>
      </c>
      <c r="F430" s="229" t="s">
        <v>614</v>
      </c>
      <c r="G430" s="226"/>
      <c r="H430" s="230">
        <v>86.016000000000005</v>
      </c>
      <c r="I430" s="231"/>
      <c r="J430" s="226"/>
      <c r="K430" s="226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134</v>
      </c>
      <c r="AU430" s="236" t="s">
        <v>136</v>
      </c>
      <c r="AV430" s="13" t="s">
        <v>85</v>
      </c>
      <c r="AW430" s="13" t="s">
        <v>37</v>
      </c>
      <c r="AX430" s="13" t="s">
        <v>75</v>
      </c>
      <c r="AY430" s="236" t="s">
        <v>119</v>
      </c>
    </row>
    <row r="431" s="15" customFormat="1">
      <c r="A431" s="15"/>
      <c r="B431" s="247"/>
      <c r="C431" s="248"/>
      <c r="D431" s="227" t="s">
        <v>134</v>
      </c>
      <c r="E431" s="249" t="s">
        <v>19</v>
      </c>
      <c r="F431" s="250" t="s">
        <v>162</v>
      </c>
      <c r="G431" s="248"/>
      <c r="H431" s="251">
        <v>205.63</v>
      </c>
      <c r="I431" s="252"/>
      <c r="J431" s="248"/>
      <c r="K431" s="248"/>
      <c r="L431" s="253"/>
      <c r="M431" s="254"/>
      <c r="N431" s="255"/>
      <c r="O431" s="255"/>
      <c r="P431" s="255"/>
      <c r="Q431" s="255"/>
      <c r="R431" s="255"/>
      <c r="S431" s="255"/>
      <c r="T431" s="256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7" t="s">
        <v>134</v>
      </c>
      <c r="AU431" s="257" t="s">
        <v>136</v>
      </c>
      <c r="AV431" s="15" t="s">
        <v>126</v>
      </c>
      <c r="AW431" s="15" t="s">
        <v>37</v>
      </c>
      <c r="AX431" s="15" t="s">
        <v>83</v>
      </c>
      <c r="AY431" s="257" t="s">
        <v>119</v>
      </c>
    </row>
    <row r="432" s="2" customFormat="1" ht="24.15" customHeight="1">
      <c r="A432" s="41"/>
      <c r="B432" s="42"/>
      <c r="C432" s="207" t="s">
        <v>627</v>
      </c>
      <c r="D432" s="207" t="s">
        <v>121</v>
      </c>
      <c r="E432" s="208" t="s">
        <v>628</v>
      </c>
      <c r="F432" s="209" t="s">
        <v>629</v>
      </c>
      <c r="G432" s="210" t="s">
        <v>233</v>
      </c>
      <c r="H432" s="211">
        <v>1048.645</v>
      </c>
      <c r="I432" s="212"/>
      <c r="J432" s="213">
        <f>ROUND(I432*H432,2)</f>
        <v>0</v>
      </c>
      <c r="K432" s="209" t="s">
        <v>125</v>
      </c>
      <c r="L432" s="47"/>
      <c r="M432" s="214" t="s">
        <v>19</v>
      </c>
      <c r="N432" s="215" t="s">
        <v>46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126</v>
      </c>
      <c r="AT432" s="218" t="s">
        <v>121</v>
      </c>
      <c r="AU432" s="218" t="s">
        <v>136</v>
      </c>
      <c r="AY432" s="20" t="s">
        <v>119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83</v>
      </c>
      <c r="BK432" s="219">
        <f>ROUND(I432*H432,2)</f>
        <v>0</v>
      </c>
      <c r="BL432" s="20" t="s">
        <v>126</v>
      </c>
      <c r="BM432" s="218" t="s">
        <v>630</v>
      </c>
    </row>
    <row r="433" s="2" customFormat="1">
      <c r="A433" s="41"/>
      <c r="B433" s="42"/>
      <c r="C433" s="43"/>
      <c r="D433" s="220" t="s">
        <v>128</v>
      </c>
      <c r="E433" s="43"/>
      <c r="F433" s="221" t="s">
        <v>631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128</v>
      </c>
      <c r="AU433" s="20" t="s">
        <v>136</v>
      </c>
    </row>
    <row r="434" s="12" customFormat="1" ht="22.8" customHeight="1">
      <c r="A434" s="12"/>
      <c r="B434" s="191"/>
      <c r="C434" s="192"/>
      <c r="D434" s="193" t="s">
        <v>74</v>
      </c>
      <c r="E434" s="205" t="s">
        <v>632</v>
      </c>
      <c r="F434" s="205" t="s">
        <v>633</v>
      </c>
      <c r="G434" s="192"/>
      <c r="H434" s="192"/>
      <c r="I434" s="195"/>
      <c r="J434" s="206">
        <f>BK434</f>
        <v>0</v>
      </c>
      <c r="K434" s="192"/>
      <c r="L434" s="197"/>
      <c r="M434" s="198"/>
      <c r="N434" s="199"/>
      <c r="O434" s="199"/>
      <c r="P434" s="200">
        <f>SUM(P435:P440)</f>
        <v>0</v>
      </c>
      <c r="Q434" s="199"/>
      <c r="R434" s="200">
        <f>SUM(R435:R440)</f>
        <v>0</v>
      </c>
      <c r="S434" s="199"/>
      <c r="T434" s="201">
        <f>SUM(T435:T440)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02" t="s">
        <v>83</v>
      </c>
      <c r="AT434" s="203" t="s">
        <v>74</v>
      </c>
      <c r="AU434" s="203" t="s">
        <v>83</v>
      </c>
      <c r="AY434" s="202" t="s">
        <v>119</v>
      </c>
      <c r="BK434" s="204">
        <f>SUM(BK435:BK440)</f>
        <v>0</v>
      </c>
    </row>
    <row r="435" s="2" customFormat="1" ht="24.15" customHeight="1">
      <c r="A435" s="41"/>
      <c r="B435" s="42"/>
      <c r="C435" s="207" t="s">
        <v>634</v>
      </c>
      <c r="D435" s="207" t="s">
        <v>121</v>
      </c>
      <c r="E435" s="208" t="s">
        <v>635</v>
      </c>
      <c r="F435" s="209" t="s">
        <v>636</v>
      </c>
      <c r="G435" s="210" t="s">
        <v>233</v>
      </c>
      <c r="H435" s="211">
        <v>119.614</v>
      </c>
      <c r="I435" s="212"/>
      <c r="J435" s="213">
        <f>ROUND(I435*H435,2)</f>
        <v>0</v>
      </c>
      <c r="K435" s="209" t="s">
        <v>125</v>
      </c>
      <c r="L435" s="47"/>
      <c r="M435" s="214" t="s">
        <v>19</v>
      </c>
      <c r="N435" s="215" t="s">
        <v>46</v>
      </c>
      <c r="O435" s="87"/>
      <c r="P435" s="216">
        <f>O435*H435</f>
        <v>0</v>
      </c>
      <c r="Q435" s="216">
        <v>0</v>
      </c>
      <c r="R435" s="216">
        <f>Q435*H435</f>
        <v>0</v>
      </c>
      <c r="S435" s="216">
        <v>0</v>
      </c>
      <c r="T435" s="217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8" t="s">
        <v>126</v>
      </c>
      <c r="AT435" s="218" t="s">
        <v>121</v>
      </c>
      <c r="AU435" s="218" t="s">
        <v>85</v>
      </c>
      <c r="AY435" s="20" t="s">
        <v>119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20" t="s">
        <v>83</v>
      </c>
      <c r="BK435" s="219">
        <f>ROUND(I435*H435,2)</f>
        <v>0</v>
      </c>
      <c r="BL435" s="20" t="s">
        <v>126</v>
      </c>
      <c r="BM435" s="218" t="s">
        <v>637</v>
      </c>
    </row>
    <row r="436" s="2" customFormat="1">
      <c r="A436" s="41"/>
      <c r="B436" s="42"/>
      <c r="C436" s="43"/>
      <c r="D436" s="220" t="s">
        <v>128</v>
      </c>
      <c r="E436" s="43"/>
      <c r="F436" s="221" t="s">
        <v>638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128</v>
      </c>
      <c r="AU436" s="20" t="s">
        <v>85</v>
      </c>
    </row>
    <row r="437" s="13" customFormat="1">
      <c r="A437" s="13"/>
      <c r="B437" s="225"/>
      <c r="C437" s="226"/>
      <c r="D437" s="227" t="s">
        <v>134</v>
      </c>
      <c r="E437" s="228" t="s">
        <v>19</v>
      </c>
      <c r="F437" s="229" t="s">
        <v>613</v>
      </c>
      <c r="G437" s="226"/>
      <c r="H437" s="230">
        <v>119.614</v>
      </c>
      <c r="I437" s="231"/>
      <c r="J437" s="226"/>
      <c r="K437" s="226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134</v>
      </c>
      <c r="AU437" s="236" t="s">
        <v>85</v>
      </c>
      <c r="AV437" s="13" t="s">
        <v>85</v>
      </c>
      <c r="AW437" s="13" t="s">
        <v>37</v>
      </c>
      <c r="AX437" s="13" t="s">
        <v>83</v>
      </c>
      <c r="AY437" s="236" t="s">
        <v>119</v>
      </c>
    </row>
    <row r="438" s="2" customFormat="1" ht="24.15" customHeight="1">
      <c r="A438" s="41"/>
      <c r="B438" s="42"/>
      <c r="C438" s="207" t="s">
        <v>639</v>
      </c>
      <c r="D438" s="207" t="s">
        <v>121</v>
      </c>
      <c r="E438" s="208" t="s">
        <v>640</v>
      </c>
      <c r="F438" s="209" t="s">
        <v>641</v>
      </c>
      <c r="G438" s="210" t="s">
        <v>233</v>
      </c>
      <c r="H438" s="211">
        <v>86.016000000000005</v>
      </c>
      <c r="I438" s="212"/>
      <c r="J438" s="213">
        <f>ROUND(I438*H438,2)</f>
        <v>0</v>
      </c>
      <c r="K438" s="209" t="s">
        <v>125</v>
      </c>
      <c r="L438" s="47"/>
      <c r="M438" s="214" t="s">
        <v>19</v>
      </c>
      <c r="N438" s="215" t="s">
        <v>46</v>
      </c>
      <c r="O438" s="87"/>
      <c r="P438" s="216">
        <f>O438*H438</f>
        <v>0</v>
      </c>
      <c r="Q438" s="216">
        <v>0</v>
      </c>
      <c r="R438" s="216">
        <f>Q438*H438</f>
        <v>0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126</v>
      </c>
      <c r="AT438" s="218" t="s">
        <v>121</v>
      </c>
      <c r="AU438" s="218" t="s">
        <v>85</v>
      </c>
      <c r="AY438" s="20" t="s">
        <v>119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83</v>
      </c>
      <c r="BK438" s="219">
        <f>ROUND(I438*H438,2)</f>
        <v>0</v>
      </c>
      <c r="BL438" s="20" t="s">
        <v>126</v>
      </c>
      <c r="BM438" s="218" t="s">
        <v>642</v>
      </c>
    </row>
    <row r="439" s="2" customFormat="1">
      <c r="A439" s="41"/>
      <c r="B439" s="42"/>
      <c r="C439" s="43"/>
      <c r="D439" s="220" t="s">
        <v>128</v>
      </c>
      <c r="E439" s="43"/>
      <c r="F439" s="221" t="s">
        <v>643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128</v>
      </c>
      <c r="AU439" s="20" t="s">
        <v>85</v>
      </c>
    </row>
    <row r="440" s="13" customFormat="1">
      <c r="A440" s="13"/>
      <c r="B440" s="225"/>
      <c r="C440" s="226"/>
      <c r="D440" s="227" t="s">
        <v>134</v>
      </c>
      <c r="E440" s="228" t="s">
        <v>19</v>
      </c>
      <c r="F440" s="229" t="s">
        <v>614</v>
      </c>
      <c r="G440" s="226"/>
      <c r="H440" s="230">
        <v>86.016000000000005</v>
      </c>
      <c r="I440" s="231"/>
      <c r="J440" s="226"/>
      <c r="K440" s="226"/>
      <c r="L440" s="232"/>
      <c r="M440" s="279"/>
      <c r="N440" s="280"/>
      <c r="O440" s="280"/>
      <c r="P440" s="280"/>
      <c r="Q440" s="280"/>
      <c r="R440" s="280"/>
      <c r="S440" s="280"/>
      <c r="T440" s="28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134</v>
      </c>
      <c r="AU440" s="236" t="s">
        <v>85</v>
      </c>
      <c r="AV440" s="13" t="s">
        <v>85</v>
      </c>
      <c r="AW440" s="13" t="s">
        <v>37</v>
      </c>
      <c r="AX440" s="13" t="s">
        <v>83</v>
      </c>
      <c r="AY440" s="236" t="s">
        <v>119</v>
      </c>
    </row>
    <row r="441" s="2" customFormat="1" ht="6.96" customHeight="1">
      <c r="A441" s="41"/>
      <c r="B441" s="62"/>
      <c r="C441" s="63"/>
      <c r="D441" s="63"/>
      <c r="E441" s="63"/>
      <c r="F441" s="63"/>
      <c r="G441" s="63"/>
      <c r="H441" s="63"/>
      <c r="I441" s="63"/>
      <c r="J441" s="63"/>
      <c r="K441" s="63"/>
      <c r="L441" s="47"/>
      <c r="M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</sheetData>
  <sheetProtection sheet="1" autoFilter="0" formatColumns="0" formatRows="0" objects="1" scenarios="1" spinCount="100000" saltValue="iq+KytbUF0RMF085qrmRBqp8nYH6sHJ4RtC8Eq53j1DsrMQOZK/cJKHoibjJNQiu3fYnzSaVqLw+miCtrdGTgg==" hashValue="ztQrGSDUeCSgkuC1zbS4Ys+jr+6peNPCapv5hRcFeb8qBzmKAq67cPPrASCDdk5UgnENlwtsT4ohURpXvEm6NA==" algorithmName="SHA-512" password="CC35"/>
  <autoFilter ref="C86:K44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111211101"/>
    <hyperlink ref="F93" r:id="rId2" display="https://podminky.urs.cz/item/CS_URS_2024_02/113106123"/>
    <hyperlink ref="F96" r:id="rId3" display="https://podminky.urs.cz/item/CS_URS_2024_02/113154512"/>
    <hyperlink ref="F99" r:id="rId4" display="https://podminky.urs.cz/item/CS_URS_2024_02/113154513"/>
    <hyperlink ref="F102" r:id="rId5" display="https://podminky.urs.cz/item/CS_URS_2024_02/113201111"/>
    <hyperlink ref="F106" r:id="rId6" display="https://podminky.urs.cz/item/CS_URS_2024_02/113202111"/>
    <hyperlink ref="F112" r:id="rId7" display="https://podminky.urs.cz/item/CS_URS_2024_02/113204111"/>
    <hyperlink ref="F115" r:id="rId8" display="https://podminky.urs.cz/item/CS_URS_2024_02/119001421"/>
    <hyperlink ref="F120" r:id="rId9" display="https://podminky.urs.cz/item/CS_URS_2024_02/120001101"/>
    <hyperlink ref="F123" r:id="rId10" display="https://podminky.urs.cz/item/CS_URS_2024_02/122251103"/>
    <hyperlink ref="F138" r:id="rId11" display="https://podminky.urs.cz/item/CS_URS_2024_02/132251102"/>
    <hyperlink ref="F143" r:id="rId12" display="https://podminky.urs.cz/item/CS_URS_2024_02/133251101"/>
    <hyperlink ref="F147" r:id="rId13" display="https://podminky.urs.cz/item/CS_URS_2024_02/162751117"/>
    <hyperlink ref="F154" r:id="rId14" display="https://podminky.urs.cz/item/CS_URS_2024_02/162751119"/>
    <hyperlink ref="F162" r:id="rId15" display="https://podminky.urs.cz/item/CS_URS_2024_02/171201231"/>
    <hyperlink ref="F169" r:id="rId16" display="https://podminky.urs.cz/item/CS_URS_2024_02/171251201"/>
    <hyperlink ref="F176" r:id="rId17" display="https://podminky.urs.cz/item/CS_URS_2024_02/174101101"/>
    <hyperlink ref="F181" r:id="rId18" display="https://podminky.urs.cz/item/CS_URS_2024_02/175101201"/>
    <hyperlink ref="F189" r:id="rId19" display="https://podminky.urs.cz/item/CS_URS_2024_02/181351003"/>
    <hyperlink ref="F201" r:id="rId20" display="https://podminky.urs.cz/item/CS_URS_2024_02/181951112"/>
    <hyperlink ref="F210" r:id="rId21" display="https://podminky.urs.cz/item/CS_URS_2024_02/451572111"/>
    <hyperlink ref="F213" r:id="rId22" display="https://podminky.urs.cz/item/CS_URS_2024_02/452311151"/>
    <hyperlink ref="F217" r:id="rId23" display="https://podminky.urs.cz/item/CS_URS_2024_02/564851111"/>
    <hyperlink ref="F231" r:id="rId24" display="https://podminky.urs.cz/item/CS_URS_2024_02/564861111"/>
    <hyperlink ref="F234" r:id="rId25" display="https://podminky.urs.cz/item/CS_URS_2024_02/564871111"/>
    <hyperlink ref="F241" r:id="rId26" display="https://podminky.urs.cz/item/CS_URS_2024_02/565135111"/>
    <hyperlink ref="F248" r:id="rId27" display="https://podminky.urs.cz/item/CS_URS_2024_02/567122111"/>
    <hyperlink ref="F254" r:id="rId28" display="https://podminky.urs.cz/item/CS_URS_2024_02/573211111"/>
    <hyperlink ref="F258" r:id="rId29" display="https://podminky.urs.cz/item/CS_URS_2024_02/577134121"/>
    <hyperlink ref="F262" r:id="rId30" display="https://podminky.urs.cz/item/CS_URS_2024_02/591241111"/>
    <hyperlink ref="F290" r:id="rId31" display="https://podminky.urs.cz/item/CS_URS_2024_02/596412210"/>
    <hyperlink ref="F304" r:id="rId32" display="https://podminky.urs.cz/item/CS_URS_2024_02/871310310"/>
    <hyperlink ref="F310" r:id="rId33" display="https://podminky.urs.cz/item/CS_URS_2024_02/877355211"/>
    <hyperlink ref="F315" r:id="rId34" display="https://podminky.urs.cz/item/CS_URS_2024_02/890211811"/>
    <hyperlink ref="F326" r:id="rId35" display="https://podminky.urs.cz/item/CS_URS_2021_02/912111111"/>
    <hyperlink ref="F330" r:id="rId36" display="https://podminky.urs.cz/item/CS_URS_2024_02/914111111"/>
    <hyperlink ref="F346" r:id="rId37" display="https://podminky.urs.cz/item/CS_URS_2024_02/914511111"/>
    <hyperlink ref="F351" r:id="rId38" display="https://podminky.urs.cz/item/CS_URS_2024_02/915231112"/>
    <hyperlink ref="F355" r:id="rId39" display="https://podminky.urs.cz/item/CS_URS_2024_02/915491211"/>
    <hyperlink ref="F359" r:id="rId40" display="https://podminky.urs.cz/item/CS_URS_2024_02/915621111"/>
    <hyperlink ref="F361" r:id="rId41" display="https://podminky.urs.cz/item/CS_URS_2024_02/916131213"/>
    <hyperlink ref="F390" r:id="rId42" display="https://podminky.urs.cz/item/CS_URS_2024_02/916991121"/>
    <hyperlink ref="F397" r:id="rId43" display="https://podminky.urs.cz/item/CS_URS_2024_02/919112213"/>
    <hyperlink ref="F401" r:id="rId44" display="https://podminky.urs.cz/item/CS_URS_2024_02/919121112"/>
    <hyperlink ref="F405" r:id="rId45" display="https://podminky.urs.cz/item/CS_URS_2024_02/938908411"/>
    <hyperlink ref="F409" r:id="rId46" display="https://podminky.urs.cz/item/CS_URS_2024_02/966005111"/>
    <hyperlink ref="F412" r:id="rId47" display="https://podminky.urs.cz/item/CS_URS_2024_02/966006132"/>
    <hyperlink ref="F418" r:id="rId48" display="https://podminky.urs.cz/item/CS_URS_2024_02/997221551"/>
    <hyperlink ref="F423" r:id="rId49" display="https://podminky.urs.cz/item/CS_URS_2024_02/997221559"/>
    <hyperlink ref="F428" r:id="rId50" display="https://podminky.urs.cz/item/CS_URS_2024_02/997221611"/>
    <hyperlink ref="F433" r:id="rId51" display="https://podminky.urs.cz/item/CS_URS_2024_02/998225111"/>
    <hyperlink ref="F436" r:id="rId52" display="https://podminky.urs.cz/item/CS_URS_2024_02/997221861"/>
    <hyperlink ref="F439" r:id="rId53" display="https://podminky.urs.cz/item/CS_URS_2024_02/99722187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ul. Školní II. etapa, Opatovice nad Labem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644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7. 11. 2024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ROUND((SUM(BE80:BE88)),  2)</f>
        <v>0</v>
      </c>
      <c r="G33" s="41"/>
      <c r="H33" s="41"/>
      <c r="I33" s="151">
        <v>0.20999999999999999</v>
      </c>
      <c r="J33" s="150">
        <f>ROUND(((SUM(BE80:BE88))*I33),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ROUND((SUM(BF80:BF88)),  2)</f>
        <v>0</v>
      </c>
      <c r="G34" s="41"/>
      <c r="H34" s="41"/>
      <c r="I34" s="151">
        <v>0.12</v>
      </c>
      <c r="J34" s="150">
        <f>ROUND(((SUM(BF80:BF88))*I34),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ROUND((SUM(BG80:BG88)),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ROUND((SUM(BH80:BH88)),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ROUND((SUM(BI80:BI88)),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ul. Školní II. etapa, Opatovice nad Labem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025/2024_2 -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Školní</v>
      </c>
      <c r="G52" s="43"/>
      <c r="H52" s="43"/>
      <c r="I52" s="35" t="s">
        <v>23</v>
      </c>
      <c r="J52" s="75" t="str">
        <f>IF(J12="","",J12)</f>
        <v>7. 11. 2024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Obec Opatovice nad Labem</v>
      </c>
      <c r="G54" s="43"/>
      <c r="H54" s="43"/>
      <c r="I54" s="35" t="s">
        <v>33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645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104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ul. Školní II. etapa, Opatovice nad Labem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90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025/2024_2 - Vedlejší rozpočtové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ul. Školní</v>
      </c>
      <c r="G74" s="43"/>
      <c r="H74" s="43"/>
      <c r="I74" s="35" t="s">
        <v>23</v>
      </c>
      <c r="J74" s="75" t="str">
        <f>IF(J12="","",J12)</f>
        <v>7. 11. 2024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Obec Opatovice nad Labem</v>
      </c>
      <c r="G76" s="43"/>
      <c r="H76" s="43"/>
      <c r="I76" s="35" t="s">
        <v>33</v>
      </c>
      <c r="J76" s="39" t="str">
        <f>E21</f>
        <v>DI PROJEKT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31</v>
      </c>
      <c r="D77" s="43"/>
      <c r="E77" s="43"/>
      <c r="F77" s="30" t="str">
        <f>IF(E18="","",E18)</f>
        <v>Vyplň údaj</v>
      </c>
      <c r="G77" s="43"/>
      <c r="H77" s="43"/>
      <c r="I77" s="35" t="s">
        <v>38</v>
      </c>
      <c r="J77" s="39" t="str">
        <f>E24</f>
        <v>DI PROJEKT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105</v>
      </c>
      <c r="D79" s="183" t="s">
        <v>60</v>
      </c>
      <c r="E79" s="183" t="s">
        <v>56</v>
      </c>
      <c r="F79" s="183" t="s">
        <v>57</v>
      </c>
      <c r="G79" s="183" t="s">
        <v>106</v>
      </c>
      <c r="H79" s="183" t="s">
        <v>107</v>
      </c>
      <c r="I79" s="183" t="s">
        <v>108</v>
      </c>
      <c r="J79" s="183" t="s">
        <v>94</v>
      </c>
      <c r="K79" s="184" t="s">
        <v>109</v>
      </c>
      <c r="L79" s="185"/>
      <c r="M79" s="95" t="s">
        <v>19</v>
      </c>
      <c r="N79" s="96" t="s">
        <v>45</v>
      </c>
      <c r="O79" s="96" t="s">
        <v>110</v>
      </c>
      <c r="P79" s="96" t="s">
        <v>111</v>
      </c>
      <c r="Q79" s="96" t="s">
        <v>112</v>
      </c>
      <c r="R79" s="96" t="s">
        <v>113</v>
      </c>
      <c r="S79" s="96" t="s">
        <v>114</v>
      </c>
      <c r="T79" s="97" t="s">
        <v>115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116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74</v>
      </c>
      <c r="AU80" s="20" t="s">
        <v>95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74</v>
      </c>
      <c r="E81" s="194" t="s">
        <v>646</v>
      </c>
      <c r="F81" s="194" t="s">
        <v>87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SUM(P82:P88)</f>
        <v>0</v>
      </c>
      <c r="Q81" s="199"/>
      <c r="R81" s="200">
        <f>SUM(R82:R88)</f>
        <v>0</v>
      </c>
      <c r="S81" s="199"/>
      <c r="T81" s="201">
        <f>SUM(T82:T88)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147</v>
      </c>
      <c r="AT81" s="203" t="s">
        <v>74</v>
      </c>
      <c r="AU81" s="203" t="s">
        <v>75</v>
      </c>
      <c r="AY81" s="202" t="s">
        <v>119</v>
      </c>
      <c r="BK81" s="204">
        <f>SUM(BK82:BK88)</f>
        <v>0</v>
      </c>
    </row>
    <row r="82" s="2" customFormat="1" ht="16.5" customHeight="1">
      <c r="A82" s="41"/>
      <c r="B82" s="42"/>
      <c r="C82" s="207" t="s">
        <v>83</v>
      </c>
      <c r="D82" s="207" t="s">
        <v>121</v>
      </c>
      <c r="E82" s="208" t="s">
        <v>647</v>
      </c>
      <c r="F82" s="209" t="s">
        <v>648</v>
      </c>
      <c r="G82" s="210" t="s">
        <v>649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46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126</v>
      </c>
      <c r="AT82" s="218" t="s">
        <v>121</v>
      </c>
      <c r="AU82" s="218" t="s">
        <v>83</v>
      </c>
      <c r="AY82" s="20" t="s">
        <v>119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83</v>
      </c>
      <c r="BK82" s="219">
        <f>ROUND(I82*H82,2)</f>
        <v>0</v>
      </c>
      <c r="BL82" s="20" t="s">
        <v>126</v>
      </c>
      <c r="BM82" s="218" t="s">
        <v>650</v>
      </c>
    </row>
    <row r="83" s="2" customFormat="1" ht="16.5" customHeight="1">
      <c r="A83" s="41"/>
      <c r="B83" s="42"/>
      <c r="C83" s="207" t="s">
        <v>85</v>
      </c>
      <c r="D83" s="207" t="s">
        <v>121</v>
      </c>
      <c r="E83" s="208" t="s">
        <v>651</v>
      </c>
      <c r="F83" s="209" t="s">
        <v>652</v>
      </c>
      <c r="G83" s="210" t="s">
        <v>649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46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126</v>
      </c>
      <c r="AT83" s="218" t="s">
        <v>121</v>
      </c>
      <c r="AU83" s="218" t="s">
        <v>83</v>
      </c>
      <c r="AY83" s="20" t="s">
        <v>119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83</v>
      </c>
      <c r="BK83" s="219">
        <f>ROUND(I83*H83,2)</f>
        <v>0</v>
      </c>
      <c r="BL83" s="20" t="s">
        <v>126</v>
      </c>
      <c r="BM83" s="218" t="s">
        <v>653</v>
      </c>
    </row>
    <row r="84" s="2" customFormat="1" ht="66.75" customHeight="1">
      <c r="A84" s="41"/>
      <c r="B84" s="42"/>
      <c r="C84" s="207" t="s">
        <v>136</v>
      </c>
      <c r="D84" s="207" t="s">
        <v>121</v>
      </c>
      <c r="E84" s="208" t="s">
        <v>654</v>
      </c>
      <c r="F84" s="209" t="s">
        <v>655</v>
      </c>
      <c r="G84" s="210" t="s">
        <v>649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46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126</v>
      </c>
      <c r="AT84" s="218" t="s">
        <v>121</v>
      </c>
      <c r="AU84" s="218" t="s">
        <v>83</v>
      </c>
      <c r="AY84" s="20" t="s">
        <v>119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126</v>
      </c>
      <c r="BM84" s="218" t="s">
        <v>656</v>
      </c>
    </row>
    <row r="85" s="2" customFormat="1" ht="16.5" customHeight="1">
      <c r="A85" s="41"/>
      <c r="B85" s="42"/>
      <c r="C85" s="207" t="s">
        <v>126</v>
      </c>
      <c r="D85" s="207" t="s">
        <v>121</v>
      </c>
      <c r="E85" s="208" t="s">
        <v>657</v>
      </c>
      <c r="F85" s="209" t="s">
        <v>658</v>
      </c>
      <c r="G85" s="210" t="s">
        <v>649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46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126</v>
      </c>
      <c r="AT85" s="218" t="s">
        <v>121</v>
      </c>
      <c r="AU85" s="218" t="s">
        <v>83</v>
      </c>
      <c r="AY85" s="20" t="s">
        <v>119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83</v>
      </c>
      <c r="BK85" s="219">
        <f>ROUND(I85*H85,2)</f>
        <v>0</v>
      </c>
      <c r="BL85" s="20" t="s">
        <v>126</v>
      </c>
      <c r="BM85" s="218" t="s">
        <v>659</v>
      </c>
    </row>
    <row r="86" s="2" customFormat="1" ht="16.5" customHeight="1">
      <c r="A86" s="41"/>
      <c r="B86" s="42"/>
      <c r="C86" s="207" t="s">
        <v>147</v>
      </c>
      <c r="D86" s="207" t="s">
        <v>121</v>
      </c>
      <c r="E86" s="208" t="s">
        <v>660</v>
      </c>
      <c r="F86" s="209" t="s">
        <v>661</v>
      </c>
      <c r="G86" s="210" t="s">
        <v>419</v>
      </c>
      <c r="H86" s="211">
        <v>6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46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126</v>
      </c>
      <c r="AT86" s="218" t="s">
        <v>121</v>
      </c>
      <c r="AU86" s="218" t="s">
        <v>83</v>
      </c>
      <c r="AY86" s="20" t="s">
        <v>119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83</v>
      </c>
      <c r="BK86" s="219">
        <f>ROUND(I86*H86,2)</f>
        <v>0</v>
      </c>
      <c r="BL86" s="20" t="s">
        <v>126</v>
      </c>
      <c r="BM86" s="218" t="s">
        <v>662</v>
      </c>
    </row>
    <row r="87" s="2" customFormat="1" ht="37.8" customHeight="1">
      <c r="A87" s="41"/>
      <c r="B87" s="42"/>
      <c r="C87" s="207" t="s">
        <v>155</v>
      </c>
      <c r="D87" s="207" t="s">
        <v>121</v>
      </c>
      <c r="E87" s="208" t="s">
        <v>663</v>
      </c>
      <c r="F87" s="209" t="s">
        <v>664</v>
      </c>
      <c r="G87" s="210" t="s">
        <v>649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126</v>
      </c>
      <c r="AT87" s="218" t="s">
        <v>121</v>
      </c>
      <c r="AU87" s="218" t="s">
        <v>83</v>
      </c>
      <c r="AY87" s="20" t="s">
        <v>119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126</v>
      </c>
      <c r="BM87" s="218" t="s">
        <v>665</v>
      </c>
    </row>
    <row r="88" s="2" customFormat="1" ht="16.5" customHeight="1">
      <c r="A88" s="41"/>
      <c r="B88" s="42"/>
      <c r="C88" s="207" t="s">
        <v>163</v>
      </c>
      <c r="D88" s="207" t="s">
        <v>121</v>
      </c>
      <c r="E88" s="208" t="s">
        <v>666</v>
      </c>
      <c r="F88" s="209" t="s">
        <v>667</v>
      </c>
      <c r="G88" s="210" t="s">
        <v>649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82" t="s">
        <v>19</v>
      </c>
      <c r="N88" s="283" t="s">
        <v>46</v>
      </c>
      <c r="O88" s="284"/>
      <c r="P88" s="285">
        <f>O88*H88</f>
        <v>0</v>
      </c>
      <c r="Q88" s="285">
        <v>0</v>
      </c>
      <c r="R88" s="285">
        <f>Q88*H88</f>
        <v>0</v>
      </c>
      <c r="S88" s="285">
        <v>0</v>
      </c>
      <c r="T88" s="286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126</v>
      </c>
      <c r="AT88" s="218" t="s">
        <v>121</v>
      </c>
      <c r="AU88" s="218" t="s">
        <v>83</v>
      </c>
      <c r="AY88" s="20" t="s">
        <v>119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126</v>
      </c>
      <c r="BM88" s="218" t="s">
        <v>668</v>
      </c>
    </row>
    <row r="89" s="2" customFormat="1" ht="6.96" customHeight="1">
      <c r="A89" s="41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47"/>
      <c r="M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</sheetData>
  <sheetProtection sheet="1" autoFilter="0" formatColumns="0" formatRows="0" objects="1" scenarios="1" spinCount="100000" saltValue="kKLqvbUVyJniC2aEuSCr3cH7TXbCoA9AfXW8VVpvqZ3sNO4LTTJOK83Ijnm49Ya87WbRsPO5mi7T8YJ1L5EpBQ==" hashValue="FU5T4UhLs9b4EeCKjyP1aBSdWDOlbaiTA+7obPSGZqEnNk26Rx/joHKvHg/a9bE1zYwGyjtKTA6qKrwkjHtqOQ==" algorithmName="SHA-512" password="CC35"/>
  <autoFilter ref="C79:K88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669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670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671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672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673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674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675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676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677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678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679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82</v>
      </c>
      <c r="F18" s="298" t="s">
        <v>680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681</v>
      </c>
      <c r="F19" s="298" t="s">
        <v>682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683</v>
      </c>
      <c r="F20" s="298" t="s">
        <v>684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685</v>
      </c>
      <c r="F21" s="298" t="s">
        <v>686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687</v>
      </c>
      <c r="F22" s="298" t="s">
        <v>688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689</v>
      </c>
      <c r="F23" s="298" t="s">
        <v>690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691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692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693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694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695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696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697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698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699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105</v>
      </c>
      <c r="F36" s="298"/>
      <c r="G36" s="298" t="s">
        <v>700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701</v>
      </c>
      <c r="F37" s="298"/>
      <c r="G37" s="298" t="s">
        <v>702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56</v>
      </c>
      <c r="F38" s="298"/>
      <c r="G38" s="298" t="s">
        <v>703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57</v>
      </c>
      <c r="F39" s="298"/>
      <c r="G39" s="298" t="s">
        <v>704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106</v>
      </c>
      <c r="F40" s="298"/>
      <c r="G40" s="298" t="s">
        <v>705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107</v>
      </c>
      <c r="F41" s="298"/>
      <c r="G41" s="298" t="s">
        <v>706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707</v>
      </c>
      <c r="F42" s="298"/>
      <c r="G42" s="298" t="s">
        <v>708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709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710</v>
      </c>
      <c r="F44" s="298"/>
      <c r="G44" s="298" t="s">
        <v>711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109</v>
      </c>
      <c r="F45" s="298"/>
      <c r="G45" s="298" t="s">
        <v>712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713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714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715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716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717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718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719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720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721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722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723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724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725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726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727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728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729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730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731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732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733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734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735</v>
      </c>
      <c r="D76" s="316"/>
      <c r="E76" s="316"/>
      <c r="F76" s="316" t="s">
        <v>736</v>
      </c>
      <c r="G76" s="317"/>
      <c r="H76" s="316" t="s">
        <v>57</v>
      </c>
      <c r="I76" s="316" t="s">
        <v>60</v>
      </c>
      <c r="J76" s="316" t="s">
        <v>737</v>
      </c>
      <c r="K76" s="315"/>
    </row>
    <row r="77" s="1" customFormat="1" ht="17.25" customHeight="1">
      <c r="B77" s="313"/>
      <c r="C77" s="318" t="s">
        <v>738</v>
      </c>
      <c r="D77" s="318"/>
      <c r="E77" s="318"/>
      <c r="F77" s="319" t="s">
        <v>739</v>
      </c>
      <c r="G77" s="320"/>
      <c r="H77" s="318"/>
      <c r="I77" s="318"/>
      <c r="J77" s="318" t="s">
        <v>740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56</v>
      </c>
      <c r="D79" s="323"/>
      <c r="E79" s="323"/>
      <c r="F79" s="324" t="s">
        <v>741</v>
      </c>
      <c r="G79" s="325"/>
      <c r="H79" s="301" t="s">
        <v>742</v>
      </c>
      <c r="I79" s="301" t="s">
        <v>743</v>
      </c>
      <c r="J79" s="301">
        <v>20</v>
      </c>
      <c r="K79" s="315"/>
    </row>
    <row r="80" s="1" customFormat="1" ht="15" customHeight="1">
      <c r="B80" s="313"/>
      <c r="C80" s="301" t="s">
        <v>744</v>
      </c>
      <c r="D80" s="301"/>
      <c r="E80" s="301"/>
      <c r="F80" s="324" t="s">
        <v>741</v>
      </c>
      <c r="G80" s="325"/>
      <c r="H80" s="301" t="s">
        <v>745</v>
      </c>
      <c r="I80" s="301" t="s">
        <v>743</v>
      </c>
      <c r="J80" s="301">
        <v>120</v>
      </c>
      <c r="K80" s="315"/>
    </row>
    <row r="81" s="1" customFormat="1" ht="15" customHeight="1">
      <c r="B81" s="326"/>
      <c r="C81" s="301" t="s">
        <v>746</v>
      </c>
      <c r="D81" s="301"/>
      <c r="E81" s="301"/>
      <c r="F81" s="324" t="s">
        <v>747</v>
      </c>
      <c r="G81" s="325"/>
      <c r="H81" s="301" t="s">
        <v>748</v>
      </c>
      <c r="I81" s="301" t="s">
        <v>743</v>
      </c>
      <c r="J81" s="301">
        <v>50</v>
      </c>
      <c r="K81" s="315"/>
    </row>
    <row r="82" s="1" customFormat="1" ht="15" customHeight="1">
      <c r="B82" s="326"/>
      <c r="C82" s="301" t="s">
        <v>749</v>
      </c>
      <c r="D82" s="301"/>
      <c r="E82" s="301"/>
      <c r="F82" s="324" t="s">
        <v>741</v>
      </c>
      <c r="G82" s="325"/>
      <c r="H82" s="301" t="s">
        <v>750</v>
      </c>
      <c r="I82" s="301" t="s">
        <v>751</v>
      </c>
      <c r="J82" s="301"/>
      <c r="K82" s="315"/>
    </row>
    <row r="83" s="1" customFormat="1" ht="15" customHeight="1">
      <c r="B83" s="326"/>
      <c r="C83" s="327" t="s">
        <v>752</v>
      </c>
      <c r="D83" s="327"/>
      <c r="E83" s="327"/>
      <c r="F83" s="328" t="s">
        <v>747</v>
      </c>
      <c r="G83" s="327"/>
      <c r="H83" s="327" t="s">
        <v>753</v>
      </c>
      <c r="I83" s="327" t="s">
        <v>743</v>
      </c>
      <c r="J83" s="327">
        <v>15</v>
      </c>
      <c r="K83" s="315"/>
    </row>
    <row r="84" s="1" customFormat="1" ht="15" customHeight="1">
      <c r="B84" s="326"/>
      <c r="C84" s="327" t="s">
        <v>754</v>
      </c>
      <c r="D84" s="327"/>
      <c r="E84" s="327"/>
      <c r="F84" s="328" t="s">
        <v>747</v>
      </c>
      <c r="G84" s="327"/>
      <c r="H84" s="327" t="s">
        <v>755</v>
      </c>
      <c r="I84" s="327" t="s">
        <v>743</v>
      </c>
      <c r="J84" s="327">
        <v>15</v>
      </c>
      <c r="K84" s="315"/>
    </row>
    <row r="85" s="1" customFormat="1" ht="15" customHeight="1">
      <c r="B85" s="326"/>
      <c r="C85" s="327" t="s">
        <v>756</v>
      </c>
      <c r="D85" s="327"/>
      <c r="E85" s="327"/>
      <c r="F85" s="328" t="s">
        <v>747</v>
      </c>
      <c r="G85" s="327"/>
      <c r="H85" s="327" t="s">
        <v>757</v>
      </c>
      <c r="I85" s="327" t="s">
        <v>743</v>
      </c>
      <c r="J85" s="327">
        <v>20</v>
      </c>
      <c r="K85" s="315"/>
    </row>
    <row r="86" s="1" customFormat="1" ht="15" customHeight="1">
      <c r="B86" s="326"/>
      <c r="C86" s="327" t="s">
        <v>758</v>
      </c>
      <c r="D86" s="327"/>
      <c r="E86" s="327"/>
      <c r="F86" s="328" t="s">
        <v>747</v>
      </c>
      <c r="G86" s="327"/>
      <c r="H86" s="327" t="s">
        <v>759</v>
      </c>
      <c r="I86" s="327" t="s">
        <v>743</v>
      </c>
      <c r="J86" s="327">
        <v>20</v>
      </c>
      <c r="K86" s="315"/>
    </row>
    <row r="87" s="1" customFormat="1" ht="15" customHeight="1">
      <c r="B87" s="326"/>
      <c r="C87" s="301" t="s">
        <v>760</v>
      </c>
      <c r="D87" s="301"/>
      <c r="E87" s="301"/>
      <c r="F87" s="324" t="s">
        <v>747</v>
      </c>
      <c r="G87" s="325"/>
      <c r="H87" s="301" t="s">
        <v>761</v>
      </c>
      <c r="I87" s="301" t="s">
        <v>743</v>
      </c>
      <c r="J87" s="301">
        <v>50</v>
      </c>
      <c r="K87" s="315"/>
    </row>
    <row r="88" s="1" customFormat="1" ht="15" customHeight="1">
      <c r="B88" s="326"/>
      <c r="C88" s="301" t="s">
        <v>762</v>
      </c>
      <c r="D88" s="301"/>
      <c r="E88" s="301"/>
      <c r="F88" s="324" t="s">
        <v>747</v>
      </c>
      <c r="G88" s="325"/>
      <c r="H88" s="301" t="s">
        <v>763</v>
      </c>
      <c r="I88" s="301" t="s">
        <v>743</v>
      </c>
      <c r="J88" s="301">
        <v>20</v>
      </c>
      <c r="K88" s="315"/>
    </row>
    <row r="89" s="1" customFormat="1" ht="15" customHeight="1">
      <c r="B89" s="326"/>
      <c r="C89" s="301" t="s">
        <v>764</v>
      </c>
      <c r="D89" s="301"/>
      <c r="E89" s="301"/>
      <c r="F89" s="324" t="s">
        <v>747</v>
      </c>
      <c r="G89" s="325"/>
      <c r="H89" s="301" t="s">
        <v>765</v>
      </c>
      <c r="I89" s="301" t="s">
        <v>743</v>
      </c>
      <c r="J89" s="301">
        <v>20</v>
      </c>
      <c r="K89" s="315"/>
    </row>
    <row r="90" s="1" customFormat="1" ht="15" customHeight="1">
      <c r="B90" s="326"/>
      <c r="C90" s="301" t="s">
        <v>766</v>
      </c>
      <c r="D90" s="301"/>
      <c r="E90" s="301"/>
      <c r="F90" s="324" t="s">
        <v>747</v>
      </c>
      <c r="G90" s="325"/>
      <c r="H90" s="301" t="s">
        <v>767</v>
      </c>
      <c r="I90" s="301" t="s">
        <v>743</v>
      </c>
      <c r="J90" s="301">
        <v>50</v>
      </c>
      <c r="K90" s="315"/>
    </row>
    <row r="91" s="1" customFormat="1" ht="15" customHeight="1">
      <c r="B91" s="326"/>
      <c r="C91" s="301" t="s">
        <v>768</v>
      </c>
      <c r="D91" s="301"/>
      <c r="E91" s="301"/>
      <c r="F91" s="324" t="s">
        <v>747</v>
      </c>
      <c r="G91" s="325"/>
      <c r="H91" s="301" t="s">
        <v>768</v>
      </c>
      <c r="I91" s="301" t="s">
        <v>743</v>
      </c>
      <c r="J91" s="301">
        <v>50</v>
      </c>
      <c r="K91" s="315"/>
    </row>
    <row r="92" s="1" customFormat="1" ht="15" customHeight="1">
      <c r="B92" s="326"/>
      <c r="C92" s="301" t="s">
        <v>769</v>
      </c>
      <c r="D92" s="301"/>
      <c r="E92" s="301"/>
      <c r="F92" s="324" t="s">
        <v>747</v>
      </c>
      <c r="G92" s="325"/>
      <c r="H92" s="301" t="s">
        <v>770</v>
      </c>
      <c r="I92" s="301" t="s">
        <v>743</v>
      </c>
      <c r="J92" s="301">
        <v>255</v>
      </c>
      <c r="K92" s="315"/>
    </row>
    <row r="93" s="1" customFormat="1" ht="15" customHeight="1">
      <c r="B93" s="326"/>
      <c r="C93" s="301" t="s">
        <v>771</v>
      </c>
      <c r="D93" s="301"/>
      <c r="E93" s="301"/>
      <c r="F93" s="324" t="s">
        <v>741</v>
      </c>
      <c r="G93" s="325"/>
      <c r="H93" s="301" t="s">
        <v>772</v>
      </c>
      <c r="I93" s="301" t="s">
        <v>773</v>
      </c>
      <c r="J93" s="301"/>
      <c r="K93" s="315"/>
    </row>
    <row r="94" s="1" customFormat="1" ht="15" customHeight="1">
      <c r="B94" s="326"/>
      <c r="C94" s="301" t="s">
        <v>774</v>
      </c>
      <c r="D94" s="301"/>
      <c r="E94" s="301"/>
      <c r="F94" s="324" t="s">
        <v>741</v>
      </c>
      <c r="G94" s="325"/>
      <c r="H94" s="301" t="s">
        <v>775</v>
      </c>
      <c r="I94" s="301" t="s">
        <v>776</v>
      </c>
      <c r="J94" s="301"/>
      <c r="K94" s="315"/>
    </row>
    <row r="95" s="1" customFormat="1" ht="15" customHeight="1">
      <c r="B95" s="326"/>
      <c r="C95" s="301" t="s">
        <v>777</v>
      </c>
      <c r="D95" s="301"/>
      <c r="E95" s="301"/>
      <c r="F95" s="324" t="s">
        <v>741</v>
      </c>
      <c r="G95" s="325"/>
      <c r="H95" s="301" t="s">
        <v>777</v>
      </c>
      <c r="I95" s="301" t="s">
        <v>776</v>
      </c>
      <c r="J95" s="301"/>
      <c r="K95" s="315"/>
    </row>
    <row r="96" s="1" customFormat="1" ht="15" customHeight="1">
      <c r="B96" s="326"/>
      <c r="C96" s="301" t="s">
        <v>41</v>
      </c>
      <c r="D96" s="301"/>
      <c r="E96" s="301"/>
      <c r="F96" s="324" t="s">
        <v>741</v>
      </c>
      <c r="G96" s="325"/>
      <c r="H96" s="301" t="s">
        <v>778</v>
      </c>
      <c r="I96" s="301" t="s">
        <v>776</v>
      </c>
      <c r="J96" s="301"/>
      <c r="K96" s="315"/>
    </row>
    <row r="97" s="1" customFormat="1" ht="15" customHeight="1">
      <c r="B97" s="326"/>
      <c r="C97" s="301" t="s">
        <v>51</v>
      </c>
      <c r="D97" s="301"/>
      <c r="E97" s="301"/>
      <c r="F97" s="324" t="s">
        <v>741</v>
      </c>
      <c r="G97" s="325"/>
      <c r="H97" s="301" t="s">
        <v>779</v>
      </c>
      <c r="I97" s="301" t="s">
        <v>776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780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735</v>
      </c>
      <c r="D103" s="316"/>
      <c r="E103" s="316"/>
      <c r="F103" s="316" t="s">
        <v>736</v>
      </c>
      <c r="G103" s="317"/>
      <c r="H103" s="316" t="s">
        <v>57</v>
      </c>
      <c r="I103" s="316" t="s">
        <v>60</v>
      </c>
      <c r="J103" s="316" t="s">
        <v>737</v>
      </c>
      <c r="K103" s="315"/>
    </row>
    <row r="104" s="1" customFormat="1" ht="17.25" customHeight="1">
      <c r="B104" s="313"/>
      <c r="C104" s="318" t="s">
        <v>738</v>
      </c>
      <c r="D104" s="318"/>
      <c r="E104" s="318"/>
      <c r="F104" s="319" t="s">
        <v>739</v>
      </c>
      <c r="G104" s="320"/>
      <c r="H104" s="318"/>
      <c r="I104" s="318"/>
      <c r="J104" s="318" t="s">
        <v>740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56</v>
      </c>
      <c r="D106" s="323"/>
      <c r="E106" s="323"/>
      <c r="F106" s="324" t="s">
        <v>741</v>
      </c>
      <c r="G106" s="301"/>
      <c r="H106" s="301" t="s">
        <v>781</v>
      </c>
      <c r="I106" s="301" t="s">
        <v>743</v>
      </c>
      <c r="J106" s="301">
        <v>20</v>
      </c>
      <c r="K106" s="315"/>
    </row>
    <row r="107" s="1" customFormat="1" ht="15" customHeight="1">
      <c r="B107" s="313"/>
      <c r="C107" s="301" t="s">
        <v>744</v>
      </c>
      <c r="D107" s="301"/>
      <c r="E107" s="301"/>
      <c r="F107" s="324" t="s">
        <v>741</v>
      </c>
      <c r="G107" s="301"/>
      <c r="H107" s="301" t="s">
        <v>781</v>
      </c>
      <c r="I107" s="301" t="s">
        <v>743</v>
      </c>
      <c r="J107" s="301">
        <v>120</v>
      </c>
      <c r="K107" s="315"/>
    </row>
    <row r="108" s="1" customFormat="1" ht="15" customHeight="1">
      <c r="B108" s="326"/>
      <c r="C108" s="301" t="s">
        <v>746</v>
      </c>
      <c r="D108" s="301"/>
      <c r="E108" s="301"/>
      <c r="F108" s="324" t="s">
        <v>747</v>
      </c>
      <c r="G108" s="301"/>
      <c r="H108" s="301" t="s">
        <v>781</v>
      </c>
      <c r="I108" s="301" t="s">
        <v>743</v>
      </c>
      <c r="J108" s="301">
        <v>50</v>
      </c>
      <c r="K108" s="315"/>
    </row>
    <row r="109" s="1" customFormat="1" ht="15" customHeight="1">
      <c r="B109" s="326"/>
      <c r="C109" s="301" t="s">
        <v>749</v>
      </c>
      <c r="D109" s="301"/>
      <c r="E109" s="301"/>
      <c r="F109" s="324" t="s">
        <v>741</v>
      </c>
      <c r="G109" s="301"/>
      <c r="H109" s="301" t="s">
        <v>781</v>
      </c>
      <c r="I109" s="301" t="s">
        <v>751</v>
      </c>
      <c r="J109" s="301"/>
      <c r="K109" s="315"/>
    </row>
    <row r="110" s="1" customFormat="1" ht="15" customHeight="1">
      <c r="B110" s="326"/>
      <c r="C110" s="301" t="s">
        <v>760</v>
      </c>
      <c r="D110" s="301"/>
      <c r="E110" s="301"/>
      <c r="F110" s="324" t="s">
        <v>747</v>
      </c>
      <c r="G110" s="301"/>
      <c r="H110" s="301" t="s">
        <v>781</v>
      </c>
      <c r="I110" s="301" t="s">
        <v>743</v>
      </c>
      <c r="J110" s="301">
        <v>50</v>
      </c>
      <c r="K110" s="315"/>
    </row>
    <row r="111" s="1" customFormat="1" ht="15" customHeight="1">
      <c r="B111" s="326"/>
      <c r="C111" s="301" t="s">
        <v>768</v>
      </c>
      <c r="D111" s="301"/>
      <c r="E111" s="301"/>
      <c r="F111" s="324" t="s">
        <v>747</v>
      </c>
      <c r="G111" s="301"/>
      <c r="H111" s="301" t="s">
        <v>781</v>
      </c>
      <c r="I111" s="301" t="s">
        <v>743</v>
      </c>
      <c r="J111" s="301">
        <v>50</v>
      </c>
      <c r="K111" s="315"/>
    </row>
    <row r="112" s="1" customFormat="1" ht="15" customHeight="1">
      <c r="B112" s="326"/>
      <c r="C112" s="301" t="s">
        <v>766</v>
      </c>
      <c r="D112" s="301"/>
      <c r="E112" s="301"/>
      <c r="F112" s="324" t="s">
        <v>747</v>
      </c>
      <c r="G112" s="301"/>
      <c r="H112" s="301" t="s">
        <v>781</v>
      </c>
      <c r="I112" s="301" t="s">
        <v>743</v>
      </c>
      <c r="J112" s="301">
        <v>50</v>
      </c>
      <c r="K112" s="315"/>
    </row>
    <row r="113" s="1" customFormat="1" ht="15" customHeight="1">
      <c r="B113" s="326"/>
      <c r="C113" s="301" t="s">
        <v>56</v>
      </c>
      <c r="D113" s="301"/>
      <c r="E113" s="301"/>
      <c r="F113" s="324" t="s">
        <v>741</v>
      </c>
      <c r="G113" s="301"/>
      <c r="H113" s="301" t="s">
        <v>782</v>
      </c>
      <c r="I113" s="301" t="s">
        <v>743</v>
      </c>
      <c r="J113" s="301">
        <v>20</v>
      </c>
      <c r="K113" s="315"/>
    </row>
    <row r="114" s="1" customFormat="1" ht="15" customHeight="1">
      <c r="B114" s="326"/>
      <c r="C114" s="301" t="s">
        <v>783</v>
      </c>
      <c r="D114" s="301"/>
      <c r="E114" s="301"/>
      <c r="F114" s="324" t="s">
        <v>741</v>
      </c>
      <c r="G114" s="301"/>
      <c r="H114" s="301" t="s">
        <v>784</v>
      </c>
      <c r="I114" s="301" t="s">
        <v>743</v>
      </c>
      <c r="J114" s="301">
        <v>120</v>
      </c>
      <c r="K114" s="315"/>
    </row>
    <row r="115" s="1" customFormat="1" ht="15" customHeight="1">
      <c r="B115" s="326"/>
      <c r="C115" s="301" t="s">
        <v>41</v>
      </c>
      <c r="D115" s="301"/>
      <c r="E115" s="301"/>
      <c r="F115" s="324" t="s">
        <v>741</v>
      </c>
      <c r="G115" s="301"/>
      <c r="H115" s="301" t="s">
        <v>785</v>
      </c>
      <c r="I115" s="301" t="s">
        <v>776</v>
      </c>
      <c r="J115" s="301"/>
      <c r="K115" s="315"/>
    </row>
    <row r="116" s="1" customFormat="1" ht="15" customHeight="1">
      <c r="B116" s="326"/>
      <c r="C116" s="301" t="s">
        <v>51</v>
      </c>
      <c r="D116" s="301"/>
      <c r="E116" s="301"/>
      <c r="F116" s="324" t="s">
        <v>741</v>
      </c>
      <c r="G116" s="301"/>
      <c r="H116" s="301" t="s">
        <v>786</v>
      </c>
      <c r="I116" s="301" t="s">
        <v>776</v>
      </c>
      <c r="J116" s="301"/>
      <c r="K116" s="315"/>
    </row>
    <row r="117" s="1" customFormat="1" ht="15" customHeight="1">
      <c r="B117" s="326"/>
      <c r="C117" s="301" t="s">
        <v>60</v>
      </c>
      <c r="D117" s="301"/>
      <c r="E117" s="301"/>
      <c r="F117" s="324" t="s">
        <v>741</v>
      </c>
      <c r="G117" s="301"/>
      <c r="H117" s="301" t="s">
        <v>787</v>
      </c>
      <c r="I117" s="301" t="s">
        <v>788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789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735</v>
      </c>
      <c r="D123" s="316"/>
      <c r="E123" s="316"/>
      <c r="F123" s="316" t="s">
        <v>736</v>
      </c>
      <c r="G123" s="317"/>
      <c r="H123" s="316" t="s">
        <v>57</v>
      </c>
      <c r="I123" s="316" t="s">
        <v>60</v>
      </c>
      <c r="J123" s="316" t="s">
        <v>737</v>
      </c>
      <c r="K123" s="345"/>
    </row>
    <row r="124" s="1" customFormat="1" ht="17.25" customHeight="1">
      <c r="B124" s="344"/>
      <c r="C124" s="318" t="s">
        <v>738</v>
      </c>
      <c r="D124" s="318"/>
      <c r="E124" s="318"/>
      <c r="F124" s="319" t="s">
        <v>739</v>
      </c>
      <c r="G124" s="320"/>
      <c r="H124" s="318"/>
      <c r="I124" s="318"/>
      <c r="J124" s="318" t="s">
        <v>740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744</v>
      </c>
      <c r="D126" s="323"/>
      <c r="E126" s="323"/>
      <c r="F126" s="324" t="s">
        <v>741</v>
      </c>
      <c r="G126" s="301"/>
      <c r="H126" s="301" t="s">
        <v>781</v>
      </c>
      <c r="I126" s="301" t="s">
        <v>743</v>
      </c>
      <c r="J126" s="301">
        <v>120</v>
      </c>
      <c r="K126" s="349"/>
    </row>
    <row r="127" s="1" customFormat="1" ht="15" customHeight="1">
      <c r="B127" s="346"/>
      <c r="C127" s="301" t="s">
        <v>790</v>
      </c>
      <c r="D127" s="301"/>
      <c r="E127" s="301"/>
      <c r="F127" s="324" t="s">
        <v>741</v>
      </c>
      <c r="G127" s="301"/>
      <c r="H127" s="301" t="s">
        <v>791</v>
      </c>
      <c r="I127" s="301" t="s">
        <v>743</v>
      </c>
      <c r="J127" s="301" t="s">
        <v>792</v>
      </c>
      <c r="K127" s="349"/>
    </row>
    <row r="128" s="1" customFormat="1" ht="15" customHeight="1">
      <c r="B128" s="346"/>
      <c r="C128" s="301" t="s">
        <v>689</v>
      </c>
      <c r="D128" s="301"/>
      <c r="E128" s="301"/>
      <c r="F128" s="324" t="s">
        <v>741</v>
      </c>
      <c r="G128" s="301"/>
      <c r="H128" s="301" t="s">
        <v>793</v>
      </c>
      <c r="I128" s="301" t="s">
        <v>743</v>
      </c>
      <c r="J128" s="301" t="s">
        <v>792</v>
      </c>
      <c r="K128" s="349"/>
    </row>
    <row r="129" s="1" customFormat="1" ht="15" customHeight="1">
      <c r="B129" s="346"/>
      <c r="C129" s="301" t="s">
        <v>752</v>
      </c>
      <c r="D129" s="301"/>
      <c r="E129" s="301"/>
      <c r="F129" s="324" t="s">
        <v>747</v>
      </c>
      <c r="G129" s="301"/>
      <c r="H129" s="301" t="s">
        <v>753</v>
      </c>
      <c r="I129" s="301" t="s">
        <v>743</v>
      </c>
      <c r="J129" s="301">
        <v>15</v>
      </c>
      <c r="K129" s="349"/>
    </row>
    <row r="130" s="1" customFormat="1" ht="15" customHeight="1">
      <c r="B130" s="346"/>
      <c r="C130" s="327" t="s">
        <v>754</v>
      </c>
      <c r="D130" s="327"/>
      <c r="E130" s="327"/>
      <c r="F130" s="328" t="s">
        <v>747</v>
      </c>
      <c r="G130" s="327"/>
      <c r="H130" s="327" t="s">
        <v>755</v>
      </c>
      <c r="I130" s="327" t="s">
        <v>743</v>
      </c>
      <c r="J130" s="327">
        <v>15</v>
      </c>
      <c r="K130" s="349"/>
    </row>
    <row r="131" s="1" customFormat="1" ht="15" customHeight="1">
      <c r="B131" s="346"/>
      <c r="C131" s="327" t="s">
        <v>756</v>
      </c>
      <c r="D131" s="327"/>
      <c r="E131" s="327"/>
      <c r="F131" s="328" t="s">
        <v>747</v>
      </c>
      <c r="G131" s="327"/>
      <c r="H131" s="327" t="s">
        <v>757</v>
      </c>
      <c r="I131" s="327" t="s">
        <v>743</v>
      </c>
      <c r="J131" s="327">
        <v>20</v>
      </c>
      <c r="K131" s="349"/>
    </row>
    <row r="132" s="1" customFormat="1" ht="15" customHeight="1">
      <c r="B132" s="346"/>
      <c r="C132" s="327" t="s">
        <v>758</v>
      </c>
      <c r="D132" s="327"/>
      <c r="E132" s="327"/>
      <c r="F132" s="328" t="s">
        <v>747</v>
      </c>
      <c r="G132" s="327"/>
      <c r="H132" s="327" t="s">
        <v>759</v>
      </c>
      <c r="I132" s="327" t="s">
        <v>743</v>
      </c>
      <c r="J132" s="327">
        <v>20</v>
      </c>
      <c r="K132" s="349"/>
    </row>
    <row r="133" s="1" customFormat="1" ht="15" customHeight="1">
      <c r="B133" s="346"/>
      <c r="C133" s="301" t="s">
        <v>746</v>
      </c>
      <c r="D133" s="301"/>
      <c r="E133" s="301"/>
      <c r="F133" s="324" t="s">
        <v>747</v>
      </c>
      <c r="G133" s="301"/>
      <c r="H133" s="301" t="s">
        <v>781</v>
      </c>
      <c r="I133" s="301" t="s">
        <v>743</v>
      </c>
      <c r="J133" s="301">
        <v>50</v>
      </c>
      <c r="K133" s="349"/>
    </row>
    <row r="134" s="1" customFormat="1" ht="15" customHeight="1">
      <c r="B134" s="346"/>
      <c r="C134" s="301" t="s">
        <v>760</v>
      </c>
      <c r="D134" s="301"/>
      <c r="E134" s="301"/>
      <c r="F134" s="324" t="s">
        <v>747</v>
      </c>
      <c r="G134" s="301"/>
      <c r="H134" s="301" t="s">
        <v>781</v>
      </c>
      <c r="I134" s="301" t="s">
        <v>743</v>
      </c>
      <c r="J134" s="301">
        <v>50</v>
      </c>
      <c r="K134" s="349"/>
    </row>
    <row r="135" s="1" customFormat="1" ht="15" customHeight="1">
      <c r="B135" s="346"/>
      <c r="C135" s="301" t="s">
        <v>766</v>
      </c>
      <c r="D135" s="301"/>
      <c r="E135" s="301"/>
      <c r="F135" s="324" t="s">
        <v>747</v>
      </c>
      <c r="G135" s="301"/>
      <c r="H135" s="301" t="s">
        <v>781</v>
      </c>
      <c r="I135" s="301" t="s">
        <v>743</v>
      </c>
      <c r="J135" s="301">
        <v>50</v>
      </c>
      <c r="K135" s="349"/>
    </row>
    <row r="136" s="1" customFormat="1" ht="15" customHeight="1">
      <c r="B136" s="346"/>
      <c r="C136" s="301" t="s">
        <v>768</v>
      </c>
      <c r="D136" s="301"/>
      <c r="E136" s="301"/>
      <c r="F136" s="324" t="s">
        <v>747</v>
      </c>
      <c r="G136" s="301"/>
      <c r="H136" s="301" t="s">
        <v>781</v>
      </c>
      <c r="I136" s="301" t="s">
        <v>743</v>
      </c>
      <c r="J136" s="301">
        <v>50</v>
      </c>
      <c r="K136" s="349"/>
    </row>
    <row r="137" s="1" customFormat="1" ht="15" customHeight="1">
      <c r="B137" s="346"/>
      <c r="C137" s="301" t="s">
        <v>769</v>
      </c>
      <c r="D137" s="301"/>
      <c r="E137" s="301"/>
      <c r="F137" s="324" t="s">
        <v>747</v>
      </c>
      <c r="G137" s="301"/>
      <c r="H137" s="301" t="s">
        <v>794</v>
      </c>
      <c r="I137" s="301" t="s">
        <v>743</v>
      </c>
      <c r="J137" s="301">
        <v>255</v>
      </c>
      <c r="K137" s="349"/>
    </row>
    <row r="138" s="1" customFormat="1" ht="15" customHeight="1">
      <c r="B138" s="346"/>
      <c r="C138" s="301" t="s">
        <v>771</v>
      </c>
      <c r="D138" s="301"/>
      <c r="E138" s="301"/>
      <c r="F138" s="324" t="s">
        <v>741</v>
      </c>
      <c r="G138" s="301"/>
      <c r="H138" s="301" t="s">
        <v>795</v>
      </c>
      <c r="I138" s="301" t="s">
        <v>773</v>
      </c>
      <c r="J138" s="301"/>
      <c r="K138" s="349"/>
    </row>
    <row r="139" s="1" customFormat="1" ht="15" customHeight="1">
      <c r="B139" s="346"/>
      <c r="C139" s="301" t="s">
        <v>774</v>
      </c>
      <c r="D139" s="301"/>
      <c r="E139" s="301"/>
      <c r="F139" s="324" t="s">
        <v>741</v>
      </c>
      <c r="G139" s="301"/>
      <c r="H139" s="301" t="s">
        <v>796</v>
      </c>
      <c r="I139" s="301" t="s">
        <v>776</v>
      </c>
      <c r="J139" s="301"/>
      <c r="K139" s="349"/>
    </row>
    <row r="140" s="1" customFormat="1" ht="15" customHeight="1">
      <c r="B140" s="346"/>
      <c r="C140" s="301" t="s">
        <v>777</v>
      </c>
      <c r="D140" s="301"/>
      <c r="E140" s="301"/>
      <c r="F140" s="324" t="s">
        <v>741</v>
      </c>
      <c r="G140" s="301"/>
      <c r="H140" s="301" t="s">
        <v>777</v>
      </c>
      <c r="I140" s="301" t="s">
        <v>776</v>
      </c>
      <c r="J140" s="301"/>
      <c r="K140" s="349"/>
    </row>
    <row r="141" s="1" customFormat="1" ht="15" customHeight="1">
      <c r="B141" s="346"/>
      <c r="C141" s="301" t="s">
        <v>41</v>
      </c>
      <c r="D141" s="301"/>
      <c r="E141" s="301"/>
      <c r="F141" s="324" t="s">
        <v>741</v>
      </c>
      <c r="G141" s="301"/>
      <c r="H141" s="301" t="s">
        <v>797</v>
      </c>
      <c r="I141" s="301" t="s">
        <v>776</v>
      </c>
      <c r="J141" s="301"/>
      <c r="K141" s="349"/>
    </row>
    <row r="142" s="1" customFormat="1" ht="15" customHeight="1">
      <c r="B142" s="346"/>
      <c r="C142" s="301" t="s">
        <v>798</v>
      </c>
      <c r="D142" s="301"/>
      <c r="E142" s="301"/>
      <c r="F142" s="324" t="s">
        <v>741</v>
      </c>
      <c r="G142" s="301"/>
      <c r="H142" s="301" t="s">
        <v>799</v>
      </c>
      <c r="I142" s="301" t="s">
        <v>776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800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735</v>
      </c>
      <c r="D148" s="316"/>
      <c r="E148" s="316"/>
      <c r="F148" s="316" t="s">
        <v>736</v>
      </c>
      <c r="G148" s="317"/>
      <c r="H148" s="316" t="s">
        <v>57</v>
      </c>
      <c r="I148" s="316" t="s">
        <v>60</v>
      </c>
      <c r="J148" s="316" t="s">
        <v>737</v>
      </c>
      <c r="K148" s="315"/>
    </row>
    <row r="149" s="1" customFormat="1" ht="17.25" customHeight="1">
      <c r="B149" s="313"/>
      <c r="C149" s="318" t="s">
        <v>738</v>
      </c>
      <c r="D149" s="318"/>
      <c r="E149" s="318"/>
      <c r="F149" s="319" t="s">
        <v>739</v>
      </c>
      <c r="G149" s="320"/>
      <c r="H149" s="318"/>
      <c r="I149" s="318"/>
      <c r="J149" s="318" t="s">
        <v>740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744</v>
      </c>
      <c r="D151" s="301"/>
      <c r="E151" s="301"/>
      <c r="F151" s="354" t="s">
        <v>741</v>
      </c>
      <c r="G151" s="301"/>
      <c r="H151" s="353" t="s">
        <v>781</v>
      </c>
      <c r="I151" s="353" t="s">
        <v>743</v>
      </c>
      <c r="J151" s="353">
        <v>120</v>
      </c>
      <c r="K151" s="349"/>
    </row>
    <row r="152" s="1" customFormat="1" ht="15" customHeight="1">
      <c r="B152" s="326"/>
      <c r="C152" s="353" t="s">
        <v>790</v>
      </c>
      <c r="D152" s="301"/>
      <c r="E152" s="301"/>
      <c r="F152" s="354" t="s">
        <v>741</v>
      </c>
      <c r="G152" s="301"/>
      <c r="H152" s="353" t="s">
        <v>801</v>
      </c>
      <c r="I152" s="353" t="s">
        <v>743</v>
      </c>
      <c r="J152" s="353" t="s">
        <v>792</v>
      </c>
      <c r="K152" s="349"/>
    </row>
    <row r="153" s="1" customFormat="1" ht="15" customHeight="1">
      <c r="B153" s="326"/>
      <c r="C153" s="353" t="s">
        <v>689</v>
      </c>
      <c r="D153" s="301"/>
      <c r="E153" s="301"/>
      <c r="F153" s="354" t="s">
        <v>741</v>
      </c>
      <c r="G153" s="301"/>
      <c r="H153" s="353" t="s">
        <v>802</v>
      </c>
      <c r="I153" s="353" t="s">
        <v>743</v>
      </c>
      <c r="J153" s="353" t="s">
        <v>792</v>
      </c>
      <c r="K153" s="349"/>
    </row>
    <row r="154" s="1" customFormat="1" ht="15" customHeight="1">
      <c r="B154" s="326"/>
      <c r="C154" s="353" t="s">
        <v>746</v>
      </c>
      <c r="D154" s="301"/>
      <c r="E154" s="301"/>
      <c r="F154" s="354" t="s">
        <v>747</v>
      </c>
      <c r="G154" s="301"/>
      <c r="H154" s="353" t="s">
        <v>781</v>
      </c>
      <c r="I154" s="353" t="s">
        <v>743</v>
      </c>
      <c r="J154" s="353">
        <v>50</v>
      </c>
      <c r="K154" s="349"/>
    </row>
    <row r="155" s="1" customFormat="1" ht="15" customHeight="1">
      <c r="B155" s="326"/>
      <c r="C155" s="353" t="s">
        <v>749</v>
      </c>
      <c r="D155" s="301"/>
      <c r="E155" s="301"/>
      <c r="F155" s="354" t="s">
        <v>741</v>
      </c>
      <c r="G155" s="301"/>
      <c r="H155" s="353" t="s">
        <v>781</v>
      </c>
      <c r="I155" s="353" t="s">
        <v>751</v>
      </c>
      <c r="J155" s="353"/>
      <c r="K155" s="349"/>
    </row>
    <row r="156" s="1" customFormat="1" ht="15" customHeight="1">
      <c r="B156" s="326"/>
      <c r="C156" s="353" t="s">
        <v>760</v>
      </c>
      <c r="D156" s="301"/>
      <c r="E156" s="301"/>
      <c r="F156" s="354" t="s">
        <v>747</v>
      </c>
      <c r="G156" s="301"/>
      <c r="H156" s="353" t="s">
        <v>781</v>
      </c>
      <c r="I156" s="353" t="s">
        <v>743</v>
      </c>
      <c r="J156" s="353">
        <v>50</v>
      </c>
      <c r="K156" s="349"/>
    </row>
    <row r="157" s="1" customFormat="1" ht="15" customHeight="1">
      <c r="B157" s="326"/>
      <c r="C157" s="353" t="s">
        <v>768</v>
      </c>
      <c r="D157" s="301"/>
      <c r="E157" s="301"/>
      <c r="F157" s="354" t="s">
        <v>747</v>
      </c>
      <c r="G157" s="301"/>
      <c r="H157" s="353" t="s">
        <v>781</v>
      </c>
      <c r="I157" s="353" t="s">
        <v>743</v>
      </c>
      <c r="J157" s="353">
        <v>50</v>
      </c>
      <c r="K157" s="349"/>
    </row>
    <row r="158" s="1" customFormat="1" ht="15" customHeight="1">
      <c r="B158" s="326"/>
      <c r="C158" s="353" t="s">
        <v>766</v>
      </c>
      <c r="D158" s="301"/>
      <c r="E158" s="301"/>
      <c r="F158" s="354" t="s">
        <v>747</v>
      </c>
      <c r="G158" s="301"/>
      <c r="H158" s="353" t="s">
        <v>781</v>
      </c>
      <c r="I158" s="353" t="s">
        <v>743</v>
      </c>
      <c r="J158" s="353">
        <v>50</v>
      </c>
      <c r="K158" s="349"/>
    </row>
    <row r="159" s="1" customFormat="1" ht="15" customHeight="1">
      <c r="B159" s="326"/>
      <c r="C159" s="353" t="s">
        <v>93</v>
      </c>
      <c r="D159" s="301"/>
      <c r="E159" s="301"/>
      <c r="F159" s="354" t="s">
        <v>741</v>
      </c>
      <c r="G159" s="301"/>
      <c r="H159" s="353" t="s">
        <v>803</v>
      </c>
      <c r="I159" s="353" t="s">
        <v>743</v>
      </c>
      <c r="J159" s="353" t="s">
        <v>804</v>
      </c>
      <c r="K159" s="349"/>
    </row>
    <row r="160" s="1" customFormat="1" ht="15" customHeight="1">
      <c r="B160" s="326"/>
      <c r="C160" s="353" t="s">
        <v>805</v>
      </c>
      <c r="D160" s="301"/>
      <c r="E160" s="301"/>
      <c r="F160" s="354" t="s">
        <v>741</v>
      </c>
      <c r="G160" s="301"/>
      <c r="H160" s="353" t="s">
        <v>806</v>
      </c>
      <c r="I160" s="353" t="s">
        <v>776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807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735</v>
      </c>
      <c r="D166" s="316"/>
      <c r="E166" s="316"/>
      <c r="F166" s="316" t="s">
        <v>736</v>
      </c>
      <c r="G166" s="358"/>
      <c r="H166" s="359" t="s">
        <v>57</v>
      </c>
      <c r="I166" s="359" t="s">
        <v>60</v>
      </c>
      <c r="J166" s="316" t="s">
        <v>737</v>
      </c>
      <c r="K166" s="293"/>
    </row>
    <row r="167" s="1" customFormat="1" ht="17.25" customHeight="1">
      <c r="B167" s="294"/>
      <c r="C167" s="318" t="s">
        <v>738</v>
      </c>
      <c r="D167" s="318"/>
      <c r="E167" s="318"/>
      <c r="F167" s="319" t="s">
        <v>739</v>
      </c>
      <c r="G167" s="360"/>
      <c r="H167" s="361"/>
      <c r="I167" s="361"/>
      <c r="J167" s="318" t="s">
        <v>740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744</v>
      </c>
      <c r="D169" s="301"/>
      <c r="E169" s="301"/>
      <c r="F169" s="324" t="s">
        <v>741</v>
      </c>
      <c r="G169" s="301"/>
      <c r="H169" s="301" t="s">
        <v>781</v>
      </c>
      <c r="I169" s="301" t="s">
        <v>743</v>
      </c>
      <c r="J169" s="301">
        <v>120</v>
      </c>
      <c r="K169" s="349"/>
    </row>
    <row r="170" s="1" customFormat="1" ht="15" customHeight="1">
      <c r="B170" s="326"/>
      <c r="C170" s="301" t="s">
        <v>790</v>
      </c>
      <c r="D170" s="301"/>
      <c r="E170" s="301"/>
      <c r="F170" s="324" t="s">
        <v>741</v>
      </c>
      <c r="G170" s="301"/>
      <c r="H170" s="301" t="s">
        <v>791</v>
      </c>
      <c r="I170" s="301" t="s">
        <v>743</v>
      </c>
      <c r="J170" s="301" t="s">
        <v>792</v>
      </c>
      <c r="K170" s="349"/>
    </row>
    <row r="171" s="1" customFormat="1" ht="15" customHeight="1">
      <c r="B171" s="326"/>
      <c r="C171" s="301" t="s">
        <v>689</v>
      </c>
      <c r="D171" s="301"/>
      <c r="E171" s="301"/>
      <c r="F171" s="324" t="s">
        <v>741</v>
      </c>
      <c r="G171" s="301"/>
      <c r="H171" s="301" t="s">
        <v>808</v>
      </c>
      <c r="I171" s="301" t="s">
        <v>743</v>
      </c>
      <c r="J171" s="301" t="s">
        <v>792</v>
      </c>
      <c r="K171" s="349"/>
    </row>
    <row r="172" s="1" customFormat="1" ht="15" customHeight="1">
      <c r="B172" s="326"/>
      <c r="C172" s="301" t="s">
        <v>746</v>
      </c>
      <c r="D172" s="301"/>
      <c r="E172" s="301"/>
      <c r="F172" s="324" t="s">
        <v>747</v>
      </c>
      <c r="G172" s="301"/>
      <c r="H172" s="301" t="s">
        <v>808</v>
      </c>
      <c r="I172" s="301" t="s">
        <v>743</v>
      </c>
      <c r="J172" s="301">
        <v>50</v>
      </c>
      <c r="K172" s="349"/>
    </row>
    <row r="173" s="1" customFormat="1" ht="15" customHeight="1">
      <c r="B173" s="326"/>
      <c r="C173" s="301" t="s">
        <v>749</v>
      </c>
      <c r="D173" s="301"/>
      <c r="E173" s="301"/>
      <c r="F173" s="324" t="s">
        <v>741</v>
      </c>
      <c r="G173" s="301"/>
      <c r="H173" s="301" t="s">
        <v>808</v>
      </c>
      <c r="I173" s="301" t="s">
        <v>751</v>
      </c>
      <c r="J173" s="301"/>
      <c r="K173" s="349"/>
    </row>
    <row r="174" s="1" customFormat="1" ht="15" customHeight="1">
      <c r="B174" s="326"/>
      <c r="C174" s="301" t="s">
        <v>760</v>
      </c>
      <c r="D174" s="301"/>
      <c r="E174" s="301"/>
      <c r="F174" s="324" t="s">
        <v>747</v>
      </c>
      <c r="G174" s="301"/>
      <c r="H174" s="301" t="s">
        <v>808</v>
      </c>
      <c r="I174" s="301" t="s">
        <v>743</v>
      </c>
      <c r="J174" s="301">
        <v>50</v>
      </c>
      <c r="K174" s="349"/>
    </row>
    <row r="175" s="1" customFormat="1" ht="15" customHeight="1">
      <c r="B175" s="326"/>
      <c r="C175" s="301" t="s">
        <v>768</v>
      </c>
      <c r="D175" s="301"/>
      <c r="E175" s="301"/>
      <c r="F175" s="324" t="s">
        <v>747</v>
      </c>
      <c r="G175" s="301"/>
      <c r="H175" s="301" t="s">
        <v>808</v>
      </c>
      <c r="I175" s="301" t="s">
        <v>743</v>
      </c>
      <c r="J175" s="301">
        <v>50</v>
      </c>
      <c r="K175" s="349"/>
    </row>
    <row r="176" s="1" customFormat="1" ht="15" customHeight="1">
      <c r="B176" s="326"/>
      <c r="C176" s="301" t="s">
        <v>766</v>
      </c>
      <c r="D176" s="301"/>
      <c r="E176" s="301"/>
      <c r="F176" s="324" t="s">
        <v>747</v>
      </c>
      <c r="G176" s="301"/>
      <c r="H176" s="301" t="s">
        <v>808</v>
      </c>
      <c r="I176" s="301" t="s">
        <v>743</v>
      </c>
      <c r="J176" s="301">
        <v>50</v>
      </c>
      <c r="K176" s="349"/>
    </row>
    <row r="177" s="1" customFormat="1" ht="15" customHeight="1">
      <c r="B177" s="326"/>
      <c r="C177" s="301" t="s">
        <v>105</v>
      </c>
      <c r="D177" s="301"/>
      <c r="E177" s="301"/>
      <c r="F177" s="324" t="s">
        <v>741</v>
      </c>
      <c r="G177" s="301"/>
      <c r="H177" s="301" t="s">
        <v>809</v>
      </c>
      <c r="I177" s="301" t="s">
        <v>810</v>
      </c>
      <c r="J177" s="301"/>
      <c r="K177" s="349"/>
    </row>
    <row r="178" s="1" customFormat="1" ht="15" customHeight="1">
      <c r="B178" s="326"/>
      <c r="C178" s="301" t="s">
        <v>60</v>
      </c>
      <c r="D178" s="301"/>
      <c r="E178" s="301"/>
      <c r="F178" s="324" t="s">
        <v>741</v>
      </c>
      <c r="G178" s="301"/>
      <c r="H178" s="301" t="s">
        <v>811</v>
      </c>
      <c r="I178" s="301" t="s">
        <v>812</v>
      </c>
      <c r="J178" s="301">
        <v>1</v>
      </c>
      <c r="K178" s="349"/>
    </row>
    <row r="179" s="1" customFormat="1" ht="15" customHeight="1">
      <c r="B179" s="326"/>
      <c r="C179" s="301" t="s">
        <v>56</v>
      </c>
      <c r="D179" s="301"/>
      <c r="E179" s="301"/>
      <c r="F179" s="324" t="s">
        <v>741</v>
      </c>
      <c r="G179" s="301"/>
      <c r="H179" s="301" t="s">
        <v>813</v>
      </c>
      <c r="I179" s="301" t="s">
        <v>743</v>
      </c>
      <c r="J179" s="301">
        <v>20</v>
      </c>
      <c r="K179" s="349"/>
    </row>
    <row r="180" s="1" customFormat="1" ht="15" customHeight="1">
      <c r="B180" s="326"/>
      <c r="C180" s="301" t="s">
        <v>57</v>
      </c>
      <c r="D180" s="301"/>
      <c r="E180" s="301"/>
      <c r="F180" s="324" t="s">
        <v>741</v>
      </c>
      <c r="G180" s="301"/>
      <c r="H180" s="301" t="s">
        <v>814</v>
      </c>
      <c r="I180" s="301" t="s">
        <v>743</v>
      </c>
      <c r="J180" s="301">
        <v>255</v>
      </c>
      <c r="K180" s="349"/>
    </row>
    <row r="181" s="1" customFormat="1" ht="15" customHeight="1">
      <c r="B181" s="326"/>
      <c r="C181" s="301" t="s">
        <v>106</v>
      </c>
      <c r="D181" s="301"/>
      <c r="E181" s="301"/>
      <c r="F181" s="324" t="s">
        <v>741</v>
      </c>
      <c r="G181" s="301"/>
      <c r="H181" s="301" t="s">
        <v>705</v>
      </c>
      <c r="I181" s="301" t="s">
        <v>743</v>
      </c>
      <c r="J181" s="301">
        <v>10</v>
      </c>
      <c r="K181" s="349"/>
    </row>
    <row r="182" s="1" customFormat="1" ht="15" customHeight="1">
      <c r="B182" s="326"/>
      <c r="C182" s="301" t="s">
        <v>107</v>
      </c>
      <c r="D182" s="301"/>
      <c r="E182" s="301"/>
      <c r="F182" s="324" t="s">
        <v>741</v>
      </c>
      <c r="G182" s="301"/>
      <c r="H182" s="301" t="s">
        <v>815</v>
      </c>
      <c r="I182" s="301" t="s">
        <v>776</v>
      </c>
      <c r="J182" s="301"/>
      <c r="K182" s="349"/>
    </row>
    <row r="183" s="1" customFormat="1" ht="15" customHeight="1">
      <c r="B183" s="326"/>
      <c r="C183" s="301" t="s">
        <v>816</v>
      </c>
      <c r="D183" s="301"/>
      <c r="E183" s="301"/>
      <c r="F183" s="324" t="s">
        <v>741</v>
      </c>
      <c r="G183" s="301"/>
      <c r="H183" s="301" t="s">
        <v>817</v>
      </c>
      <c r="I183" s="301" t="s">
        <v>776</v>
      </c>
      <c r="J183" s="301"/>
      <c r="K183" s="349"/>
    </row>
    <row r="184" s="1" customFormat="1" ht="15" customHeight="1">
      <c r="B184" s="326"/>
      <c r="C184" s="301" t="s">
        <v>805</v>
      </c>
      <c r="D184" s="301"/>
      <c r="E184" s="301"/>
      <c r="F184" s="324" t="s">
        <v>741</v>
      </c>
      <c r="G184" s="301"/>
      <c r="H184" s="301" t="s">
        <v>818</v>
      </c>
      <c r="I184" s="301" t="s">
        <v>776</v>
      </c>
      <c r="J184" s="301"/>
      <c r="K184" s="349"/>
    </row>
    <row r="185" s="1" customFormat="1" ht="15" customHeight="1">
      <c r="B185" s="326"/>
      <c r="C185" s="301" t="s">
        <v>109</v>
      </c>
      <c r="D185" s="301"/>
      <c r="E185" s="301"/>
      <c r="F185" s="324" t="s">
        <v>747</v>
      </c>
      <c r="G185" s="301"/>
      <c r="H185" s="301" t="s">
        <v>819</v>
      </c>
      <c r="I185" s="301" t="s">
        <v>743</v>
      </c>
      <c r="J185" s="301">
        <v>50</v>
      </c>
      <c r="K185" s="349"/>
    </row>
    <row r="186" s="1" customFormat="1" ht="15" customHeight="1">
      <c r="B186" s="326"/>
      <c r="C186" s="301" t="s">
        <v>820</v>
      </c>
      <c r="D186" s="301"/>
      <c r="E186" s="301"/>
      <c r="F186" s="324" t="s">
        <v>747</v>
      </c>
      <c r="G186" s="301"/>
      <c r="H186" s="301" t="s">
        <v>821</v>
      </c>
      <c r="I186" s="301" t="s">
        <v>822</v>
      </c>
      <c r="J186" s="301"/>
      <c r="K186" s="349"/>
    </row>
    <row r="187" s="1" customFormat="1" ht="15" customHeight="1">
      <c r="B187" s="326"/>
      <c r="C187" s="301" t="s">
        <v>823</v>
      </c>
      <c r="D187" s="301"/>
      <c r="E187" s="301"/>
      <c r="F187" s="324" t="s">
        <v>747</v>
      </c>
      <c r="G187" s="301"/>
      <c r="H187" s="301" t="s">
        <v>824</v>
      </c>
      <c r="I187" s="301" t="s">
        <v>822</v>
      </c>
      <c r="J187" s="301"/>
      <c r="K187" s="349"/>
    </row>
    <row r="188" s="1" customFormat="1" ht="15" customHeight="1">
      <c r="B188" s="326"/>
      <c r="C188" s="301" t="s">
        <v>825</v>
      </c>
      <c r="D188" s="301"/>
      <c r="E188" s="301"/>
      <c r="F188" s="324" t="s">
        <v>747</v>
      </c>
      <c r="G188" s="301"/>
      <c r="H188" s="301" t="s">
        <v>826</v>
      </c>
      <c r="I188" s="301" t="s">
        <v>822</v>
      </c>
      <c r="J188" s="301"/>
      <c r="K188" s="349"/>
    </row>
    <row r="189" s="1" customFormat="1" ht="15" customHeight="1">
      <c r="B189" s="326"/>
      <c r="C189" s="362" t="s">
        <v>827</v>
      </c>
      <c r="D189" s="301"/>
      <c r="E189" s="301"/>
      <c r="F189" s="324" t="s">
        <v>747</v>
      </c>
      <c r="G189" s="301"/>
      <c r="H189" s="301" t="s">
        <v>828</v>
      </c>
      <c r="I189" s="301" t="s">
        <v>829</v>
      </c>
      <c r="J189" s="363" t="s">
        <v>830</v>
      </c>
      <c r="K189" s="349"/>
    </row>
    <row r="190" s="18" customFormat="1" ht="15" customHeight="1">
      <c r="B190" s="364"/>
      <c r="C190" s="365" t="s">
        <v>831</v>
      </c>
      <c r="D190" s="366"/>
      <c r="E190" s="366"/>
      <c r="F190" s="367" t="s">
        <v>747</v>
      </c>
      <c r="G190" s="366"/>
      <c r="H190" s="366" t="s">
        <v>832</v>
      </c>
      <c r="I190" s="366" t="s">
        <v>829</v>
      </c>
      <c r="J190" s="368" t="s">
        <v>830</v>
      </c>
      <c r="K190" s="369"/>
    </row>
    <row r="191" s="1" customFormat="1" ht="15" customHeight="1">
      <c r="B191" s="326"/>
      <c r="C191" s="362" t="s">
        <v>45</v>
      </c>
      <c r="D191" s="301"/>
      <c r="E191" s="301"/>
      <c r="F191" s="324" t="s">
        <v>741</v>
      </c>
      <c r="G191" s="301"/>
      <c r="H191" s="298" t="s">
        <v>833</v>
      </c>
      <c r="I191" s="301" t="s">
        <v>834</v>
      </c>
      <c r="J191" s="301"/>
      <c r="K191" s="349"/>
    </row>
    <row r="192" s="1" customFormat="1" ht="15" customHeight="1">
      <c r="B192" s="326"/>
      <c r="C192" s="362" t="s">
        <v>835</v>
      </c>
      <c r="D192" s="301"/>
      <c r="E192" s="301"/>
      <c r="F192" s="324" t="s">
        <v>741</v>
      </c>
      <c r="G192" s="301"/>
      <c r="H192" s="301" t="s">
        <v>836</v>
      </c>
      <c r="I192" s="301" t="s">
        <v>776</v>
      </c>
      <c r="J192" s="301"/>
      <c r="K192" s="349"/>
    </row>
    <row r="193" s="1" customFormat="1" ht="15" customHeight="1">
      <c r="B193" s="326"/>
      <c r="C193" s="362" t="s">
        <v>837</v>
      </c>
      <c r="D193" s="301"/>
      <c r="E193" s="301"/>
      <c r="F193" s="324" t="s">
        <v>741</v>
      </c>
      <c r="G193" s="301"/>
      <c r="H193" s="301" t="s">
        <v>838</v>
      </c>
      <c r="I193" s="301" t="s">
        <v>776</v>
      </c>
      <c r="J193" s="301"/>
      <c r="K193" s="349"/>
    </row>
    <row r="194" s="1" customFormat="1" ht="15" customHeight="1">
      <c r="B194" s="326"/>
      <c r="C194" s="362" t="s">
        <v>839</v>
      </c>
      <c r="D194" s="301"/>
      <c r="E194" s="301"/>
      <c r="F194" s="324" t="s">
        <v>747</v>
      </c>
      <c r="G194" s="301"/>
      <c r="H194" s="301" t="s">
        <v>840</v>
      </c>
      <c r="I194" s="301" t="s">
        <v>776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841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842</v>
      </c>
      <c r="D201" s="371"/>
      <c r="E201" s="371"/>
      <c r="F201" s="371" t="s">
        <v>843</v>
      </c>
      <c r="G201" s="372"/>
      <c r="H201" s="371" t="s">
        <v>844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834</v>
      </c>
      <c r="D203" s="301"/>
      <c r="E203" s="301"/>
      <c r="F203" s="324" t="s">
        <v>46</v>
      </c>
      <c r="G203" s="301"/>
      <c r="H203" s="301" t="s">
        <v>845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47</v>
      </c>
      <c r="G204" s="301"/>
      <c r="H204" s="301" t="s">
        <v>846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50</v>
      </c>
      <c r="G205" s="301"/>
      <c r="H205" s="301" t="s">
        <v>847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48</v>
      </c>
      <c r="G206" s="301"/>
      <c r="H206" s="301" t="s">
        <v>848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49</v>
      </c>
      <c r="G207" s="301"/>
      <c r="H207" s="301" t="s">
        <v>849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788</v>
      </c>
      <c r="D209" s="301"/>
      <c r="E209" s="301"/>
      <c r="F209" s="324" t="s">
        <v>82</v>
      </c>
      <c r="G209" s="301"/>
      <c r="H209" s="301" t="s">
        <v>850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683</v>
      </c>
      <c r="G210" s="301"/>
      <c r="H210" s="301" t="s">
        <v>684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681</v>
      </c>
      <c r="G211" s="301"/>
      <c r="H211" s="301" t="s">
        <v>851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685</v>
      </c>
      <c r="G212" s="362"/>
      <c r="H212" s="353" t="s">
        <v>686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687</v>
      </c>
      <c r="G213" s="362"/>
      <c r="H213" s="353" t="s">
        <v>852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812</v>
      </c>
      <c r="D215" s="301"/>
      <c r="E215" s="301"/>
      <c r="F215" s="324">
        <v>1</v>
      </c>
      <c r="G215" s="362"/>
      <c r="H215" s="353" t="s">
        <v>853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854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855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856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C81067BD98054283E33E0C35B59FC4" ma:contentTypeVersion="18" ma:contentTypeDescription="Vytvoří nový dokument" ma:contentTypeScope="" ma:versionID="f3685ed8a5358be682bed9a64ed71827">
  <xsd:schema xmlns:xsd="http://www.w3.org/2001/XMLSchema" xmlns:xs="http://www.w3.org/2001/XMLSchema" xmlns:p="http://schemas.microsoft.com/office/2006/metadata/properties" xmlns:ns2="c37ece5f-5e98-4a7e-8cf6-aa8d430c3d5b" xmlns:ns3="22ce9277-1943-4357-9ed2-f7c827d75cfb" targetNamespace="http://schemas.microsoft.com/office/2006/metadata/properties" ma:root="true" ma:fieldsID="eb6db1ce1274ab1a53fb1b653407a6bc" ns2:_="" ns3:_="">
    <xsd:import namespace="c37ece5f-5e98-4a7e-8cf6-aa8d430c3d5b"/>
    <xsd:import namespace="22ce9277-1943-4357-9ed2-f7c827d75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ece5f-5e98-4a7e-8cf6-aa8d430c3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20319c10-a7c6-40c1-93f6-0ea8b7990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e9277-1943-4357-9ed2-f7c827d75cf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3b51294-1c49-4de7-904b-95b6539298dd}" ma:internalName="TaxCatchAll" ma:showField="CatchAllData" ma:web="22ce9277-1943-4357-9ed2-f7c827d75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7ece5f-5e98-4a7e-8cf6-aa8d430c3d5b">
      <Terms xmlns="http://schemas.microsoft.com/office/infopath/2007/PartnerControls"/>
    </lcf76f155ced4ddcb4097134ff3c332f>
    <TaxCatchAll xmlns="22ce9277-1943-4357-9ed2-f7c827d75cfb" xsi:nil="true"/>
  </documentManagement>
</p:properties>
</file>

<file path=customXml/itemProps1.xml><?xml version="1.0" encoding="utf-8"?>
<ds:datastoreItem xmlns:ds="http://schemas.openxmlformats.org/officeDocument/2006/customXml" ds:itemID="{59FFCB8E-D15A-442F-A929-28714FC5A959}"/>
</file>

<file path=customXml/itemProps2.xml><?xml version="1.0" encoding="utf-8"?>
<ds:datastoreItem xmlns:ds="http://schemas.openxmlformats.org/officeDocument/2006/customXml" ds:itemID="{8A2D3359-0059-4477-B7E8-15DBF89A4CB0}"/>
</file>

<file path=customXml/itemProps3.xml><?xml version="1.0" encoding="utf-8"?>
<ds:datastoreItem xmlns:ds="http://schemas.openxmlformats.org/officeDocument/2006/customXml" ds:itemID="{CE5D2789-C62E-46C9-BD82-46D8E1088AF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Třasák</dc:creator>
  <cp:lastModifiedBy>Lukáš Třasák</cp:lastModifiedBy>
  <dcterms:created xsi:type="dcterms:W3CDTF">2024-11-08T13:05:49Z</dcterms:created>
  <dcterms:modified xsi:type="dcterms:W3CDTF">2024-11-08T13:05:54Z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0x01010050C81067BD98054283E33E0C35B59FC4</vt:lpwstr>
  </property>
</Properties>
</file>