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KORA-VODOSTAVING\02 - NABÍDKY\2026\N_26_009 - Býkovice - kanalizace - XXXXX\SOD\"/>
    </mc:Choice>
  </mc:AlternateContent>
  <xr:revisionPtr revIDLastSave="0" documentId="8_{7E60F8A8-C37A-4E77-80E0-92A773BF879A}" xr6:coauthVersionLast="47" xr6:coauthVersionMax="47" xr10:uidLastSave="{00000000-0000-0000-0000-000000000000}"/>
  <bookViews>
    <workbookView xWindow="3912" yWindow="1812" windowWidth="17244" windowHeight="19512" firstSheet="1" activeTab="1" xr2:uid="{00000000-000D-0000-FFFF-FFFF00000000}"/>
  </bookViews>
  <sheets>
    <sheet name="Pokyny pro vyplnění" sheetId="11" state="hidden" r:id="rId1"/>
    <sheet name="Stavba" sheetId="1" r:id="rId2"/>
    <sheet name="VzorPolozky" sheetId="10" state="hidden" r:id="rId3"/>
    <sheet name="01 01_1 Pol" sheetId="12" r:id="rId4"/>
  </sheets>
  <externalReferences>
    <externalReference r:id="rId5"/>
  </externalReferences>
  <definedNames>
    <definedName name="CelkemDPHVypocet" localSheetId="1">Stavba!$H$42</definedName>
    <definedName name="CenaCelkem">Stavba!$G$29</definedName>
    <definedName name="CenaCelkemBezDPH">Stavba!$G$28</definedName>
    <definedName name="CenaCelkemVypocet" localSheetId="1">Stavba!$I$42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'01 01_1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'01 01_1 Pol'!$A$1:$Y$91</definedName>
    <definedName name="_xlnm.Print_Area" localSheetId="1">Stavba!$A$1:$J$56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Stavba!$F$42</definedName>
    <definedName name="ZakladDPHZakl">Stavba!$G$25</definedName>
    <definedName name="ZakladDPHZaklVypocet" localSheetId="1">Stavba!$G$42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6" i="1" l="1"/>
  <c r="J55" i="1" s="1"/>
  <c r="J54" i="1"/>
  <c r="J53" i="1"/>
  <c r="J52" i="1"/>
  <c r="J51" i="1"/>
  <c r="J50" i="1"/>
  <c r="J49" i="1"/>
  <c r="J56" i="1" s="1"/>
  <c r="F42" i="1"/>
  <c r="G42" i="1"/>
  <c r="H42" i="1"/>
  <c r="I42" i="1"/>
  <c r="J41" i="1"/>
  <c r="J40" i="1"/>
  <c r="J39" i="1"/>
  <c r="J42" i="1" s="1"/>
  <c r="I21" i="1"/>
  <c r="J28" i="1"/>
  <c r="J26" i="1"/>
  <c r="G38" i="1"/>
  <c r="F38" i="1"/>
  <c r="J23" i="1"/>
  <c r="J24" i="1"/>
  <c r="J25" i="1"/>
  <c r="J27" i="1"/>
  <c r="E24" i="1"/>
  <c r="E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Konopáč</author>
  </authors>
  <commentList>
    <comment ref="S6" authorId="0" shapeId="0" xr:uid="{261DE518-42BF-487C-8D31-1904FD1E40CA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1D96DFFD-ED68-4FCA-B3D6-5C2D3C17F891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<sst xmlns="http://schemas.openxmlformats.org/spreadsheetml/2006/main" count="552" uniqueCount="232">
  <si>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</si>
  <si>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</si>
  <si>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</si>
  <si>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</si>
  <si>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</si>
  <si>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</si>
  <si>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</si>
  <si>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</si>
  <si>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</si>
  <si>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</si>
  <si>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</si>
  <si>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</si>
  <si>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</si>
  <si>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</si>
  <si>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</si>
  <si>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</si>
  <si>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</si>
  <si>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</si>
  <si>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</si>
  <si>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</si>
  <si>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</si>
  <si>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</si>
  <si>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</si>
  <si>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</si>
  <si>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</si>
  <si>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</si>
  <si>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</si>
  <si>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</si>
  <si>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</si>
  <si>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</si>
  <si>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</si>
  <si>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</si>
  <si>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</si>
  <si>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</si>
  <si>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</si>
  <si>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</si>
  <si>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</si>
  <si>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</si>
  <si>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</si>
  <si>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</si>
  <si>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</si>
  <si>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</si>
  <si>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</si>
  <si>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1</t>
  </si>
  <si>
    <t>Prodloužení kanalizace, lokalita Žlíbek, obec Býkovice dodatek č.1</t>
  </si>
  <si>
    <t>01</t>
  </si>
  <si>
    <t>Prodloužení kanalizace, lokalita Žlíbek</t>
  </si>
  <si>
    <t>Objekt:</t>
  </si>
  <si>
    <t>Rozpočet:</t>
  </si>
  <si>
    <t>N_26_009</t>
  </si>
  <si>
    <t>Býkovice - Prodloužení kanalizace, lokalita Žlíbek</t>
  </si>
  <si>
    <t>Stavba</t>
  </si>
  <si>
    <t>Celkem za stavbu</t>
  </si>
  <si>
    <t>CZK</t>
  </si>
  <si>
    <t>Rekapitulace dílů</t>
  </si>
  <si>
    <t>Typ dílu</t>
  </si>
  <si>
    <t>Zemní práce</t>
  </si>
  <si>
    <t>2</t>
  </si>
  <si>
    <t>Základy a zvláštní zakládání</t>
  </si>
  <si>
    <t>4</t>
  </si>
  <si>
    <t>Vodorovné konstrukce</t>
  </si>
  <si>
    <t>5</t>
  </si>
  <si>
    <t>Komunikace</t>
  </si>
  <si>
    <t>8</t>
  </si>
  <si>
    <t>Trubní vedení</t>
  </si>
  <si>
    <t>99</t>
  </si>
  <si>
    <t>Staveništní přesun hmot</t>
  </si>
  <si>
    <t>767</t>
  </si>
  <si>
    <t>Konstrukce zámečnické</t>
  </si>
  <si>
    <t>VN</t>
  </si>
  <si>
    <t>ON</t>
  </si>
  <si>
    <t>#TypZaznamu#</t>
  </si>
  <si>
    <t>STA</t>
  </si>
  <si>
    <t>OBJ</t>
  </si>
  <si>
    <t>01/1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</si>
  <si>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</si>
  <si>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</si>
  <si>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</si>
  <si>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</si>
  <si>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</si>
  <si>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</si>
  <si>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</si>
  <si>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</si>
  <si>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</si>
  <si>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</si>
  <si>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</si>
  <si>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</si>
  <si>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</si>
  <si>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</si>
  <si>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</si>
  <si>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</si>
  <si>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</si>
  <si>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</si>
  <si>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</si>
  <si>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</si>
  <si>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</si>
  <si>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</si>
  <si>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</si>
  <si>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</si>
  <si>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</si>
  <si>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112100001RAA</t>
  </si>
  <si>
    <t>Odstranění stromů kácení stromů o průměru kmene do 500 mm, odstranění pařezů včetně odvozu, spálení větví</t>
  </si>
  <si>
    <t>kus</t>
  </si>
  <si>
    <t>RTS 25/ II</t>
  </si>
  <si>
    <t>Agregovaná položka</t>
  </si>
  <si>
    <t>Běžná</t>
  </si>
  <si>
    <t>POL2_0</t>
  </si>
  <si>
    <t>neprovádělo se : -5</t>
  </si>
  <si>
    <t>VV</t>
  </si>
  <si>
    <t>112201102R00</t>
  </si>
  <si>
    <t>Odstranění pařezů pod úrovní, o průměru 30 - 50 cm</t>
  </si>
  <si>
    <t>Práce</t>
  </si>
  <si>
    <t>POL1_</t>
  </si>
  <si>
    <t>112211112R00</t>
  </si>
  <si>
    <t>Spálení pařezů na hromadách o D do 50 cm</t>
  </si>
  <si>
    <t>115001105R00</t>
  </si>
  <si>
    <t>Převedení vody při průměru potrubí přes 300 do 600 mm</t>
  </si>
  <si>
    <t>m</t>
  </si>
  <si>
    <t>POL1_0</t>
  </si>
  <si>
    <t>Odpočet SOD : -100</t>
  </si>
  <si>
    <t>skutečnost : 100/2</t>
  </si>
  <si>
    <t>115100001RAA</t>
  </si>
  <si>
    <t>Čerpání vody na dopravní výšku do 10 m a pohotovost záložní čerpací soupravy, přítok do 500 l</t>
  </si>
  <si>
    <t>h</t>
  </si>
  <si>
    <t>Odpočet SOD : -240</t>
  </si>
  <si>
    <t>skutečnost : 240/2</t>
  </si>
  <si>
    <t>121100002RAA</t>
  </si>
  <si>
    <t>Sejmutí ornice uložení na deponii, zpětný přesun  rozprostření v tloušťce 200 mm</t>
  </si>
  <si>
    <t>m3</t>
  </si>
  <si>
    <t>Indiv</t>
  </si>
  <si>
    <t>122201101R00</t>
  </si>
  <si>
    <t>Odkopávky nezapažené v hor. 3 do 100 m3</t>
  </si>
  <si>
    <t xml:space="preserve">pol. 6. SOD 1/3 změna na odkopávky : : </t>
  </si>
  <si>
    <t>stoka DA : (94,27*2,4)/3</t>
  </si>
  <si>
    <t>stoka DB : (28,95*2,6)/3</t>
  </si>
  <si>
    <t>122201109R00</t>
  </si>
  <si>
    <t>Příplatek za lepivost - odkopávky v hor. 3</t>
  </si>
  <si>
    <t>Hodnota z bývalého odkazu. : 100,506</t>
  </si>
  <si>
    <t>12380    RA0</t>
  </si>
  <si>
    <t>Příkop silniční, svahovaný</t>
  </si>
  <si>
    <t>odpočet dle SoD : -60</t>
  </si>
  <si>
    <t xml:space="preserve">přepočet - viz. odkopávky a hloubení jam a zářezů : </t>
  </si>
  <si>
    <t>131301112R00</t>
  </si>
  <si>
    <t>Hloubení nezapažených jam a zářezů do 1000 m3, v hornině 4, hloubení strojně</t>
  </si>
  <si>
    <t>pol.1 SOD sejmutí ornice 70m3 změna na hloubení nezapažených jam : 70</t>
  </si>
  <si>
    <t>131301119R00</t>
  </si>
  <si>
    <t>Hloubení nezapažených jam a zářezů příplatek za lepivost, v hornině 4,</t>
  </si>
  <si>
    <t>Odkaz na mn. položky pořadí 10 : 70,00000</t>
  </si>
  <si>
    <t>132301212R00</t>
  </si>
  <si>
    <t>Hloubení rýh šířky přes 60 do 200 cm do 1000 m3, v hornině 4, hloubení strojně</t>
  </si>
  <si>
    <t>odpočet SOD: stoka DA : -94,27*2,4</t>
  </si>
  <si>
    <t>odpočet SOD: stoka DB : -28,95*2,6</t>
  </si>
  <si>
    <t>skutečnost: stoka DA : (94,27*2,4)-75,416</t>
  </si>
  <si>
    <t>skutečnost: stoka DB : (28,95*2,6)-25,09</t>
  </si>
  <si>
    <t>132301219R00</t>
  </si>
  <si>
    <t>Hloubení rýh šířky přes 60 do 200 cm příplatek za lepivost, v hornině 4,</t>
  </si>
  <si>
    <t>Odkaz na mn. položky pořadí 12 : -100,50600</t>
  </si>
  <si>
    <t>151101102R00</t>
  </si>
  <si>
    <t>Zřízení pažení a rozepření stěn rýh příložné  pro jakoukoliv mezerovitost, hloubky do 4 m</t>
  </si>
  <si>
    <t>m2</t>
  </si>
  <si>
    <t>151101112R00</t>
  </si>
  <si>
    <t>Odstranění pažení a rozepření rýh příložné , hloubky do 4 m</t>
  </si>
  <si>
    <t>162301422R00</t>
  </si>
  <si>
    <t>Vodorovné přemístění pařezů  D 50 cm do 5000 m</t>
  </si>
  <si>
    <t>162301922R00</t>
  </si>
  <si>
    <t>Příplatek za dalších 5000m - pařezy D 50cm</t>
  </si>
  <si>
    <t>174100010RA0.01</t>
  </si>
  <si>
    <t>Provedení zásypu jámy v návaznosti na jinou stavbu , odklon dopravy do Býkovic, zásyp, hutnění, svahování</t>
  </si>
  <si>
    <t xml:space="preserve">t     </t>
  </si>
  <si>
    <t>Vlastní</t>
  </si>
  <si>
    <t>Tatra 8x8 (16t) 13x : 13*16</t>
  </si>
  <si>
    <t>Tatra 6x6 (13t) 16x : 16*13</t>
  </si>
  <si>
    <t>Man (6t) 1x : 1*6</t>
  </si>
  <si>
    <t>182201101R00</t>
  </si>
  <si>
    <t>Svahování násypů bez rozlišení horniny</t>
  </si>
  <si>
    <t>odpočet SOD : -63*5</t>
  </si>
  <si>
    <t>skutečnost : (8,3+6,5)/2*31,5</t>
  </si>
  <si>
    <t>273310020RAA</t>
  </si>
  <si>
    <t>Základové desky z betonu prostého včetně bednění z betonu C 12/15 , štěrkopískový polštář 250 mm</t>
  </si>
  <si>
    <t xml:space="preserve">Odpočet dle SoD - pol. 28 : </t>
  </si>
  <si>
    <t>stoka DA : -(75*1,2*0,10)</t>
  </si>
  <si>
    <t>stoka DB : -(16,5*1,5*0,10)</t>
  </si>
  <si>
    <t>273320160RAB</t>
  </si>
  <si>
    <t>Základové desky ze železobetonu včetně bednění z betonu C 30/37, výztuž 120 kg/m3,</t>
  </si>
  <si>
    <t>451573111R00</t>
  </si>
  <si>
    <t>Lože pod potrubí, stoky a drobné objekty z písku a štěrkopísku  do 65 mm</t>
  </si>
  <si>
    <t>452311141R00</t>
  </si>
  <si>
    <t>Desky podkladní pod potrubí z betonu C 16/20</t>
  </si>
  <si>
    <t xml:space="preserve">SOD: pol. 28 změna na podloží 32/63 a beton : </t>
  </si>
  <si>
    <t>stoka DA : 75*1,2*0,1</t>
  </si>
  <si>
    <t>stoka DB : 16*1,2*0,1</t>
  </si>
  <si>
    <t>564772111R00</t>
  </si>
  <si>
    <t>Podklad z kam.drceného 32-63 s výplň.kamen. 25 cm</t>
  </si>
  <si>
    <t>stoka DA : 75*1,2</t>
  </si>
  <si>
    <t>stoka DB : 16*1,2</t>
  </si>
  <si>
    <t>579300014R00</t>
  </si>
  <si>
    <t>Kryt komunikace z asfaltového recyklátu tloušťka po zhutnění 70 mm</t>
  </si>
  <si>
    <t>oprava krajnice komunikace : 23*1</t>
  </si>
  <si>
    <t>7,5*2</t>
  </si>
  <si>
    <t>55395102R</t>
  </si>
  <si>
    <t>Zábradlí ochranné trubkové; materiál: korozivzdorná ocel; výška = 1000 mm</t>
  </si>
  <si>
    <t>SPCM</t>
  </si>
  <si>
    <t>Specifikace</t>
  </si>
  <si>
    <t>POL3_0</t>
  </si>
  <si>
    <t>55395102R.01</t>
  </si>
  <si>
    <t>552433406R</t>
  </si>
  <si>
    <t>Poklop šachtový materiál: litina; s rámem; vnější d = 785 mm; rozměr otvoru: 610 mm; v = 160 mm; zatížení: D 400</t>
  </si>
  <si>
    <t>59222410R</t>
  </si>
  <si>
    <t>trouba železobetonová hrdlová TZH; Di = 600,0 mm; l = 2 500 mm; Fn 165,0 kN/m</t>
  </si>
  <si>
    <t>pol. 44 SOD - změna na Di = 600 mm : 7</t>
  </si>
  <si>
    <t>59222412R</t>
  </si>
  <si>
    <t>trouba železobetonová hrdlová TZH; Di = 800,0 mm; l = 2 500 mm; Fn 165,0 kN/m</t>
  </si>
  <si>
    <t>592243501R</t>
  </si>
  <si>
    <t>deska zákrytová šachetní železobetonová; TZK; D1 = 1 200 mm; D = 1 470 mm; D vnitřní 1 000 mm; h = 250 mm</t>
  </si>
  <si>
    <t>592243541R</t>
  </si>
  <si>
    <t>deska zákrytová šachetní železobetonová; TZK; D1 = 1 200 mm; D = 1 470 mm; D vnitřní 625 mm; h = 165 mm</t>
  </si>
  <si>
    <t>812442121R00</t>
  </si>
  <si>
    <t>Montáž trub vibrolis. hrdlových pryž. kr. DN 600</t>
  </si>
  <si>
    <t>812472121R00</t>
  </si>
  <si>
    <t>Montáž trub vibrolis. hrdlových pryž. kr. DN 800</t>
  </si>
  <si>
    <t>894423111R00</t>
  </si>
  <si>
    <t>Osazení betonových dílců šachet do 2,0 t</t>
  </si>
  <si>
    <t>odečet SOD : -5</t>
  </si>
  <si>
    <t>skutečnost : 3</t>
  </si>
  <si>
    <t>899103111R00</t>
  </si>
  <si>
    <t>Osazení poklopů litinových a ocelových o hmotnost jednotlivě přes 100  do 150 kg</t>
  </si>
  <si>
    <t>899643111R00</t>
  </si>
  <si>
    <t>Bednění pro obetonování potrubí v otevřeném příkopu</t>
  </si>
  <si>
    <t>998271301R00</t>
  </si>
  <si>
    <t>Přesun hmot pro kanalizace betonové, otevř. výkop</t>
  </si>
  <si>
    <t>t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</si>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</sst>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5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8" fillId="0" borderId="18" xfId="0" applyFont="1" applyBorder="1" applyAlignment="1">
      <alignment horizontal="left" vertical="center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28" xfId="0" applyNumberFormat="1" applyFont="1" applyFill="1" applyBorder="1" applyAlignment="1">
      <alignment vertical="center"/>
    </xf>
    <xf numFmtId="4" fontId="7" fillId="4" borderId="29" xfId="0" applyNumberFormat="1" applyFont="1" applyFill="1" applyBorder="1" applyAlignment="1">
      <alignment vertical="center" wrapText="1"/>
    </xf>
    <xf numFmtId="4" fontId="10" fillId="4" borderId="30" xfId="0" applyNumberFormat="1" applyFont="1" applyFill="1" applyBorder="1" applyAlignment="1">
      <alignment horizontal="center" vertical="center" wrapText="1" shrinkToFit="1"/>
    </xf>
    <xf numFmtId="4" fontId="7" fillId="4" borderId="30" xfId="0" applyNumberFormat="1" applyFont="1" applyFill="1" applyBorder="1" applyAlignment="1">
      <alignment horizontal="center" vertical="center" wrapText="1" shrinkToFit="1"/>
    </xf>
    <xf numFmtId="3" fontId="7" fillId="4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" fontId="7" fillId="0" borderId="33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4" fontId="7" fillId="3" borderId="37" xfId="0" applyNumberFormat="1" applyFont="1" applyFill="1" applyBorder="1" applyAlignment="1">
      <alignment vertical="center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3" borderId="37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165" fontId="17" fillId="0" borderId="0" xfId="0" applyNumberFormat="1" applyFont="1" applyBorder="1" applyAlignment="1">
      <alignment horizontal="center" vertical="top" wrapText="1" shrinkToFit="1"/>
    </xf>
    <xf numFmtId="165" fontId="17" fillId="0" borderId="0" xfId="0" applyNumberFormat="1" applyFont="1" applyBorder="1" applyAlignment="1">
      <alignment vertical="top" wrapText="1" shrinkToFit="1"/>
    </xf>
    <xf numFmtId="165" fontId="8" fillId="3" borderId="0" xfId="0" applyNumberFormat="1" applyFont="1" applyFill="1" applyBorder="1" applyAlignment="1">
      <alignment vertical="top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21" t="s">
        <v>40</v>
      </c>
    </row>
    <row r="2" spans="1:7" ht="57.75" customHeight="1" x14ac:dyDescent="0.25">
      <c r="A2" s="76" t="s">
        <v>41</v>
      </c>
      <c r="B2" s="76"/>
      <c r="C2" s="76"/>
      <c r="D2" s="76"/>
      <c r="E2" s="76"/>
      <c r="F2" s="76"/>
      <c r="G2" s="76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59"/>
  <sheetViews>
    <sheetView showGridLines="0" tabSelected="1" topLeftCell="B1" zoomScaleNormal="100" zoomScaleSheetLayoutView="75" workbookViewId="0">
      <selection activeCell="N22" sqref="N22"/>
    </sheetView>
  </sheetViews>
  <sheetFormatPr defaultColWidth="9" defaultRowHeight="13.2" x14ac:dyDescent="0.25"/>
  <cols>
    <col min="1" max="1" width="8.44140625" hidden="1" customWidth="1"/>
    <col min="2" max="2" width="13.44140625" customWidth="1"/>
    <col min="3" max="3" width="7.44140625" style="52" customWidth="1"/>
    <col min="4" max="4" width="13" style="52" customWidth="1"/>
    <col min="5" max="5" width="9.6640625" style="52" customWidth="1"/>
    <col min="6" max="6" width="11.6640625" customWidth="1"/>
    <col min="7" max="9" width="13" customWidth="1"/>
    <col min="10" max="10" width="5.5546875" customWidth="1"/>
    <col min="11" max="11" width="4.33203125" customWidth="1"/>
    <col min="12" max="15" width="10.6640625" customWidth="1"/>
  </cols>
  <sheetData>
    <row r="1" spans="1:15" ht="33.75" customHeight="1" x14ac:dyDescent="0.25">
      <c r="A1" s="47" t="s">
        <v>38</v>
      </c>
      <c r="B1" s="77" t="s">
        <v>4</v>
      </c>
      <c r="C1" s="78"/>
      <c r="D1" s="78"/>
      <c r="E1" s="78"/>
      <c r="F1" s="78"/>
      <c r="G1" s="78"/>
      <c r="H1" s="78"/>
      <c r="I1" s="78"/>
      <c r="J1" s="79"/>
    </row>
    <row r="2" spans="1:15" ht="36" customHeight="1" x14ac:dyDescent="0.25">
      <c r="A2" s="2"/>
      <c r="B2" s="116" t="s">
        <v>24</v>
      </c>
      <c r="C2" s="117"/>
      <c r="D2" s="118" t="s">
        <v>49</v>
      </c>
      <c r="E2" s="119" t="s">
        <v>50</v>
      </c>
      <c r="F2" s="120"/>
      <c r="G2" s="120"/>
      <c r="H2" s="120"/>
      <c r="I2" s="120"/>
      <c r="J2" s="121"/>
      <c r="O2" s="1"/>
    </row>
    <row r="3" spans="1:15" ht="27" customHeight="1" x14ac:dyDescent="0.25">
      <c r="A3" s="2"/>
      <c r="B3" s="122" t="s">
        <v>47</v>
      </c>
      <c r="C3" s="117"/>
      <c r="D3" s="123" t="s">
        <v>45</v>
      </c>
      <c r="E3" s="124" t="s">
        <v>46</v>
      </c>
      <c r="F3" s="125"/>
      <c r="G3" s="125"/>
      <c r="H3" s="125"/>
      <c r="I3" s="125"/>
      <c r="J3" s="126"/>
    </row>
    <row r="4" spans="1:15" ht="23.25" customHeight="1" x14ac:dyDescent="0.25">
      <c r="A4" s="115">
        <v>3761</v>
      </c>
      <c r="B4" s="127" t="s">
        <v>48</v>
      </c>
      <c r="C4" s="128"/>
      <c r="D4" s="129" t="s">
        <v>43</v>
      </c>
      <c r="E4" s="130" t="s">
        <v>44</v>
      </c>
      <c r="F4" s="131"/>
      <c r="G4" s="131"/>
      <c r="H4" s="131"/>
      <c r="I4" s="131"/>
      <c r="J4" s="132"/>
    </row>
    <row r="5" spans="1:15" ht="24" customHeight="1" x14ac:dyDescent="0.25">
      <c r="A5" s="2"/>
      <c r="B5" s="31" t="s">
        <v>23</v>
      </c>
      <c r="D5" s="96"/>
      <c r="E5" s="97"/>
      <c r="F5" s="97"/>
      <c r="G5" s="97"/>
      <c r="H5" s="18" t="s">
        <v>42</v>
      </c>
      <c r="I5" s="22"/>
      <c r="J5" s="8"/>
    </row>
    <row r="6" spans="1:15" ht="15.75" customHeight="1" x14ac:dyDescent="0.25">
      <c r="A6" s="2"/>
      <c r="B6" s="28"/>
      <c r="C6" s="55"/>
      <c r="D6" s="86"/>
      <c r="E6" s="98"/>
      <c r="F6" s="98"/>
      <c r="G6" s="98"/>
      <c r="H6" s="18" t="s">
        <v>36</v>
      </c>
      <c r="I6" s="22"/>
      <c r="J6" s="8"/>
    </row>
    <row r="7" spans="1:15" ht="15.75" customHeight="1" x14ac:dyDescent="0.25">
      <c r="A7" s="2"/>
      <c r="B7" s="29"/>
      <c r="C7" s="56"/>
      <c r="D7" s="53"/>
      <c r="E7" s="99"/>
      <c r="F7" s="100"/>
      <c r="G7" s="100"/>
      <c r="H7" s="24"/>
      <c r="I7" s="23"/>
      <c r="J7" s="34"/>
    </row>
    <row r="8" spans="1:15" ht="24" hidden="1" customHeight="1" x14ac:dyDescent="0.25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5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5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5">
      <c r="A11" s="2"/>
      <c r="B11" s="31" t="s">
        <v>20</v>
      </c>
      <c r="D11" s="88"/>
      <c r="E11" s="88"/>
      <c r="F11" s="88"/>
      <c r="G11" s="88"/>
      <c r="H11" s="18" t="s">
        <v>42</v>
      </c>
      <c r="I11" s="22"/>
      <c r="J11" s="8"/>
    </row>
    <row r="12" spans="1:15" ht="15.75" customHeight="1" x14ac:dyDescent="0.25">
      <c r="A12" s="2"/>
      <c r="B12" s="28"/>
      <c r="C12" s="55"/>
      <c r="D12" s="93"/>
      <c r="E12" s="93"/>
      <c r="F12" s="93"/>
      <c r="G12" s="93"/>
      <c r="H12" s="18" t="s">
        <v>36</v>
      </c>
      <c r="I12" s="22"/>
      <c r="J12" s="8"/>
    </row>
    <row r="13" spans="1:15" ht="15.75" customHeight="1" x14ac:dyDescent="0.25">
      <c r="A13" s="2"/>
      <c r="B13" s="29"/>
      <c r="C13" s="56"/>
      <c r="D13" s="53"/>
      <c r="E13" s="94"/>
      <c r="F13" s="95"/>
      <c r="G13" s="95"/>
      <c r="H13" s="19"/>
      <c r="I13" s="23"/>
      <c r="J13" s="34"/>
    </row>
    <row r="14" spans="1:15" ht="24" customHeight="1" x14ac:dyDescent="0.25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5">
      <c r="A15" s="2"/>
      <c r="B15" s="35" t="s">
        <v>34</v>
      </c>
      <c r="C15" s="61"/>
      <c r="D15" s="54"/>
      <c r="E15" s="87"/>
      <c r="F15" s="87"/>
      <c r="G15" s="89"/>
      <c r="H15" s="89"/>
      <c r="I15" s="89" t="s">
        <v>31</v>
      </c>
      <c r="J15" s="90"/>
    </row>
    <row r="16" spans="1:15" ht="23.25" customHeight="1" x14ac:dyDescent="0.25">
      <c r="A16" s="194" t="s">
        <v>26</v>
      </c>
      <c r="B16" s="38" t="s">
        <v>26</v>
      </c>
      <c r="C16" s="62"/>
      <c r="D16" s="63"/>
      <c r="E16" s="83"/>
      <c r="F16" s="84"/>
      <c r="G16" s="83"/>
      <c r="H16" s="84"/>
      <c r="I16" s="83">
        <v>-303425.57</v>
      </c>
      <c r="J16" s="85"/>
    </row>
    <row r="17" spans="1:10" ht="23.25" customHeight="1" x14ac:dyDescent="0.25">
      <c r="A17" s="194" t="s">
        <v>27</v>
      </c>
      <c r="B17" s="38" t="s">
        <v>27</v>
      </c>
      <c r="C17" s="62"/>
      <c r="D17" s="63"/>
      <c r="E17" s="83"/>
      <c r="F17" s="84"/>
      <c r="G17" s="83"/>
      <c r="H17" s="84"/>
      <c r="I17" s="83">
        <v>-4872</v>
      </c>
      <c r="J17" s="85"/>
    </row>
    <row r="18" spans="1:10" ht="23.25" customHeight="1" x14ac:dyDescent="0.25">
      <c r="A18" s="194" t="s">
        <v>28</v>
      </c>
      <c r="B18" s="38" t="s">
        <v>28</v>
      </c>
      <c r="C18" s="62"/>
      <c r="D18" s="63"/>
      <c r="E18" s="83"/>
      <c r="F18" s="84"/>
      <c r="G18" s="83"/>
      <c r="H18" s="84"/>
      <c r="I18" s="83">
        <v>0</v>
      </c>
      <c r="J18" s="85"/>
    </row>
    <row r="19" spans="1:10" ht="23.25" customHeight="1" x14ac:dyDescent="0.25">
      <c r="A19" s="194" t="s">
        <v>69</v>
      </c>
      <c r="B19" s="38" t="s">
        <v>29</v>
      </c>
      <c r="C19" s="62"/>
      <c r="D19" s="63"/>
      <c r="E19" s="83"/>
      <c r="F19" s="84"/>
      <c r="G19" s="83"/>
      <c r="H19" s="84"/>
      <c r="I19" s="83">
        <v>0</v>
      </c>
      <c r="J19" s="85"/>
    </row>
    <row r="20" spans="1:10" ht="23.25" customHeight="1" x14ac:dyDescent="0.25">
      <c r="A20" s="194" t="s">
        <v>70</v>
      </c>
      <c r="B20" s="38" t="s">
        <v>30</v>
      </c>
      <c r="C20" s="62"/>
      <c r="D20" s="63"/>
      <c r="E20" s="83"/>
      <c r="F20" s="84"/>
      <c r="G20" s="83"/>
      <c r="H20" s="84"/>
      <c r="I20" s="83">
        <v>0</v>
      </c>
      <c r="J20" s="85"/>
    </row>
    <row r="21" spans="1:10" ht="23.25" customHeight="1" x14ac:dyDescent="0.25">
      <c r="A21" s="2"/>
      <c r="B21" s="48" t="s">
        <v>31</v>
      </c>
      <c r="C21" s="64"/>
      <c r="D21" s="65"/>
      <c r="E21" s="91"/>
      <c r="F21" s="92"/>
      <c r="G21" s="91"/>
      <c r="H21" s="92"/>
      <c r="I21" s="91">
        <f>SUM(I16:J20)</f>
        <v>-308297.57</v>
      </c>
      <c r="J21" s="106"/>
    </row>
    <row r="22" spans="1:10" ht="33" customHeight="1" x14ac:dyDescent="0.25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5">
      <c r="A23" s="2"/>
      <c r="B23" s="38" t="s">
        <v>13</v>
      </c>
      <c r="C23" s="62"/>
      <c r="D23" s="63"/>
      <c r="E23" s="67">
        <v>12</v>
      </c>
      <c r="F23" s="39" t="s">
        <v>0</v>
      </c>
      <c r="G23" s="104">
        <v>0</v>
      </c>
      <c r="H23" s="105"/>
      <c r="I23" s="105"/>
      <c r="J23" s="40" t="str">
        <f t="shared" ref="J23:J28" si="0">Mena</f>
        <v>CZK</v>
      </c>
    </row>
    <row r="24" spans="1:10" ht="23.25" customHeight="1" x14ac:dyDescent="0.25">
      <c r="A24" s="2"/>
      <c r="B24" s="38" t="s">
        <v>14</v>
      </c>
      <c r="C24" s="62"/>
      <c r="D24" s="63"/>
      <c r="E24" s="67">
        <f>SazbaDPH1</f>
        <v>12</v>
      </c>
      <c r="F24" s="39" t="s">
        <v>0</v>
      </c>
      <c r="G24" s="102">
        <v>0</v>
      </c>
      <c r="H24" s="103"/>
      <c r="I24" s="103"/>
      <c r="J24" s="40" t="str">
        <f t="shared" si="0"/>
        <v>CZK</v>
      </c>
    </row>
    <row r="25" spans="1:10" ht="23.25" customHeight="1" x14ac:dyDescent="0.25">
      <c r="A25" s="2"/>
      <c r="B25" s="38" t="s">
        <v>15</v>
      </c>
      <c r="C25" s="62"/>
      <c r="D25" s="63"/>
      <c r="E25" s="67">
        <v>21</v>
      </c>
      <c r="F25" s="39" t="s">
        <v>0</v>
      </c>
      <c r="G25" s="104">
        <v>-308297.57</v>
      </c>
      <c r="H25" s="105"/>
      <c r="I25" s="105"/>
      <c r="J25" s="40" t="str">
        <f t="shared" si="0"/>
        <v>CZK</v>
      </c>
    </row>
    <row r="26" spans="1:10" ht="23.25" customHeight="1" x14ac:dyDescent="0.25">
      <c r="A26" s="2"/>
      <c r="B26" s="32" t="s">
        <v>16</v>
      </c>
      <c r="C26" s="68"/>
      <c r="D26" s="54"/>
      <c r="E26" s="69">
        <f>SazbaDPH2</f>
        <v>21</v>
      </c>
      <c r="F26" s="30" t="s">
        <v>0</v>
      </c>
      <c r="G26" s="80">
        <v>-64742.49</v>
      </c>
      <c r="H26" s="81"/>
      <c r="I26" s="81"/>
      <c r="J26" s="37" t="str">
        <f t="shared" si="0"/>
        <v>CZK</v>
      </c>
    </row>
    <row r="27" spans="1:10" ht="23.25" customHeight="1" thickBot="1" x14ac:dyDescent="0.3">
      <c r="A27" s="2"/>
      <c r="B27" s="31" t="s">
        <v>5</v>
      </c>
      <c r="C27" s="70"/>
      <c r="D27" s="71"/>
      <c r="E27" s="70"/>
      <c r="F27" s="16"/>
      <c r="G27" s="82">
        <v>0</v>
      </c>
      <c r="H27" s="82"/>
      <c r="I27" s="82"/>
      <c r="J27" s="41" t="str">
        <f t="shared" si="0"/>
        <v>CZK</v>
      </c>
    </row>
    <row r="28" spans="1:10" ht="27.75" hidden="1" customHeight="1" thickBot="1" x14ac:dyDescent="0.3">
      <c r="A28" s="2"/>
      <c r="B28" s="163" t="s">
        <v>25</v>
      </c>
      <c r="C28" s="164"/>
      <c r="D28" s="164"/>
      <c r="E28" s="165"/>
      <c r="F28" s="166"/>
      <c r="G28" s="167">
        <v>-308297.57</v>
      </c>
      <c r="H28" s="168"/>
      <c r="I28" s="168"/>
      <c r="J28" s="169" t="str">
        <f t="shared" si="0"/>
        <v>CZK</v>
      </c>
    </row>
    <row r="29" spans="1:10" ht="27.75" customHeight="1" thickBot="1" x14ac:dyDescent="0.3">
      <c r="A29" s="2"/>
      <c r="B29" s="163" t="s">
        <v>37</v>
      </c>
      <c r="C29" s="170"/>
      <c r="D29" s="170"/>
      <c r="E29" s="170"/>
      <c r="F29" s="171"/>
      <c r="G29" s="167">
        <v>-373040.06</v>
      </c>
      <c r="H29" s="167"/>
      <c r="I29" s="167"/>
      <c r="J29" s="172" t="s">
        <v>53</v>
      </c>
    </row>
    <row r="30" spans="1:10" ht="12.75" customHeight="1" x14ac:dyDescent="0.25">
      <c r="A30" s="2"/>
      <c r="B30" s="2"/>
      <c r="J30" s="9"/>
    </row>
    <row r="31" spans="1:10" ht="30" customHeight="1" x14ac:dyDescent="0.25">
      <c r="A31" s="2"/>
      <c r="B31" s="2"/>
      <c r="J31" s="9"/>
    </row>
    <row r="32" spans="1:10" ht="18.75" customHeight="1" x14ac:dyDescent="0.25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5">
      <c r="A33" s="2"/>
      <c r="B33" s="2"/>
      <c r="J33" s="9"/>
    </row>
    <row r="34" spans="1:10" s="21" customFormat="1" ht="18.75" customHeight="1" x14ac:dyDescent="0.25">
      <c r="A34" s="20"/>
      <c r="B34" s="20"/>
      <c r="C34" s="74"/>
      <c r="D34" s="107"/>
      <c r="E34" s="108"/>
      <c r="G34" s="109"/>
      <c r="H34" s="110"/>
      <c r="I34" s="110"/>
      <c r="J34" s="25"/>
    </row>
    <row r="35" spans="1:10" ht="12.75" customHeight="1" x14ac:dyDescent="0.25">
      <c r="A35" s="2"/>
      <c r="B35" s="2"/>
      <c r="D35" s="101" t="s">
        <v>2</v>
      </c>
      <c r="E35" s="101"/>
      <c r="H35" s="10" t="s">
        <v>3</v>
      </c>
      <c r="J35" s="9"/>
    </row>
    <row r="36" spans="1:10" ht="13.5" customHeight="1" thickBot="1" x14ac:dyDescent="0.3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5">
      <c r="B37" s="135" t="s">
        <v>17</v>
      </c>
      <c r="C37" s="136"/>
      <c r="D37" s="136"/>
      <c r="E37" s="136"/>
      <c r="F37" s="137"/>
      <c r="G37" s="137"/>
      <c r="H37" s="137"/>
      <c r="I37" s="137"/>
      <c r="J37" s="138"/>
    </row>
    <row r="38" spans="1:10" ht="25.5" hidden="1" customHeight="1" x14ac:dyDescent="0.25">
      <c r="A38" s="134" t="s">
        <v>39</v>
      </c>
      <c r="B38" s="139" t="s">
        <v>18</v>
      </c>
      <c r="C38" s="140" t="s">
        <v>6</v>
      </c>
      <c r="D38" s="140"/>
      <c r="E38" s="140"/>
      <c r="F38" s="141" t="str">
        <f>B23</f>
        <v>Základ pro sníženou DPH</v>
      </c>
      <c r="G38" s="141" t="str">
        <f>B25</f>
        <v>Základ pro základní DPH</v>
      </c>
      <c r="H38" s="142" t="s">
        <v>19</v>
      </c>
      <c r="I38" s="142" t="s">
        <v>1</v>
      </c>
      <c r="J38" s="143" t="s">
        <v>0</v>
      </c>
    </row>
    <row r="39" spans="1:10" ht="25.5" hidden="1" customHeight="1" x14ac:dyDescent="0.25">
      <c r="A39" s="134">
        <v>1</v>
      </c>
      <c r="B39" s="144" t="s">
        <v>51</v>
      </c>
      <c r="C39" s="145"/>
      <c r="D39" s="145"/>
      <c r="E39" s="145"/>
      <c r="F39" s="146">
        <v>0</v>
      </c>
      <c r="G39" s="147">
        <v>-308297.57</v>
      </c>
      <c r="H39" s="148">
        <v>-64742.49</v>
      </c>
      <c r="I39" s="148">
        <v>-373040.06</v>
      </c>
      <c r="J39" s="149">
        <f>IF(_xlfn.SINGLE(CenaCelkemVypocet)=0,"",I39/_xlfn.SINGLE(CenaCelkemVypocet)*100)</f>
        <v>100</v>
      </c>
    </row>
    <row r="40" spans="1:10" ht="25.5" hidden="1" customHeight="1" x14ac:dyDescent="0.25">
      <c r="A40" s="134">
        <v>2</v>
      </c>
      <c r="B40" s="150" t="s">
        <v>45</v>
      </c>
      <c r="C40" s="151" t="s">
        <v>46</v>
      </c>
      <c r="D40" s="151"/>
      <c r="E40" s="151"/>
      <c r="F40" s="152">
        <v>0</v>
      </c>
      <c r="G40" s="153">
        <v>-308297.57</v>
      </c>
      <c r="H40" s="153">
        <v>-64742.49</v>
      </c>
      <c r="I40" s="153">
        <v>-373040.06</v>
      </c>
      <c r="J40" s="154">
        <f>IF(_xlfn.SINGLE(CenaCelkemVypocet)=0,"",I40/_xlfn.SINGLE(CenaCelkemVypocet)*100)</f>
        <v>100</v>
      </c>
    </row>
    <row r="41" spans="1:10" ht="25.5" hidden="1" customHeight="1" x14ac:dyDescent="0.25">
      <c r="A41" s="134">
        <v>3</v>
      </c>
      <c r="B41" s="155" t="s">
        <v>43</v>
      </c>
      <c r="C41" s="145" t="s">
        <v>44</v>
      </c>
      <c r="D41" s="145"/>
      <c r="E41" s="145"/>
      <c r="F41" s="156">
        <v>0</v>
      </c>
      <c r="G41" s="148">
        <v>-308297.57</v>
      </c>
      <c r="H41" s="148">
        <v>-64742.49</v>
      </c>
      <c r="I41" s="148">
        <v>-373040.06</v>
      </c>
      <c r="J41" s="149">
        <f>IF(_xlfn.SINGLE(CenaCelkemVypocet)=0,"",I41/_xlfn.SINGLE(CenaCelkemVypocet)*100)</f>
        <v>100</v>
      </c>
    </row>
    <row r="42" spans="1:10" ht="25.5" hidden="1" customHeight="1" x14ac:dyDescent="0.25">
      <c r="A42" s="134"/>
      <c r="B42" s="157" t="s">
        <v>52</v>
      </c>
      <c r="C42" s="158"/>
      <c r="D42" s="158"/>
      <c r="E42" s="159"/>
      <c r="F42" s="160">
        <f>SUMIF(A39:A41,"=1",F39:F41)</f>
        <v>0</v>
      </c>
      <c r="G42" s="161">
        <f>SUMIF(A39:A41,"=1",G39:G41)</f>
        <v>-308297.57</v>
      </c>
      <c r="H42" s="161">
        <f>SUMIF(A39:A41,"=1",H39:H41)</f>
        <v>-64742.49</v>
      </c>
      <c r="I42" s="161">
        <f>SUMIF(A39:A41,"=1",I39:I41)</f>
        <v>-373040.06</v>
      </c>
      <c r="J42" s="162">
        <f>SUMIF(A39:A41,"=1",J39:J41)</f>
        <v>100</v>
      </c>
    </row>
    <row r="46" spans="1:10" ht="15.6" x14ac:dyDescent="0.3">
      <c r="B46" s="173" t="s">
        <v>54</v>
      </c>
    </row>
    <row r="48" spans="1:10" ht="25.5" customHeight="1" x14ac:dyDescent="0.25">
      <c r="A48" s="175"/>
      <c r="B48" s="178" t="s">
        <v>18</v>
      </c>
      <c r="C48" s="178" t="s">
        <v>6</v>
      </c>
      <c r="D48" s="179"/>
      <c r="E48" s="179"/>
      <c r="F48" s="180" t="s">
        <v>55</v>
      </c>
      <c r="G48" s="180"/>
      <c r="H48" s="180"/>
      <c r="I48" s="180" t="s">
        <v>31</v>
      </c>
      <c r="J48" s="180" t="s">
        <v>0</v>
      </c>
    </row>
    <row r="49" spans="1:10" ht="36.75" customHeight="1" x14ac:dyDescent="0.25">
      <c r="A49" s="176"/>
      <c r="B49" s="181" t="s">
        <v>43</v>
      </c>
      <c r="C49" s="182" t="s">
        <v>56</v>
      </c>
      <c r="D49" s="183"/>
      <c r="E49" s="183"/>
      <c r="F49" s="192" t="s">
        <v>26</v>
      </c>
      <c r="G49" s="184"/>
      <c r="H49" s="184"/>
      <c r="I49" s="184">
        <v>-85680.13</v>
      </c>
      <c r="J49" s="189">
        <f>IF(I56=0,"",I49/I56*100)</f>
        <v>27.791373769180211</v>
      </c>
    </row>
    <row r="50" spans="1:10" ht="36.75" customHeight="1" x14ac:dyDescent="0.25">
      <c r="A50" s="176"/>
      <c r="B50" s="181" t="s">
        <v>57</v>
      </c>
      <c r="C50" s="182" t="s">
        <v>58</v>
      </c>
      <c r="D50" s="183"/>
      <c r="E50" s="183"/>
      <c r="F50" s="192" t="s">
        <v>26</v>
      </c>
      <c r="G50" s="184"/>
      <c r="H50" s="184"/>
      <c r="I50" s="184">
        <v>-166387.5</v>
      </c>
      <c r="J50" s="189">
        <f>IF(I56=0,"",I50/I56*100)</f>
        <v>53.96977342377366</v>
      </c>
    </row>
    <row r="51" spans="1:10" ht="36.75" customHeight="1" x14ac:dyDescent="0.25">
      <c r="A51" s="176"/>
      <c r="B51" s="181" t="s">
        <v>59</v>
      </c>
      <c r="C51" s="182" t="s">
        <v>60</v>
      </c>
      <c r="D51" s="183"/>
      <c r="E51" s="183"/>
      <c r="F51" s="192" t="s">
        <v>26</v>
      </c>
      <c r="G51" s="184"/>
      <c r="H51" s="184"/>
      <c r="I51" s="184">
        <v>3133.61</v>
      </c>
      <c r="J51" s="189">
        <f>IF(I56=0,"",I51/I56*100)</f>
        <v>-1.0164238401230343</v>
      </c>
    </row>
    <row r="52" spans="1:10" ht="36.75" customHeight="1" x14ac:dyDescent="0.25">
      <c r="A52" s="176"/>
      <c r="B52" s="181" t="s">
        <v>61</v>
      </c>
      <c r="C52" s="182" t="s">
        <v>62</v>
      </c>
      <c r="D52" s="183"/>
      <c r="E52" s="183"/>
      <c r="F52" s="192" t="s">
        <v>26</v>
      </c>
      <c r="G52" s="184"/>
      <c r="H52" s="184"/>
      <c r="I52" s="184">
        <v>50413.440000000002</v>
      </c>
      <c r="J52" s="189">
        <f>IF(I56=0,"",I52/I56*100)</f>
        <v>-16.352201543463348</v>
      </c>
    </row>
    <row r="53" spans="1:10" ht="36.75" customHeight="1" x14ac:dyDescent="0.25">
      <c r="A53" s="176"/>
      <c r="B53" s="181" t="s">
        <v>63</v>
      </c>
      <c r="C53" s="182" t="s">
        <v>64</v>
      </c>
      <c r="D53" s="183"/>
      <c r="E53" s="183"/>
      <c r="F53" s="192" t="s">
        <v>26</v>
      </c>
      <c r="G53" s="184"/>
      <c r="H53" s="184"/>
      <c r="I53" s="184">
        <v>-94789</v>
      </c>
      <c r="J53" s="189">
        <f>IF(I56=0,"",I53/I56*100)</f>
        <v>30.745944575560554</v>
      </c>
    </row>
    <row r="54" spans="1:10" ht="36.75" customHeight="1" x14ac:dyDescent="0.25">
      <c r="A54" s="176"/>
      <c r="B54" s="181" t="s">
        <v>65</v>
      </c>
      <c r="C54" s="182" t="s">
        <v>66</v>
      </c>
      <c r="D54" s="183"/>
      <c r="E54" s="183"/>
      <c r="F54" s="192" t="s">
        <v>26</v>
      </c>
      <c r="G54" s="184"/>
      <c r="H54" s="184"/>
      <c r="I54" s="184">
        <v>-10115.99</v>
      </c>
      <c r="J54" s="189">
        <f>IF(I56=0,"",I54/I56*100)</f>
        <v>3.2812422102451206</v>
      </c>
    </row>
    <row r="55" spans="1:10" ht="36.75" customHeight="1" x14ac:dyDescent="0.25">
      <c r="A55" s="176"/>
      <c r="B55" s="181" t="s">
        <v>67</v>
      </c>
      <c r="C55" s="182" t="s">
        <v>68</v>
      </c>
      <c r="D55" s="183"/>
      <c r="E55" s="183"/>
      <c r="F55" s="192" t="s">
        <v>27</v>
      </c>
      <c r="G55" s="184"/>
      <c r="H55" s="184"/>
      <c r="I55" s="184">
        <v>-4872</v>
      </c>
      <c r="J55" s="189">
        <f>IF(I56=0,"",I55/I56*100)</f>
        <v>1.5802914048268366</v>
      </c>
    </row>
    <row r="56" spans="1:10" ht="25.5" customHeight="1" x14ac:dyDescent="0.25">
      <c r="A56" s="177"/>
      <c r="B56" s="185" t="s">
        <v>1</v>
      </c>
      <c r="C56" s="186"/>
      <c r="D56" s="187"/>
      <c r="E56" s="187"/>
      <c r="F56" s="193"/>
      <c r="G56" s="188"/>
      <c r="H56" s="188"/>
      <c r="I56" s="188">
        <f>SUM(I49:I55)</f>
        <v>-308297.57</v>
      </c>
      <c r="J56" s="190">
        <f>SUM(J49:J55)</f>
        <v>100</v>
      </c>
    </row>
    <row r="57" spans="1:10" x14ac:dyDescent="0.25">
      <c r="F57" s="133"/>
      <c r="G57" s="133"/>
      <c r="H57" s="133"/>
      <c r="I57" s="133"/>
      <c r="J57" s="191"/>
    </row>
    <row r="58" spans="1:10" x14ac:dyDescent="0.25">
      <c r="F58" s="133"/>
      <c r="G58" s="133"/>
      <c r="H58" s="133"/>
      <c r="I58" s="133"/>
      <c r="J58" s="191"/>
    </row>
    <row r="59" spans="1:10" x14ac:dyDescent="0.25">
      <c r="F59" s="133"/>
      <c r="G59" s="133"/>
      <c r="H59" s="133"/>
      <c r="I59" s="133"/>
      <c r="J59" s="191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2">
    <mergeCell ref="C55:E55"/>
    <mergeCell ref="C50:E50"/>
    <mergeCell ref="C51:E51"/>
    <mergeCell ref="C52:E52"/>
    <mergeCell ref="C53:E53"/>
    <mergeCell ref="C54:E54"/>
    <mergeCell ref="C39:E39"/>
    <mergeCell ref="C40:E40"/>
    <mergeCell ref="C41:E41"/>
    <mergeCell ref="B42:E42"/>
    <mergeCell ref="C49:E49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09375" defaultRowHeight="13.2" x14ac:dyDescent="0.25"/>
  <cols>
    <col min="1" max="1" width="4.33203125" style="3" customWidth="1"/>
    <col min="2" max="2" width="14.44140625" style="3" customWidth="1"/>
    <col min="3" max="3" width="38.33203125" style="7" customWidth="1"/>
    <col min="4" max="4" width="4.5546875" style="3" customWidth="1"/>
    <col min="5" max="5" width="10.5546875" style="3" customWidth="1"/>
    <col min="6" max="6" width="9.88671875" style="3" customWidth="1"/>
    <col min="7" max="7" width="12.6640625" style="3" customWidth="1"/>
    <col min="8" max="16384" width="9.109375" style="3"/>
  </cols>
  <sheetData>
    <row r="1" spans="1:7" ht="15.6" x14ac:dyDescent="0.25">
      <c r="A1" s="111" t="s">
        <v>7</v>
      </c>
      <c r="B1" s="111"/>
      <c r="C1" s="112"/>
      <c r="D1" s="111"/>
      <c r="E1" s="111"/>
      <c r="F1" s="111"/>
      <c r="G1" s="111"/>
    </row>
    <row r="2" spans="1:7" ht="24.9" customHeight="1" x14ac:dyDescent="0.25">
      <c r="A2" s="50" t="s">
        <v>8</v>
      </c>
      <c r="B2" s="49"/>
      <c r="C2" s="113"/>
      <c r="D2" s="113"/>
      <c r="E2" s="113"/>
      <c r="F2" s="113"/>
      <c r="G2" s="114"/>
    </row>
    <row r="3" spans="1:7" ht="24.9" customHeight="1" x14ac:dyDescent="0.25">
      <c r="A3" s="50" t="s">
        <v>9</v>
      </c>
      <c r="B3" s="49"/>
      <c r="C3" s="113"/>
      <c r="D3" s="113"/>
      <c r="E3" s="113"/>
      <c r="F3" s="113"/>
      <c r="G3" s="114"/>
    </row>
    <row r="4" spans="1:7" ht="24.9" customHeight="1" x14ac:dyDescent="0.25">
      <c r="A4" s="50" t="s">
        <v>10</v>
      </c>
      <c r="B4" s="49"/>
      <c r="C4" s="113"/>
      <c r="D4" s="113"/>
      <c r="E4" s="113"/>
      <c r="F4" s="113"/>
      <c r="G4" s="114"/>
    </row>
    <row r="5" spans="1:7" x14ac:dyDescent="0.25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8303C-4FC3-4C4E-8ADE-E9CD15690A81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2" x14ac:dyDescent="0.25"/>
  <cols>
    <col min="1" max="1" width="3.44140625" customWidth="1"/>
    <col min="2" max="2" width="12.6640625" style="174" customWidth="1"/>
    <col min="3" max="3" width="38.33203125" style="174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195" t="s">
        <v>7</v>
      </c>
      <c r="B1" s="195"/>
      <c r="C1" s="195"/>
      <c r="D1" s="195"/>
      <c r="E1" s="195"/>
      <c r="F1" s="195"/>
      <c r="G1" s="195"/>
      <c r="AG1" t="s">
        <v>71</v>
      </c>
    </row>
    <row r="2" spans="1:60" ht="25.05" customHeight="1" x14ac:dyDescent="0.25">
      <c r="A2" s="196" t="s">
        <v>8</v>
      </c>
      <c r="B2" s="49" t="s">
        <v>49</v>
      </c>
      <c r="C2" s="199" t="s">
        <v>50</v>
      </c>
      <c r="D2" s="197"/>
      <c r="E2" s="197"/>
      <c r="F2" s="197"/>
      <c r="G2" s="198"/>
      <c r="AG2" t="s">
        <v>72</v>
      </c>
    </row>
    <row r="3" spans="1:60" ht="25.05" customHeight="1" x14ac:dyDescent="0.25">
      <c r="A3" s="196" t="s">
        <v>9</v>
      </c>
      <c r="B3" s="49" t="s">
        <v>45</v>
      </c>
      <c r="C3" s="199" t="s">
        <v>46</v>
      </c>
      <c r="D3" s="197"/>
      <c r="E3" s="197"/>
      <c r="F3" s="197"/>
      <c r="G3" s="198"/>
      <c r="AC3" s="174" t="s">
        <v>72</v>
      </c>
      <c r="AG3" t="s">
        <v>73</v>
      </c>
    </row>
    <row r="4" spans="1:60" ht="25.05" customHeight="1" x14ac:dyDescent="0.25">
      <c r="A4" s="200" t="s">
        <v>10</v>
      </c>
      <c r="B4" s="201" t="s">
        <v>74</v>
      </c>
      <c r="C4" s="202" t="s">
        <v>44</v>
      </c>
      <c r="D4" s="203"/>
      <c r="E4" s="203"/>
      <c r="F4" s="203"/>
      <c r="G4" s="204"/>
      <c r="AG4" t="s">
        <v>75</v>
      </c>
    </row>
    <row r="5" spans="1:60" x14ac:dyDescent="0.25">
      <c r="D5" s="10"/>
    </row>
    <row r="6" spans="1:60" ht="39.6" x14ac:dyDescent="0.25">
      <c r="A6" s="206" t="s">
        <v>76</v>
      </c>
      <c r="B6" s="208" t="s">
        <v>77</v>
      </c>
      <c r="C6" s="208" t="s">
        <v>78</v>
      </c>
      <c r="D6" s="207" t="s">
        <v>79</v>
      </c>
      <c r="E6" s="206" t="s">
        <v>80</v>
      </c>
      <c r="F6" s="205" t="s">
        <v>81</v>
      </c>
      <c r="G6" s="206" t="s">
        <v>31</v>
      </c>
      <c r="H6" s="209" t="s">
        <v>32</v>
      </c>
      <c r="I6" s="209" t="s">
        <v>82</v>
      </c>
      <c r="J6" s="209" t="s">
        <v>33</v>
      </c>
      <c r="K6" s="209" t="s">
        <v>83</v>
      </c>
      <c r="L6" s="209" t="s">
        <v>84</v>
      </c>
      <c r="M6" s="209" t="s">
        <v>85</v>
      </c>
      <c r="N6" s="209" t="s">
        <v>86</v>
      </c>
      <c r="O6" s="209" t="s">
        <v>87</v>
      </c>
      <c r="P6" s="209" t="s">
        <v>88</v>
      </c>
      <c r="Q6" s="209" t="s">
        <v>89</v>
      </c>
      <c r="R6" s="209" t="s">
        <v>90</v>
      </c>
      <c r="S6" s="209" t="s">
        <v>91</v>
      </c>
      <c r="T6" s="209" t="s">
        <v>92</v>
      </c>
      <c r="U6" s="209" t="s">
        <v>93</v>
      </c>
      <c r="V6" s="209" t="s">
        <v>94</v>
      </c>
      <c r="W6" s="209" t="s">
        <v>95</v>
      </c>
      <c r="X6" s="209" t="s">
        <v>96</v>
      </c>
      <c r="Y6" s="209" t="s">
        <v>97</v>
      </c>
    </row>
    <row r="7" spans="1:60" hidden="1" x14ac:dyDescent="0.25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5">
      <c r="A8" s="221" t="s">
        <v>98</v>
      </c>
      <c r="B8" s="222" t="s">
        <v>43</v>
      </c>
      <c r="C8" s="239" t="s">
        <v>56</v>
      </c>
      <c r="D8" s="223"/>
      <c r="E8" s="224"/>
      <c r="F8" s="225"/>
      <c r="G8" s="226">
        <v>-85680.13</v>
      </c>
      <c r="H8" s="220"/>
      <c r="I8" s="220">
        <v>-25084.21</v>
      </c>
      <c r="J8" s="220"/>
      <c r="K8" s="220">
        <v>-60595.92</v>
      </c>
      <c r="L8" s="220"/>
      <c r="M8" s="220"/>
      <c r="N8" s="219"/>
      <c r="O8" s="219"/>
      <c r="P8" s="219"/>
      <c r="Q8" s="219"/>
      <c r="R8" s="220"/>
      <c r="S8" s="220"/>
      <c r="T8" s="220"/>
      <c r="U8" s="220"/>
      <c r="V8" s="220"/>
      <c r="W8" s="220"/>
      <c r="X8" s="220"/>
      <c r="Y8" s="220"/>
      <c r="AG8" t="s">
        <v>99</v>
      </c>
    </row>
    <row r="9" spans="1:60" ht="20.399999999999999" x14ac:dyDescent="0.25">
      <c r="A9" s="227">
        <v>1</v>
      </c>
      <c r="B9" s="228" t="s">
        <v>100</v>
      </c>
      <c r="C9" s="240" t="s">
        <v>101</v>
      </c>
      <c r="D9" s="229" t="s">
        <v>102</v>
      </c>
      <c r="E9" s="230">
        <v>-5</v>
      </c>
      <c r="F9" s="231">
        <v>4510</v>
      </c>
      <c r="G9" s="232">
        <v>-22550</v>
      </c>
      <c r="H9" s="216">
        <v>104.93</v>
      </c>
      <c r="I9" s="216">
        <v>-524.65000000000009</v>
      </c>
      <c r="J9" s="216">
        <v>4405.07</v>
      </c>
      <c r="K9" s="216">
        <v>-22025.35</v>
      </c>
      <c r="L9" s="216">
        <v>21</v>
      </c>
      <c r="M9" s="216">
        <v>-27285.5</v>
      </c>
      <c r="N9" s="215">
        <v>3.0400000000000002E-3</v>
      </c>
      <c r="O9" s="215">
        <v>-1.5200000000000002E-2</v>
      </c>
      <c r="P9" s="215">
        <v>0</v>
      </c>
      <c r="Q9" s="215">
        <v>0</v>
      </c>
      <c r="R9" s="216"/>
      <c r="S9" s="216" t="s">
        <v>103</v>
      </c>
      <c r="T9" s="216" t="s">
        <v>103</v>
      </c>
      <c r="U9" s="216">
        <v>5.18</v>
      </c>
      <c r="V9" s="216">
        <v>-25.9</v>
      </c>
      <c r="W9" s="216"/>
      <c r="X9" s="216" t="s">
        <v>104</v>
      </c>
      <c r="Y9" s="216" t="s">
        <v>105</v>
      </c>
      <c r="Z9" s="210"/>
      <c r="AA9" s="210"/>
      <c r="AB9" s="210"/>
      <c r="AC9" s="210"/>
      <c r="AD9" s="210"/>
      <c r="AE9" s="210"/>
      <c r="AF9" s="210"/>
      <c r="AG9" s="210" t="s">
        <v>106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1" x14ac:dyDescent="0.25">
      <c r="A10" s="213"/>
      <c r="B10" s="214"/>
      <c r="C10" s="241" t="s">
        <v>107</v>
      </c>
      <c r="D10" s="217"/>
      <c r="E10" s="218">
        <v>-5</v>
      </c>
      <c r="F10" s="216"/>
      <c r="G10" s="216"/>
      <c r="H10" s="216"/>
      <c r="I10" s="216"/>
      <c r="J10" s="216"/>
      <c r="K10" s="216"/>
      <c r="L10" s="216"/>
      <c r="M10" s="216"/>
      <c r="N10" s="215"/>
      <c r="O10" s="215"/>
      <c r="P10" s="215"/>
      <c r="Q10" s="215"/>
      <c r="R10" s="216"/>
      <c r="S10" s="216"/>
      <c r="T10" s="216"/>
      <c r="U10" s="216"/>
      <c r="V10" s="216"/>
      <c r="W10" s="216"/>
      <c r="X10" s="216"/>
      <c r="Y10" s="216"/>
      <c r="Z10" s="210"/>
      <c r="AA10" s="210"/>
      <c r="AB10" s="210"/>
      <c r="AC10" s="210"/>
      <c r="AD10" s="210"/>
      <c r="AE10" s="210"/>
      <c r="AF10" s="210"/>
      <c r="AG10" s="210" t="s">
        <v>108</v>
      </c>
      <c r="AH10" s="210">
        <v>0</v>
      </c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x14ac:dyDescent="0.25">
      <c r="A11" s="233">
        <v>2</v>
      </c>
      <c r="B11" s="234" t="s">
        <v>109</v>
      </c>
      <c r="C11" s="242" t="s">
        <v>110</v>
      </c>
      <c r="D11" s="235" t="s">
        <v>102</v>
      </c>
      <c r="E11" s="236">
        <v>5</v>
      </c>
      <c r="F11" s="237">
        <v>1035</v>
      </c>
      <c r="G11" s="238">
        <v>5175</v>
      </c>
      <c r="H11" s="216">
        <v>2.27</v>
      </c>
      <c r="I11" s="216">
        <v>11.35</v>
      </c>
      <c r="J11" s="216">
        <v>1032.73</v>
      </c>
      <c r="K11" s="216">
        <v>5163.6499999999996</v>
      </c>
      <c r="L11" s="216">
        <v>21</v>
      </c>
      <c r="M11" s="216">
        <v>6261.75</v>
      </c>
      <c r="N11" s="215">
        <v>5.0000000000000002E-5</v>
      </c>
      <c r="O11" s="215">
        <v>2.5000000000000001E-4</v>
      </c>
      <c r="P11" s="215">
        <v>0</v>
      </c>
      <c r="Q11" s="215">
        <v>0</v>
      </c>
      <c r="R11" s="216"/>
      <c r="S11" s="216" t="s">
        <v>103</v>
      </c>
      <c r="T11" s="216" t="s">
        <v>103</v>
      </c>
      <c r="U11" s="216">
        <v>1.66</v>
      </c>
      <c r="V11" s="216">
        <v>8.2999999999999989</v>
      </c>
      <c r="W11" s="216"/>
      <c r="X11" s="216" t="s">
        <v>111</v>
      </c>
      <c r="Y11" s="216" t="s">
        <v>105</v>
      </c>
      <c r="Z11" s="210"/>
      <c r="AA11" s="210"/>
      <c r="AB11" s="210"/>
      <c r="AC11" s="210"/>
      <c r="AD11" s="210"/>
      <c r="AE11" s="210"/>
      <c r="AF11" s="210"/>
      <c r="AG11" s="210" t="s">
        <v>112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x14ac:dyDescent="0.25">
      <c r="A12" s="233">
        <v>3</v>
      </c>
      <c r="B12" s="234" t="s">
        <v>113</v>
      </c>
      <c r="C12" s="242" t="s">
        <v>114</v>
      </c>
      <c r="D12" s="235" t="s">
        <v>102</v>
      </c>
      <c r="E12" s="236">
        <v>5</v>
      </c>
      <c r="F12" s="237">
        <v>719</v>
      </c>
      <c r="G12" s="238">
        <v>3595</v>
      </c>
      <c r="H12" s="216">
        <v>0</v>
      </c>
      <c r="I12" s="216">
        <v>0</v>
      </c>
      <c r="J12" s="216">
        <v>719</v>
      </c>
      <c r="K12" s="216">
        <v>3595</v>
      </c>
      <c r="L12" s="216">
        <v>21</v>
      </c>
      <c r="M12" s="216">
        <v>4349.95</v>
      </c>
      <c r="N12" s="215">
        <v>0</v>
      </c>
      <c r="O12" s="215">
        <v>0</v>
      </c>
      <c r="P12" s="215">
        <v>0</v>
      </c>
      <c r="Q12" s="215">
        <v>0</v>
      </c>
      <c r="R12" s="216"/>
      <c r="S12" s="216" t="s">
        <v>103</v>
      </c>
      <c r="T12" s="216" t="s">
        <v>103</v>
      </c>
      <c r="U12" s="216">
        <v>1.27</v>
      </c>
      <c r="V12" s="216">
        <v>6.35</v>
      </c>
      <c r="W12" s="216"/>
      <c r="X12" s="216" t="s">
        <v>111</v>
      </c>
      <c r="Y12" s="216" t="s">
        <v>105</v>
      </c>
      <c r="Z12" s="210"/>
      <c r="AA12" s="210"/>
      <c r="AB12" s="210"/>
      <c r="AC12" s="210"/>
      <c r="AD12" s="210"/>
      <c r="AE12" s="210"/>
      <c r="AF12" s="210"/>
      <c r="AG12" s="210" t="s">
        <v>112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x14ac:dyDescent="0.25">
      <c r="A13" s="227">
        <v>4</v>
      </c>
      <c r="B13" s="228" t="s">
        <v>115</v>
      </c>
      <c r="C13" s="240" t="s">
        <v>116</v>
      </c>
      <c r="D13" s="229" t="s">
        <v>117</v>
      </c>
      <c r="E13" s="230">
        <v>-50</v>
      </c>
      <c r="F13" s="231">
        <v>1291</v>
      </c>
      <c r="G13" s="232">
        <v>-64550</v>
      </c>
      <c r="H13" s="216">
        <v>490.95</v>
      </c>
      <c r="I13" s="216">
        <v>-24547.5</v>
      </c>
      <c r="J13" s="216">
        <v>800.05</v>
      </c>
      <c r="K13" s="216">
        <v>-40002.5</v>
      </c>
      <c r="L13" s="216">
        <v>21</v>
      </c>
      <c r="M13" s="216">
        <v>-78105.5</v>
      </c>
      <c r="N13" s="215">
        <v>1.721E-2</v>
      </c>
      <c r="O13" s="215">
        <v>-0.86049999999999993</v>
      </c>
      <c r="P13" s="215">
        <v>0</v>
      </c>
      <c r="Q13" s="215">
        <v>0</v>
      </c>
      <c r="R13" s="216"/>
      <c r="S13" s="216" t="s">
        <v>103</v>
      </c>
      <c r="T13" s="216" t="s">
        <v>103</v>
      </c>
      <c r="U13" s="216">
        <v>0.99</v>
      </c>
      <c r="V13" s="216">
        <v>-49.5</v>
      </c>
      <c r="W13" s="216"/>
      <c r="X13" s="216" t="s">
        <v>111</v>
      </c>
      <c r="Y13" s="216" t="s">
        <v>105</v>
      </c>
      <c r="Z13" s="210"/>
      <c r="AA13" s="210"/>
      <c r="AB13" s="210"/>
      <c r="AC13" s="210"/>
      <c r="AD13" s="210"/>
      <c r="AE13" s="210"/>
      <c r="AF13" s="210"/>
      <c r="AG13" s="210" t="s">
        <v>118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1" x14ac:dyDescent="0.25">
      <c r="A14" s="213"/>
      <c r="B14" s="214"/>
      <c r="C14" s="241" t="s">
        <v>119</v>
      </c>
      <c r="D14" s="217"/>
      <c r="E14" s="218">
        <v>-100</v>
      </c>
      <c r="F14" s="216"/>
      <c r="G14" s="216"/>
      <c r="H14" s="216"/>
      <c r="I14" s="216"/>
      <c r="J14" s="216"/>
      <c r="K14" s="216"/>
      <c r="L14" s="216"/>
      <c r="M14" s="216"/>
      <c r="N14" s="215"/>
      <c r="O14" s="215"/>
      <c r="P14" s="215"/>
      <c r="Q14" s="215"/>
      <c r="R14" s="216"/>
      <c r="S14" s="216"/>
      <c r="T14" s="216"/>
      <c r="U14" s="216"/>
      <c r="V14" s="216"/>
      <c r="W14" s="216"/>
      <c r="X14" s="216"/>
      <c r="Y14" s="216"/>
      <c r="Z14" s="210"/>
      <c r="AA14" s="210"/>
      <c r="AB14" s="210"/>
      <c r="AC14" s="210"/>
      <c r="AD14" s="210"/>
      <c r="AE14" s="210"/>
      <c r="AF14" s="210"/>
      <c r="AG14" s="210" t="s">
        <v>108</v>
      </c>
      <c r="AH14" s="210">
        <v>0</v>
      </c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2" x14ac:dyDescent="0.25">
      <c r="A15" s="213"/>
      <c r="B15" s="214"/>
      <c r="C15" s="241" t="s">
        <v>120</v>
      </c>
      <c r="D15" s="217"/>
      <c r="E15" s="218">
        <v>50</v>
      </c>
      <c r="F15" s="216"/>
      <c r="G15" s="216"/>
      <c r="H15" s="216"/>
      <c r="I15" s="216"/>
      <c r="J15" s="216"/>
      <c r="K15" s="216"/>
      <c r="L15" s="216"/>
      <c r="M15" s="216"/>
      <c r="N15" s="215"/>
      <c r="O15" s="215"/>
      <c r="P15" s="215"/>
      <c r="Q15" s="215"/>
      <c r="R15" s="216"/>
      <c r="S15" s="216"/>
      <c r="T15" s="216"/>
      <c r="U15" s="216"/>
      <c r="V15" s="216"/>
      <c r="W15" s="216"/>
      <c r="X15" s="216"/>
      <c r="Y15" s="216"/>
      <c r="Z15" s="210"/>
      <c r="AA15" s="210"/>
      <c r="AB15" s="210"/>
      <c r="AC15" s="210"/>
      <c r="AD15" s="210"/>
      <c r="AE15" s="210"/>
      <c r="AF15" s="210"/>
      <c r="AG15" s="210" t="s">
        <v>108</v>
      </c>
      <c r="AH15" s="210">
        <v>0</v>
      </c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ht="20.399999999999999" x14ac:dyDescent="0.25">
      <c r="A16" s="227">
        <v>5</v>
      </c>
      <c r="B16" s="228" t="s">
        <v>121</v>
      </c>
      <c r="C16" s="240" t="s">
        <v>122</v>
      </c>
      <c r="D16" s="229" t="s">
        <v>123</v>
      </c>
      <c r="E16" s="230">
        <v>-120</v>
      </c>
      <c r="F16" s="231">
        <v>151</v>
      </c>
      <c r="G16" s="232">
        <v>-18120</v>
      </c>
      <c r="H16" s="216">
        <v>0</v>
      </c>
      <c r="I16" s="216">
        <v>0</v>
      </c>
      <c r="J16" s="216">
        <v>151</v>
      </c>
      <c r="K16" s="216">
        <v>-18120</v>
      </c>
      <c r="L16" s="216">
        <v>21</v>
      </c>
      <c r="M16" s="216">
        <v>-21925.200000000001</v>
      </c>
      <c r="N16" s="215">
        <v>0</v>
      </c>
      <c r="O16" s="215">
        <v>0</v>
      </c>
      <c r="P16" s="215">
        <v>0</v>
      </c>
      <c r="Q16" s="215">
        <v>0</v>
      </c>
      <c r="R16" s="216"/>
      <c r="S16" s="216" t="s">
        <v>103</v>
      </c>
      <c r="T16" s="216" t="s">
        <v>103</v>
      </c>
      <c r="U16" s="216">
        <v>0.2</v>
      </c>
      <c r="V16" s="216">
        <v>-24</v>
      </c>
      <c r="W16" s="216"/>
      <c r="X16" s="216" t="s">
        <v>104</v>
      </c>
      <c r="Y16" s="216" t="s">
        <v>105</v>
      </c>
      <c r="Z16" s="210"/>
      <c r="AA16" s="210"/>
      <c r="AB16" s="210"/>
      <c r="AC16" s="210"/>
      <c r="AD16" s="210"/>
      <c r="AE16" s="210"/>
      <c r="AF16" s="210"/>
      <c r="AG16" s="210" t="s">
        <v>106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outlineLevel="1" x14ac:dyDescent="0.25">
      <c r="A17" s="213"/>
      <c r="B17" s="214"/>
      <c r="C17" s="241" t="s">
        <v>124</v>
      </c>
      <c r="D17" s="217"/>
      <c r="E17" s="218">
        <v>-240</v>
      </c>
      <c r="F17" s="216"/>
      <c r="G17" s="216"/>
      <c r="H17" s="216"/>
      <c r="I17" s="216"/>
      <c r="J17" s="216"/>
      <c r="K17" s="216"/>
      <c r="L17" s="216"/>
      <c r="M17" s="216"/>
      <c r="N17" s="215"/>
      <c r="O17" s="215"/>
      <c r="P17" s="215"/>
      <c r="Q17" s="215"/>
      <c r="R17" s="216"/>
      <c r="S17" s="216"/>
      <c r="T17" s="216"/>
      <c r="U17" s="216"/>
      <c r="V17" s="216"/>
      <c r="W17" s="216"/>
      <c r="X17" s="216"/>
      <c r="Y17" s="216"/>
      <c r="Z17" s="210"/>
      <c r="AA17" s="210"/>
      <c r="AB17" s="210"/>
      <c r="AC17" s="210"/>
      <c r="AD17" s="210"/>
      <c r="AE17" s="210"/>
      <c r="AF17" s="210"/>
      <c r="AG17" s="210" t="s">
        <v>108</v>
      </c>
      <c r="AH17" s="210">
        <v>0</v>
      </c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2" x14ac:dyDescent="0.25">
      <c r="A18" s="213"/>
      <c r="B18" s="214"/>
      <c r="C18" s="241" t="s">
        <v>125</v>
      </c>
      <c r="D18" s="217"/>
      <c r="E18" s="218">
        <v>120</v>
      </c>
      <c r="F18" s="216"/>
      <c r="G18" s="216"/>
      <c r="H18" s="216"/>
      <c r="I18" s="216"/>
      <c r="J18" s="216"/>
      <c r="K18" s="216"/>
      <c r="L18" s="216"/>
      <c r="M18" s="216"/>
      <c r="N18" s="215"/>
      <c r="O18" s="215"/>
      <c r="P18" s="215"/>
      <c r="Q18" s="215"/>
      <c r="R18" s="216"/>
      <c r="S18" s="216"/>
      <c r="T18" s="216"/>
      <c r="U18" s="216"/>
      <c r="V18" s="216"/>
      <c r="W18" s="216"/>
      <c r="X18" s="216"/>
      <c r="Y18" s="216"/>
      <c r="Z18" s="210"/>
      <c r="AA18" s="210"/>
      <c r="AB18" s="210"/>
      <c r="AC18" s="210"/>
      <c r="AD18" s="210"/>
      <c r="AE18" s="210"/>
      <c r="AF18" s="210"/>
      <c r="AG18" s="210" t="s">
        <v>108</v>
      </c>
      <c r="AH18" s="210">
        <v>0</v>
      </c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ht="20.399999999999999" x14ac:dyDescent="0.25">
      <c r="A19" s="233">
        <v>6</v>
      </c>
      <c r="B19" s="234" t="s">
        <v>126</v>
      </c>
      <c r="C19" s="242" t="s">
        <v>127</v>
      </c>
      <c r="D19" s="235" t="s">
        <v>128</v>
      </c>
      <c r="E19" s="236">
        <v>-70</v>
      </c>
      <c r="F19" s="237">
        <v>730</v>
      </c>
      <c r="G19" s="238">
        <v>-51100</v>
      </c>
      <c r="H19" s="216">
        <v>0</v>
      </c>
      <c r="I19" s="216">
        <v>0</v>
      </c>
      <c r="J19" s="216">
        <v>730</v>
      </c>
      <c r="K19" s="216">
        <v>-51100</v>
      </c>
      <c r="L19" s="216">
        <v>21</v>
      </c>
      <c r="M19" s="216">
        <v>-61831</v>
      </c>
      <c r="N19" s="215">
        <v>0</v>
      </c>
      <c r="O19" s="215">
        <v>0</v>
      </c>
      <c r="P19" s="215">
        <v>0</v>
      </c>
      <c r="Q19" s="215">
        <v>0</v>
      </c>
      <c r="R19" s="216"/>
      <c r="S19" s="216" t="s">
        <v>103</v>
      </c>
      <c r="T19" s="216" t="s">
        <v>129</v>
      </c>
      <c r="U19" s="216">
        <v>1.4379999999999999</v>
      </c>
      <c r="V19" s="216">
        <v>-100.66</v>
      </c>
      <c r="W19" s="216"/>
      <c r="X19" s="216" t="s">
        <v>104</v>
      </c>
      <c r="Y19" s="216" t="s">
        <v>105</v>
      </c>
      <c r="Z19" s="210"/>
      <c r="AA19" s="210"/>
      <c r="AB19" s="210"/>
      <c r="AC19" s="210"/>
      <c r="AD19" s="210"/>
      <c r="AE19" s="210"/>
      <c r="AF19" s="210"/>
      <c r="AG19" s="210" t="s">
        <v>106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x14ac:dyDescent="0.25">
      <c r="A20" s="227">
        <v>7</v>
      </c>
      <c r="B20" s="228" t="s">
        <v>130</v>
      </c>
      <c r="C20" s="240" t="s">
        <v>131</v>
      </c>
      <c r="D20" s="229" t="s">
        <v>128</v>
      </c>
      <c r="E20" s="230">
        <v>100.506</v>
      </c>
      <c r="F20" s="231">
        <v>192</v>
      </c>
      <c r="G20" s="232">
        <v>19297.150000000001</v>
      </c>
      <c r="H20" s="216">
        <v>0</v>
      </c>
      <c r="I20" s="216">
        <v>0</v>
      </c>
      <c r="J20" s="216">
        <v>192</v>
      </c>
      <c r="K20" s="216">
        <v>19297.152000000002</v>
      </c>
      <c r="L20" s="216">
        <v>21</v>
      </c>
      <c r="M20" s="216">
        <v>23349.551500000001</v>
      </c>
      <c r="N20" s="215">
        <v>0</v>
      </c>
      <c r="O20" s="215">
        <v>0</v>
      </c>
      <c r="P20" s="215">
        <v>0</v>
      </c>
      <c r="Q20" s="215">
        <v>0</v>
      </c>
      <c r="R20" s="216"/>
      <c r="S20" s="216" t="s">
        <v>103</v>
      </c>
      <c r="T20" s="216" t="s">
        <v>129</v>
      </c>
      <c r="U20" s="216">
        <v>0.36799999999999999</v>
      </c>
      <c r="V20" s="216">
        <v>36.986207999999998</v>
      </c>
      <c r="W20" s="216"/>
      <c r="X20" s="216" t="s">
        <v>111</v>
      </c>
      <c r="Y20" s="216" t="s">
        <v>105</v>
      </c>
      <c r="Z20" s="210"/>
      <c r="AA20" s="210"/>
      <c r="AB20" s="210"/>
      <c r="AC20" s="210"/>
      <c r="AD20" s="210"/>
      <c r="AE20" s="210"/>
      <c r="AF20" s="210"/>
      <c r="AG20" s="210" t="s">
        <v>112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1" x14ac:dyDescent="0.25">
      <c r="A21" s="213"/>
      <c r="B21" s="214"/>
      <c r="C21" s="241" t="s">
        <v>132</v>
      </c>
      <c r="D21" s="217"/>
      <c r="E21" s="218"/>
      <c r="F21" s="216"/>
      <c r="G21" s="216"/>
      <c r="H21" s="216"/>
      <c r="I21" s="216"/>
      <c r="J21" s="216"/>
      <c r="K21" s="216"/>
      <c r="L21" s="216"/>
      <c r="M21" s="216"/>
      <c r="N21" s="215"/>
      <c r="O21" s="215"/>
      <c r="P21" s="215"/>
      <c r="Q21" s="215"/>
      <c r="R21" s="216"/>
      <c r="S21" s="216"/>
      <c r="T21" s="216"/>
      <c r="U21" s="216"/>
      <c r="V21" s="216"/>
      <c r="W21" s="216"/>
      <c r="X21" s="216"/>
      <c r="Y21" s="216"/>
      <c r="Z21" s="210"/>
      <c r="AA21" s="210"/>
      <c r="AB21" s="210"/>
      <c r="AC21" s="210"/>
      <c r="AD21" s="210"/>
      <c r="AE21" s="210"/>
      <c r="AF21" s="210"/>
      <c r="AG21" s="210" t="s">
        <v>108</v>
      </c>
      <c r="AH21" s="210">
        <v>0</v>
      </c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2" x14ac:dyDescent="0.25">
      <c r="A22" s="213"/>
      <c r="B22" s="214"/>
      <c r="C22" s="241" t="s">
        <v>133</v>
      </c>
      <c r="D22" s="217"/>
      <c r="E22" s="218">
        <v>75.415999999999997</v>
      </c>
      <c r="F22" s="216"/>
      <c r="G22" s="216"/>
      <c r="H22" s="216"/>
      <c r="I22" s="216"/>
      <c r="J22" s="216"/>
      <c r="K22" s="216"/>
      <c r="L22" s="216"/>
      <c r="M22" s="216"/>
      <c r="N22" s="215"/>
      <c r="O22" s="215"/>
      <c r="P22" s="215"/>
      <c r="Q22" s="215"/>
      <c r="R22" s="216"/>
      <c r="S22" s="216"/>
      <c r="T22" s="216"/>
      <c r="U22" s="216"/>
      <c r="V22" s="216"/>
      <c r="W22" s="216"/>
      <c r="X22" s="216"/>
      <c r="Y22" s="216"/>
      <c r="Z22" s="210"/>
      <c r="AA22" s="210"/>
      <c r="AB22" s="210"/>
      <c r="AC22" s="210"/>
      <c r="AD22" s="210"/>
      <c r="AE22" s="210"/>
      <c r="AF22" s="210"/>
      <c r="AG22" s="210" t="s">
        <v>108</v>
      </c>
      <c r="AH22" s="210">
        <v>0</v>
      </c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2" x14ac:dyDescent="0.25">
      <c r="A23" s="213"/>
      <c r="B23" s="214"/>
      <c r="C23" s="241" t="s">
        <v>134</v>
      </c>
      <c r="D23" s="217"/>
      <c r="E23" s="218">
        <v>25.09</v>
      </c>
      <c r="F23" s="216"/>
      <c r="G23" s="216"/>
      <c r="H23" s="216"/>
      <c r="I23" s="216"/>
      <c r="J23" s="216"/>
      <c r="K23" s="216"/>
      <c r="L23" s="216"/>
      <c r="M23" s="216"/>
      <c r="N23" s="215"/>
      <c r="O23" s="215"/>
      <c r="P23" s="215"/>
      <c r="Q23" s="215"/>
      <c r="R23" s="216"/>
      <c r="S23" s="216"/>
      <c r="T23" s="216"/>
      <c r="U23" s="216"/>
      <c r="V23" s="216"/>
      <c r="W23" s="216"/>
      <c r="X23" s="216"/>
      <c r="Y23" s="216"/>
      <c r="Z23" s="210"/>
      <c r="AA23" s="210"/>
      <c r="AB23" s="210"/>
      <c r="AC23" s="210"/>
      <c r="AD23" s="210"/>
      <c r="AE23" s="210"/>
      <c r="AF23" s="210"/>
      <c r="AG23" s="210" t="s">
        <v>108</v>
      </c>
      <c r="AH23" s="210">
        <v>0</v>
      </c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x14ac:dyDescent="0.25">
      <c r="A24" s="227">
        <v>8</v>
      </c>
      <c r="B24" s="228" t="s">
        <v>135</v>
      </c>
      <c r="C24" s="240" t="s">
        <v>136</v>
      </c>
      <c r="D24" s="229" t="s">
        <v>128</v>
      </c>
      <c r="E24" s="230">
        <v>100.506</v>
      </c>
      <c r="F24" s="231">
        <v>52.1</v>
      </c>
      <c r="G24" s="232">
        <v>5236.3599999999997</v>
      </c>
      <c r="H24" s="216">
        <v>0</v>
      </c>
      <c r="I24" s="216">
        <v>0</v>
      </c>
      <c r="J24" s="216">
        <v>52.1</v>
      </c>
      <c r="K24" s="216">
        <v>5236.3626000000004</v>
      </c>
      <c r="L24" s="216">
        <v>21</v>
      </c>
      <c r="M24" s="216">
        <v>6335.9955999999993</v>
      </c>
      <c r="N24" s="215">
        <v>0</v>
      </c>
      <c r="O24" s="215">
        <v>0</v>
      </c>
      <c r="P24" s="215">
        <v>0</v>
      </c>
      <c r="Q24" s="215">
        <v>0</v>
      </c>
      <c r="R24" s="216"/>
      <c r="S24" s="216" t="s">
        <v>103</v>
      </c>
      <c r="T24" s="216" t="s">
        <v>103</v>
      </c>
      <c r="U24" s="216">
        <v>5.8000000000000003E-2</v>
      </c>
      <c r="V24" s="216">
        <v>5.8293480000000004</v>
      </c>
      <c r="W24" s="216"/>
      <c r="X24" s="216" t="s">
        <v>111</v>
      </c>
      <c r="Y24" s="216" t="s">
        <v>105</v>
      </c>
      <c r="Z24" s="210"/>
      <c r="AA24" s="210"/>
      <c r="AB24" s="210"/>
      <c r="AC24" s="210"/>
      <c r="AD24" s="210"/>
      <c r="AE24" s="210"/>
      <c r="AF24" s="210"/>
      <c r="AG24" s="210" t="s">
        <v>112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1" x14ac:dyDescent="0.25">
      <c r="A25" s="213"/>
      <c r="B25" s="214"/>
      <c r="C25" s="241" t="s">
        <v>137</v>
      </c>
      <c r="D25" s="217"/>
      <c r="E25" s="218">
        <v>100.506</v>
      </c>
      <c r="F25" s="216"/>
      <c r="G25" s="216"/>
      <c r="H25" s="216"/>
      <c r="I25" s="216"/>
      <c r="J25" s="216"/>
      <c r="K25" s="216"/>
      <c r="L25" s="216"/>
      <c r="M25" s="216"/>
      <c r="N25" s="215"/>
      <c r="O25" s="215"/>
      <c r="P25" s="215"/>
      <c r="Q25" s="215"/>
      <c r="R25" s="216"/>
      <c r="S25" s="216"/>
      <c r="T25" s="216"/>
      <c r="U25" s="216"/>
      <c r="V25" s="216"/>
      <c r="W25" s="216"/>
      <c r="X25" s="216"/>
      <c r="Y25" s="216"/>
      <c r="Z25" s="210"/>
      <c r="AA25" s="210"/>
      <c r="AB25" s="210"/>
      <c r="AC25" s="210"/>
      <c r="AD25" s="210"/>
      <c r="AE25" s="210"/>
      <c r="AF25" s="210"/>
      <c r="AG25" s="210" t="s">
        <v>108</v>
      </c>
      <c r="AH25" s="210">
        <v>0</v>
      </c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x14ac:dyDescent="0.25">
      <c r="A26" s="227">
        <v>9</v>
      </c>
      <c r="B26" s="228" t="s">
        <v>138</v>
      </c>
      <c r="C26" s="240" t="s">
        <v>139</v>
      </c>
      <c r="D26" s="229" t="s">
        <v>117</v>
      </c>
      <c r="E26" s="230">
        <v>-60</v>
      </c>
      <c r="F26" s="231">
        <v>376</v>
      </c>
      <c r="G26" s="232">
        <v>-22560</v>
      </c>
      <c r="H26" s="216">
        <v>0</v>
      </c>
      <c r="I26" s="216">
        <v>0</v>
      </c>
      <c r="J26" s="216">
        <v>376</v>
      </c>
      <c r="K26" s="216">
        <v>-22560</v>
      </c>
      <c r="L26" s="216">
        <v>21</v>
      </c>
      <c r="M26" s="216">
        <v>-27297.599999999999</v>
      </c>
      <c r="N26" s="215">
        <v>0</v>
      </c>
      <c r="O26" s="215">
        <v>0</v>
      </c>
      <c r="P26" s="215">
        <v>0</v>
      </c>
      <c r="Q26" s="215">
        <v>0</v>
      </c>
      <c r="R26" s="216"/>
      <c r="S26" s="216" t="s">
        <v>103</v>
      </c>
      <c r="T26" s="216" t="s">
        <v>103</v>
      </c>
      <c r="U26" s="216">
        <v>0.54</v>
      </c>
      <c r="V26" s="216">
        <v>-32.400000000000006</v>
      </c>
      <c r="W26" s="216"/>
      <c r="X26" s="216" t="s">
        <v>104</v>
      </c>
      <c r="Y26" s="216" t="s">
        <v>105</v>
      </c>
      <c r="Z26" s="210"/>
      <c r="AA26" s="210"/>
      <c r="AB26" s="210"/>
      <c r="AC26" s="210"/>
      <c r="AD26" s="210"/>
      <c r="AE26" s="210"/>
      <c r="AF26" s="210"/>
      <c r="AG26" s="210" t="s">
        <v>106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1" x14ac:dyDescent="0.25">
      <c r="A27" s="213"/>
      <c r="B27" s="214"/>
      <c r="C27" s="241" t="s">
        <v>140</v>
      </c>
      <c r="D27" s="217"/>
      <c r="E27" s="218">
        <v>-60</v>
      </c>
      <c r="F27" s="216"/>
      <c r="G27" s="216"/>
      <c r="H27" s="216"/>
      <c r="I27" s="216"/>
      <c r="J27" s="216"/>
      <c r="K27" s="216"/>
      <c r="L27" s="216"/>
      <c r="M27" s="216"/>
      <c r="N27" s="215"/>
      <c r="O27" s="215"/>
      <c r="P27" s="215"/>
      <c r="Q27" s="215"/>
      <c r="R27" s="216"/>
      <c r="S27" s="216"/>
      <c r="T27" s="216"/>
      <c r="U27" s="216"/>
      <c r="V27" s="216"/>
      <c r="W27" s="216"/>
      <c r="X27" s="216"/>
      <c r="Y27" s="216"/>
      <c r="Z27" s="210"/>
      <c r="AA27" s="210"/>
      <c r="AB27" s="210"/>
      <c r="AC27" s="210"/>
      <c r="AD27" s="210"/>
      <c r="AE27" s="210"/>
      <c r="AF27" s="210"/>
      <c r="AG27" s="210" t="s">
        <v>108</v>
      </c>
      <c r="AH27" s="210">
        <v>0</v>
      </c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2" x14ac:dyDescent="0.25">
      <c r="A28" s="213"/>
      <c r="B28" s="214"/>
      <c r="C28" s="241" t="s">
        <v>141</v>
      </c>
      <c r="D28" s="217"/>
      <c r="E28" s="218"/>
      <c r="F28" s="216"/>
      <c r="G28" s="216"/>
      <c r="H28" s="216"/>
      <c r="I28" s="216"/>
      <c r="J28" s="216"/>
      <c r="K28" s="216"/>
      <c r="L28" s="216"/>
      <c r="M28" s="216"/>
      <c r="N28" s="215"/>
      <c r="O28" s="215"/>
      <c r="P28" s="215"/>
      <c r="Q28" s="215"/>
      <c r="R28" s="216"/>
      <c r="S28" s="216"/>
      <c r="T28" s="216"/>
      <c r="U28" s="216"/>
      <c r="V28" s="216"/>
      <c r="W28" s="216"/>
      <c r="X28" s="216"/>
      <c r="Y28" s="216"/>
      <c r="Z28" s="210"/>
      <c r="AA28" s="210"/>
      <c r="AB28" s="210"/>
      <c r="AC28" s="210"/>
      <c r="AD28" s="210"/>
      <c r="AE28" s="210"/>
      <c r="AF28" s="210"/>
      <c r="AG28" s="210" t="s">
        <v>108</v>
      </c>
      <c r="AH28" s="210">
        <v>0</v>
      </c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ht="20.399999999999999" x14ac:dyDescent="0.25">
      <c r="A29" s="227">
        <v>10</v>
      </c>
      <c r="B29" s="228" t="s">
        <v>142</v>
      </c>
      <c r="C29" s="240" t="s">
        <v>143</v>
      </c>
      <c r="D29" s="229" t="s">
        <v>128</v>
      </c>
      <c r="E29" s="230">
        <v>70</v>
      </c>
      <c r="F29" s="231">
        <v>166</v>
      </c>
      <c r="G29" s="232">
        <v>11620</v>
      </c>
      <c r="H29" s="216">
        <v>0</v>
      </c>
      <c r="I29" s="216">
        <v>0</v>
      </c>
      <c r="J29" s="216">
        <v>166</v>
      </c>
      <c r="K29" s="216">
        <v>11620</v>
      </c>
      <c r="L29" s="216">
        <v>21</v>
      </c>
      <c r="M29" s="216">
        <v>14060.2</v>
      </c>
      <c r="N29" s="215">
        <v>0</v>
      </c>
      <c r="O29" s="215">
        <v>0</v>
      </c>
      <c r="P29" s="215">
        <v>0</v>
      </c>
      <c r="Q29" s="215">
        <v>0</v>
      </c>
      <c r="R29" s="216"/>
      <c r="S29" s="216" t="s">
        <v>103</v>
      </c>
      <c r="T29" s="216" t="s">
        <v>129</v>
      </c>
      <c r="U29" s="216">
        <v>0.155</v>
      </c>
      <c r="V29" s="216">
        <v>10.85</v>
      </c>
      <c r="W29" s="216"/>
      <c r="X29" s="216" t="s">
        <v>111</v>
      </c>
      <c r="Y29" s="216" t="s">
        <v>105</v>
      </c>
      <c r="Z29" s="210"/>
      <c r="AA29" s="210"/>
      <c r="AB29" s="210"/>
      <c r="AC29" s="210"/>
      <c r="AD29" s="210"/>
      <c r="AE29" s="210"/>
      <c r="AF29" s="210"/>
      <c r="AG29" s="210" t="s">
        <v>118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ht="20.399999999999999" outlineLevel="1" x14ac:dyDescent="0.25">
      <c r="A30" s="213"/>
      <c r="B30" s="214"/>
      <c r="C30" s="241" t="s">
        <v>144</v>
      </c>
      <c r="D30" s="217"/>
      <c r="E30" s="218">
        <v>70</v>
      </c>
      <c r="F30" s="216"/>
      <c r="G30" s="216"/>
      <c r="H30" s="216"/>
      <c r="I30" s="216"/>
      <c r="J30" s="216"/>
      <c r="K30" s="216"/>
      <c r="L30" s="216"/>
      <c r="M30" s="216"/>
      <c r="N30" s="215"/>
      <c r="O30" s="215"/>
      <c r="P30" s="215"/>
      <c r="Q30" s="215"/>
      <c r="R30" s="216"/>
      <c r="S30" s="216"/>
      <c r="T30" s="216"/>
      <c r="U30" s="216"/>
      <c r="V30" s="216"/>
      <c r="W30" s="216"/>
      <c r="X30" s="216"/>
      <c r="Y30" s="216"/>
      <c r="Z30" s="210"/>
      <c r="AA30" s="210"/>
      <c r="AB30" s="210"/>
      <c r="AC30" s="210"/>
      <c r="AD30" s="210"/>
      <c r="AE30" s="210"/>
      <c r="AF30" s="210"/>
      <c r="AG30" s="210" t="s">
        <v>108</v>
      </c>
      <c r="AH30" s="210">
        <v>0</v>
      </c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ht="20.399999999999999" x14ac:dyDescent="0.25">
      <c r="A31" s="227">
        <v>11</v>
      </c>
      <c r="B31" s="228" t="s">
        <v>145</v>
      </c>
      <c r="C31" s="240" t="s">
        <v>146</v>
      </c>
      <c r="D31" s="229" t="s">
        <v>128</v>
      </c>
      <c r="E31" s="230">
        <v>70</v>
      </c>
      <c r="F31" s="231">
        <v>51</v>
      </c>
      <c r="G31" s="232">
        <v>3570</v>
      </c>
      <c r="H31" s="216">
        <v>0</v>
      </c>
      <c r="I31" s="216">
        <v>0</v>
      </c>
      <c r="J31" s="216">
        <v>51</v>
      </c>
      <c r="K31" s="216">
        <v>3570</v>
      </c>
      <c r="L31" s="216">
        <v>21</v>
      </c>
      <c r="M31" s="216">
        <v>4319.7</v>
      </c>
      <c r="N31" s="215">
        <v>0</v>
      </c>
      <c r="O31" s="215">
        <v>0</v>
      </c>
      <c r="P31" s="215">
        <v>0</v>
      </c>
      <c r="Q31" s="215">
        <v>0</v>
      </c>
      <c r="R31" s="216"/>
      <c r="S31" s="216" t="s">
        <v>103</v>
      </c>
      <c r="T31" s="216" t="s">
        <v>129</v>
      </c>
      <c r="U31" s="216">
        <v>0.1024</v>
      </c>
      <c r="V31" s="216">
        <v>7.1680000000000001</v>
      </c>
      <c r="W31" s="216"/>
      <c r="X31" s="216" t="s">
        <v>111</v>
      </c>
      <c r="Y31" s="216" t="s">
        <v>105</v>
      </c>
      <c r="Z31" s="210"/>
      <c r="AA31" s="210"/>
      <c r="AB31" s="210"/>
      <c r="AC31" s="210"/>
      <c r="AD31" s="210"/>
      <c r="AE31" s="210"/>
      <c r="AF31" s="210"/>
      <c r="AG31" s="210" t="s">
        <v>118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1" x14ac:dyDescent="0.25">
      <c r="A32" s="213"/>
      <c r="B32" s="214"/>
      <c r="C32" s="241" t="s">
        <v>147</v>
      </c>
      <c r="D32" s="217"/>
      <c r="E32" s="218">
        <v>70</v>
      </c>
      <c r="F32" s="216"/>
      <c r="G32" s="216"/>
      <c r="H32" s="216"/>
      <c r="I32" s="216"/>
      <c r="J32" s="216"/>
      <c r="K32" s="216"/>
      <c r="L32" s="216"/>
      <c r="M32" s="216"/>
      <c r="N32" s="215"/>
      <c r="O32" s="215"/>
      <c r="P32" s="215"/>
      <c r="Q32" s="215"/>
      <c r="R32" s="216"/>
      <c r="S32" s="216"/>
      <c r="T32" s="216"/>
      <c r="U32" s="216"/>
      <c r="V32" s="216"/>
      <c r="W32" s="216"/>
      <c r="X32" s="216"/>
      <c r="Y32" s="216"/>
      <c r="Z32" s="210"/>
      <c r="AA32" s="210"/>
      <c r="AB32" s="210"/>
      <c r="AC32" s="210"/>
      <c r="AD32" s="210"/>
      <c r="AE32" s="210"/>
      <c r="AF32" s="210"/>
      <c r="AG32" s="210" t="s">
        <v>108</v>
      </c>
      <c r="AH32" s="210">
        <v>5</v>
      </c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ht="20.399999999999999" x14ac:dyDescent="0.25">
      <c r="A33" s="227">
        <v>12</v>
      </c>
      <c r="B33" s="228" t="s">
        <v>148</v>
      </c>
      <c r="C33" s="240" t="s">
        <v>149</v>
      </c>
      <c r="D33" s="229" t="s">
        <v>128</v>
      </c>
      <c r="E33" s="230">
        <v>-100.506</v>
      </c>
      <c r="F33" s="231">
        <v>331</v>
      </c>
      <c r="G33" s="232">
        <v>-33267.49</v>
      </c>
      <c r="H33" s="216">
        <v>0</v>
      </c>
      <c r="I33" s="216">
        <v>0</v>
      </c>
      <c r="J33" s="216">
        <v>331</v>
      </c>
      <c r="K33" s="216">
        <v>-33267.485999999997</v>
      </c>
      <c r="L33" s="216">
        <v>21</v>
      </c>
      <c r="M33" s="216">
        <v>-40253.662899999996</v>
      </c>
      <c r="N33" s="215">
        <v>0</v>
      </c>
      <c r="O33" s="215">
        <v>0</v>
      </c>
      <c r="P33" s="215">
        <v>0</v>
      </c>
      <c r="Q33" s="215">
        <v>0</v>
      </c>
      <c r="R33" s="216"/>
      <c r="S33" s="216" t="s">
        <v>103</v>
      </c>
      <c r="T33" s="216" t="s">
        <v>129</v>
      </c>
      <c r="U33" s="216">
        <v>0.28999999999999998</v>
      </c>
      <c r="V33" s="216">
        <v>-29.146739999999998</v>
      </c>
      <c r="W33" s="216"/>
      <c r="X33" s="216" t="s">
        <v>111</v>
      </c>
      <c r="Y33" s="216" t="s">
        <v>105</v>
      </c>
      <c r="Z33" s="210"/>
      <c r="AA33" s="210"/>
      <c r="AB33" s="210"/>
      <c r="AC33" s="210"/>
      <c r="AD33" s="210"/>
      <c r="AE33" s="210"/>
      <c r="AF33" s="210"/>
      <c r="AG33" s="210" t="s">
        <v>118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1" x14ac:dyDescent="0.25">
      <c r="A34" s="213"/>
      <c r="B34" s="214"/>
      <c r="C34" s="241" t="s">
        <v>150</v>
      </c>
      <c r="D34" s="217"/>
      <c r="E34" s="218">
        <v>-226.24799999999999</v>
      </c>
      <c r="F34" s="216"/>
      <c r="G34" s="216"/>
      <c r="H34" s="216"/>
      <c r="I34" s="216"/>
      <c r="J34" s="216"/>
      <c r="K34" s="216"/>
      <c r="L34" s="216"/>
      <c r="M34" s="216"/>
      <c r="N34" s="215"/>
      <c r="O34" s="215"/>
      <c r="P34" s="215"/>
      <c r="Q34" s="215"/>
      <c r="R34" s="216"/>
      <c r="S34" s="216"/>
      <c r="T34" s="216"/>
      <c r="U34" s="216"/>
      <c r="V34" s="216"/>
      <c r="W34" s="216"/>
      <c r="X34" s="216"/>
      <c r="Y34" s="216"/>
      <c r="Z34" s="210"/>
      <c r="AA34" s="210"/>
      <c r="AB34" s="210"/>
      <c r="AC34" s="210"/>
      <c r="AD34" s="210"/>
      <c r="AE34" s="210"/>
      <c r="AF34" s="210"/>
      <c r="AG34" s="210" t="s">
        <v>108</v>
      </c>
      <c r="AH34" s="210">
        <v>0</v>
      </c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2" x14ac:dyDescent="0.25">
      <c r="A35" s="213"/>
      <c r="B35" s="214"/>
      <c r="C35" s="241" t="s">
        <v>151</v>
      </c>
      <c r="D35" s="217"/>
      <c r="E35" s="218">
        <v>-75.27</v>
      </c>
      <c r="F35" s="216"/>
      <c r="G35" s="216"/>
      <c r="H35" s="216"/>
      <c r="I35" s="216"/>
      <c r="J35" s="216"/>
      <c r="K35" s="216"/>
      <c r="L35" s="216"/>
      <c r="M35" s="216"/>
      <c r="N35" s="215"/>
      <c r="O35" s="215"/>
      <c r="P35" s="215"/>
      <c r="Q35" s="215"/>
      <c r="R35" s="216"/>
      <c r="S35" s="216"/>
      <c r="T35" s="216"/>
      <c r="U35" s="216"/>
      <c r="V35" s="216"/>
      <c r="W35" s="216"/>
      <c r="X35" s="216"/>
      <c r="Y35" s="216"/>
      <c r="Z35" s="210"/>
      <c r="AA35" s="210"/>
      <c r="AB35" s="210"/>
      <c r="AC35" s="210"/>
      <c r="AD35" s="210"/>
      <c r="AE35" s="210"/>
      <c r="AF35" s="210"/>
      <c r="AG35" s="210" t="s">
        <v>108</v>
      </c>
      <c r="AH35" s="210">
        <v>0</v>
      </c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2" x14ac:dyDescent="0.25">
      <c r="A36" s="213"/>
      <c r="B36" s="214"/>
      <c r="C36" s="241" t="s">
        <v>152</v>
      </c>
      <c r="D36" s="217"/>
      <c r="E36" s="218">
        <v>150.83199999999999</v>
      </c>
      <c r="F36" s="216"/>
      <c r="G36" s="216"/>
      <c r="H36" s="216"/>
      <c r="I36" s="216"/>
      <c r="J36" s="216"/>
      <c r="K36" s="216"/>
      <c r="L36" s="216"/>
      <c r="M36" s="216"/>
      <c r="N36" s="215"/>
      <c r="O36" s="215"/>
      <c r="P36" s="215"/>
      <c r="Q36" s="215"/>
      <c r="R36" s="216"/>
      <c r="S36" s="216"/>
      <c r="T36" s="216"/>
      <c r="U36" s="216"/>
      <c r="V36" s="216"/>
      <c r="W36" s="216"/>
      <c r="X36" s="216"/>
      <c r="Y36" s="216"/>
      <c r="Z36" s="210"/>
      <c r="AA36" s="210"/>
      <c r="AB36" s="210"/>
      <c r="AC36" s="210"/>
      <c r="AD36" s="210"/>
      <c r="AE36" s="210"/>
      <c r="AF36" s="210"/>
      <c r="AG36" s="210" t="s">
        <v>108</v>
      </c>
      <c r="AH36" s="210">
        <v>0</v>
      </c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2" x14ac:dyDescent="0.25">
      <c r="A37" s="213"/>
      <c r="B37" s="214"/>
      <c r="C37" s="241" t="s">
        <v>153</v>
      </c>
      <c r="D37" s="217"/>
      <c r="E37" s="218">
        <v>50.18</v>
      </c>
      <c r="F37" s="216"/>
      <c r="G37" s="216"/>
      <c r="H37" s="216"/>
      <c r="I37" s="216"/>
      <c r="J37" s="216"/>
      <c r="K37" s="216"/>
      <c r="L37" s="216"/>
      <c r="M37" s="216"/>
      <c r="N37" s="215"/>
      <c r="O37" s="215"/>
      <c r="P37" s="215"/>
      <c r="Q37" s="215"/>
      <c r="R37" s="216"/>
      <c r="S37" s="216"/>
      <c r="T37" s="216"/>
      <c r="U37" s="216"/>
      <c r="V37" s="216"/>
      <c r="W37" s="216"/>
      <c r="X37" s="216"/>
      <c r="Y37" s="216"/>
      <c r="Z37" s="210"/>
      <c r="AA37" s="210"/>
      <c r="AB37" s="210"/>
      <c r="AC37" s="210"/>
      <c r="AD37" s="210"/>
      <c r="AE37" s="210"/>
      <c r="AF37" s="210"/>
      <c r="AG37" s="210" t="s">
        <v>108</v>
      </c>
      <c r="AH37" s="210">
        <v>0</v>
      </c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ht="20.399999999999999" x14ac:dyDescent="0.25">
      <c r="A38" s="227">
        <v>13</v>
      </c>
      <c r="B38" s="228" t="s">
        <v>154</v>
      </c>
      <c r="C38" s="240" t="s">
        <v>155</v>
      </c>
      <c r="D38" s="229" t="s">
        <v>128</v>
      </c>
      <c r="E38" s="230">
        <v>-100.506</v>
      </c>
      <c r="F38" s="231">
        <v>74</v>
      </c>
      <c r="G38" s="232">
        <v>-7437.44</v>
      </c>
      <c r="H38" s="216">
        <v>0</v>
      </c>
      <c r="I38" s="216">
        <v>0</v>
      </c>
      <c r="J38" s="216">
        <v>74</v>
      </c>
      <c r="K38" s="216">
        <v>-7437.4440000000004</v>
      </c>
      <c r="L38" s="216">
        <v>21</v>
      </c>
      <c r="M38" s="216">
        <v>-8999.3023999999987</v>
      </c>
      <c r="N38" s="215">
        <v>0</v>
      </c>
      <c r="O38" s="215">
        <v>0</v>
      </c>
      <c r="P38" s="215">
        <v>0</v>
      </c>
      <c r="Q38" s="215">
        <v>0</v>
      </c>
      <c r="R38" s="216"/>
      <c r="S38" s="216" t="s">
        <v>103</v>
      </c>
      <c r="T38" s="216" t="s">
        <v>129</v>
      </c>
      <c r="U38" s="216">
        <v>0.15</v>
      </c>
      <c r="V38" s="216">
        <v>-15.075899999999999</v>
      </c>
      <c r="W38" s="216"/>
      <c r="X38" s="216" t="s">
        <v>111</v>
      </c>
      <c r="Y38" s="216" t="s">
        <v>105</v>
      </c>
      <c r="Z38" s="210"/>
      <c r="AA38" s="210"/>
      <c r="AB38" s="210"/>
      <c r="AC38" s="210"/>
      <c r="AD38" s="210"/>
      <c r="AE38" s="210"/>
      <c r="AF38" s="210"/>
      <c r="AG38" s="210" t="s">
        <v>118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1" x14ac:dyDescent="0.25">
      <c r="A39" s="213"/>
      <c r="B39" s="214"/>
      <c r="C39" s="241" t="s">
        <v>156</v>
      </c>
      <c r="D39" s="217"/>
      <c r="E39" s="218">
        <v>-100.506</v>
      </c>
      <c r="F39" s="216"/>
      <c r="G39" s="216"/>
      <c r="H39" s="216"/>
      <c r="I39" s="216"/>
      <c r="J39" s="216"/>
      <c r="K39" s="216"/>
      <c r="L39" s="216"/>
      <c r="M39" s="216"/>
      <c r="N39" s="215"/>
      <c r="O39" s="215"/>
      <c r="P39" s="215"/>
      <c r="Q39" s="215"/>
      <c r="R39" s="216"/>
      <c r="S39" s="216"/>
      <c r="T39" s="216"/>
      <c r="U39" s="216"/>
      <c r="V39" s="216"/>
      <c r="W39" s="216"/>
      <c r="X39" s="216"/>
      <c r="Y39" s="216"/>
      <c r="Z39" s="210"/>
      <c r="AA39" s="210"/>
      <c r="AB39" s="210"/>
      <c r="AC39" s="210"/>
      <c r="AD39" s="210"/>
      <c r="AE39" s="210"/>
      <c r="AF39" s="210"/>
      <c r="AG39" s="210" t="s">
        <v>108</v>
      </c>
      <c r="AH39" s="210">
        <v>5</v>
      </c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ht="20.399999999999999" x14ac:dyDescent="0.25">
      <c r="A40" s="233">
        <v>14</v>
      </c>
      <c r="B40" s="234" t="s">
        <v>157</v>
      </c>
      <c r="C40" s="242" t="s">
        <v>158</v>
      </c>
      <c r="D40" s="235" t="s">
        <v>159</v>
      </c>
      <c r="E40" s="236">
        <v>-292.64</v>
      </c>
      <c r="F40" s="237">
        <v>1</v>
      </c>
      <c r="G40" s="238">
        <v>-292.64</v>
      </c>
      <c r="H40" s="216">
        <v>0.08</v>
      </c>
      <c r="I40" s="216">
        <v>-23.411200000000001</v>
      </c>
      <c r="J40" s="216">
        <v>0.92</v>
      </c>
      <c r="K40" s="216">
        <v>-269.22879999999998</v>
      </c>
      <c r="L40" s="216">
        <v>21</v>
      </c>
      <c r="M40" s="216">
        <v>-354.09440000000001</v>
      </c>
      <c r="N40" s="215">
        <v>8.5999999999999998E-4</v>
      </c>
      <c r="O40" s="215">
        <v>-0.25167039999999996</v>
      </c>
      <c r="P40" s="215">
        <v>0</v>
      </c>
      <c r="Q40" s="215">
        <v>0</v>
      </c>
      <c r="R40" s="216"/>
      <c r="S40" s="216" t="s">
        <v>103</v>
      </c>
      <c r="T40" s="216" t="s">
        <v>129</v>
      </c>
      <c r="U40" s="216">
        <v>0.47899999999999998</v>
      </c>
      <c r="V40" s="216">
        <v>-140.17455999999999</v>
      </c>
      <c r="W40" s="216"/>
      <c r="X40" s="216" t="s">
        <v>111</v>
      </c>
      <c r="Y40" s="216" t="s">
        <v>105</v>
      </c>
      <c r="Z40" s="210"/>
      <c r="AA40" s="210"/>
      <c r="AB40" s="210"/>
      <c r="AC40" s="210"/>
      <c r="AD40" s="210"/>
      <c r="AE40" s="210"/>
      <c r="AF40" s="210"/>
      <c r="AG40" s="210" t="s">
        <v>118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ht="20.399999999999999" x14ac:dyDescent="0.25">
      <c r="A41" s="233">
        <v>15</v>
      </c>
      <c r="B41" s="234" t="s">
        <v>160</v>
      </c>
      <c r="C41" s="242" t="s">
        <v>161</v>
      </c>
      <c r="D41" s="235" t="s">
        <v>159</v>
      </c>
      <c r="E41" s="236">
        <v>-292.64</v>
      </c>
      <c r="F41" s="237">
        <v>1</v>
      </c>
      <c r="G41" s="238">
        <v>-292.64</v>
      </c>
      <c r="H41" s="216">
        <v>0</v>
      </c>
      <c r="I41" s="216">
        <v>0</v>
      </c>
      <c r="J41" s="216">
        <v>1</v>
      </c>
      <c r="K41" s="216">
        <v>-292.64</v>
      </c>
      <c r="L41" s="216">
        <v>21</v>
      </c>
      <c r="M41" s="216">
        <v>-354.09440000000001</v>
      </c>
      <c r="N41" s="215">
        <v>0</v>
      </c>
      <c r="O41" s="215">
        <v>0</v>
      </c>
      <c r="P41" s="215">
        <v>0</v>
      </c>
      <c r="Q41" s="215">
        <v>0</v>
      </c>
      <c r="R41" s="216"/>
      <c r="S41" s="216" t="s">
        <v>103</v>
      </c>
      <c r="T41" s="216" t="s">
        <v>129</v>
      </c>
      <c r="U41" s="216">
        <v>0.32700000000000001</v>
      </c>
      <c r="V41" s="216">
        <v>-95.693280000000001</v>
      </c>
      <c r="W41" s="216"/>
      <c r="X41" s="216" t="s">
        <v>111</v>
      </c>
      <c r="Y41" s="216" t="s">
        <v>105</v>
      </c>
      <c r="Z41" s="210"/>
      <c r="AA41" s="210"/>
      <c r="AB41" s="210"/>
      <c r="AC41" s="210"/>
      <c r="AD41" s="210"/>
      <c r="AE41" s="210"/>
      <c r="AF41" s="210"/>
      <c r="AG41" s="210" t="s">
        <v>118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x14ac:dyDescent="0.25">
      <c r="A42" s="233">
        <v>16</v>
      </c>
      <c r="B42" s="234" t="s">
        <v>162</v>
      </c>
      <c r="C42" s="242" t="s">
        <v>163</v>
      </c>
      <c r="D42" s="235" t="s">
        <v>102</v>
      </c>
      <c r="E42" s="236">
        <v>5</v>
      </c>
      <c r="F42" s="237">
        <v>641</v>
      </c>
      <c r="G42" s="238">
        <v>3205</v>
      </c>
      <c r="H42" s="216">
        <v>0</v>
      </c>
      <c r="I42" s="216">
        <v>0</v>
      </c>
      <c r="J42" s="216">
        <v>641</v>
      </c>
      <c r="K42" s="216">
        <v>3205</v>
      </c>
      <c r="L42" s="216">
        <v>21</v>
      </c>
      <c r="M42" s="216">
        <v>3878.05</v>
      </c>
      <c r="N42" s="215">
        <v>0</v>
      </c>
      <c r="O42" s="215">
        <v>0</v>
      </c>
      <c r="P42" s="215">
        <v>0</v>
      </c>
      <c r="Q42" s="215">
        <v>0</v>
      </c>
      <c r="R42" s="216"/>
      <c r="S42" s="216" t="s">
        <v>103</v>
      </c>
      <c r="T42" s="216" t="s">
        <v>103</v>
      </c>
      <c r="U42" s="216">
        <v>0.30299999999999999</v>
      </c>
      <c r="V42" s="216">
        <v>1.5149999999999999</v>
      </c>
      <c r="W42" s="216"/>
      <c r="X42" s="216" t="s">
        <v>111</v>
      </c>
      <c r="Y42" s="216" t="s">
        <v>105</v>
      </c>
      <c r="Z42" s="210"/>
      <c r="AA42" s="210"/>
      <c r="AB42" s="210"/>
      <c r="AC42" s="210"/>
      <c r="AD42" s="210"/>
      <c r="AE42" s="210"/>
      <c r="AF42" s="210"/>
      <c r="AG42" s="210" t="s">
        <v>112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x14ac:dyDescent="0.25">
      <c r="A43" s="233">
        <v>17</v>
      </c>
      <c r="B43" s="234" t="s">
        <v>164</v>
      </c>
      <c r="C43" s="242" t="s">
        <v>165</v>
      </c>
      <c r="D43" s="235" t="s">
        <v>102</v>
      </c>
      <c r="E43" s="236">
        <v>5</v>
      </c>
      <c r="F43" s="237">
        <v>57.9</v>
      </c>
      <c r="G43" s="238">
        <v>289.5</v>
      </c>
      <c r="H43" s="216">
        <v>0</v>
      </c>
      <c r="I43" s="216">
        <v>0</v>
      </c>
      <c r="J43" s="216">
        <v>57.9</v>
      </c>
      <c r="K43" s="216">
        <v>289.5</v>
      </c>
      <c r="L43" s="216">
        <v>21</v>
      </c>
      <c r="M43" s="216">
        <v>350.29500000000002</v>
      </c>
      <c r="N43" s="215">
        <v>0</v>
      </c>
      <c r="O43" s="215">
        <v>0</v>
      </c>
      <c r="P43" s="215">
        <v>0</v>
      </c>
      <c r="Q43" s="215">
        <v>0</v>
      </c>
      <c r="R43" s="216"/>
      <c r="S43" s="216" t="s">
        <v>103</v>
      </c>
      <c r="T43" s="216" t="s">
        <v>103</v>
      </c>
      <c r="U43" s="216">
        <v>0</v>
      </c>
      <c r="V43" s="216">
        <v>0</v>
      </c>
      <c r="W43" s="216"/>
      <c r="X43" s="216" t="s">
        <v>111</v>
      </c>
      <c r="Y43" s="216" t="s">
        <v>105</v>
      </c>
      <c r="Z43" s="210"/>
      <c r="AA43" s="210"/>
      <c r="AB43" s="210"/>
      <c r="AC43" s="210"/>
      <c r="AD43" s="210"/>
      <c r="AE43" s="210"/>
      <c r="AF43" s="210"/>
      <c r="AG43" s="210" t="s">
        <v>112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ht="20.399999999999999" x14ac:dyDescent="0.25">
      <c r="A44" s="227">
        <v>18</v>
      </c>
      <c r="B44" s="228" t="s">
        <v>166</v>
      </c>
      <c r="C44" s="240" t="s">
        <v>167</v>
      </c>
      <c r="D44" s="229" t="s">
        <v>168</v>
      </c>
      <c r="E44" s="230">
        <v>422</v>
      </c>
      <c r="F44" s="231">
        <v>210</v>
      </c>
      <c r="G44" s="232">
        <v>88620</v>
      </c>
      <c r="H44" s="216">
        <v>0</v>
      </c>
      <c r="I44" s="216">
        <v>0</v>
      </c>
      <c r="J44" s="216">
        <v>210</v>
      </c>
      <c r="K44" s="216">
        <v>88620</v>
      </c>
      <c r="L44" s="216">
        <v>21</v>
      </c>
      <c r="M44" s="216">
        <v>107230.2</v>
      </c>
      <c r="N44" s="215">
        <v>0</v>
      </c>
      <c r="O44" s="215">
        <v>0</v>
      </c>
      <c r="P44" s="215">
        <v>0</v>
      </c>
      <c r="Q44" s="215">
        <v>0</v>
      </c>
      <c r="R44" s="216"/>
      <c r="S44" s="216" t="s">
        <v>169</v>
      </c>
      <c r="T44" s="216" t="s">
        <v>129</v>
      </c>
      <c r="U44" s="216">
        <v>0</v>
      </c>
      <c r="V44" s="216">
        <v>0</v>
      </c>
      <c r="W44" s="216"/>
      <c r="X44" s="216" t="s">
        <v>111</v>
      </c>
      <c r="Y44" s="216" t="s">
        <v>105</v>
      </c>
      <c r="Z44" s="210"/>
      <c r="AA44" s="210"/>
      <c r="AB44" s="210"/>
      <c r="AC44" s="210"/>
      <c r="AD44" s="210"/>
      <c r="AE44" s="210"/>
      <c r="AF44" s="210"/>
      <c r="AG44" s="210" t="s">
        <v>112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1" x14ac:dyDescent="0.25">
      <c r="A45" s="213"/>
      <c r="B45" s="214"/>
      <c r="C45" s="241" t="s">
        <v>170</v>
      </c>
      <c r="D45" s="217"/>
      <c r="E45" s="218">
        <v>208</v>
      </c>
      <c r="F45" s="216"/>
      <c r="G45" s="216"/>
      <c r="H45" s="216"/>
      <c r="I45" s="216"/>
      <c r="J45" s="216"/>
      <c r="K45" s="216"/>
      <c r="L45" s="216"/>
      <c r="M45" s="216"/>
      <c r="N45" s="215"/>
      <c r="O45" s="215"/>
      <c r="P45" s="215"/>
      <c r="Q45" s="215"/>
      <c r="R45" s="216"/>
      <c r="S45" s="216"/>
      <c r="T45" s="216"/>
      <c r="U45" s="216"/>
      <c r="V45" s="216"/>
      <c r="W45" s="216"/>
      <c r="X45" s="216"/>
      <c r="Y45" s="216"/>
      <c r="Z45" s="210"/>
      <c r="AA45" s="210"/>
      <c r="AB45" s="210"/>
      <c r="AC45" s="210"/>
      <c r="AD45" s="210"/>
      <c r="AE45" s="210"/>
      <c r="AF45" s="210"/>
      <c r="AG45" s="210" t="s">
        <v>108</v>
      </c>
      <c r="AH45" s="210">
        <v>0</v>
      </c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2" x14ac:dyDescent="0.25">
      <c r="A46" s="213"/>
      <c r="B46" s="214"/>
      <c r="C46" s="241" t="s">
        <v>171</v>
      </c>
      <c r="D46" s="217"/>
      <c r="E46" s="218">
        <v>208</v>
      </c>
      <c r="F46" s="216"/>
      <c r="G46" s="216"/>
      <c r="H46" s="216"/>
      <c r="I46" s="216"/>
      <c r="J46" s="216"/>
      <c r="K46" s="216"/>
      <c r="L46" s="216"/>
      <c r="M46" s="216"/>
      <c r="N46" s="215"/>
      <c r="O46" s="215"/>
      <c r="P46" s="215"/>
      <c r="Q46" s="215"/>
      <c r="R46" s="216"/>
      <c r="S46" s="216"/>
      <c r="T46" s="216"/>
      <c r="U46" s="216"/>
      <c r="V46" s="216"/>
      <c r="W46" s="216"/>
      <c r="X46" s="216"/>
      <c r="Y46" s="216"/>
      <c r="Z46" s="210"/>
      <c r="AA46" s="210"/>
      <c r="AB46" s="210"/>
      <c r="AC46" s="210"/>
      <c r="AD46" s="210"/>
      <c r="AE46" s="210"/>
      <c r="AF46" s="210"/>
      <c r="AG46" s="210" t="s">
        <v>108</v>
      </c>
      <c r="AH46" s="210">
        <v>0</v>
      </c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2" x14ac:dyDescent="0.25">
      <c r="A47" s="213"/>
      <c r="B47" s="214"/>
      <c r="C47" s="241" t="s">
        <v>172</v>
      </c>
      <c r="D47" s="217"/>
      <c r="E47" s="218">
        <v>6</v>
      </c>
      <c r="F47" s="216"/>
      <c r="G47" s="216"/>
      <c r="H47" s="216"/>
      <c r="I47" s="216"/>
      <c r="J47" s="216"/>
      <c r="K47" s="216"/>
      <c r="L47" s="216"/>
      <c r="M47" s="216"/>
      <c r="N47" s="215"/>
      <c r="O47" s="215"/>
      <c r="P47" s="215"/>
      <c r="Q47" s="215"/>
      <c r="R47" s="216"/>
      <c r="S47" s="216"/>
      <c r="T47" s="216"/>
      <c r="U47" s="216"/>
      <c r="V47" s="216"/>
      <c r="W47" s="216"/>
      <c r="X47" s="216"/>
      <c r="Y47" s="216"/>
      <c r="Z47" s="210"/>
      <c r="AA47" s="210"/>
      <c r="AB47" s="210"/>
      <c r="AC47" s="210"/>
      <c r="AD47" s="210"/>
      <c r="AE47" s="210"/>
      <c r="AF47" s="210"/>
      <c r="AG47" s="210" t="s">
        <v>108</v>
      </c>
      <c r="AH47" s="210">
        <v>0</v>
      </c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x14ac:dyDescent="0.25">
      <c r="A48" s="227">
        <v>19</v>
      </c>
      <c r="B48" s="228" t="s">
        <v>173</v>
      </c>
      <c r="C48" s="240" t="s">
        <v>174</v>
      </c>
      <c r="D48" s="229" t="s">
        <v>159</v>
      </c>
      <c r="E48" s="230">
        <v>-81.900000000000006</v>
      </c>
      <c r="F48" s="231">
        <v>74.7</v>
      </c>
      <c r="G48" s="232">
        <v>-6117.93</v>
      </c>
      <c r="H48" s="216">
        <v>0</v>
      </c>
      <c r="I48" s="216">
        <v>0</v>
      </c>
      <c r="J48" s="216">
        <v>74.7</v>
      </c>
      <c r="K48" s="216">
        <v>-6117.93</v>
      </c>
      <c r="L48" s="216">
        <v>21</v>
      </c>
      <c r="M48" s="216">
        <v>-7402.6953000000003</v>
      </c>
      <c r="N48" s="215">
        <v>0</v>
      </c>
      <c r="O48" s="215">
        <v>0</v>
      </c>
      <c r="P48" s="215">
        <v>0</v>
      </c>
      <c r="Q48" s="215">
        <v>0</v>
      </c>
      <c r="R48" s="216"/>
      <c r="S48" s="216" t="s">
        <v>103</v>
      </c>
      <c r="T48" s="216" t="s">
        <v>103</v>
      </c>
      <c r="U48" s="216">
        <v>0.11</v>
      </c>
      <c r="V48" s="216">
        <v>-9.0090000000000003</v>
      </c>
      <c r="W48" s="216"/>
      <c r="X48" s="216" t="s">
        <v>111</v>
      </c>
      <c r="Y48" s="216" t="s">
        <v>105</v>
      </c>
      <c r="Z48" s="210"/>
      <c r="AA48" s="210"/>
      <c r="AB48" s="210"/>
      <c r="AC48" s="210"/>
      <c r="AD48" s="210"/>
      <c r="AE48" s="210"/>
      <c r="AF48" s="210"/>
      <c r="AG48" s="210" t="s">
        <v>118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1" x14ac:dyDescent="0.25">
      <c r="A49" s="213"/>
      <c r="B49" s="214"/>
      <c r="C49" s="241" t="s">
        <v>175</v>
      </c>
      <c r="D49" s="217"/>
      <c r="E49" s="218">
        <v>-315</v>
      </c>
      <c r="F49" s="216"/>
      <c r="G49" s="216"/>
      <c r="H49" s="216"/>
      <c r="I49" s="216"/>
      <c r="J49" s="216"/>
      <c r="K49" s="216"/>
      <c r="L49" s="216"/>
      <c r="M49" s="216"/>
      <c r="N49" s="215"/>
      <c r="O49" s="215"/>
      <c r="P49" s="215"/>
      <c r="Q49" s="215"/>
      <c r="R49" s="216"/>
      <c r="S49" s="216"/>
      <c r="T49" s="216"/>
      <c r="U49" s="216"/>
      <c r="V49" s="216"/>
      <c r="W49" s="216"/>
      <c r="X49" s="216"/>
      <c r="Y49" s="216"/>
      <c r="Z49" s="210"/>
      <c r="AA49" s="210"/>
      <c r="AB49" s="210"/>
      <c r="AC49" s="210"/>
      <c r="AD49" s="210"/>
      <c r="AE49" s="210"/>
      <c r="AF49" s="210"/>
      <c r="AG49" s="210" t="s">
        <v>108</v>
      </c>
      <c r="AH49" s="210">
        <v>0</v>
      </c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2" x14ac:dyDescent="0.25">
      <c r="A50" s="213"/>
      <c r="B50" s="214"/>
      <c r="C50" s="241" t="s">
        <v>176</v>
      </c>
      <c r="D50" s="217"/>
      <c r="E50" s="218">
        <v>233.1</v>
      </c>
      <c r="F50" s="216"/>
      <c r="G50" s="216"/>
      <c r="H50" s="216"/>
      <c r="I50" s="216"/>
      <c r="J50" s="216"/>
      <c r="K50" s="216"/>
      <c r="L50" s="216"/>
      <c r="M50" s="216"/>
      <c r="N50" s="215"/>
      <c r="O50" s="215"/>
      <c r="P50" s="215"/>
      <c r="Q50" s="215"/>
      <c r="R50" s="216"/>
      <c r="S50" s="216"/>
      <c r="T50" s="216"/>
      <c r="U50" s="216"/>
      <c r="V50" s="216"/>
      <c r="W50" s="216"/>
      <c r="X50" s="216"/>
      <c r="Y50" s="216"/>
      <c r="Z50" s="210"/>
      <c r="AA50" s="210"/>
      <c r="AB50" s="210"/>
      <c r="AC50" s="210"/>
      <c r="AD50" s="210"/>
      <c r="AE50" s="210"/>
      <c r="AF50" s="210"/>
      <c r="AG50" s="210" t="s">
        <v>108</v>
      </c>
      <c r="AH50" s="210">
        <v>0</v>
      </c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x14ac:dyDescent="0.25">
      <c r="A51" s="221" t="s">
        <v>98</v>
      </c>
      <c r="B51" s="222" t="s">
        <v>57</v>
      </c>
      <c r="C51" s="239" t="s">
        <v>58</v>
      </c>
      <c r="D51" s="223"/>
      <c r="E51" s="224"/>
      <c r="F51" s="225"/>
      <c r="G51" s="226">
        <v>-166387.5</v>
      </c>
      <c r="H51" s="220"/>
      <c r="I51" s="220">
        <v>-108134.66</v>
      </c>
      <c r="J51" s="220"/>
      <c r="K51" s="220">
        <v>-58252.84</v>
      </c>
      <c r="L51" s="220"/>
      <c r="M51" s="220"/>
      <c r="N51" s="219"/>
      <c r="O51" s="219"/>
      <c r="P51" s="219"/>
      <c r="Q51" s="219"/>
      <c r="R51" s="220"/>
      <c r="S51" s="220"/>
      <c r="T51" s="220"/>
      <c r="U51" s="220"/>
      <c r="V51" s="220"/>
      <c r="W51" s="220"/>
      <c r="X51" s="220"/>
      <c r="Y51" s="220"/>
      <c r="AG51" t="s">
        <v>99</v>
      </c>
    </row>
    <row r="52" spans="1:60" ht="20.399999999999999" x14ac:dyDescent="0.25">
      <c r="A52" s="227">
        <v>20</v>
      </c>
      <c r="B52" s="228" t="s">
        <v>177</v>
      </c>
      <c r="C52" s="240" t="s">
        <v>178</v>
      </c>
      <c r="D52" s="229" t="s">
        <v>128</v>
      </c>
      <c r="E52" s="230">
        <v>-11.475</v>
      </c>
      <c r="F52" s="231">
        <v>5800</v>
      </c>
      <c r="G52" s="232">
        <v>-66555</v>
      </c>
      <c r="H52" s="216">
        <v>3428</v>
      </c>
      <c r="I52" s="216">
        <v>-39336.299999999996</v>
      </c>
      <c r="J52" s="216">
        <v>2372</v>
      </c>
      <c r="K52" s="216">
        <v>-27218.7</v>
      </c>
      <c r="L52" s="216">
        <v>21</v>
      </c>
      <c r="M52" s="216">
        <v>-80531.55</v>
      </c>
      <c r="N52" s="215">
        <v>3.0664600000000002</v>
      </c>
      <c r="O52" s="215">
        <v>-35.187628500000002</v>
      </c>
      <c r="P52" s="215">
        <v>0</v>
      </c>
      <c r="Q52" s="215">
        <v>0</v>
      </c>
      <c r="R52" s="216"/>
      <c r="S52" s="216" t="s">
        <v>103</v>
      </c>
      <c r="T52" s="216" t="s">
        <v>129</v>
      </c>
      <c r="U52" s="216">
        <v>2.4700000000000002</v>
      </c>
      <c r="V52" s="216">
        <v>-28.343250000000001</v>
      </c>
      <c r="W52" s="216"/>
      <c r="X52" s="216" t="s">
        <v>104</v>
      </c>
      <c r="Y52" s="216" t="s">
        <v>105</v>
      </c>
      <c r="Z52" s="210"/>
      <c r="AA52" s="210"/>
      <c r="AB52" s="210"/>
      <c r="AC52" s="210"/>
      <c r="AD52" s="210"/>
      <c r="AE52" s="210"/>
      <c r="AF52" s="210"/>
      <c r="AG52" s="210" t="s">
        <v>106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1" x14ac:dyDescent="0.25">
      <c r="A53" s="213"/>
      <c r="B53" s="214"/>
      <c r="C53" s="241" t="s">
        <v>179</v>
      </c>
      <c r="D53" s="217"/>
      <c r="E53" s="218"/>
      <c r="F53" s="216"/>
      <c r="G53" s="216"/>
      <c r="H53" s="216"/>
      <c r="I53" s="216"/>
      <c r="J53" s="216"/>
      <c r="K53" s="216"/>
      <c r="L53" s="216"/>
      <c r="M53" s="216"/>
      <c r="N53" s="215"/>
      <c r="O53" s="215"/>
      <c r="P53" s="215"/>
      <c r="Q53" s="215"/>
      <c r="R53" s="216"/>
      <c r="S53" s="216"/>
      <c r="T53" s="216"/>
      <c r="U53" s="216"/>
      <c r="V53" s="216"/>
      <c r="W53" s="216"/>
      <c r="X53" s="216"/>
      <c r="Y53" s="216"/>
      <c r="Z53" s="210"/>
      <c r="AA53" s="210"/>
      <c r="AB53" s="210"/>
      <c r="AC53" s="210"/>
      <c r="AD53" s="210"/>
      <c r="AE53" s="210"/>
      <c r="AF53" s="210"/>
      <c r="AG53" s="210" t="s">
        <v>108</v>
      </c>
      <c r="AH53" s="210">
        <v>0</v>
      </c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2" x14ac:dyDescent="0.25">
      <c r="A54" s="213"/>
      <c r="B54" s="214"/>
      <c r="C54" s="241" t="s">
        <v>180</v>
      </c>
      <c r="D54" s="217"/>
      <c r="E54" s="218">
        <v>-9</v>
      </c>
      <c r="F54" s="216"/>
      <c r="G54" s="216"/>
      <c r="H54" s="216"/>
      <c r="I54" s="216"/>
      <c r="J54" s="216"/>
      <c r="K54" s="216"/>
      <c r="L54" s="216"/>
      <c r="M54" s="216"/>
      <c r="N54" s="215"/>
      <c r="O54" s="215"/>
      <c r="P54" s="215"/>
      <c r="Q54" s="215"/>
      <c r="R54" s="216"/>
      <c r="S54" s="216"/>
      <c r="T54" s="216"/>
      <c r="U54" s="216"/>
      <c r="V54" s="216"/>
      <c r="W54" s="216"/>
      <c r="X54" s="216"/>
      <c r="Y54" s="216"/>
      <c r="Z54" s="210"/>
      <c r="AA54" s="210"/>
      <c r="AB54" s="210"/>
      <c r="AC54" s="210"/>
      <c r="AD54" s="210"/>
      <c r="AE54" s="210"/>
      <c r="AF54" s="210"/>
      <c r="AG54" s="210" t="s">
        <v>108</v>
      </c>
      <c r="AH54" s="210">
        <v>0</v>
      </c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2" x14ac:dyDescent="0.25">
      <c r="A55" s="213"/>
      <c r="B55" s="214"/>
      <c r="C55" s="241" t="s">
        <v>181</v>
      </c>
      <c r="D55" s="217"/>
      <c r="E55" s="218">
        <v>-2.4750000000000001</v>
      </c>
      <c r="F55" s="216"/>
      <c r="G55" s="216"/>
      <c r="H55" s="216"/>
      <c r="I55" s="216"/>
      <c r="J55" s="216"/>
      <c r="K55" s="216"/>
      <c r="L55" s="216"/>
      <c r="M55" s="216"/>
      <c r="N55" s="215"/>
      <c r="O55" s="215"/>
      <c r="P55" s="215"/>
      <c r="Q55" s="215"/>
      <c r="R55" s="216"/>
      <c r="S55" s="216"/>
      <c r="T55" s="216"/>
      <c r="U55" s="216"/>
      <c r="V55" s="216"/>
      <c r="W55" s="216"/>
      <c r="X55" s="216"/>
      <c r="Y55" s="216"/>
      <c r="Z55" s="210"/>
      <c r="AA55" s="210"/>
      <c r="AB55" s="210"/>
      <c r="AC55" s="210"/>
      <c r="AD55" s="210"/>
      <c r="AE55" s="210"/>
      <c r="AF55" s="210"/>
      <c r="AG55" s="210" t="s">
        <v>108</v>
      </c>
      <c r="AH55" s="210">
        <v>0</v>
      </c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ht="20.399999999999999" x14ac:dyDescent="0.25">
      <c r="A56" s="233">
        <v>21</v>
      </c>
      <c r="B56" s="234" t="s">
        <v>182</v>
      </c>
      <c r="C56" s="242" t="s">
        <v>183</v>
      </c>
      <c r="D56" s="235" t="s">
        <v>128</v>
      </c>
      <c r="E56" s="236">
        <v>-17.212499999999999</v>
      </c>
      <c r="F56" s="237">
        <v>5800</v>
      </c>
      <c r="G56" s="238">
        <v>-99832.5</v>
      </c>
      <c r="H56" s="216">
        <v>3997</v>
      </c>
      <c r="I56" s="216">
        <v>-68798.362499999988</v>
      </c>
      <c r="J56" s="216">
        <v>1803</v>
      </c>
      <c r="K56" s="216">
        <v>-31034.137499999997</v>
      </c>
      <c r="L56" s="216">
        <v>21</v>
      </c>
      <c r="M56" s="216">
        <v>-120797.325</v>
      </c>
      <c r="N56" s="215">
        <v>3.1690700000000001</v>
      </c>
      <c r="O56" s="215">
        <v>-54.547617374999994</v>
      </c>
      <c r="P56" s="215">
        <v>0</v>
      </c>
      <c r="Q56" s="215">
        <v>0</v>
      </c>
      <c r="R56" s="216"/>
      <c r="S56" s="216" t="s">
        <v>103</v>
      </c>
      <c r="T56" s="216" t="s">
        <v>129</v>
      </c>
      <c r="U56" s="216">
        <v>5.32</v>
      </c>
      <c r="V56" s="216">
        <v>-91.570499999999996</v>
      </c>
      <c r="W56" s="216"/>
      <c r="X56" s="216" t="s">
        <v>104</v>
      </c>
      <c r="Y56" s="216" t="s">
        <v>105</v>
      </c>
      <c r="Z56" s="210"/>
      <c r="AA56" s="210"/>
      <c r="AB56" s="210"/>
      <c r="AC56" s="210"/>
      <c r="AD56" s="210"/>
      <c r="AE56" s="210"/>
      <c r="AF56" s="210"/>
      <c r="AG56" s="210" t="s">
        <v>106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x14ac:dyDescent="0.25">
      <c r="A57" s="221" t="s">
        <v>98</v>
      </c>
      <c r="B57" s="222" t="s">
        <v>59</v>
      </c>
      <c r="C57" s="239" t="s">
        <v>60</v>
      </c>
      <c r="D57" s="223"/>
      <c r="E57" s="224"/>
      <c r="F57" s="225"/>
      <c r="G57" s="226">
        <v>3133.61</v>
      </c>
      <c r="H57" s="220"/>
      <c r="I57" s="220">
        <v>15236.29</v>
      </c>
      <c r="J57" s="220"/>
      <c r="K57" s="220">
        <v>-12102.68</v>
      </c>
      <c r="L57" s="220"/>
      <c r="M57" s="220"/>
      <c r="N57" s="219"/>
      <c r="O57" s="219"/>
      <c r="P57" s="219"/>
      <c r="Q57" s="219"/>
      <c r="R57" s="220"/>
      <c r="S57" s="220"/>
      <c r="T57" s="220"/>
      <c r="U57" s="220"/>
      <c r="V57" s="220"/>
      <c r="W57" s="220"/>
      <c r="X57" s="220"/>
      <c r="Y57" s="220"/>
      <c r="AG57" t="s">
        <v>99</v>
      </c>
    </row>
    <row r="58" spans="1:60" ht="20.399999999999999" x14ac:dyDescent="0.25">
      <c r="A58" s="233">
        <v>22</v>
      </c>
      <c r="B58" s="234" t="s">
        <v>184</v>
      </c>
      <c r="C58" s="242" t="s">
        <v>185</v>
      </c>
      <c r="D58" s="235" t="s">
        <v>128</v>
      </c>
      <c r="E58" s="236">
        <v>-28.27</v>
      </c>
      <c r="F58" s="237">
        <v>1357</v>
      </c>
      <c r="G58" s="238">
        <v>-38362.39</v>
      </c>
      <c r="H58" s="216">
        <v>612.09</v>
      </c>
      <c r="I58" s="216">
        <v>-17303.784299999999</v>
      </c>
      <c r="J58" s="216">
        <v>744.91</v>
      </c>
      <c r="K58" s="216">
        <v>-21058.6057</v>
      </c>
      <c r="L58" s="216">
        <v>21</v>
      </c>
      <c r="M58" s="216">
        <v>-46418.491900000001</v>
      </c>
      <c r="N58" s="215">
        <v>1.8907700000000001</v>
      </c>
      <c r="O58" s="215">
        <v>-53.452067900000003</v>
      </c>
      <c r="P58" s="215">
        <v>0</v>
      </c>
      <c r="Q58" s="215">
        <v>0</v>
      </c>
      <c r="R58" s="216"/>
      <c r="S58" s="216" t="s">
        <v>103</v>
      </c>
      <c r="T58" s="216" t="s">
        <v>103</v>
      </c>
      <c r="U58" s="216">
        <v>1.3169999999999999</v>
      </c>
      <c r="V58" s="216">
        <v>-37.231589999999997</v>
      </c>
      <c r="W58" s="216"/>
      <c r="X58" s="216" t="s">
        <v>111</v>
      </c>
      <c r="Y58" s="216" t="s">
        <v>105</v>
      </c>
      <c r="Z58" s="210"/>
      <c r="AA58" s="210"/>
      <c r="AB58" s="210"/>
      <c r="AC58" s="210"/>
      <c r="AD58" s="210"/>
      <c r="AE58" s="210"/>
      <c r="AF58" s="210"/>
      <c r="AG58" s="210" t="s">
        <v>118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x14ac:dyDescent="0.25">
      <c r="A59" s="227">
        <v>23</v>
      </c>
      <c r="B59" s="228" t="s">
        <v>186</v>
      </c>
      <c r="C59" s="240" t="s">
        <v>187</v>
      </c>
      <c r="D59" s="229" t="s">
        <v>128</v>
      </c>
      <c r="E59" s="230">
        <v>10.92</v>
      </c>
      <c r="F59" s="231">
        <v>3800</v>
      </c>
      <c r="G59" s="232">
        <v>41496</v>
      </c>
      <c r="H59" s="216">
        <v>2979.86</v>
      </c>
      <c r="I59" s="216">
        <v>32540.071200000002</v>
      </c>
      <c r="J59" s="216">
        <v>820.14</v>
      </c>
      <c r="K59" s="216">
        <v>8955.9287999999997</v>
      </c>
      <c r="L59" s="216">
        <v>21</v>
      </c>
      <c r="M59" s="216">
        <v>50210.16</v>
      </c>
      <c r="N59" s="215">
        <v>2.5</v>
      </c>
      <c r="O59" s="215">
        <v>27.3</v>
      </c>
      <c r="P59" s="215">
        <v>0</v>
      </c>
      <c r="Q59" s="215">
        <v>0</v>
      </c>
      <c r="R59" s="216"/>
      <c r="S59" s="216" t="s">
        <v>103</v>
      </c>
      <c r="T59" s="216" t="s">
        <v>129</v>
      </c>
      <c r="U59" s="216">
        <v>1.4490000000000001</v>
      </c>
      <c r="V59" s="216">
        <v>15.823080000000001</v>
      </c>
      <c r="W59" s="216"/>
      <c r="X59" s="216" t="s">
        <v>111</v>
      </c>
      <c r="Y59" s="216" t="s">
        <v>105</v>
      </c>
      <c r="Z59" s="210"/>
      <c r="AA59" s="210"/>
      <c r="AB59" s="210"/>
      <c r="AC59" s="210"/>
      <c r="AD59" s="210"/>
      <c r="AE59" s="210"/>
      <c r="AF59" s="210"/>
      <c r="AG59" s="210" t="s">
        <v>112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1" x14ac:dyDescent="0.25">
      <c r="A60" s="213"/>
      <c r="B60" s="214"/>
      <c r="C60" s="241" t="s">
        <v>188</v>
      </c>
      <c r="D60" s="217"/>
      <c r="E60" s="218"/>
      <c r="F60" s="216"/>
      <c r="G60" s="216"/>
      <c r="H60" s="216"/>
      <c r="I60" s="216"/>
      <c r="J60" s="216"/>
      <c r="K60" s="216"/>
      <c r="L60" s="216"/>
      <c r="M60" s="216"/>
      <c r="N60" s="215"/>
      <c r="O60" s="215"/>
      <c r="P60" s="215"/>
      <c r="Q60" s="215"/>
      <c r="R60" s="216"/>
      <c r="S60" s="216"/>
      <c r="T60" s="216"/>
      <c r="U60" s="216"/>
      <c r="V60" s="216"/>
      <c r="W60" s="216"/>
      <c r="X60" s="216"/>
      <c r="Y60" s="216"/>
      <c r="Z60" s="210"/>
      <c r="AA60" s="210"/>
      <c r="AB60" s="210"/>
      <c r="AC60" s="210"/>
      <c r="AD60" s="210"/>
      <c r="AE60" s="210"/>
      <c r="AF60" s="210"/>
      <c r="AG60" s="210" t="s">
        <v>108</v>
      </c>
      <c r="AH60" s="210">
        <v>0</v>
      </c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outlineLevel="2" x14ac:dyDescent="0.25">
      <c r="A61" s="213"/>
      <c r="B61" s="214"/>
      <c r="C61" s="241" t="s">
        <v>189</v>
      </c>
      <c r="D61" s="217"/>
      <c r="E61" s="218">
        <v>9</v>
      </c>
      <c r="F61" s="216"/>
      <c r="G61" s="216"/>
      <c r="H61" s="216"/>
      <c r="I61" s="216"/>
      <c r="J61" s="216"/>
      <c r="K61" s="216"/>
      <c r="L61" s="216"/>
      <c r="M61" s="216"/>
      <c r="N61" s="215"/>
      <c r="O61" s="215"/>
      <c r="P61" s="215"/>
      <c r="Q61" s="215"/>
      <c r="R61" s="216"/>
      <c r="S61" s="216"/>
      <c r="T61" s="216"/>
      <c r="U61" s="216"/>
      <c r="V61" s="216"/>
      <c r="W61" s="216"/>
      <c r="X61" s="216"/>
      <c r="Y61" s="216"/>
      <c r="Z61" s="210"/>
      <c r="AA61" s="210"/>
      <c r="AB61" s="210"/>
      <c r="AC61" s="210"/>
      <c r="AD61" s="210"/>
      <c r="AE61" s="210"/>
      <c r="AF61" s="210"/>
      <c r="AG61" s="210" t="s">
        <v>108</v>
      </c>
      <c r="AH61" s="210">
        <v>0</v>
      </c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2" x14ac:dyDescent="0.25">
      <c r="A62" s="213"/>
      <c r="B62" s="214"/>
      <c r="C62" s="241" t="s">
        <v>190</v>
      </c>
      <c r="D62" s="217"/>
      <c r="E62" s="218">
        <v>1.92</v>
      </c>
      <c r="F62" s="216"/>
      <c r="G62" s="216"/>
      <c r="H62" s="216"/>
      <c r="I62" s="216"/>
      <c r="J62" s="216"/>
      <c r="K62" s="216"/>
      <c r="L62" s="216"/>
      <c r="M62" s="216"/>
      <c r="N62" s="215"/>
      <c r="O62" s="215"/>
      <c r="P62" s="215"/>
      <c r="Q62" s="215"/>
      <c r="R62" s="216"/>
      <c r="S62" s="216"/>
      <c r="T62" s="216"/>
      <c r="U62" s="216"/>
      <c r="V62" s="216"/>
      <c r="W62" s="216"/>
      <c r="X62" s="216"/>
      <c r="Y62" s="216"/>
      <c r="Z62" s="210"/>
      <c r="AA62" s="210"/>
      <c r="AB62" s="210"/>
      <c r="AC62" s="210"/>
      <c r="AD62" s="210"/>
      <c r="AE62" s="210"/>
      <c r="AF62" s="210"/>
      <c r="AG62" s="210" t="s">
        <v>108</v>
      </c>
      <c r="AH62" s="210">
        <v>0</v>
      </c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x14ac:dyDescent="0.25">
      <c r="A63" s="221" t="s">
        <v>98</v>
      </c>
      <c r="B63" s="222" t="s">
        <v>61</v>
      </c>
      <c r="C63" s="239" t="s">
        <v>62</v>
      </c>
      <c r="D63" s="223"/>
      <c r="E63" s="224"/>
      <c r="F63" s="225"/>
      <c r="G63" s="226">
        <v>50413.440000000002</v>
      </c>
      <c r="H63" s="220"/>
      <c r="I63" s="220">
        <v>37980.49</v>
      </c>
      <c r="J63" s="220"/>
      <c r="K63" s="220">
        <v>12432.95</v>
      </c>
      <c r="L63" s="220"/>
      <c r="M63" s="220"/>
      <c r="N63" s="219"/>
      <c r="O63" s="219"/>
      <c r="P63" s="219"/>
      <c r="Q63" s="219"/>
      <c r="R63" s="220"/>
      <c r="S63" s="220"/>
      <c r="T63" s="220"/>
      <c r="U63" s="220"/>
      <c r="V63" s="220"/>
      <c r="W63" s="220"/>
      <c r="X63" s="220"/>
      <c r="Y63" s="220"/>
      <c r="AG63" t="s">
        <v>99</v>
      </c>
    </row>
    <row r="64" spans="1:60" x14ac:dyDescent="0.25">
      <c r="A64" s="227">
        <v>24</v>
      </c>
      <c r="B64" s="228" t="s">
        <v>191</v>
      </c>
      <c r="C64" s="240" t="s">
        <v>192</v>
      </c>
      <c r="D64" s="229" t="s">
        <v>159</v>
      </c>
      <c r="E64" s="230">
        <v>109.2</v>
      </c>
      <c r="F64" s="231">
        <v>403.2</v>
      </c>
      <c r="G64" s="232">
        <v>44029.440000000002</v>
      </c>
      <c r="H64" s="216">
        <v>331.34</v>
      </c>
      <c r="I64" s="216">
        <v>36182.328000000001</v>
      </c>
      <c r="J64" s="216">
        <v>71.86</v>
      </c>
      <c r="K64" s="216">
        <v>7847.1120000000001</v>
      </c>
      <c r="L64" s="216">
        <v>21</v>
      </c>
      <c r="M64" s="216">
        <v>53275.6224</v>
      </c>
      <c r="N64" s="215">
        <v>0.60104000000000002</v>
      </c>
      <c r="O64" s="215">
        <v>65.633567999999997</v>
      </c>
      <c r="P64" s="215">
        <v>0</v>
      </c>
      <c r="Q64" s="215">
        <v>0</v>
      </c>
      <c r="R64" s="216"/>
      <c r="S64" s="216" t="s">
        <v>103</v>
      </c>
      <c r="T64" s="216" t="s">
        <v>129</v>
      </c>
      <c r="U64" s="216">
        <v>5.8999999999999997E-2</v>
      </c>
      <c r="V64" s="216">
        <v>6.4428000000000001</v>
      </c>
      <c r="W64" s="216"/>
      <c r="X64" s="216" t="s">
        <v>111</v>
      </c>
      <c r="Y64" s="216" t="s">
        <v>105</v>
      </c>
      <c r="Z64" s="210"/>
      <c r="AA64" s="210"/>
      <c r="AB64" s="210"/>
      <c r="AC64" s="210"/>
      <c r="AD64" s="210"/>
      <c r="AE64" s="210"/>
      <c r="AF64" s="210"/>
      <c r="AG64" s="210" t="s">
        <v>112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1" x14ac:dyDescent="0.25">
      <c r="A65" s="213"/>
      <c r="B65" s="214"/>
      <c r="C65" s="241" t="s">
        <v>188</v>
      </c>
      <c r="D65" s="217"/>
      <c r="E65" s="218"/>
      <c r="F65" s="216"/>
      <c r="G65" s="216"/>
      <c r="H65" s="216"/>
      <c r="I65" s="216"/>
      <c r="J65" s="216"/>
      <c r="K65" s="216"/>
      <c r="L65" s="216"/>
      <c r="M65" s="216"/>
      <c r="N65" s="215"/>
      <c r="O65" s="215"/>
      <c r="P65" s="215"/>
      <c r="Q65" s="215"/>
      <c r="R65" s="216"/>
      <c r="S65" s="216"/>
      <c r="T65" s="216"/>
      <c r="U65" s="216"/>
      <c r="V65" s="216"/>
      <c r="W65" s="216"/>
      <c r="X65" s="216"/>
      <c r="Y65" s="216"/>
      <c r="Z65" s="210"/>
      <c r="AA65" s="210"/>
      <c r="AB65" s="210"/>
      <c r="AC65" s="210"/>
      <c r="AD65" s="210"/>
      <c r="AE65" s="210"/>
      <c r="AF65" s="210"/>
      <c r="AG65" s="210" t="s">
        <v>108</v>
      </c>
      <c r="AH65" s="210">
        <v>0</v>
      </c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2" x14ac:dyDescent="0.25">
      <c r="A66" s="213"/>
      <c r="B66" s="214"/>
      <c r="C66" s="241" t="s">
        <v>193</v>
      </c>
      <c r="D66" s="217"/>
      <c r="E66" s="218">
        <v>90</v>
      </c>
      <c r="F66" s="216"/>
      <c r="G66" s="216"/>
      <c r="H66" s="216"/>
      <c r="I66" s="216"/>
      <c r="J66" s="216"/>
      <c r="K66" s="216"/>
      <c r="L66" s="216"/>
      <c r="M66" s="216"/>
      <c r="N66" s="215"/>
      <c r="O66" s="215"/>
      <c r="P66" s="215"/>
      <c r="Q66" s="215"/>
      <c r="R66" s="216"/>
      <c r="S66" s="216"/>
      <c r="T66" s="216"/>
      <c r="U66" s="216"/>
      <c r="V66" s="216"/>
      <c r="W66" s="216"/>
      <c r="X66" s="216"/>
      <c r="Y66" s="216"/>
      <c r="Z66" s="210"/>
      <c r="AA66" s="210"/>
      <c r="AB66" s="210"/>
      <c r="AC66" s="210"/>
      <c r="AD66" s="210"/>
      <c r="AE66" s="210"/>
      <c r="AF66" s="210"/>
      <c r="AG66" s="210" t="s">
        <v>108</v>
      </c>
      <c r="AH66" s="210">
        <v>0</v>
      </c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2" x14ac:dyDescent="0.25">
      <c r="A67" s="213"/>
      <c r="B67" s="214"/>
      <c r="C67" s="241" t="s">
        <v>194</v>
      </c>
      <c r="D67" s="217"/>
      <c r="E67" s="218">
        <v>19.2</v>
      </c>
      <c r="F67" s="216"/>
      <c r="G67" s="216"/>
      <c r="H67" s="216"/>
      <c r="I67" s="216"/>
      <c r="J67" s="216"/>
      <c r="K67" s="216"/>
      <c r="L67" s="216"/>
      <c r="M67" s="216"/>
      <c r="N67" s="215"/>
      <c r="O67" s="215"/>
      <c r="P67" s="215"/>
      <c r="Q67" s="215"/>
      <c r="R67" s="216"/>
      <c r="S67" s="216"/>
      <c r="T67" s="216"/>
      <c r="U67" s="216"/>
      <c r="V67" s="216"/>
      <c r="W67" s="216"/>
      <c r="X67" s="216"/>
      <c r="Y67" s="216"/>
      <c r="Z67" s="210"/>
      <c r="AA67" s="210"/>
      <c r="AB67" s="210"/>
      <c r="AC67" s="210"/>
      <c r="AD67" s="210"/>
      <c r="AE67" s="210"/>
      <c r="AF67" s="210"/>
      <c r="AG67" s="210" t="s">
        <v>108</v>
      </c>
      <c r="AH67" s="210">
        <v>0</v>
      </c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ht="20.399999999999999" x14ac:dyDescent="0.25">
      <c r="A68" s="227">
        <v>25</v>
      </c>
      <c r="B68" s="228" t="s">
        <v>195</v>
      </c>
      <c r="C68" s="240" t="s">
        <v>196</v>
      </c>
      <c r="D68" s="229" t="s">
        <v>159</v>
      </c>
      <c r="E68" s="230">
        <v>38</v>
      </c>
      <c r="F68" s="231">
        <v>168</v>
      </c>
      <c r="G68" s="232">
        <v>6384</v>
      </c>
      <c r="H68" s="216">
        <v>47.32</v>
      </c>
      <c r="I68" s="216">
        <v>1798.16</v>
      </c>
      <c r="J68" s="216">
        <v>120.68</v>
      </c>
      <c r="K68" s="216">
        <v>4585.84</v>
      </c>
      <c r="L68" s="216">
        <v>21</v>
      </c>
      <c r="M68" s="216">
        <v>7724.64</v>
      </c>
      <c r="N68" s="215">
        <v>0.18149999999999999</v>
      </c>
      <c r="O68" s="215">
        <v>6.8970000000000002</v>
      </c>
      <c r="P68" s="215">
        <v>0</v>
      </c>
      <c r="Q68" s="215">
        <v>0</v>
      </c>
      <c r="R68" s="216"/>
      <c r="S68" s="216" t="s">
        <v>103</v>
      </c>
      <c r="T68" s="216" t="s">
        <v>103</v>
      </c>
      <c r="U68" s="216">
        <v>0.09</v>
      </c>
      <c r="V68" s="216">
        <v>3.42</v>
      </c>
      <c r="W68" s="216"/>
      <c r="X68" s="216" t="s">
        <v>111</v>
      </c>
      <c r="Y68" s="216" t="s">
        <v>105</v>
      </c>
      <c r="Z68" s="210"/>
      <c r="AA68" s="210"/>
      <c r="AB68" s="210"/>
      <c r="AC68" s="210"/>
      <c r="AD68" s="210"/>
      <c r="AE68" s="210"/>
      <c r="AF68" s="210"/>
      <c r="AG68" s="210" t="s">
        <v>118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outlineLevel="1" x14ac:dyDescent="0.25">
      <c r="A69" s="213"/>
      <c r="B69" s="214"/>
      <c r="C69" s="241" t="s">
        <v>197</v>
      </c>
      <c r="D69" s="217"/>
      <c r="E69" s="218">
        <v>23</v>
      </c>
      <c r="F69" s="216"/>
      <c r="G69" s="216"/>
      <c r="H69" s="216"/>
      <c r="I69" s="216"/>
      <c r="J69" s="216"/>
      <c r="K69" s="216"/>
      <c r="L69" s="216"/>
      <c r="M69" s="216"/>
      <c r="N69" s="215"/>
      <c r="O69" s="215"/>
      <c r="P69" s="215"/>
      <c r="Q69" s="215"/>
      <c r="R69" s="216"/>
      <c r="S69" s="216"/>
      <c r="T69" s="216"/>
      <c r="U69" s="216"/>
      <c r="V69" s="216"/>
      <c r="W69" s="216"/>
      <c r="X69" s="216"/>
      <c r="Y69" s="216"/>
      <c r="Z69" s="210"/>
      <c r="AA69" s="210"/>
      <c r="AB69" s="210"/>
      <c r="AC69" s="210"/>
      <c r="AD69" s="210"/>
      <c r="AE69" s="210"/>
      <c r="AF69" s="210"/>
      <c r="AG69" s="210" t="s">
        <v>108</v>
      </c>
      <c r="AH69" s="210">
        <v>0</v>
      </c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2" x14ac:dyDescent="0.25">
      <c r="A70" s="213"/>
      <c r="B70" s="214"/>
      <c r="C70" s="241" t="s">
        <v>198</v>
      </c>
      <c r="D70" s="217"/>
      <c r="E70" s="218">
        <v>15</v>
      </c>
      <c r="F70" s="216"/>
      <c r="G70" s="216"/>
      <c r="H70" s="216"/>
      <c r="I70" s="216"/>
      <c r="J70" s="216"/>
      <c r="K70" s="216"/>
      <c r="L70" s="216"/>
      <c r="M70" s="216"/>
      <c r="N70" s="215"/>
      <c r="O70" s="215"/>
      <c r="P70" s="215"/>
      <c r="Q70" s="215"/>
      <c r="R70" s="216"/>
      <c r="S70" s="216"/>
      <c r="T70" s="216"/>
      <c r="U70" s="216"/>
      <c r="V70" s="216"/>
      <c r="W70" s="216"/>
      <c r="X70" s="216"/>
      <c r="Y70" s="216"/>
      <c r="Z70" s="210"/>
      <c r="AA70" s="210"/>
      <c r="AB70" s="210"/>
      <c r="AC70" s="210"/>
      <c r="AD70" s="210"/>
      <c r="AE70" s="210"/>
      <c r="AF70" s="210"/>
      <c r="AG70" s="210" t="s">
        <v>108</v>
      </c>
      <c r="AH70" s="210">
        <v>0</v>
      </c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x14ac:dyDescent="0.25">
      <c r="A71" s="221" t="s">
        <v>98</v>
      </c>
      <c r="B71" s="222" t="s">
        <v>67</v>
      </c>
      <c r="C71" s="239" t="s">
        <v>68</v>
      </c>
      <c r="D71" s="223"/>
      <c r="E71" s="224"/>
      <c r="F71" s="225"/>
      <c r="G71" s="226">
        <v>-4872</v>
      </c>
      <c r="H71" s="220"/>
      <c r="I71" s="220">
        <v>-4872</v>
      </c>
      <c r="J71" s="220"/>
      <c r="K71" s="220">
        <v>0</v>
      </c>
      <c r="L71" s="220"/>
      <c r="M71" s="220"/>
      <c r="N71" s="219"/>
      <c r="O71" s="219"/>
      <c r="P71" s="219"/>
      <c r="Q71" s="219"/>
      <c r="R71" s="220"/>
      <c r="S71" s="220"/>
      <c r="T71" s="220"/>
      <c r="U71" s="220"/>
      <c r="V71" s="220"/>
      <c r="W71" s="220"/>
      <c r="X71" s="220"/>
      <c r="Y71" s="220"/>
      <c r="AG71" t="s">
        <v>99</v>
      </c>
    </row>
    <row r="72" spans="1:60" ht="20.399999999999999" x14ac:dyDescent="0.25">
      <c r="A72" s="233">
        <v>26</v>
      </c>
      <c r="B72" s="234" t="s">
        <v>199</v>
      </c>
      <c r="C72" s="242" t="s">
        <v>200</v>
      </c>
      <c r="D72" s="235" t="s">
        <v>117</v>
      </c>
      <c r="E72" s="236">
        <v>-5.6</v>
      </c>
      <c r="F72" s="237">
        <v>2970</v>
      </c>
      <c r="G72" s="238">
        <v>-16632</v>
      </c>
      <c r="H72" s="216">
        <v>2970</v>
      </c>
      <c r="I72" s="216">
        <v>-16632</v>
      </c>
      <c r="J72" s="216">
        <v>0</v>
      </c>
      <c r="K72" s="216">
        <v>0</v>
      </c>
      <c r="L72" s="216">
        <v>21</v>
      </c>
      <c r="M72" s="216">
        <v>-20124.72</v>
      </c>
      <c r="N72" s="215">
        <v>1.2E-2</v>
      </c>
      <c r="O72" s="215">
        <v>-6.7199999999999996E-2</v>
      </c>
      <c r="P72" s="215">
        <v>0</v>
      </c>
      <c r="Q72" s="215">
        <v>0</v>
      </c>
      <c r="R72" s="216" t="s">
        <v>201</v>
      </c>
      <c r="S72" s="216" t="s">
        <v>103</v>
      </c>
      <c r="T72" s="216" t="s">
        <v>103</v>
      </c>
      <c r="U72" s="216">
        <v>0</v>
      </c>
      <c r="V72" s="216">
        <v>0</v>
      </c>
      <c r="W72" s="216"/>
      <c r="X72" s="216" t="s">
        <v>202</v>
      </c>
      <c r="Y72" s="216" t="s">
        <v>105</v>
      </c>
      <c r="Z72" s="210"/>
      <c r="AA72" s="210"/>
      <c r="AB72" s="210"/>
      <c r="AC72" s="210"/>
      <c r="AD72" s="210"/>
      <c r="AE72" s="210"/>
      <c r="AF72" s="210"/>
      <c r="AG72" s="210" t="s">
        <v>203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ht="20.399999999999999" x14ac:dyDescent="0.25">
      <c r="A73" s="233">
        <v>27</v>
      </c>
      <c r="B73" s="234" t="s">
        <v>204</v>
      </c>
      <c r="C73" s="242" t="s">
        <v>200</v>
      </c>
      <c r="D73" s="235" t="s">
        <v>117</v>
      </c>
      <c r="E73" s="236">
        <v>5.6</v>
      </c>
      <c r="F73" s="237">
        <v>2100</v>
      </c>
      <c r="G73" s="238">
        <v>11760</v>
      </c>
      <c r="H73" s="216">
        <v>2100</v>
      </c>
      <c r="I73" s="216">
        <v>11760</v>
      </c>
      <c r="J73" s="216">
        <v>0</v>
      </c>
      <c r="K73" s="216">
        <v>0</v>
      </c>
      <c r="L73" s="216">
        <v>21</v>
      </c>
      <c r="M73" s="216">
        <v>14229.6</v>
      </c>
      <c r="N73" s="215">
        <v>1.2E-2</v>
      </c>
      <c r="O73" s="215">
        <v>6.7199999999999996E-2</v>
      </c>
      <c r="P73" s="215">
        <v>0</v>
      </c>
      <c r="Q73" s="215">
        <v>0</v>
      </c>
      <c r="R73" s="216"/>
      <c r="S73" s="216" t="s">
        <v>169</v>
      </c>
      <c r="T73" s="216" t="s">
        <v>129</v>
      </c>
      <c r="U73" s="216">
        <v>0</v>
      </c>
      <c r="V73" s="216">
        <v>0</v>
      </c>
      <c r="W73" s="216"/>
      <c r="X73" s="216" t="s">
        <v>202</v>
      </c>
      <c r="Y73" s="216" t="s">
        <v>105</v>
      </c>
      <c r="Z73" s="210"/>
      <c r="AA73" s="210"/>
      <c r="AB73" s="210"/>
      <c r="AC73" s="210"/>
      <c r="AD73" s="210"/>
      <c r="AE73" s="210"/>
      <c r="AF73" s="210"/>
      <c r="AG73" s="210" t="s">
        <v>203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x14ac:dyDescent="0.25">
      <c r="A74" s="221" t="s">
        <v>98</v>
      </c>
      <c r="B74" s="222" t="s">
        <v>63</v>
      </c>
      <c r="C74" s="239" t="s">
        <v>64</v>
      </c>
      <c r="D74" s="223"/>
      <c r="E74" s="224"/>
      <c r="F74" s="225"/>
      <c r="G74" s="226">
        <v>-94789</v>
      </c>
      <c r="H74" s="220"/>
      <c r="I74" s="220">
        <v>-59536.36</v>
      </c>
      <c r="J74" s="220"/>
      <c r="K74" s="220">
        <v>-35252.639999999999</v>
      </c>
      <c r="L74" s="220"/>
      <c r="M74" s="220"/>
      <c r="N74" s="219"/>
      <c r="O74" s="219"/>
      <c r="P74" s="219"/>
      <c r="Q74" s="219"/>
      <c r="R74" s="220"/>
      <c r="S74" s="220"/>
      <c r="T74" s="220"/>
      <c r="U74" s="220"/>
      <c r="V74" s="220"/>
      <c r="W74" s="220"/>
      <c r="X74" s="220"/>
      <c r="Y74" s="220"/>
      <c r="AG74" t="s">
        <v>99</v>
      </c>
    </row>
    <row r="75" spans="1:60" ht="30.6" x14ac:dyDescent="0.25">
      <c r="A75" s="233">
        <v>28</v>
      </c>
      <c r="B75" s="234" t="s">
        <v>205</v>
      </c>
      <c r="C75" s="242" t="s">
        <v>206</v>
      </c>
      <c r="D75" s="235" t="s">
        <v>102</v>
      </c>
      <c r="E75" s="236">
        <v>-1</v>
      </c>
      <c r="F75" s="237">
        <v>3350</v>
      </c>
      <c r="G75" s="238">
        <v>-3350</v>
      </c>
      <c r="H75" s="216">
        <v>3350</v>
      </c>
      <c r="I75" s="216">
        <v>-3350</v>
      </c>
      <c r="J75" s="216">
        <v>0</v>
      </c>
      <c r="K75" s="216">
        <v>0</v>
      </c>
      <c r="L75" s="216">
        <v>21</v>
      </c>
      <c r="M75" s="216">
        <v>-4053.5</v>
      </c>
      <c r="N75" s="215">
        <v>0.16200000000000001</v>
      </c>
      <c r="O75" s="215">
        <v>-0.16200000000000001</v>
      </c>
      <c r="P75" s="215">
        <v>0</v>
      </c>
      <c r="Q75" s="215">
        <v>0</v>
      </c>
      <c r="R75" s="216" t="s">
        <v>201</v>
      </c>
      <c r="S75" s="216" t="s">
        <v>103</v>
      </c>
      <c r="T75" s="216" t="s">
        <v>103</v>
      </c>
      <c r="U75" s="216">
        <v>0</v>
      </c>
      <c r="V75" s="216">
        <v>0</v>
      </c>
      <c r="W75" s="216"/>
      <c r="X75" s="216" t="s">
        <v>202</v>
      </c>
      <c r="Y75" s="216" t="s">
        <v>105</v>
      </c>
      <c r="Z75" s="210"/>
      <c r="AA75" s="210"/>
      <c r="AB75" s="210"/>
      <c r="AC75" s="210"/>
      <c r="AD75" s="210"/>
      <c r="AE75" s="210"/>
      <c r="AF75" s="210"/>
      <c r="AG75" s="210" t="s">
        <v>203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ht="20.399999999999999" x14ac:dyDescent="0.25">
      <c r="A76" s="227">
        <v>29</v>
      </c>
      <c r="B76" s="228" t="s">
        <v>207</v>
      </c>
      <c r="C76" s="240" t="s">
        <v>208</v>
      </c>
      <c r="D76" s="229" t="s">
        <v>102</v>
      </c>
      <c r="E76" s="230">
        <v>7</v>
      </c>
      <c r="F76" s="231">
        <v>7500</v>
      </c>
      <c r="G76" s="232">
        <v>52500</v>
      </c>
      <c r="H76" s="216">
        <v>7500</v>
      </c>
      <c r="I76" s="216">
        <v>52500</v>
      </c>
      <c r="J76" s="216">
        <v>0</v>
      </c>
      <c r="K76" s="216">
        <v>0</v>
      </c>
      <c r="L76" s="216">
        <v>21</v>
      </c>
      <c r="M76" s="216">
        <v>63525</v>
      </c>
      <c r="N76" s="215">
        <v>1.7470000000000001</v>
      </c>
      <c r="O76" s="215">
        <v>12.229000000000001</v>
      </c>
      <c r="P76" s="215">
        <v>0</v>
      </c>
      <c r="Q76" s="215">
        <v>0</v>
      </c>
      <c r="R76" s="216" t="s">
        <v>201</v>
      </c>
      <c r="S76" s="216" t="s">
        <v>103</v>
      </c>
      <c r="T76" s="216" t="s">
        <v>129</v>
      </c>
      <c r="U76" s="216">
        <v>0</v>
      </c>
      <c r="V76" s="216">
        <v>0</v>
      </c>
      <c r="W76" s="216"/>
      <c r="X76" s="216" t="s">
        <v>202</v>
      </c>
      <c r="Y76" s="216" t="s">
        <v>105</v>
      </c>
      <c r="Z76" s="210"/>
      <c r="AA76" s="210"/>
      <c r="AB76" s="210"/>
      <c r="AC76" s="210"/>
      <c r="AD76" s="210"/>
      <c r="AE76" s="210"/>
      <c r="AF76" s="210"/>
      <c r="AG76" s="210" t="s">
        <v>203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1" x14ac:dyDescent="0.25">
      <c r="A77" s="213"/>
      <c r="B77" s="214"/>
      <c r="C77" s="241" t="s">
        <v>209</v>
      </c>
      <c r="D77" s="217"/>
      <c r="E77" s="218">
        <v>7</v>
      </c>
      <c r="F77" s="216"/>
      <c r="G77" s="216"/>
      <c r="H77" s="216"/>
      <c r="I77" s="216"/>
      <c r="J77" s="216"/>
      <c r="K77" s="216"/>
      <c r="L77" s="216"/>
      <c r="M77" s="216"/>
      <c r="N77" s="215"/>
      <c r="O77" s="215"/>
      <c r="P77" s="215"/>
      <c r="Q77" s="215"/>
      <c r="R77" s="216"/>
      <c r="S77" s="216"/>
      <c r="T77" s="216"/>
      <c r="U77" s="216"/>
      <c r="V77" s="216"/>
      <c r="W77" s="216"/>
      <c r="X77" s="216"/>
      <c r="Y77" s="216"/>
      <c r="Z77" s="210"/>
      <c r="AA77" s="210"/>
      <c r="AB77" s="210"/>
      <c r="AC77" s="210"/>
      <c r="AD77" s="210"/>
      <c r="AE77" s="210"/>
      <c r="AF77" s="210"/>
      <c r="AG77" s="210" t="s">
        <v>108</v>
      </c>
      <c r="AH77" s="210">
        <v>0</v>
      </c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ht="20.399999999999999" x14ac:dyDescent="0.25">
      <c r="A78" s="233">
        <v>30</v>
      </c>
      <c r="B78" s="234" t="s">
        <v>210</v>
      </c>
      <c r="C78" s="242" t="s">
        <v>211</v>
      </c>
      <c r="D78" s="235" t="s">
        <v>102</v>
      </c>
      <c r="E78" s="236">
        <v>-7</v>
      </c>
      <c r="F78" s="237">
        <v>13100</v>
      </c>
      <c r="G78" s="238">
        <v>-91700</v>
      </c>
      <c r="H78" s="216">
        <v>13100</v>
      </c>
      <c r="I78" s="216">
        <v>-91700</v>
      </c>
      <c r="J78" s="216">
        <v>0</v>
      </c>
      <c r="K78" s="216">
        <v>0</v>
      </c>
      <c r="L78" s="216">
        <v>21</v>
      </c>
      <c r="M78" s="216">
        <v>-110957</v>
      </c>
      <c r="N78" s="215">
        <v>2.4500000000000002</v>
      </c>
      <c r="O78" s="215">
        <v>-17.150000000000002</v>
      </c>
      <c r="P78" s="215">
        <v>0</v>
      </c>
      <c r="Q78" s="215">
        <v>0</v>
      </c>
      <c r="R78" s="216" t="s">
        <v>201</v>
      </c>
      <c r="S78" s="216" t="s">
        <v>103</v>
      </c>
      <c r="T78" s="216" t="s">
        <v>129</v>
      </c>
      <c r="U78" s="216">
        <v>0</v>
      </c>
      <c r="V78" s="216">
        <v>0</v>
      </c>
      <c r="W78" s="216"/>
      <c r="X78" s="216" t="s">
        <v>202</v>
      </c>
      <c r="Y78" s="216" t="s">
        <v>105</v>
      </c>
      <c r="Z78" s="210"/>
      <c r="AA78" s="210"/>
      <c r="AB78" s="210"/>
      <c r="AC78" s="210"/>
      <c r="AD78" s="210"/>
      <c r="AE78" s="210"/>
      <c r="AF78" s="210"/>
      <c r="AG78" s="210" t="s">
        <v>203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ht="30.6" x14ac:dyDescent="0.25">
      <c r="A79" s="233">
        <v>31</v>
      </c>
      <c r="B79" s="234" t="s">
        <v>212</v>
      </c>
      <c r="C79" s="242" t="s">
        <v>213</v>
      </c>
      <c r="D79" s="235" t="s">
        <v>102</v>
      </c>
      <c r="E79" s="236">
        <v>-1</v>
      </c>
      <c r="F79" s="237">
        <v>6905</v>
      </c>
      <c r="G79" s="238">
        <v>-6905</v>
      </c>
      <c r="H79" s="216">
        <v>6905</v>
      </c>
      <c r="I79" s="216">
        <v>-6905</v>
      </c>
      <c r="J79" s="216">
        <v>0</v>
      </c>
      <c r="K79" s="216">
        <v>0</v>
      </c>
      <c r="L79" s="216">
        <v>21</v>
      </c>
      <c r="M79" s="216">
        <v>-8355.0499999999993</v>
      </c>
      <c r="N79" s="215">
        <v>0.5</v>
      </c>
      <c r="O79" s="215">
        <v>-0.5</v>
      </c>
      <c r="P79" s="215">
        <v>0</v>
      </c>
      <c r="Q79" s="215">
        <v>0</v>
      </c>
      <c r="R79" s="216" t="s">
        <v>201</v>
      </c>
      <c r="S79" s="216" t="s">
        <v>103</v>
      </c>
      <c r="T79" s="216" t="s">
        <v>103</v>
      </c>
      <c r="U79" s="216">
        <v>0</v>
      </c>
      <c r="V79" s="216">
        <v>0</v>
      </c>
      <c r="W79" s="216"/>
      <c r="X79" s="216" t="s">
        <v>202</v>
      </c>
      <c r="Y79" s="216" t="s">
        <v>105</v>
      </c>
      <c r="Z79" s="210"/>
      <c r="AA79" s="210"/>
      <c r="AB79" s="210"/>
      <c r="AC79" s="210"/>
      <c r="AD79" s="210"/>
      <c r="AE79" s="210"/>
      <c r="AF79" s="210"/>
      <c r="AG79" s="210" t="s">
        <v>203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ht="30.6" x14ac:dyDescent="0.25">
      <c r="A80" s="233">
        <v>32</v>
      </c>
      <c r="B80" s="234" t="s">
        <v>214</v>
      </c>
      <c r="C80" s="242" t="s">
        <v>215</v>
      </c>
      <c r="D80" s="235" t="s">
        <v>102</v>
      </c>
      <c r="E80" s="236">
        <v>-1</v>
      </c>
      <c r="F80" s="237">
        <v>7100</v>
      </c>
      <c r="G80" s="238">
        <v>-7100</v>
      </c>
      <c r="H80" s="216">
        <v>7100</v>
      </c>
      <c r="I80" s="216">
        <v>-7100</v>
      </c>
      <c r="J80" s="216">
        <v>0</v>
      </c>
      <c r="K80" s="216">
        <v>0</v>
      </c>
      <c r="L80" s="216">
        <v>21</v>
      </c>
      <c r="M80" s="216">
        <v>-8591</v>
      </c>
      <c r="N80" s="215">
        <v>0.7</v>
      </c>
      <c r="O80" s="215">
        <v>-0.7</v>
      </c>
      <c r="P80" s="215">
        <v>0</v>
      </c>
      <c r="Q80" s="215">
        <v>0</v>
      </c>
      <c r="R80" s="216" t="s">
        <v>201</v>
      </c>
      <c r="S80" s="216" t="s">
        <v>103</v>
      </c>
      <c r="T80" s="216" t="s">
        <v>103</v>
      </c>
      <c r="U80" s="216">
        <v>0</v>
      </c>
      <c r="V80" s="216">
        <v>0</v>
      </c>
      <c r="W80" s="216"/>
      <c r="X80" s="216" t="s">
        <v>202</v>
      </c>
      <c r="Y80" s="216" t="s">
        <v>105</v>
      </c>
      <c r="Z80" s="210"/>
      <c r="AA80" s="210"/>
      <c r="AB80" s="210"/>
      <c r="AC80" s="210"/>
      <c r="AD80" s="210"/>
      <c r="AE80" s="210"/>
      <c r="AF80" s="210"/>
      <c r="AG80" s="210" t="s">
        <v>203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x14ac:dyDescent="0.25">
      <c r="A81" s="233">
        <v>33</v>
      </c>
      <c r="B81" s="234" t="s">
        <v>216</v>
      </c>
      <c r="C81" s="242" t="s">
        <v>217</v>
      </c>
      <c r="D81" s="235" t="s">
        <v>117</v>
      </c>
      <c r="E81" s="236">
        <v>16</v>
      </c>
      <c r="F81" s="237">
        <v>1200</v>
      </c>
      <c r="G81" s="238">
        <v>19200</v>
      </c>
      <c r="H81" s="216">
        <v>0.62</v>
      </c>
      <c r="I81" s="216">
        <v>9.92</v>
      </c>
      <c r="J81" s="216">
        <v>1199.3800000000001</v>
      </c>
      <c r="K81" s="216">
        <v>19190.080000000002</v>
      </c>
      <c r="L81" s="216">
        <v>21</v>
      </c>
      <c r="M81" s="216">
        <v>23232</v>
      </c>
      <c r="N81" s="215">
        <v>2.0000000000000002E-5</v>
      </c>
      <c r="O81" s="215">
        <v>3.2000000000000003E-4</v>
      </c>
      <c r="P81" s="215">
        <v>0</v>
      </c>
      <c r="Q81" s="215">
        <v>0</v>
      </c>
      <c r="R81" s="216"/>
      <c r="S81" s="216" t="s">
        <v>103</v>
      </c>
      <c r="T81" s="216" t="s">
        <v>129</v>
      </c>
      <c r="U81" s="216">
        <v>1.3580000000000001</v>
      </c>
      <c r="V81" s="216">
        <v>21.728000000000002</v>
      </c>
      <c r="W81" s="216"/>
      <c r="X81" s="216" t="s">
        <v>111</v>
      </c>
      <c r="Y81" s="216" t="s">
        <v>105</v>
      </c>
      <c r="Z81" s="210"/>
      <c r="AA81" s="210"/>
      <c r="AB81" s="210"/>
      <c r="AC81" s="210"/>
      <c r="AD81" s="210"/>
      <c r="AE81" s="210"/>
      <c r="AF81" s="210"/>
      <c r="AG81" s="210" t="s">
        <v>118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x14ac:dyDescent="0.25">
      <c r="A82" s="233">
        <v>34</v>
      </c>
      <c r="B82" s="234" t="s">
        <v>218</v>
      </c>
      <c r="C82" s="242" t="s">
        <v>219</v>
      </c>
      <c r="D82" s="235" t="s">
        <v>117</v>
      </c>
      <c r="E82" s="236">
        <v>-16</v>
      </c>
      <c r="F82" s="237">
        <v>1750</v>
      </c>
      <c r="G82" s="238">
        <v>-28000</v>
      </c>
      <c r="H82" s="216">
        <v>0.87</v>
      </c>
      <c r="I82" s="216">
        <v>-13.92</v>
      </c>
      <c r="J82" s="216">
        <v>1749.13</v>
      </c>
      <c r="K82" s="216">
        <v>-27986.080000000002</v>
      </c>
      <c r="L82" s="216">
        <v>21</v>
      </c>
      <c r="M82" s="216">
        <v>-33880</v>
      </c>
      <c r="N82" s="215">
        <v>2.0000000000000002E-5</v>
      </c>
      <c r="O82" s="215">
        <v>-3.2000000000000003E-4</v>
      </c>
      <c r="P82" s="215">
        <v>0</v>
      </c>
      <c r="Q82" s="215">
        <v>0</v>
      </c>
      <c r="R82" s="216"/>
      <c r="S82" s="216" t="s">
        <v>103</v>
      </c>
      <c r="T82" s="216" t="s">
        <v>129</v>
      </c>
      <c r="U82" s="216">
        <v>1.865</v>
      </c>
      <c r="V82" s="216">
        <v>-29.84</v>
      </c>
      <c r="W82" s="216"/>
      <c r="X82" s="216" t="s">
        <v>111</v>
      </c>
      <c r="Y82" s="216" t="s">
        <v>105</v>
      </c>
      <c r="Z82" s="210"/>
      <c r="AA82" s="210"/>
      <c r="AB82" s="210"/>
      <c r="AC82" s="210"/>
      <c r="AD82" s="210"/>
      <c r="AE82" s="210"/>
      <c r="AF82" s="210"/>
      <c r="AG82" s="210" t="s">
        <v>118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x14ac:dyDescent="0.25">
      <c r="A83" s="227">
        <v>35</v>
      </c>
      <c r="B83" s="228" t="s">
        <v>220</v>
      </c>
      <c r="C83" s="240" t="s">
        <v>221</v>
      </c>
      <c r="D83" s="229" t="s">
        <v>102</v>
      </c>
      <c r="E83" s="230">
        <v>-2</v>
      </c>
      <c r="F83" s="231">
        <v>2565</v>
      </c>
      <c r="G83" s="232">
        <v>-5130</v>
      </c>
      <c r="H83" s="216">
        <v>0</v>
      </c>
      <c r="I83" s="216">
        <v>0</v>
      </c>
      <c r="J83" s="216">
        <v>2565</v>
      </c>
      <c r="K83" s="216">
        <v>-5130</v>
      </c>
      <c r="L83" s="216">
        <v>21</v>
      </c>
      <c r="M83" s="216">
        <v>-6207.3</v>
      </c>
      <c r="N83" s="215">
        <v>0</v>
      </c>
      <c r="O83" s="215">
        <v>0</v>
      </c>
      <c r="P83" s="215">
        <v>0</v>
      </c>
      <c r="Q83" s="215">
        <v>0</v>
      </c>
      <c r="R83" s="216"/>
      <c r="S83" s="216" t="s">
        <v>103</v>
      </c>
      <c r="T83" s="216" t="s">
        <v>103</v>
      </c>
      <c r="U83" s="216">
        <v>1.75</v>
      </c>
      <c r="V83" s="216">
        <v>-3.5</v>
      </c>
      <c r="W83" s="216"/>
      <c r="X83" s="216" t="s">
        <v>111</v>
      </c>
      <c r="Y83" s="216" t="s">
        <v>105</v>
      </c>
      <c r="Z83" s="210"/>
      <c r="AA83" s="210"/>
      <c r="AB83" s="210"/>
      <c r="AC83" s="210"/>
      <c r="AD83" s="210"/>
      <c r="AE83" s="210"/>
      <c r="AF83" s="210"/>
      <c r="AG83" s="210" t="s">
        <v>118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</row>
    <row r="84" spans="1:60" outlineLevel="1" x14ac:dyDescent="0.25">
      <c r="A84" s="213"/>
      <c r="B84" s="214"/>
      <c r="C84" s="241" t="s">
        <v>222</v>
      </c>
      <c r="D84" s="217"/>
      <c r="E84" s="218">
        <v>-5</v>
      </c>
      <c r="F84" s="216"/>
      <c r="G84" s="216"/>
      <c r="H84" s="216"/>
      <c r="I84" s="216"/>
      <c r="J84" s="216"/>
      <c r="K84" s="216"/>
      <c r="L84" s="216"/>
      <c r="M84" s="216"/>
      <c r="N84" s="215"/>
      <c r="O84" s="215"/>
      <c r="P84" s="215"/>
      <c r="Q84" s="215"/>
      <c r="R84" s="216"/>
      <c r="S84" s="216"/>
      <c r="T84" s="216"/>
      <c r="U84" s="216"/>
      <c r="V84" s="216"/>
      <c r="W84" s="216"/>
      <c r="X84" s="216"/>
      <c r="Y84" s="216"/>
      <c r="Z84" s="210"/>
      <c r="AA84" s="210"/>
      <c r="AB84" s="210"/>
      <c r="AC84" s="210"/>
      <c r="AD84" s="210"/>
      <c r="AE84" s="210"/>
      <c r="AF84" s="210"/>
      <c r="AG84" s="210" t="s">
        <v>108</v>
      </c>
      <c r="AH84" s="210">
        <v>0</v>
      </c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outlineLevel="2" x14ac:dyDescent="0.25">
      <c r="A85" s="213"/>
      <c r="B85" s="214"/>
      <c r="C85" s="241" t="s">
        <v>223</v>
      </c>
      <c r="D85" s="217"/>
      <c r="E85" s="218">
        <v>3</v>
      </c>
      <c r="F85" s="216"/>
      <c r="G85" s="216"/>
      <c r="H85" s="216"/>
      <c r="I85" s="216"/>
      <c r="J85" s="216"/>
      <c r="K85" s="216"/>
      <c r="L85" s="216"/>
      <c r="M85" s="216"/>
      <c r="N85" s="215"/>
      <c r="O85" s="215"/>
      <c r="P85" s="215"/>
      <c r="Q85" s="215"/>
      <c r="R85" s="216"/>
      <c r="S85" s="216"/>
      <c r="T85" s="216"/>
      <c r="U85" s="216"/>
      <c r="V85" s="216"/>
      <c r="W85" s="216"/>
      <c r="X85" s="216"/>
      <c r="Y85" s="216"/>
      <c r="Z85" s="210"/>
      <c r="AA85" s="210"/>
      <c r="AB85" s="210"/>
      <c r="AC85" s="210"/>
      <c r="AD85" s="210"/>
      <c r="AE85" s="210"/>
      <c r="AF85" s="210"/>
      <c r="AG85" s="210" t="s">
        <v>108</v>
      </c>
      <c r="AH85" s="210">
        <v>0</v>
      </c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</row>
    <row r="86" spans="1:60" ht="20.399999999999999" x14ac:dyDescent="0.25">
      <c r="A86" s="233">
        <v>36</v>
      </c>
      <c r="B86" s="234" t="s">
        <v>224</v>
      </c>
      <c r="C86" s="242" t="s">
        <v>225</v>
      </c>
      <c r="D86" s="235" t="s">
        <v>102</v>
      </c>
      <c r="E86" s="236">
        <v>-1</v>
      </c>
      <c r="F86" s="237">
        <v>1200</v>
      </c>
      <c r="G86" s="238">
        <v>-1200</v>
      </c>
      <c r="H86" s="216">
        <v>9.68</v>
      </c>
      <c r="I86" s="216">
        <v>-9.68</v>
      </c>
      <c r="J86" s="216">
        <v>1190.32</v>
      </c>
      <c r="K86" s="216">
        <v>-1190.32</v>
      </c>
      <c r="L86" s="216">
        <v>21</v>
      </c>
      <c r="M86" s="216">
        <v>-1452</v>
      </c>
      <c r="N86" s="215">
        <v>7.0200000000000002E-3</v>
      </c>
      <c r="O86" s="215">
        <v>-7.0200000000000002E-3</v>
      </c>
      <c r="P86" s="215">
        <v>0</v>
      </c>
      <c r="Q86" s="215">
        <v>0</v>
      </c>
      <c r="R86" s="216"/>
      <c r="S86" s="216" t="s">
        <v>103</v>
      </c>
      <c r="T86" s="216" t="s">
        <v>103</v>
      </c>
      <c r="U86" s="216">
        <v>1.3140000000000001</v>
      </c>
      <c r="V86" s="216">
        <v>-1.3140000000000001</v>
      </c>
      <c r="W86" s="216"/>
      <c r="X86" s="216" t="s">
        <v>111</v>
      </c>
      <c r="Y86" s="216" t="s">
        <v>105</v>
      </c>
      <c r="Z86" s="210"/>
      <c r="AA86" s="210"/>
      <c r="AB86" s="210"/>
      <c r="AC86" s="210"/>
      <c r="AD86" s="210"/>
      <c r="AE86" s="210"/>
      <c r="AF86" s="210"/>
      <c r="AG86" s="210" t="s">
        <v>118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x14ac:dyDescent="0.25">
      <c r="A87" s="233">
        <v>37</v>
      </c>
      <c r="B87" s="234" t="s">
        <v>226</v>
      </c>
      <c r="C87" s="242" t="s">
        <v>227</v>
      </c>
      <c r="D87" s="235" t="s">
        <v>159</v>
      </c>
      <c r="E87" s="236">
        <v>-32</v>
      </c>
      <c r="F87" s="237">
        <v>722</v>
      </c>
      <c r="G87" s="238">
        <v>-23104</v>
      </c>
      <c r="H87" s="216">
        <v>92.74</v>
      </c>
      <c r="I87" s="216">
        <v>-2967.68</v>
      </c>
      <c r="J87" s="216">
        <v>629.26</v>
      </c>
      <c r="K87" s="216">
        <v>-20136.32</v>
      </c>
      <c r="L87" s="216">
        <v>21</v>
      </c>
      <c r="M87" s="216">
        <v>-27955.84</v>
      </c>
      <c r="N87" s="215">
        <v>4.1799999999999997E-3</v>
      </c>
      <c r="O87" s="215">
        <v>-0.13375999999999999</v>
      </c>
      <c r="P87" s="215">
        <v>0</v>
      </c>
      <c r="Q87" s="215">
        <v>0</v>
      </c>
      <c r="R87" s="216"/>
      <c r="S87" s="216" t="s">
        <v>103</v>
      </c>
      <c r="T87" s="216" t="s">
        <v>103</v>
      </c>
      <c r="U87" s="216">
        <v>0.96299999999999997</v>
      </c>
      <c r="V87" s="216">
        <v>-30.815999999999999</v>
      </c>
      <c r="W87" s="216"/>
      <c r="X87" s="216" t="s">
        <v>111</v>
      </c>
      <c r="Y87" s="216" t="s">
        <v>105</v>
      </c>
      <c r="Z87" s="210"/>
      <c r="AA87" s="210"/>
      <c r="AB87" s="210"/>
      <c r="AC87" s="210"/>
      <c r="AD87" s="210"/>
      <c r="AE87" s="210"/>
      <c r="AF87" s="210"/>
      <c r="AG87" s="210" t="s">
        <v>118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x14ac:dyDescent="0.25">
      <c r="A88" s="221" t="s">
        <v>98</v>
      </c>
      <c r="B88" s="222" t="s">
        <v>65</v>
      </c>
      <c r="C88" s="239" t="s">
        <v>66</v>
      </c>
      <c r="D88" s="223"/>
      <c r="E88" s="224"/>
      <c r="F88" s="225"/>
      <c r="G88" s="226">
        <v>-10115.99</v>
      </c>
      <c r="H88" s="220"/>
      <c r="I88" s="220">
        <v>0</v>
      </c>
      <c r="J88" s="220"/>
      <c r="K88" s="220">
        <v>-10115.99</v>
      </c>
      <c r="L88" s="220"/>
      <c r="M88" s="220"/>
      <c r="N88" s="219"/>
      <c r="O88" s="219"/>
      <c r="P88" s="219"/>
      <c r="Q88" s="219"/>
      <c r="R88" s="220"/>
      <c r="S88" s="220"/>
      <c r="T88" s="220"/>
      <c r="U88" s="220"/>
      <c r="V88" s="220"/>
      <c r="W88" s="220"/>
      <c r="X88" s="220"/>
      <c r="Y88" s="220"/>
      <c r="AG88" t="s">
        <v>99</v>
      </c>
    </row>
    <row r="89" spans="1:60" x14ac:dyDescent="0.25">
      <c r="A89" s="227">
        <v>38</v>
      </c>
      <c r="B89" s="228" t="s">
        <v>228</v>
      </c>
      <c r="C89" s="240" t="s">
        <v>229</v>
      </c>
      <c r="D89" s="229" t="s">
        <v>230</v>
      </c>
      <c r="E89" s="230">
        <v>-38.907649999999997</v>
      </c>
      <c r="F89" s="231">
        <v>260</v>
      </c>
      <c r="G89" s="232">
        <v>-10115.99</v>
      </c>
      <c r="H89" s="216">
        <v>0</v>
      </c>
      <c r="I89" s="216">
        <v>0</v>
      </c>
      <c r="J89" s="216">
        <v>260</v>
      </c>
      <c r="K89" s="216">
        <v>-10115.989</v>
      </c>
      <c r="L89" s="216">
        <v>21</v>
      </c>
      <c r="M89" s="216">
        <v>-12240.347899999999</v>
      </c>
      <c r="N89" s="215">
        <v>0</v>
      </c>
      <c r="O89" s="215">
        <v>0</v>
      </c>
      <c r="P89" s="215">
        <v>0</v>
      </c>
      <c r="Q89" s="215">
        <v>0</v>
      </c>
      <c r="R89" s="216"/>
      <c r="S89" s="216" t="s">
        <v>103</v>
      </c>
      <c r="T89" s="216" t="s">
        <v>129</v>
      </c>
      <c r="U89" s="216">
        <v>0.65</v>
      </c>
      <c r="V89" s="216">
        <v>-25.289972499999998</v>
      </c>
      <c r="W89" s="216"/>
      <c r="X89" s="216" t="s">
        <v>111</v>
      </c>
      <c r="Y89" s="216" t="s">
        <v>105</v>
      </c>
      <c r="Z89" s="210"/>
      <c r="AA89" s="210"/>
      <c r="AB89" s="210"/>
      <c r="AC89" s="210"/>
      <c r="AD89" s="210"/>
      <c r="AE89" s="210"/>
      <c r="AF89" s="210"/>
      <c r="AG89" s="210" t="s">
        <v>118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x14ac:dyDescent="0.25">
      <c r="A90" s="3"/>
      <c r="B90" s="4"/>
      <c r="C90" s="24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AE90">
        <v>12</v>
      </c>
      <c r="AF90">
        <v>21</v>
      </c>
      <c r="AG90" t="s">
        <v>84</v>
      </c>
    </row>
    <row r="91" spans="1:60" x14ac:dyDescent="0.25">
      <c r="C91" s="244"/>
      <c r="D91" s="10"/>
      <c r="AG91" t="s">
        <v>231</v>
      </c>
    </row>
    <row r="92" spans="1:60" x14ac:dyDescent="0.25">
      <c r="D92" s="10"/>
    </row>
    <row r="93" spans="1:60" x14ac:dyDescent="0.25">
      <c r="D93" s="10"/>
    </row>
    <row r="94" spans="1:60" x14ac:dyDescent="0.25">
      <c r="D94" s="10"/>
    </row>
    <row r="95" spans="1:60" x14ac:dyDescent="0.25">
      <c r="D95" s="10"/>
    </row>
    <row r="96" spans="1:60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01 01_1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01_1 Pol'!Názvy_tisku</vt:lpstr>
      <vt:lpstr>oadresa</vt:lpstr>
      <vt:lpstr>Stavba!Objednatel</vt:lpstr>
      <vt:lpstr>Stavba!Objekt</vt:lpstr>
      <vt:lpstr>'01 01_1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Konopáč</dc:creator>
  <cp:lastModifiedBy>Jiří Konopáč</cp:lastModifiedBy>
  <cp:lastPrinted>2019-03-19T12:27:02Z</cp:lastPrinted>
  <dcterms:created xsi:type="dcterms:W3CDTF">2009-04-08T07:15:50Z</dcterms:created>
  <dcterms:modified xsi:type="dcterms:W3CDTF">2026-07-15T09:19:14Z</dcterms:modified>
</cp:coreProperties>
</file>