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S:\Příprava výroby\Připravované\24053_DZV R.N.K. a.s._Ještětice_Sklad kejdy\1_Nabídka pro investora\"/>
    </mc:Choice>
  </mc:AlternateContent>
  <xr:revisionPtr revIDLastSave="0" documentId="13_ncr:1_{A76F5465-B734-42B2-87BC-7F4509306F36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Krycí List" sheetId="1" r:id="rId1"/>
    <sheet name="Rekapitulace" sheetId="3" r:id="rId2"/>
    <sheet name="Zakázka" sheetId="4" r:id="rId3"/>
  </sheets>
  <externalReferences>
    <externalReference r:id="rId4"/>
  </externalReferences>
  <definedNames>
    <definedName name="__3FD872C1_8887_4EA3_9FC2_897EF4F3D2C3_FIGURE__">'[1]#REF!'!$B$3:$F$5</definedName>
    <definedName name="__3FD872C1_8887_4EA3_9FC2_897EF4F3D2C3_ITEM__">Zakázka!$A$10:$Q$10</definedName>
    <definedName name="__3FD872C1_8887_4EA3_9FC2_897EF4F3D2C3_ITEM_GROUP1__">Zakázka!$A$6:$Q$172</definedName>
    <definedName name="__3FD872C1_8887_4EA3_9FC2_897EF4F3D2C3_ITEM_GROUP1_RECAP__">Rekapitulace!$A$6:$F$9</definedName>
    <definedName name="__3FD872C1_8887_4EA3_9FC2_897EF4F3D2C3_ITEM_GROUP2__">Zakázka!$A$7:$Q$66</definedName>
    <definedName name="__3FD872C1_8887_4EA3_9FC2_897EF4F3D2C3_ITEM_GROUP2_RECAP__">Rekapitulace!$A$7:$F$9</definedName>
    <definedName name="__3FD872C1_8887_4EA3_9FC2_897EF4F3D2C3_ITEM_GROUP3__X">Zakázka!$A$8:$Q$27</definedName>
    <definedName name="__3FD872C1_8887_4EA3_9FC2_897EF4F3D2C3_ITEM_GROUP3_RECAP__">Rekapitulace!$A$8:$F$9</definedName>
    <definedName name="__3FD872C1_8887_4EA3_9FC2_897EF4F3D2C3_ITEM_GROUP4__X">Zakázka!$A$9:$Q$14</definedName>
    <definedName name="__3FD872C1_8887_4EA3_9FC2_897EF4F3D2C3_ITEM_GROUP4_RECAP__">Rekapitulace!$A$9:$F$9</definedName>
    <definedName name="__3FD872C1_8887_4EA3_9FC2_897EF4F3D2C3_QBILL__">Zakázka!#REF!</definedName>
    <definedName name="__3FD872C1_8887_4EA3_9FC2_897EF4F3D2C3_QBILLFIG__">'[1]#REF!'!$C$4:$D$4</definedName>
    <definedName name="__3FD872C1_8887_4EA3_9FC2_897EF4F3D2C3_QINDEX__">Zakázka!#REF!</definedName>
    <definedName name="_xlnm._FilterDatabase" localSheetId="2" hidden="1">Zakázka!$I$1:$I$780</definedName>
    <definedName name="GROUP_ID">Zakázka!$B$6:$B$781</definedName>
    <definedName name="ITEM_PRICES">Zakázka!$J$6:$J$781</definedName>
    <definedName name="_xlnm.Print_Titles" localSheetId="1">Rekapitulace!$4:$5</definedName>
    <definedName name="_xlnm.Print_Titles" localSheetId="2">Zakázka!$4:$5</definedName>
    <definedName name="_xlnm.Print_Area" localSheetId="0">'Krycí List'!$C$1:$H$52</definedName>
    <definedName name="_xlnm.Print_Area" localSheetId="1">Rekapitulace!$B$1:$F$216</definedName>
    <definedName name="_xlnm.Print_Area" localSheetId="2">Zakázka!$C$1:$Q$781</definedName>
    <definedName name="VAT_RATES">Zakázka!$O$6:$O$781</definedName>
  </definedNames>
  <calcPr calcId="181029"/>
</workbook>
</file>

<file path=xl/calcChain.xml><?xml version="1.0" encoding="utf-8"?>
<calcChain xmlns="http://schemas.openxmlformats.org/spreadsheetml/2006/main">
  <c r="N778" i="4" l="1"/>
  <c r="L778" i="4"/>
  <c r="J778" i="4"/>
  <c r="P778" i="4" s="1"/>
  <c r="Q778" i="4" s="1"/>
  <c r="N777" i="4"/>
  <c r="L777" i="4"/>
  <c r="J777" i="4"/>
  <c r="N776" i="4"/>
  <c r="L776" i="4"/>
  <c r="J776" i="4"/>
  <c r="N772" i="4"/>
  <c r="N770" i="4" s="1"/>
  <c r="L772" i="4"/>
  <c r="J772" i="4"/>
  <c r="N771" i="4"/>
  <c r="L771" i="4"/>
  <c r="J771" i="4"/>
  <c r="P771" i="4" s="1"/>
  <c r="N768" i="4"/>
  <c r="N767" i="4" s="1"/>
  <c r="N766" i="4" s="1"/>
  <c r="L768" i="4"/>
  <c r="L767" i="4" s="1"/>
  <c r="D211" i="3" s="1"/>
  <c r="J768" i="4"/>
  <c r="J767" i="4" s="1"/>
  <c r="C211" i="3" s="1"/>
  <c r="N764" i="4"/>
  <c r="N763" i="4" s="1"/>
  <c r="L764" i="4"/>
  <c r="J764" i="4"/>
  <c r="L763" i="4"/>
  <c r="N761" i="4"/>
  <c r="N758" i="4" s="1"/>
  <c r="N757" i="4" s="1"/>
  <c r="L761" i="4"/>
  <c r="J761" i="4"/>
  <c r="N760" i="4"/>
  <c r="L760" i="4"/>
  <c r="J760" i="4"/>
  <c r="P760" i="4" s="1"/>
  <c r="Q760" i="4" s="1"/>
  <c r="N759" i="4"/>
  <c r="L759" i="4"/>
  <c r="J759" i="4"/>
  <c r="N755" i="4"/>
  <c r="N754" i="4" s="1"/>
  <c r="L755" i="4"/>
  <c r="L754" i="4" s="1"/>
  <c r="J755" i="4"/>
  <c r="N752" i="4"/>
  <c r="N751" i="4" s="1"/>
  <c r="L752" i="4"/>
  <c r="L751" i="4" s="1"/>
  <c r="D205" i="3" s="1"/>
  <c r="J752" i="4"/>
  <c r="J751" i="4" s="1"/>
  <c r="N748" i="4"/>
  <c r="L748" i="4"/>
  <c r="J748" i="4"/>
  <c r="N747" i="4"/>
  <c r="L747" i="4"/>
  <c r="J747" i="4"/>
  <c r="P746" i="4"/>
  <c r="N746" i="4"/>
  <c r="L746" i="4"/>
  <c r="J746" i="4"/>
  <c r="N742" i="4"/>
  <c r="L742" i="4"/>
  <c r="J742" i="4"/>
  <c r="N741" i="4"/>
  <c r="L741" i="4"/>
  <c r="J741" i="4"/>
  <c r="P741" i="4" s="1"/>
  <c r="N740" i="4"/>
  <c r="L740" i="4"/>
  <c r="J740" i="4"/>
  <c r="P740" i="4" s="1"/>
  <c r="N737" i="4"/>
  <c r="L737" i="4"/>
  <c r="J737" i="4"/>
  <c r="N736" i="4"/>
  <c r="L736" i="4"/>
  <c r="J736" i="4"/>
  <c r="P736" i="4" s="1"/>
  <c r="Q736" i="4" s="1"/>
  <c r="N735" i="4"/>
  <c r="L735" i="4"/>
  <c r="J735" i="4"/>
  <c r="N731" i="4"/>
  <c r="N730" i="4" s="1"/>
  <c r="N729" i="4" s="1"/>
  <c r="L731" i="4"/>
  <c r="L730" i="4" s="1"/>
  <c r="J731" i="4"/>
  <c r="N727" i="4"/>
  <c r="L727" i="4"/>
  <c r="J727" i="4"/>
  <c r="N726" i="4"/>
  <c r="L726" i="4"/>
  <c r="J726" i="4"/>
  <c r="P726" i="4" s="1"/>
  <c r="N725" i="4"/>
  <c r="L725" i="4"/>
  <c r="J725" i="4"/>
  <c r="N724" i="4"/>
  <c r="L724" i="4"/>
  <c r="J724" i="4"/>
  <c r="P724" i="4" s="1"/>
  <c r="N723" i="4"/>
  <c r="L723" i="4"/>
  <c r="J723" i="4"/>
  <c r="N722" i="4"/>
  <c r="L722" i="4"/>
  <c r="J722" i="4"/>
  <c r="P722" i="4" s="1"/>
  <c r="N719" i="4"/>
  <c r="L719" i="4"/>
  <c r="J719" i="4"/>
  <c r="N718" i="4"/>
  <c r="L718" i="4"/>
  <c r="J718" i="4"/>
  <c r="P717" i="4"/>
  <c r="N717" i="4"/>
  <c r="L717" i="4"/>
  <c r="J717" i="4"/>
  <c r="N716" i="4"/>
  <c r="L716" i="4"/>
  <c r="J716" i="4"/>
  <c r="N715" i="4"/>
  <c r="L715" i="4"/>
  <c r="J715" i="4"/>
  <c r="P715" i="4" s="1"/>
  <c r="N712" i="4"/>
  <c r="N711" i="4" s="1"/>
  <c r="L712" i="4"/>
  <c r="J712" i="4"/>
  <c r="J711" i="4" s="1"/>
  <c r="L711" i="4"/>
  <c r="D194" i="3" s="1"/>
  <c r="N709" i="4"/>
  <c r="N708" i="4" s="1"/>
  <c r="L709" i="4"/>
  <c r="L708" i="4" s="1"/>
  <c r="J709" i="4"/>
  <c r="N704" i="4"/>
  <c r="L704" i="4"/>
  <c r="J704" i="4"/>
  <c r="P704" i="4" s="1"/>
  <c r="Q704" i="4" s="1"/>
  <c r="N703" i="4"/>
  <c r="L703" i="4"/>
  <c r="L701" i="4" s="1"/>
  <c r="L700" i="4" s="1"/>
  <c r="J703" i="4"/>
  <c r="N702" i="4"/>
  <c r="L702" i="4"/>
  <c r="J702" i="4"/>
  <c r="N698" i="4"/>
  <c r="N697" i="4" s="1"/>
  <c r="N696" i="4" s="1"/>
  <c r="L698" i="4"/>
  <c r="J698" i="4"/>
  <c r="J697" i="4" s="1"/>
  <c r="N694" i="4"/>
  <c r="N693" i="4" s="1"/>
  <c r="L694" i="4"/>
  <c r="L693" i="4" s="1"/>
  <c r="J694" i="4"/>
  <c r="P694" i="4" s="1"/>
  <c r="P693" i="4" s="1"/>
  <c r="N691" i="4"/>
  <c r="L691" i="4"/>
  <c r="J691" i="4"/>
  <c r="N690" i="4"/>
  <c r="N688" i="4" s="1"/>
  <c r="L690" i="4"/>
  <c r="J690" i="4"/>
  <c r="P690" i="4" s="1"/>
  <c r="Q690" i="4" s="1"/>
  <c r="N689" i="4"/>
  <c r="L689" i="4"/>
  <c r="J689" i="4"/>
  <c r="N685" i="4"/>
  <c r="L685" i="4"/>
  <c r="J685" i="4"/>
  <c r="N684" i="4"/>
  <c r="L684" i="4"/>
  <c r="J684" i="4"/>
  <c r="P684" i="4" s="1"/>
  <c r="Q684" i="4" s="1"/>
  <c r="N683" i="4"/>
  <c r="L683" i="4"/>
  <c r="J683" i="4"/>
  <c r="N682" i="4"/>
  <c r="L682" i="4"/>
  <c r="J682" i="4"/>
  <c r="N681" i="4"/>
  <c r="L681" i="4"/>
  <c r="J681" i="4"/>
  <c r="P681" i="4" s="1"/>
  <c r="N680" i="4"/>
  <c r="L680" i="4"/>
  <c r="J680" i="4"/>
  <c r="N676" i="4"/>
  <c r="L676" i="4"/>
  <c r="J676" i="4"/>
  <c r="N675" i="4"/>
  <c r="L675" i="4"/>
  <c r="J675" i="4"/>
  <c r="P675" i="4" s="1"/>
  <c r="N674" i="4"/>
  <c r="L674" i="4"/>
  <c r="P672" i="4"/>
  <c r="N672" i="4"/>
  <c r="L672" i="4"/>
  <c r="J672" i="4"/>
  <c r="N671" i="4"/>
  <c r="L671" i="4"/>
  <c r="J671" i="4"/>
  <c r="P671" i="4" s="1"/>
  <c r="Q671" i="4" s="1"/>
  <c r="N670" i="4"/>
  <c r="N669" i="4" s="1"/>
  <c r="L670" i="4"/>
  <c r="J670" i="4"/>
  <c r="N667" i="4"/>
  <c r="L667" i="4"/>
  <c r="J667" i="4"/>
  <c r="P667" i="4" s="1"/>
  <c r="N666" i="4"/>
  <c r="L666" i="4"/>
  <c r="J666" i="4"/>
  <c r="N665" i="4"/>
  <c r="L665" i="4"/>
  <c r="J665" i="4"/>
  <c r="N662" i="4"/>
  <c r="L662" i="4"/>
  <c r="L661" i="4" s="1"/>
  <c r="J662" i="4"/>
  <c r="J661" i="4" s="1"/>
  <c r="C178" i="3" s="1"/>
  <c r="N661" i="4"/>
  <c r="N658" i="4"/>
  <c r="L658" i="4"/>
  <c r="J658" i="4"/>
  <c r="N657" i="4"/>
  <c r="L657" i="4"/>
  <c r="J657" i="4"/>
  <c r="P657" i="4" s="1"/>
  <c r="Q657" i="4" s="1"/>
  <c r="N656" i="4"/>
  <c r="L656" i="4"/>
  <c r="J656" i="4"/>
  <c r="N655" i="4"/>
  <c r="L655" i="4"/>
  <c r="J655" i="4"/>
  <c r="P655" i="4" s="1"/>
  <c r="Q655" i="4" s="1"/>
  <c r="N654" i="4"/>
  <c r="L654" i="4"/>
  <c r="J654" i="4"/>
  <c r="P653" i="4"/>
  <c r="N653" i="4"/>
  <c r="L653" i="4"/>
  <c r="J653" i="4"/>
  <c r="N652" i="4"/>
  <c r="L652" i="4"/>
  <c r="J652" i="4"/>
  <c r="N649" i="4"/>
  <c r="L649" i="4"/>
  <c r="J649" i="4"/>
  <c r="N648" i="4"/>
  <c r="L648" i="4"/>
  <c r="J648" i="4"/>
  <c r="N645" i="4"/>
  <c r="L645" i="4"/>
  <c r="J645" i="4"/>
  <c r="P644" i="4"/>
  <c r="Q644" i="4" s="1"/>
  <c r="N644" i="4"/>
  <c r="N643" i="4" s="1"/>
  <c r="L644" i="4"/>
  <c r="J644" i="4"/>
  <c r="N637" i="4"/>
  <c r="N636" i="4" s="1"/>
  <c r="N635" i="4" s="1"/>
  <c r="N634" i="4" s="1"/>
  <c r="N633" i="4" s="1"/>
  <c r="L637" i="4"/>
  <c r="J637" i="4"/>
  <c r="P637" i="4" s="1"/>
  <c r="L636" i="4"/>
  <c r="L635" i="4" s="1"/>
  <c r="J636" i="4"/>
  <c r="J635" i="4" s="1"/>
  <c r="J634" i="4" s="1"/>
  <c r="J633" i="4" s="1"/>
  <c r="N630" i="4"/>
  <c r="L630" i="4"/>
  <c r="J630" i="4"/>
  <c r="P630" i="4" s="1"/>
  <c r="Q630" i="4" s="1"/>
  <c r="N629" i="4"/>
  <c r="N628" i="4" s="1"/>
  <c r="L629" i="4"/>
  <c r="J629" i="4"/>
  <c r="N626" i="4"/>
  <c r="L626" i="4"/>
  <c r="L624" i="4" s="1"/>
  <c r="J626" i="4"/>
  <c r="P626" i="4" s="1"/>
  <c r="N625" i="4"/>
  <c r="L625" i="4"/>
  <c r="J625" i="4"/>
  <c r="N622" i="4"/>
  <c r="L622" i="4"/>
  <c r="L620" i="4" s="1"/>
  <c r="J622" i="4"/>
  <c r="J620" i="4" s="1"/>
  <c r="N621" i="4"/>
  <c r="L621" i="4"/>
  <c r="J621" i="4"/>
  <c r="P621" i="4" s="1"/>
  <c r="N618" i="4"/>
  <c r="L618" i="4"/>
  <c r="L617" i="4" s="1"/>
  <c r="J618" i="4"/>
  <c r="N617" i="4"/>
  <c r="N615" i="4"/>
  <c r="N613" i="4" s="1"/>
  <c r="L615" i="4"/>
  <c r="J615" i="4"/>
  <c r="P615" i="4" s="1"/>
  <c r="N614" i="4"/>
  <c r="L614" i="4"/>
  <c r="J614" i="4"/>
  <c r="N611" i="4"/>
  <c r="N610" i="4" s="1"/>
  <c r="L611" i="4"/>
  <c r="L610" i="4" s="1"/>
  <c r="J611" i="4"/>
  <c r="N608" i="4"/>
  <c r="N607" i="4" s="1"/>
  <c r="L608" i="4"/>
  <c r="L607" i="4" s="1"/>
  <c r="J608" i="4"/>
  <c r="N605" i="4"/>
  <c r="N604" i="4" s="1"/>
  <c r="L605" i="4"/>
  <c r="L604" i="4" s="1"/>
  <c r="J605" i="4"/>
  <c r="J604" i="4" s="1"/>
  <c r="C159" i="3" s="1"/>
  <c r="N602" i="4"/>
  <c r="N601" i="4" s="1"/>
  <c r="L602" i="4"/>
  <c r="L601" i="4" s="1"/>
  <c r="J602" i="4"/>
  <c r="N599" i="4"/>
  <c r="N598" i="4" s="1"/>
  <c r="L599" i="4"/>
  <c r="L598" i="4" s="1"/>
  <c r="J599" i="4"/>
  <c r="N596" i="4"/>
  <c r="N595" i="4" s="1"/>
  <c r="L596" i="4"/>
  <c r="L595" i="4" s="1"/>
  <c r="D156" i="3" s="1"/>
  <c r="J596" i="4"/>
  <c r="J595" i="4" s="1"/>
  <c r="C156" i="3" s="1"/>
  <c r="N592" i="4"/>
  <c r="L592" i="4"/>
  <c r="J592" i="4"/>
  <c r="P592" i="4" s="1"/>
  <c r="N591" i="4"/>
  <c r="L591" i="4"/>
  <c r="J591" i="4"/>
  <c r="N590" i="4"/>
  <c r="L590" i="4"/>
  <c r="J590" i="4"/>
  <c r="P590" i="4" s="1"/>
  <c r="Q590" i="4" s="1"/>
  <c r="N589" i="4"/>
  <c r="L589" i="4"/>
  <c r="J589" i="4"/>
  <c r="N588" i="4"/>
  <c r="L588" i="4"/>
  <c r="J588" i="4"/>
  <c r="P587" i="4"/>
  <c r="Q587" i="4" s="1"/>
  <c r="N587" i="4"/>
  <c r="L587" i="4"/>
  <c r="J587" i="4"/>
  <c r="N583" i="4"/>
  <c r="L583" i="4"/>
  <c r="J583" i="4"/>
  <c r="P583" i="4" s="1"/>
  <c r="N582" i="4"/>
  <c r="L582" i="4"/>
  <c r="L580" i="4" s="1"/>
  <c r="D152" i="3" s="1"/>
  <c r="J582" i="4"/>
  <c r="N581" i="4"/>
  <c r="L581" i="4"/>
  <c r="J581" i="4"/>
  <c r="P581" i="4" s="1"/>
  <c r="Q581" i="4" s="1"/>
  <c r="P578" i="4"/>
  <c r="N578" i="4"/>
  <c r="L578" i="4"/>
  <c r="J578" i="4"/>
  <c r="N577" i="4"/>
  <c r="L577" i="4"/>
  <c r="J577" i="4"/>
  <c r="P577" i="4" s="1"/>
  <c r="Q577" i="4" s="1"/>
  <c r="N576" i="4"/>
  <c r="L576" i="4"/>
  <c r="J576" i="4"/>
  <c r="N575" i="4"/>
  <c r="L575" i="4"/>
  <c r="J575" i="4"/>
  <c r="N574" i="4"/>
  <c r="L574" i="4"/>
  <c r="J574" i="4"/>
  <c r="P574" i="4" s="1"/>
  <c r="N571" i="4"/>
  <c r="L571" i="4"/>
  <c r="J571" i="4"/>
  <c r="N570" i="4"/>
  <c r="L570" i="4"/>
  <c r="J570" i="4"/>
  <c r="P570" i="4" s="1"/>
  <c r="Q570" i="4" s="1"/>
  <c r="N567" i="4"/>
  <c r="L567" i="4"/>
  <c r="J567" i="4"/>
  <c r="P567" i="4" s="1"/>
  <c r="Q567" i="4" s="1"/>
  <c r="N566" i="4"/>
  <c r="N565" i="4" s="1"/>
  <c r="L566" i="4"/>
  <c r="L565" i="4" s="1"/>
  <c r="J566" i="4"/>
  <c r="N563" i="4"/>
  <c r="L563" i="4"/>
  <c r="J563" i="4"/>
  <c r="P563" i="4" s="1"/>
  <c r="Q563" i="4" s="1"/>
  <c r="N562" i="4"/>
  <c r="N561" i="4" s="1"/>
  <c r="L562" i="4"/>
  <c r="L561" i="4" s="1"/>
  <c r="J562" i="4"/>
  <c r="N559" i="4"/>
  <c r="L559" i="4"/>
  <c r="J559" i="4"/>
  <c r="N558" i="4"/>
  <c r="L558" i="4"/>
  <c r="J558" i="4"/>
  <c r="P558" i="4" s="1"/>
  <c r="N557" i="4"/>
  <c r="L557" i="4"/>
  <c r="J557" i="4"/>
  <c r="N556" i="4"/>
  <c r="L556" i="4"/>
  <c r="J556" i="4"/>
  <c r="N553" i="4"/>
  <c r="L553" i="4"/>
  <c r="J553" i="4"/>
  <c r="N552" i="4"/>
  <c r="L552" i="4"/>
  <c r="J552" i="4"/>
  <c r="N549" i="4"/>
  <c r="L549" i="4"/>
  <c r="J549" i="4"/>
  <c r="N548" i="4"/>
  <c r="L548" i="4"/>
  <c r="J548" i="4"/>
  <c r="J547" i="4" s="1"/>
  <c r="N545" i="4"/>
  <c r="L545" i="4"/>
  <c r="L544" i="4" s="1"/>
  <c r="J545" i="4"/>
  <c r="N544" i="4"/>
  <c r="N542" i="4"/>
  <c r="L542" i="4"/>
  <c r="L540" i="4" s="1"/>
  <c r="D143" i="3" s="1"/>
  <c r="J542" i="4"/>
  <c r="P542" i="4" s="1"/>
  <c r="N541" i="4"/>
  <c r="L541" i="4"/>
  <c r="J541" i="4"/>
  <c r="N538" i="4"/>
  <c r="L538" i="4"/>
  <c r="J538" i="4"/>
  <c r="N537" i="4"/>
  <c r="L537" i="4"/>
  <c r="J537" i="4"/>
  <c r="P537" i="4" s="1"/>
  <c r="Q537" i="4" s="1"/>
  <c r="N534" i="4"/>
  <c r="L534" i="4"/>
  <c r="J534" i="4"/>
  <c r="N533" i="4"/>
  <c r="L533" i="4"/>
  <c r="J533" i="4"/>
  <c r="P533" i="4" s="1"/>
  <c r="Q533" i="4" s="1"/>
  <c r="N532" i="4"/>
  <c r="L532" i="4"/>
  <c r="J532" i="4"/>
  <c r="P532" i="4" s="1"/>
  <c r="N531" i="4"/>
  <c r="L531" i="4"/>
  <c r="J531" i="4"/>
  <c r="N530" i="4"/>
  <c r="L530" i="4"/>
  <c r="J530" i="4"/>
  <c r="P530" i="4" s="1"/>
  <c r="Q530" i="4" s="1"/>
  <c r="N529" i="4"/>
  <c r="L529" i="4"/>
  <c r="J529" i="4"/>
  <c r="N528" i="4"/>
  <c r="L528" i="4"/>
  <c r="J528" i="4"/>
  <c r="P528" i="4" s="1"/>
  <c r="Q528" i="4" s="1"/>
  <c r="N524" i="4"/>
  <c r="L524" i="4"/>
  <c r="J524" i="4"/>
  <c r="N523" i="4"/>
  <c r="L523" i="4"/>
  <c r="J523" i="4"/>
  <c r="P523" i="4" s="1"/>
  <c r="N522" i="4"/>
  <c r="L522" i="4"/>
  <c r="J522" i="4"/>
  <c r="P522" i="4" s="1"/>
  <c r="N521" i="4"/>
  <c r="L521" i="4"/>
  <c r="J521" i="4"/>
  <c r="P521" i="4" s="1"/>
  <c r="N518" i="4"/>
  <c r="L518" i="4"/>
  <c r="J518" i="4"/>
  <c r="P518" i="4" s="1"/>
  <c r="N517" i="4"/>
  <c r="L517" i="4"/>
  <c r="J517" i="4"/>
  <c r="N516" i="4"/>
  <c r="L516" i="4"/>
  <c r="J516" i="4"/>
  <c r="N515" i="4"/>
  <c r="L515" i="4"/>
  <c r="J515" i="4"/>
  <c r="N512" i="4"/>
  <c r="L512" i="4"/>
  <c r="J512" i="4"/>
  <c r="N511" i="4"/>
  <c r="L511" i="4"/>
  <c r="J511" i="4"/>
  <c r="P511" i="4" s="1"/>
  <c r="Q511" i="4" s="1"/>
  <c r="N507" i="4"/>
  <c r="L507" i="4"/>
  <c r="J507" i="4"/>
  <c r="N506" i="4"/>
  <c r="L506" i="4"/>
  <c r="J506" i="4"/>
  <c r="N505" i="4"/>
  <c r="L505" i="4"/>
  <c r="J505" i="4"/>
  <c r="N504" i="4"/>
  <c r="L504" i="4"/>
  <c r="J504" i="4"/>
  <c r="N503" i="4"/>
  <c r="L503" i="4"/>
  <c r="J503" i="4"/>
  <c r="N502" i="4"/>
  <c r="L502" i="4"/>
  <c r="J502" i="4"/>
  <c r="P501" i="4"/>
  <c r="Q501" i="4" s="1"/>
  <c r="N501" i="4"/>
  <c r="L501" i="4"/>
  <c r="J501" i="4"/>
  <c r="N500" i="4"/>
  <c r="L500" i="4"/>
  <c r="J500" i="4"/>
  <c r="P500" i="4" s="1"/>
  <c r="Q500" i="4" s="1"/>
  <c r="N499" i="4"/>
  <c r="L499" i="4"/>
  <c r="J499" i="4"/>
  <c r="P499" i="4" s="1"/>
  <c r="N496" i="4"/>
  <c r="L496" i="4"/>
  <c r="J496" i="4"/>
  <c r="N495" i="4"/>
  <c r="L495" i="4"/>
  <c r="J495" i="4"/>
  <c r="N494" i="4"/>
  <c r="N492" i="4" s="1"/>
  <c r="L494" i="4"/>
  <c r="J494" i="4"/>
  <c r="N493" i="4"/>
  <c r="L493" i="4"/>
  <c r="J493" i="4"/>
  <c r="N490" i="4"/>
  <c r="L490" i="4"/>
  <c r="J490" i="4"/>
  <c r="P490" i="4" s="1"/>
  <c r="Q490" i="4" s="1"/>
  <c r="N489" i="4"/>
  <c r="L489" i="4"/>
  <c r="J489" i="4"/>
  <c r="P489" i="4" s="1"/>
  <c r="Q489" i="4" s="1"/>
  <c r="N488" i="4"/>
  <c r="L488" i="4"/>
  <c r="J488" i="4"/>
  <c r="N485" i="4"/>
  <c r="L485" i="4"/>
  <c r="J485" i="4"/>
  <c r="N484" i="4"/>
  <c r="L484" i="4"/>
  <c r="J484" i="4"/>
  <c r="N483" i="4"/>
  <c r="L483" i="4"/>
  <c r="J483" i="4"/>
  <c r="P483" i="4" s="1"/>
  <c r="N482" i="4"/>
  <c r="L482" i="4"/>
  <c r="J482" i="4"/>
  <c r="P482" i="4" s="1"/>
  <c r="N479" i="4"/>
  <c r="L479" i="4"/>
  <c r="J479" i="4"/>
  <c r="P479" i="4" s="1"/>
  <c r="Q479" i="4" s="1"/>
  <c r="N478" i="4"/>
  <c r="L478" i="4"/>
  <c r="J478" i="4"/>
  <c r="N477" i="4"/>
  <c r="L477" i="4"/>
  <c r="J477" i="4"/>
  <c r="N474" i="4"/>
  <c r="L474" i="4"/>
  <c r="J474" i="4"/>
  <c r="N473" i="4"/>
  <c r="L473" i="4"/>
  <c r="J473" i="4"/>
  <c r="N472" i="4"/>
  <c r="L472" i="4"/>
  <c r="J472" i="4"/>
  <c r="P472" i="4" s="1"/>
  <c r="Q472" i="4" s="1"/>
  <c r="N471" i="4"/>
  <c r="L471" i="4"/>
  <c r="J471" i="4"/>
  <c r="P471" i="4" s="1"/>
  <c r="Q471" i="4" s="1"/>
  <c r="N470" i="4"/>
  <c r="L470" i="4"/>
  <c r="J470" i="4"/>
  <c r="P470" i="4" s="1"/>
  <c r="Q470" i="4" s="1"/>
  <c r="N469" i="4"/>
  <c r="L469" i="4"/>
  <c r="J469" i="4"/>
  <c r="P469" i="4" s="1"/>
  <c r="N468" i="4"/>
  <c r="L468" i="4"/>
  <c r="J468" i="4"/>
  <c r="N467" i="4"/>
  <c r="L467" i="4"/>
  <c r="J467" i="4"/>
  <c r="N466" i="4"/>
  <c r="L466" i="4"/>
  <c r="J466" i="4"/>
  <c r="N465" i="4"/>
  <c r="L465" i="4"/>
  <c r="J465" i="4"/>
  <c r="P465" i="4" s="1"/>
  <c r="N464" i="4"/>
  <c r="L464" i="4"/>
  <c r="J464" i="4"/>
  <c r="P464" i="4" s="1"/>
  <c r="Q464" i="4" s="1"/>
  <c r="N463" i="4"/>
  <c r="L463" i="4"/>
  <c r="J463" i="4"/>
  <c r="P463" i="4" s="1"/>
  <c r="Q463" i="4" s="1"/>
  <c r="N462" i="4"/>
  <c r="L462" i="4"/>
  <c r="J462" i="4"/>
  <c r="P462" i="4" s="1"/>
  <c r="N459" i="4"/>
  <c r="L459" i="4"/>
  <c r="J459" i="4"/>
  <c r="N458" i="4"/>
  <c r="L458" i="4"/>
  <c r="L456" i="4" s="1"/>
  <c r="D129" i="3" s="1"/>
  <c r="J458" i="4"/>
  <c r="N457" i="4"/>
  <c r="N456" i="4" s="1"/>
  <c r="L457" i="4"/>
  <c r="J457" i="4"/>
  <c r="N454" i="4"/>
  <c r="L454" i="4"/>
  <c r="J454" i="4"/>
  <c r="P454" i="4" s="1"/>
  <c r="Q454" i="4" s="1"/>
  <c r="N453" i="4"/>
  <c r="L453" i="4"/>
  <c r="L452" i="4" s="1"/>
  <c r="J453" i="4"/>
  <c r="P453" i="4" s="1"/>
  <c r="N450" i="4"/>
  <c r="L450" i="4"/>
  <c r="L449" i="4" s="1"/>
  <c r="J450" i="4"/>
  <c r="J449" i="4" s="1"/>
  <c r="C127" i="3" s="1"/>
  <c r="N449" i="4"/>
  <c r="N447" i="4"/>
  <c r="L447" i="4"/>
  <c r="J447" i="4"/>
  <c r="N446" i="4"/>
  <c r="L446" i="4"/>
  <c r="J446" i="4"/>
  <c r="N445" i="4"/>
  <c r="L445" i="4"/>
  <c r="J445" i="4"/>
  <c r="P445" i="4" s="1"/>
  <c r="N444" i="4"/>
  <c r="L444" i="4"/>
  <c r="J444" i="4"/>
  <c r="P444" i="4" s="1"/>
  <c r="Q444" i="4" s="1"/>
  <c r="N443" i="4"/>
  <c r="L443" i="4"/>
  <c r="J443" i="4"/>
  <c r="P443" i="4" s="1"/>
  <c r="Q443" i="4" s="1"/>
  <c r="N442" i="4"/>
  <c r="L442" i="4"/>
  <c r="J442" i="4"/>
  <c r="P442" i="4" s="1"/>
  <c r="Q442" i="4" s="1"/>
  <c r="N441" i="4"/>
  <c r="L441" i="4"/>
  <c r="J441" i="4"/>
  <c r="N440" i="4"/>
  <c r="L440" i="4"/>
  <c r="J440" i="4"/>
  <c r="N439" i="4"/>
  <c r="L439" i="4"/>
  <c r="J439" i="4"/>
  <c r="N436" i="4"/>
  <c r="L436" i="4"/>
  <c r="J436" i="4"/>
  <c r="P436" i="4" s="1"/>
  <c r="N435" i="4"/>
  <c r="L435" i="4"/>
  <c r="J435" i="4"/>
  <c r="P435" i="4" s="1"/>
  <c r="Q435" i="4" s="1"/>
  <c r="N434" i="4"/>
  <c r="L434" i="4"/>
  <c r="J434" i="4"/>
  <c r="P434" i="4" s="1"/>
  <c r="Q434" i="4" s="1"/>
  <c r="N433" i="4"/>
  <c r="L433" i="4"/>
  <c r="J433" i="4"/>
  <c r="P433" i="4" s="1"/>
  <c r="N430" i="4"/>
  <c r="L430" i="4"/>
  <c r="J430" i="4"/>
  <c r="N429" i="4"/>
  <c r="L429" i="4"/>
  <c r="J429" i="4"/>
  <c r="N428" i="4"/>
  <c r="L428" i="4"/>
  <c r="J428" i="4"/>
  <c r="N427" i="4"/>
  <c r="L427" i="4"/>
  <c r="J427" i="4"/>
  <c r="N426" i="4"/>
  <c r="L426" i="4"/>
  <c r="J426" i="4"/>
  <c r="P426" i="4" s="1"/>
  <c r="Q426" i="4" s="1"/>
  <c r="N425" i="4"/>
  <c r="L425" i="4"/>
  <c r="J425" i="4"/>
  <c r="P425" i="4" s="1"/>
  <c r="Q425" i="4" s="1"/>
  <c r="N424" i="4"/>
  <c r="L424" i="4"/>
  <c r="J424" i="4"/>
  <c r="P424" i="4" s="1"/>
  <c r="Q424" i="4" s="1"/>
  <c r="N423" i="4"/>
  <c r="L423" i="4"/>
  <c r="J423" i="4"/>
  <c r="P423" i="4" s="1"/>
  <c r="N422" i="4"/>
  <c r="L422" i="4"/>
  <c r="J422" i="4"/>
  <c r="N421" i="4"/>
  <c r="L421" i="4"/>
  <c r="J421" i="4"/>
  <c r="N420" i="4"/>
  <c r="L420" i="4"/>
  <c r="J420" i="4"/>
  <c r="N415" i="4"/>
  <c r="L415" i="4"/>
  <c r="J415" i="4"/>
  <c r="P415" i="4" s="1"/>
  <c r="Q415" i="4" s="1"/>
  <c r="N414" i="4"/>
  <c r="L414" i="4"/>
  <c r="J414" i="4"/>
  <c r="P414" i="4" s="1"/>
  <c r="N413" i="4"/>
  <c r="L413" i="4"/>
  <c r="J413" i="4"/>
  <c r="N412" i="4"/>
  <c r="L412" i="4"/>
  <c r="J412" i="4"/>
  <c r="N408" i="4"/>
  <c r="N407" i="4" s="1"/>
  <c r="L408" i="4"/>
  <c r="J408" i="4"/>
  <c r="P408" i="4" s="1"/>
  <c r="L407" i="4"/>
  <c r="N405" i="4"/>
  <c r="N403" i="4" s="1"/>
  <c r="L405" i="4"/>
  <c r="J405" i="4"/>
  <c r="N404" i="4"/>
  <c r="L404" i="4"/>
  <c r="J404" i="4"/>
  <c r="N400" i="4"/>
  <c r="L400" i="4"/>
  <c r="J400" i="4"/>
  <c r="N399" i="4"/>
  <c r="L399" i="4"/>
  <c r="J399" i="4"/>
  <c r="N398" i="4"/>
  <c r="L398" i="4"/>
  <c r="J398" i="4"/>
  <c r="P398" i="4" s="1"/>
  <c r="Q398" i="4" s="1"/>
  <c r="N397" i="4"/>
  <c r="L397" i="4"/>
  <c r="J397" i="4"/>
  <c r="P397" i="4" s="1"/>
  <c r="N393" i="4"/>
  <c r="L393" i="4"/>
  <c r="J393" i="4"/>
  <c r="N392" i="4"/>
  <c r="L392" i="4"/>
  <c r="J392" i="4"/>
  <c r="N391" i="4"/>
  <c r="L391" i="4"/>
  <c r="J391" i="4"/>
  <c r="N390" i="4"/>
  <c r="L390" i="4"/>
  <c r="J390" i="4"/>
  <c r="P390" i="4" s="1"/>
  <c r="N389" i="4"/>
  <c r="L389" i="4"/>
  <c r="J389" i="4"/>
  <c r="P389" i="4" s="1"/>
  <c r="Q389" i="4" s="1"/>
  <c r="N388" i="4"/>
  <c r="L388" i="4"/>
  <c r="J388" i="4"/>
  <c r="P388" i="4" s="1"/>
  <c r="Q388" i="4" s="1"/>
  <c r="N387" i="4"/>
  <c r="L387" i="4"/>
  <c r="J387" i="4"/>
  <c r="N383" i="4"/>
  <c r="N382" i="4" s="1"/>
  <c r="N381" i="4" s="1"/>
  <c r="L383" i="4"/>
  <c r="L382" i="4" s="1"/>
  <c r="L381" i="4" s="1"/>
  <c r="J383" i="4"/>
  <c r="N379" i="4"/>
  <c r="L379" i="4"/>
  <c r="L378" i="4" s="1"/>
  <c r="L377" i="4" s="1"/>
  <c r="J379" i="4"/>
  <c r="P379" i="4" s="1"/>
  <c r="N375" i="4"/>
  <c r="L375" i="4"/>
  <c r="J375" i="4"/>
  <c r="P375" i="4" s="1"/>
  <c r="N374" i="4"/>
  <c r="L374" i="4"/>
  <c r="J374" i="4"/>
  <c r="N373" i="4"/>
  <c r="L373" i="4"/>
  <c r="J373" i="4"/>
  <c r="N372" i="4"/>
  <c r="L372" i="4"/>
  <c r="J372" i="4"/>
  <c r="N371" i="4"/>
  <c r="L371" i="4"/>
  <c r="J371" i="4"/>
  <c r="N370" i="4"/>
  <c r="L370" i="4"/>
  <c r="J370" i="4"/>
  <c r="P370" i="4" s="1"/>
  <c r="Q370" i="4" s="1"/>
  <c r="N369" i="4"/>
  <c r="L369" i="4"/>
  <c r="J369" i="4"/>
  <c r="N368" i="4"/>
  <c r="L368" i="4"/>
  <c r="J368" i="4"/>
  <c r="N364" i="4"/>
  <c r="L364" i="4"/>
  <c r="L362" i="4" s="1"/>
  <c r="L361" i="4" s="1"/>
  <c r="J364" i="4"/>
  <c r="N363" i="4"/>
  <c r="L363" i="4"/>
  <c r="J363" i="4"/>
  <c r="N359" i="4"/>
  <c r="L359" i="4"/>
  <c r="J359" i="4"/>
  <c r="N358" i="4"/>
  <c r="L358" i="4"/>
  <c r="J358" i="4"/>
  <c r="J357" i="4" s="1"/>
  <c r="N354" i="4"/>
  <c r="L354" i="4"/>
  <c r="J354" i="4"/>
  <c r="N353" i="4"/>
  <c r="L353" i="4"/>
  <c r="J353" i="4"/>
  <c r="J351" i="4" s="1"/>
  <c r="J350" i="4" s="1"/>
  <c r="C101" i="3" s="1"/>
  <c r="N352" i="4"/>
  <c r="L352" i="4"/>
  <c r="J352" i="4"/>
  <c r="P352" i="4" s="1"/>
  <c r="N348" i="4"/>
  <c r="N347" i="4" s="1"/>
  <c r="L348" i="4"/>
  <c r="L347" i="4" s="1"/>
  <c r="J348" i="4"/>
  <c r="J347" i="4" s="1"/>
  <c r="N345" i="4"/>
  <c r="L345" i="4"/>
  <c r="J345" i="4"/>
  <c r="N344" i="4"/>
  <c r="L344" i="4"/>
  <c r="J344" i="4"/>
  <c r="N343" i="4"/>
  <c r="L343" i="4"/>
  <c r="J343" i="4"/>
  <c r="P343" i="4" s="1"/>
  <c r="Q343" i="4" s="1"/>
  <c r="N342" i="4"/>
  <c r="L342" i="4"/>
  <c r="J342" i="4"/>
  <c r="P342" i="4" s="1"/>
  <c r="N341" i="4"/>
  <c r="L341" i="4"/>
  <c r="J341" i="4"/>
  <c r="P341" i="4" s="1"/>
  <c r="N340" i="4"/>
  <c r="L340" i="4"/>
  <c r="J340" i="4"/>
  <c r="P340" i="4" s="1"/>
  <c r="N337" i="4"/>
  <c r="L337" i="4"/>
  <c r="J337" i="4"/>
  <c r="N336" i="4"/>
  <c r="L336" i="4"/>
  <c r="J336" i="4"/>
  <c r="N335" i="4"/>
  <c r="L335" i="4"/>
  <c r="J335" i="4"/>
  <c r="N334" i="4"/>
  <c r="L334" i="4"/>
  <c r="J334" i="4"/>
  <c r="N329" i="4"/>
  <c r="L329" i="4"/>
  <c r="J329" i="4"/>
  <c r="N328" i="4"/>
  <c r="L328" i="4"/>
  <c r="J328" i="4"/>
  <c r="N327" i="4"/>
  <c r="L327" i="4"/>
  <c r="J327" i="4"/>
  <c r="N326" i="4"/>
  <c r="L326" i="4"/>
  <c r="J326" i="4"/>
  <c r="N322" i="4"/>
  <c r="N321" i="4" s="1"/>
  <c r="L322" i="4"/>
  <c r="L321" i="4" s="1"/>
  <c r="L320" i="4" s="1"/>
  <c r="D92" i="3" s="1"/>
  <c r="J322" i="4"/>
  <c r="P322" i="4" s="1"/>
  <c r="P321" i="4" s="1"/>
  <c r="P320" i="4" s="1"/>
  <c r="N318" i="4"/>
  <c r="L318" i="4"/>
  <c r="J318" i="4"/>
  <c r="N317" i="4"/>
  <c r="L317" i="4"/>
  <c r="J317" i="4"/>
  <c r="N316" i="4"/>
  <c r="L316" i="4"/>
  <c r="J316" i="4"/>
  <c r="N315" i="4"/>
  <c r="L315" i="4"/>
  <c r="J315" i="4"/>
  <c r="P315" i="4" s="1"/>
  <c r="Q315" i="4" s="1"/>
  <c r="N314" i="4"/>
  <c r="L314" i="4"/>
  <c r="J314" i="4"/>
  <c r="P314" i="4" s="1"/>
  <c r="N310" i="4"/>
  <c r="N309" i="4" s="1"/>
  <c r="L310" i="4"/>
  <c r="L309" i="4" s="1"/>
  <c r="L308" i="4" s="1"/>
  <c r="J310" i="4"/>
  <c r="N308" i="4"/>
  <c r="N306" i="4"/>
  <c r="L306" i="4"/>
  <c r="J306" i="4"/>
  <c r="P306" i="4" s="1"/>
  <c r="N305" i="4"/>
  <c r="L305" i="4"/>
  <c r="J305" i="4"/>
  <c r="N304" i="4"/>
  <c r="L304" i="4"/>
  <c r="L303" i="4" s="1"/>
  <c r="J304" i="4"/>
  <c r="N300" i="4"/>
  <c r="L300" i="4"/>
  <c r="J300" i="4"/>
  <c r="P300" i="4" s="1"/>
  <c r="N299" i="4"/>
  <c r="L299" i="4"/>
  <c r="J299" i="4"/>
  <c r="P299" i="4" s="1"/>
  <c r="N298" i="4"/>
  <c r="L298" i="4"/>
  <c r="J298" i="4"/>
  <c r="N297" i="4"/>
  <c r="L297" i="4"/>
  <c r="J297" i="4"/>
  <c r="P296" i="4"/>
  <c r="Q296" i="4" s="1"/>
  <c r="N296" i="4"/>
  <c r="L296" i="4"/>
  <c r="J296" i="4"/>
  <c r="N295" i="4"/>
  <c r="L295" i="4"/>
  <c r="J295" i="4"/>
  <c r="P295" i="4" s="1"/>
  <c r="Q295" i="4" s="1"/>
  <c r="N294" i="4"/>
  <c r="L294" i="4"/>
  <c r="J294" i="4"/>
  <c r="P294" i="4" s="1"/>
  <c r="Q294" i="4" s="1"/>
  <c r="N293" i="4"/>
  <c r="L293" i="4"/>
  <c r="J293" i="4"/>
  <c r="N292" i="4"/>
  <c r="L292" i="4"/>
  <c r="J292" i="4"/>
  <c r="P292" i="4" s="1"/>
  <c r="N291" i="4"/>
  <c r="L291" i="4"/>
  <c r="J291" i="4"/>
  <c r="P291" i="4" s="1"/>
  <c r="N287" i="4"/>
  <c r="L287" i="4"/>
  <c r="J287" i="4"/>
  <c r="N286" i="4"/>
  <c r="L286" i="4"/>
  <c r="J286" i="4"/>
  <c r="P286" i="4" s="1"/>
  <c r="Q286" i="4" s="1"/>
  <c r="N285" i="4"/>
  <c r="L285" i="4"/>
  <c r="J285" i="4"/>
  <c r="P285" i="4" s="1"/>
  <c r="Q285" i="4" s="1"/>
  <c r="N284" i="4"/>
  <c r="L284" i="4"/>
  <c r="J284" i="4"/>
  <c r="P283" i="4"/>
  <c r="N283" i="4"/>
  <c r="L283" i="4"/>
  <c r="J283" i="4"/>
  <c r="N282" i="4"/>
  <c r="L282" i="4"/>
  <c r="J282" i="4"/>
  <c r="P282" i="4" s="1"/>
  <c r="N279" i="4"/>
  <c r="L279" i="4"/>
  <c r="J279" i="4"/>
  <c r="N278" i="4"/>
  <c r="L278" i="4"/>
  <c r="J278" i="4"/>
  <c r="N273" i="4"/>
  <c r="L273" i="4"/>
  <c r="J273" i="4"/>
  <c r="N272" i="4"/>
  <c r="L272" i="4"/>
  <c r="J272" i="4"/>
  <c r="P272" i="4" s="1"/>
  <c r="N271" i="4"/>
  <c r="L271" i="4"/>
  <c r="J271" i="4"/>
  <c r="N270" i="4"/>
  <c r="L270" i="4"/>
  <c r="J270" i="4"/>
  <c r="N269" i="4"/>
  <c r="L269" i="4"/>
  <c r="J269" i="4"/>
  <c r="P269" i="4" s="1"/>
  <c r="Q269" i="4" s="1"/>
  <c r="N268" i="4"/>
  <c r="L268" i="4"/>
  <c r="J268" i="4"/>
  <c r="P268" i="4" s="1"/>
  <c r="Q268" i="4" s="1"/>
  <c r="N267" i="4"/>
  <c r="L267" i="4"/>
  <c r="J267" i="4"/>
  <c r="P267" i="4" s="1"/>
  <c r="N263" i="4"/>
  <c r="L263" i="4"/>
  <c r="J263" i="4"/>
  <c r="P263" i="4" s="1"/>
  <c r="N262" i="4"/>
  <c r="L262" i="4"/>
  <c r="J262" i="4"/>
  <c r="N261" i="4"/>
  <c r="L261" i="4"/>
  <c r="J261" i="4"/>
  <c r="J259" i="4" s="1"/>
  <c r="N260" i="4"/>
  <c r="L260" i="4"/>
  <c r="J260" i="4"/>
  <c r="P260" i="4" s="1"/>
  <c r="Q260" i="4" s="1"/>
  <c r="N257" i="4"/>
  <c r="L257" i="4"/>
  <c r="J257" i="4"/>
  <c r="P256" i="4"/>
  <c r="Q256" i="4" s="1"/>
  <c r="N256" i="4"/>
  <c r="L256" i="4"/>
  <c r="J256" i="4"/>
  <c r="N255" i="4"/>
  <c r="L255" i="4"/>
  <c r="L253" i="4" s="1"/>
  <c r="J255" i="4"/>
  <c r="P255" i="4" s="1"/>
  <c r="N254" i="4"/>
  <c r="L254" i="4"/>
  <c r="J254" i="4"/>
  <c r="P254" i="4" s="1"/>
  <c r="N250" i="4"/>
  <c r="N249" i="4" s="1"/>
  <c r="L250" i="4"/>
  <c r="J250" i="4"/>
  <c r="J249" i="4" s="1"/>
  <c r="C74" i="3" s="1"/>
  <c r="L249" i="4"/>
  <c r="Q247" i="4"/>
  <c r="N247" i="4"/>
  <c r="L247" i="4"/>
  <c r="J247" i="4"/>
  <c r="P247" i="4" s="1"/>
  <c r="N246" i="4"/>
  <c r="L246" i="4"/>
  <c r="J246" i="4"/>
  <c r="P245" i="4"/>
  <c r="N245" i="4"/>
  <c r="L245" i="4"/>
  <c r="J245" i="4"/>
  <c r="N244" i="4"/>
  <c r="L244" i="4"/>
  <c r="J244" i="4"/>
  <c r="P244" i="4" s="1"/>
  <c r="N243" i="4"/>
  <c r="L243" i="4"/>
  <c r="J243" i="4"/>
  <c r="N242" i="4"/>
  <c r="N241" i="4" s="1"/>
  <c r="N240" i="4" s="1"/>
  <c r="L242" i="4"/>
  <c r="J242" i="4"/>
  <c r="N238" i="4"/>
  <c r="L238" i="4"/>
  <c r="J238" i="4"/>
  <c r="P238" i="4" s="1"/>
  <c r="N237" i="4"/>
  <c r="N236" i="4" s="1"/>
  <c r="L237" i="4"/>
  <c r="J237" i="4"/>
  <c r="N234" i="4"/>
  <c r="L234" i="4"/>
  <c r="J234" i="4"/>
  <c r="N233" i="4"/>
  <c r="N232" i="4" s="1"/>
  <c r="L233" i="4"/>
  <c r="L232" i="4" s="1"/>
  <c r="J233" i="4"/>
  <c r="N230" i="4"/>
  <c r="L230" i="4"/>
  <c r="J230" i="4"/>
  <c r="P229" i="4"/>
  <c r="N229" i="4"/>
  <c r="L229" i="4"/>
  <c r="J229" i="4"/>
  <c r="Q229" i="4" s="1"/>
  <c r="P225" i="4"/>
  <c r="N225" i="4"/>
  <c r="L225" i="4"/>
  <c r="J225" i="4"/>
  <c r="N224" i="4"/>
  <c r="L224" i="4"/>
  <c r="J224" i="4"/>
  <c r="P224" i="4" s="1"/>
  <c r="N223" i="4"/>
  <c r="L223" i="4"/>
  <c r="J223" i="4"/>
  <c r="N222" i="4"/>
  <c r="L222" i="4"/>
  <c r="J222" i="4"/>
  <c r="N221" i="4"/>
  <c r="L221" i="4"/>
  <c r="J221" i="4"/>
  <c r="N220" i="4"/>
  <c r="L220" i="4"/>
  <c r="J220" i="4"/>
  <c r="P220" i="4" s="1"/>
  <c r="Q220" i="4" s="1"/>
  <c r="N219" i="4"/>
  <c r="L219" i="4"/>
  <c r="J219" i="4"/>
  <c r="P219" i="4" s="1"/>
  <c r="N215" i="4"/>
  <c r="L215" i="4"/>
  <c r="J215" i="4"/>
  <c r="N214" i="4"/>
  <c r="L214" i="4"/>
  <c r="J214" i="4"/>
  <c r="N213" i="4"/>
  <c r="N212" i="4" s="1"/>
  <c r="N211" i="4" s="1"/>
  <c r="L213" i="4"/>
  <c r="L212" i="4" s="1"/>
  <c r="L211" i="4" s="1"/>
  <c r="D64" i="3" s="1"/>
  <c r="J213" i="4"/>
  <c r="Q209" i="4"/>
  <c r="N209" i="4"/>
  <c r="L209" i="4"/>
  <c r="J209" i="4"/>
  <c r="P209" i="4" s="1"/>
  <c r="N208" i="4"/>
  <c r="L208" i="4"/>
  <c r="J208" i="4"/>
  <c r="P207" i="4"/>
  <c r="N207" i="4"/>
  <c r="L207" i="4"/>
  <c r="J207" i="4"/>
  <c r="N203" i="4"/>
  <c r="N202" i="4" s="1"/>
  <c r="L203" i="4"/>
  <c r="L202" i="4" s="1"/>
  <c r="J203" i="4"/>
  <c r="N200" i="4"/>
  <c r="L200" i="4"/>
  <c r="J200" i="4"/>
  <c r="P200" i="4" s="1"/>
  <c r="Q200" i="4" s="1"/>
  <c r="N199" i="4"/>
  <c r="L199" i="4"/>
  <c r="J199" i="4"/>
  <c r="P199" i="4" s="1"/>
  <c r="N198" i="4"/>
  <c r="L198" i="4"/>
  <c r="J198" i="4"/>
  <c r="P197" i="4"/>
  <c r="N197" i="4"/>
  <c r="L197" i="4"/>
  <c r="J197" i="4"/>
  <c r="N196" i="4"/>
  <c r="L196" i="4"/>
  <c r="J196" i="4"/>
  <c r="N195" i="4"/>
  <c r="N193" i="4" s="1"/>
  <c r="L195" i="4"/>
  <c r="J195" i="4"/>
  <c r="N194" i="4"/>
  <c r="L194" i="4"/>
  <c r="J194" i="4"/>
  <c r="N191" i="4"/>
  <c r="L191" i="4"/>
  <c r="J191" i="4"/>
  <c r="P191" i="4" s="1"/>
  <c r="Q191" i="4" s="1"/>
  <c r="N190" i="4"/>
  <c r="L190" i="4"/>
  <c r="J190" i="4"/>
  <c r="P190" i="4" s="1"/>
  <c r="N189" i="4"/>
  <c r="L189" i="4"/>
  <c r="J189" i="4"/>
  <c r="J188" i="4"/>
  <c r="C59" i="3" s="1"/>
  <c r="N186" i="4"/>
  <c r="L186" i="4"/>
  <c r="J186" i="4"/>
  <c r="N185" i="4"/>
  <c r="L185" i="4"/>
  <c r="J185" i="4"/>
  <c r="N184" i="4"/>
  <c r="L184" i="4"/>
  <c r="J184" i="4"/>
  <c r="N183" i="4"/>
  <c r="L183" i="4"/>
  <c r="J183" i="4"/>
  <c r="N182" i="4"/>
  <c r="L182" i="4"/>
  <c r="J182" i="4"/>
  <c r="P182" i="4" s="1"/>
  <c r="Q182" i="4" s="1"/>
  <c r="N181" i="4"/>
  <c r="L181" i="4"/>
  <c r="J181" i="4"/>
  <c r="P180" i="4"/>
  <c r="Q180" i="4" s="1"/>
  <c r="N180" i="4"/>
  <c r="L180" i="4"/>
  <c r="J180" i="4"/>
  <c r="N179" i="4"/>
  <c r="L179" i="4"/>
  <c r="J179" i="4"/>
  <c r="P179" i="4" s="1"/>
  <c r="P178" i="4"/>
  <c r="N178" i="4"/>
  <c r="L178" i="4"/>
  <c r="J178" i="4"/>
  <c r="N177" i="4"/>
  <c r="L177" i="4"/>
  <c r="J177" i="4"/>
  <c r="N170" i="4"/>
  <c r="L170" i="4"/>
  <c r="J170" i="4"/>
  <c r="P170" i="4" s="1"/>
  <c r="Q170" i="4" s="1"/>
  <c r="N169" i="4"/>
  <c r="L169" i="4"/>
  <c r="J169" i="4"/>
  <c r="P169" i="4" s="1"/>
  <c r="P168" i="4"/>
  <c r="N168" i="4"/>
  <c r="L168" i="4"/>
  <c r="J168" i="4"/>
  <c r="J167" i="4" s="1"/>
  <c r="N164" i="4"/>
  <c r="L164" i="4"/>
  <c r="J164" i="4"/>
  <c r="P164" i="4" s="1"/>
  <c r="Q164" i="4" s="1"/>
  <c r="N163" i="4"/>
  <c r="L163" i="4"/>
  <c r="J163" i="4"/>
  <c r="P163" i="4" s="1"/>
  <c r="N159" i="4"/>
  <c r="L159" i="4"/>
  <c r="J159" i="4"/>
  <c r="P159" i="4" s="1"/>
  <c r="N158" i="4"/>
  <c r="L158" i="4"/>
  <c r="J158" i="4"/>
  <c r="P158" i="4" s="1"/>
  <c r="N157" i="4"/>
  <c r="L157" i="4"/>
  <c r="J157" i="4"/>
  <c r="N156" i="4"/>
  <c r="L156" i="4"/>
  <c r="J156" i="4"/>
  <c r="N155" i="4"/>
  <c r="L155" i="4"/>
  <c r="J155" i="4"/>
  <c r="P155" i="4" s="1"/>
  <c r="Q155" i="4" s="1"/>
  <c r="N154" i="4"/>
  <c r="L154" i="4"/>
  <c r="J154" i="4"/>
  <c r="P154" i="4" s="1"/>
  <c r="Q154" i="4" s="1"/>
  <c r="N153" i="4"/>
  <c r="L153" i="4"/>
  <c r="J153" i="4"/>
  <c r="P153" i="4" s="1"/>
  <c r="Q153" i="4" s="1"/>
  <c r="P152" i="4"/>
  <c r="Q152" i="4" s="1"/>
  <c r="N152" i="4"/>
  <c r="L152" i="4"/>
  <c r="J152" i="4"/>
  <c r="N151" i="4"/>
  <c r="L151" i="4"/>
  <c r="J151" i="4"/>
  <c r="P151" i="4" s="1"/>
  <c r="P150" i="4"/>
  <c r="N150" i="4"/>
  <c r="L150" i="4"/>
  <c r="J150" i="4"/>
  <c r="N149" i="4"/>
  <c r="L149" i="4"/>
  <c r="J149" i="4"/>
  <c r="N148" i="4"/>
  <c r="L148" i="4"/>
  <c r="J148" i="4"/>
  <c r="N145" i="4"/>
  <c r="L145" i="4"/>
  <c r="J145" i="4"/>
  <c r="P145" i="4" s="1"/>
  <c r="Q145" i="4" s="1"/>
  <c r="N144" i="4"/>
  <c r="L144" i="4"/>
  <c r="J144" i="4"/>
  <c r="P144" i="4" s="1"/>
  <c r="Q144" i="4" s="1"/>
  <c r="N143" i="4"/>
  <c r="L143" i="4"/>
  <c r="J143" i="4"/>
  <c r="N142" i="4"/>
  <c r="L142" i="4"/>
  <c r="J142" i="4"/>
  <c r="P142" i="4" s="1"/>
  <c r="N141" i="4"/>
  <c r="L141" i="4"/>
  <c r="J141" i="4"/>
  <c r="N137" i="4"/>
  <c r="N136" i="4" s="1"/>
  <c r="N135" i="4" s="1"/>
  <c r="L137" i="4"/>
  <c r="J137" i="4"/>
  <c r="P137" i="4" s="1"/>
  <c r="N133" i="4"/>
  <c r="L133" i="4"/>
  <c r="J133" i="4"/>
  <c r="P133" i="4" s="1"/>
  <c r="Q133" i="4" s="1"/>
  <c r="N132" i="4"/>
  <c r="L132" i="4"/>
  <c r="J132" i="4"/>
  <c r="N131" i="4"/>
  <c r="L131" i="4"/>
  <c r="J131" i="4"/>
  <c r="P131" i="4" s="1"/>
  <c r="N130" i="4"/>
  <c r="L130" i="4"/>
  <c r="J130" i="4"/>
  <c r="N129" i="4"/>
  <c r="L129" i="4"/>
  <c r="J129" i="4"/>
  <c r="N128" i="4"/>
  <c r="L128" i="4"/>
  <c r="J128" i="4"/>
  <c r="P128" i="4" s="1"/>
  <c r="N125" i="4"/>
  <c r="L125" i="4"/>
  <c r="J125" i="4"/>
  <c r="P125" i="4" s="1"/>
  <c r="Q125" i="4" s="1"/>
  <c r="N124" i="4"/>
  <c r="L124" i="4"/>
  <c r="J124" i="4"/>
  <c r="P124" i="4" s="1"/>
  <c r="Q124" i="4" s="1"/>
  <c r="N123" i="4"/>
  <c r="L123" i="4"/>
  <c r="J123" i="4"/>
  <c r="P123" i="4" s="1"/>
  <c r="P122" i="4"/>
  <c r="N122" i="4"/>
  <c r="L122" i="4"/>
  <c r="J122" i="4"/>
  <c r="N121" i="4"/>
  <c r="L121" i="4"/>
  <c r="J121" i="4"/>
  <c r="N118" i="4"/>
  <c r="N117" i="4" s="1"/>
  <c r="L118" i="4"/>
  <c r="L117" i="4" s="1"/>
  <c r="D43" i="3" s="1"/>
  <c r="J118" i="4"/>
  <c r="P118" i="4" s="1"/>
  <c r="N113" i="4"/>
  <c r="L113" i="4"/>
  <c r="J113" i="4"/>
  <c r="N112" i="4"/>
  <c r="L112" i="4"/>
  <c r="J112" i="4"/>
  <c r="N111" i="4"/>
  <c r="L111" i="4"/>
  <c r="J111" i="4"/>
  <c r="N107" i="4"/>
  <c r="L107" i="4"/>
  <c r="J107" i="4"/>
  <c r="P107" i="4" s="1"/>
  <c r="N106" i="4"/>
  <c r="L106" i="4"/>
  <c r="L105" i="4" s="1"/>
  <c r="L104" i="4" s="1"/>
  <c r="J106" i="4"/>
  <c r="N102" i="4"/>
  <c r="L102" i="4"/>
  <c r="L101" i="4" s="1"/>
  <c r="J102" i="4"/>
  <c r="J101" i="4" s="1"/>
  <c r="J100" i="4" s="1"/>
  <c r="L100" i="4"/>
  <c r="N98" i="4"/>
  <c r="L98" i="4"/>
  <c r="J98" i="4"/>
  <c r="P98" i="4" s="1"/>
  <c r="N97" i="4"/>
  <c r="L97" i="4"/>
  <c r="L96" i="4" s="1"/>
  <c r="J97" i="4"/>
  <c r="N93" i="4"/>
  <c r="N92" i="4" s="1"/>
  <c r="N91" i="4" s="1"/>
  <c r="L93" i="4"/>
  <c r="L92" i="4" s="1"/>
  <c r="L91" i="4" s="1"/>
  <c r="J93" i="4"/>
  <c r="J92" i="4" s="1"/>
  <c r="N89" i="4"/>
  <c r="N88" i="4" s="1"/>
  <c r="N87" i="4" s="1"/>
  <c r="L89" i="4"/>
  <c r="L88" i="4" s="1"/>
  <c r="J89" i="4"/>
  <c r="N85" i="4"/>
  <c r="L85" i="4"/>
  <c r="J85" i="4"/>
  <c r="P85" i="4" s="1"/>
  <c r="Q85" i="4" s="1"/>
  <c r="N84" i="4"/>
  <c r="L84" i="4"/>
  <c r="J84" i="4"/>
  <c r="P84" i="4" s="1"/>
  <c r="Q84" i="4" s="1"/>
  <c r="N83" i="4"/>
  <c r="L83" i="4"/>
  <c r="J83" i="4"/>
  <c r="P83" i="4" s="1"/>
  <c r="N82" i="4"/>
  <c r="L82" i="4"/>
  <c r="J82" i="4"/>
  <c r="P82" i="4" s="1"/>
  <c r="N81" i="4"/>
  <c r="L81" i="4"/>
  <c r="J81" i="4"/>
  <c r="N80" i="4"/>
  <c r="L80" i="4"/>
  <c r="J80" i="4"/>
  <c r="N77" i="4"/>
  <c r="L77" i="4"/>
  <c r="J77" i="4"/>
  <c r="P77" i="4" s="1"/>
  <c r="Q77" i="4" s="1"/>
  <c r="N76" i="4"/>
  <c r="L76" i="4"/>
  <c r="J76" i="4"/>
  <c r="N75" i="4"/>
  <c r="L75" i="4"/>
  <c r="J75" i="4"/>
  <c r="P75" i="4" s="1"/>
  <c r="N74" i="4"/>
  <c r="L74" i="4"/>
  <c r="J74" i="4"/>
  <c r="P74" i="4" s="1"/>
  <c r="N73" i="4"/>
  <c r="L73" i="4"/>
  <c r="J73" i="4"/>
  <c r="N70" i="4"/>
  <c r="L70" i="4"/>
  <c r="L69" i="4" s="1"/>
  <c r="D26" i="3" s="1"/>
  <c r="J70" i="4"/>
  <c r="N69" i="4"/>
  <c r="P65" i="4"/>
  <c r="Q65" i="4" s="1"/>
  <c r="N65" i="4"/>
  <c r="L65" i="4"/>
  <c r="J65" i="4"/>
  <c r="N64" i="4"/>
  <c r="L64" i="4"/>
  <c r="J64" i="4"/>
  <c r="P64" i="4" s="1"/>
  <c r="N63" i="4"/>
  <c r="L63" i="4"/>
  <c r="J63" i="4"/>
  <c r="N59" i="4"/>
  <c r="N58" i="4" s="1"/>
  <c r="L59" i="4"/>
  <c r="J59" i="4"/>
  <c r="J58" i="4" s="1"/>
  <c r="C21" i="3" s="1"/>
  <c r="L58" i="4"/>
  <c r="N56" i="4"/>
  <c r="L56" i="4"/>
  <c r="J56" i="4"/>
  <c r="P56" i="4" s="1"/>
  <c r="Q56" i="4" s="1"/>
  <c r="N55" i="4"/>
  <c r="L55" i="4"/>
  <c r="J55" i="4"/>
  <c r="P55" i="4" s="1"/>
  <c r="Q55" i="4" s="1"/>
  <c r="N54" i="4"/>
  <c r="L54" i="4"/>
  <c r="J54" i="4"/>
  <c r="N50" i="4"/>
  <c r="L50" i="4"/>
  <c r="J50" i="4"/>
  <c r="N49" i="4"/>
  <c r="N48" i="4" s="1"/>
  <c r="L49" i="4"/>
  <c r="L48" i="4" s="1"/>
  <c r="D18" i="3" s="1"/>
  <c r="J49" i="4"/>
  <c r="P49" i="4" s="1"/>
  <c r="Q49" i="4" s="1"/>
  <c r="N46" i="4"/>
  <c r="L46" i="4"/>
  <c r="J46" i="4"/>
  <c r="P46" i="4" s="1"/>
  <c r="Q46" i="4" s="1"/>
  <c r="N45" i="4"/>
  <c r="L45" i="4"/>
  <c r="J45" i="4"/>
  <c r="P45" i="4" s="1"/>
  <c r="Q45" i="4" s="1"/>
  <c r="N44" i="4"/>
  <c r="N42" i="4" s="1"/>
  <c r="N41" i="4" s="1"/>
  <c r="L44" i="4"/>
  <c r="J44" i="4"/>
  <c r="P44" i="4" s="1"/>
  <c r="N43" i="4"/>
  <c r="L43" i="4"/>
  <c r="J43" i="4"/>
  <c r="N39" i="4"/>
  <c r="L39" i="4"/>
  <c r="J39" i="4"/>
  <c r="N38" i="4"/>
  <c r="L38" i="4"/>
  <c r="J38" i="4"/>
  <c r="P38" i="4" s="1"/>
  <c r="Q38" i="4" s="1"/>
  <c r="N37" i="4"/>
  <c r="L37" i="4"/>
  <c r="J37" i="4"/>
  <c r="N33" i="4"/>
  <c r="N29" i="4" s="1"/>
  <c r="N28" i="4" s="1"/>
  <c r="L33" i="4"/>
  <c r="J33" i="4"/>
  <c r="N32" i="4"/>
  <c r="L32" i="4"/>
  <c r="J32" i="4"/>
  <c r="P32" i="4" s="1"/>
  <c r="Q32" i="4" s="1"/>
  <c r="N31" i="4"/>
  <c r="L31" i="4"/>
  <c r="J31" i="4"/>
  <c r="N30" i="4"/>
  <c r="L30" i="4"/>
  <c r="J30" i="4"/>
  <c r="N26" i="4"/>
  <c r="L26" i="4"/>
  <c r="J26" i="4"/>
  <c r="N25" i="4"/>
  <c r="N24" i="4" s="1"/>
  <c r="L25" i="4"/>
  <c r="L24" i="4" s="1"/>
  <c r="D11" i="3" s="1"/>
  <c r="J25" i="4"/>
  <c r="P25" i="4" s="1"/>
  <c r="N22" i="4"/>
  <c r="L22" i="4"/>
  <c r="J22" i="4"/>
  <c r="P22" i="4" s="1"/>
  <c r="Q22" i="4" s="1"/>
  <c r="N21" i="4"/>
  <c r="L21" i="4"/>
  <c r="J21" i="4"/>
  <c r="N20" i="4"/>
  <c r="L20" i="4"/>
  <c r="J20" i="4"/>
  <c r="N19" i="4"/>
  <c r="L19" i="4"/>
  <c r="J19" i="4"/>
  <c r="P19" i="4" s="1"/>
  <c r="Q19" i="4" s="1"/>
  <c r="N18" i="4"/>
  <c r="L18" i="4"/>
  <c r="J18" i="4"/>
  <c r="N17" i="4"/>
  <c r="L17" i="4"/>
  <c r="J17" i="4"/>
  <c r="N16" i="4"/>
  <c r="L16" i="4"/>
  <c r="J16" i="4"/>
  <c r="P16" i="4" s="1"/>
  <c r="N13" i="4"/>
  <c r="L13" i="4"/>
  <c r="J13" i="4"/>
  <c r="P13" i="4" s="1"/>
  <c r="Q13" i="4" s="1"/>
  <c r="N12" i="4"/>
  <c r="L12" i="4"/>
  <c r="J12" i="4"/>
  <c r="N11" i="4"/>
  <c r="L11" i="4"/>
  <c r="J11" i="4"/>
  <c r="N10" i="4"/>
  <c r="L10" i="4"/>
  <c r="J10" i="4"/>
  <c r="P10" i="4" s="1"/>
  <c r="D209" i="3"/>
  <c r="D206" i="3"/>
  <c r="C205" i="3"/>
  <c r="D198" i="3"/>
  <c r="C194" i="3"/>
  <c r="D193" i="3"/>
  <c r="D190" i="3"/>
  <c r="D189" i="3"/>
  <c r="E186" i="3"/>
  <c r="D186" i="3"/>
  <c r="D181" i="3"/>
  <c r="D178" i="3"/>
  <c r="C170" i="3"/>
  <c r="C169" i="3"/>
  <c r="C168" i="3"/>
  <c r="C167" i="3"/>
  <c r="D165" i="3"/>
  <c r="D164" i="3"/>
  <c r="C164" i="3"/>
  <c r="D163" i="3"/>
  <c r="D161" i="3"/>
  <c r="D160" i="3"/>
  <c r="D159" i="3"/>
  <c r="D158" i="3"/>
  <c r="D157" i="3"/>
  <c r="D149" i="3"/>
  <c r="D148" i="3"/>
  <c r="C145" i="3"/>
  <c r="D144" i="3"/>
  <c r="D128" i="3"/>
  <c r="D127" i="3"/>
  <c r="D119" i="3"/>
  <c r="D112" i="3"/>
  <c r="D111" i="3"/>
  <c r="D110" i="3"/>
  <c r="D109" i="3"/>
  <c r="D105" i="3"/>
  <c r="C104" i="3"/>
  <c r="D100" i="3"/>
  <c r="C100" i="3"/>
  <c r="E93" i="3"/>
  <c r="E92" i="3"/>
  <c r="D89" i="3"/>
  <c r="D88" i="3"/>
  <c r="C77" i="3"/>
  <c r="D76" i="3"/>
  <c r="D74" i="3"/>
  <c r="D70" i="3"/>
  <c r="D61" i="3"/>
  <c r="D38" i="3"/>
  <c r="D37" i="3"/>
  <c r="D36" i="3"/>
  <c r="C36" i="3"/>
  <c r="D35" i="3"/>
  <c r="C35" i="3"/>
  <c r="D31" i="3"/>
  <c r="D21" i="3"/>
  <c r="L11" i="1"/>
  <c r="L10" i="1"/>
  <c r="L9" i="1"/>
  <c r="L8" i="1"/>
  <c r="A3" i="1" a="1"/>
  <c r="A3" i="1" s="1"/>
  <c r="D87" i="3" l="1"/>
  <c r="L302" i="4"/>
  <c r="D86" i="3" s="1"/>
  <c r="L634" i="4"/>
  <c r="D169" i="3"/>
  <c r="D34" i="3"/>
  <c r="L95" i="4"/>
  <c r="D33" i="3" s="1"/>
  <c r="D30" i="3"/>
  <c r="L87" i="4"/>
  <c r="D29" i="3" s="1"/>
  <c r="J166" i="4"/>
  <c r="C53" i="3" s="1"/>
  <c r="C54" i="3"/>
  <c r="J91" i="4"/>
  <c r="C31" i="3" s="1"/>
  <c r="C32" i="3"/>
  <c r="J696" i="4"/>
  <c r="C187" i="3" s="1"/>
  <c r="C188" i="3"/>
  <c r="D106" i="3"/>
  <c r="N61" i="4"/>
  <c r="L120" i="4"/>
  <c r="L218" i="4"/>
  <c r="N339" i="4"/>
  <c r="L481" i="4"/>
  <c r="D132" i="3" s="1"/>
  <c r="J536" i="4"/>
  <c r="C142" i="3" s="1"/>
  <c r="N540" i="4"/>
  <c r="N750" i="4"/>
  <c r="D65" i="3"/>
  <c r="D170" i="3"/>
  <c r="N120" i="4"/>
  <c r="N147" i="4"/>
  <c r="L357" i="4"/>
  <c r="L386" i="4"/>
  <c r="N520" i="4"/>
  <c r="L547" i="4"/>
  <c r="D145" i="3" s="1"/>
  <c r="L613" i="4"/>
  <c r="D162" i="3" s="1"/>
  <c r="L651" i="4"/>
  <c r="D176" i="3" s="1"/>
  <c r="N679" i="4"/>
  <c r="L770" i="4"/>
  <c r="D212" i="3" s="1"/>
  <c r="D32" i="3"/>
  <c r="L15" i="4"/>
  <c r="D10" i="3" s="1"/>
  <c r="N36" i="4"/>
  <c r="N35" i="4" s="1"/>
  <c r="P59" i="4"/>
  <c r="P58" i="4" s="1"/>
  <c r="E21" i="3" s="1"/>
  <c r="L147" i="4"/>
  <c r="D50" i="3" s="1"/>
  <c r="J228" i="4"/>
  <c r="C69" i="3" s="1"/>
  <c r="N259" i="4"/>
  <c r="L266" i="4"/>
  <c r="N514" i="4"/>
  <c r="L555" i="4"/>
  <c r="D147" i="3" s="1"/>
  <c r="L586" i="4"/>
  <c r="N664" i="4"/>
  <c r="L734" i="4"/>
  <c r="D200" i="3" s="1"/>
  <c r="N167" i="4"/>
  <c r="N166" i="4" s="1"/>
  <c r="L228" i="4"/>
  <c r="D69" i="3" s="1"/>
  <c r="N325" i="4"/>
  <c r="N324" i="4" s="1"/>
  <c r="J362" i="4"/>
  <c r="C106" i="3" s="1"/>
  <c r="L432" i="4"/>
  <c r="D125" i="3" s="1"/>
  <c r="L510" i="4"/>
  <c r="D137" i="3" s="1"/>
  <c r="L647" i="4"/>
  <c r="D175" i="3" s="1"/>
  <c r="L664" i="4"/>
  <c r="D179" i="3" s="1"/>
  <c r="N687" i="4"/>
  <c r="J136" i="4"/>
  <c r="L140" i="4"/>
  <c r="N206" i="4"/>
  <c r="N205" i="4" s="1"/>
  <c r="L259" i="4"/>
  <c r="D77" i="3" s="1"/>
  <c r="L277" i="4"/>
  <c r="D82" i="3" s="1"/>
  <c r="J403" i="4"/>
  <c r="C118" i="3" s="1"/>
  <c r="N510" i="4"/>
  <c r="L551" i="4"/>
  <c r="D146" i="3" s="1"/>
  <c r="N569" i="4"/>
  <c r="N647" i="4"/>
  <c r="J105" i="4"/>
  <c r="C38" i="3" s="1"/>
  <c r="L127" i="4"/>
  <c r="D45" i="3" s="1"/>
  <c r="L236" i="4"/>
  <c r="D71" i="3" s="1"/>
  <c r="N253" i="4"/>
  <c r="L281" i="4"/>
  <c r="D83" i="3" s="1"/>
  <c r="N320" i="4"/>
  <c r="N411" i="4"/>
  <c r="N410" i="4" s="1"/>
  <c r="N714" i="4"/>
  <c r="N79" i="4"/>
  <c r="Q238" i="4"/>
  <c r="J53" i="4"/>
  <c r="J52" i="4" s="1"/>
  <c r="C19" i="3" s="1"/>
  <c r="P106" i="4"/>
  <c r="Q106" i="4" s="1"/>
  <c r="J236" i="4"/>
  <c r="C71" i="3" s="1"/>
  <c r="P287" i="4"/>
  <c r="Q287" i="4" s="1"/>
  <c r="J361" i="4"/>
  <c r="C105" i="3" s="1"/>
  <c r="J647" i="4"/>
  <c r="C175" i="3" s="1"/>
  <c r="Q681" i="4"/>
  <c r="C102" i="3"/>
  <c r="P221" i="4"/>
  <c r="Q221" i="4" s="1"/>
  <c r="P250" i="4"/>
  <c r="P249" i="4" s="1"/>
  <c r="E74" i="3" s="1"/>
  <c r="P662" i="4"/>
  <c r="P661" i="4" s="1"/>
  <c r="E178" i="3" s="1"/>
  <c r="P102" i="4"/>
  <c r="P101" i="4" s="1"/>
  <c r="P100" i="4" s="1"/>
  <c r="E35" i="3" s="1"/>
  <c r="Q219" i="4"/>
  <c r="Q267" i="4"/>
  <c r="J356" i="4"/>
  <c r="C103" i="3" s="1"/>
  <c r="J492" i="4"/>
  <c r="C134" i="3" s="1"/>
  <c r="P596" i="4"/>
  <c r="J693" i="4"/>
  <c r="C186" i="3" s="1"/>
  <c r="J104" i="4"/>
  <c r="C37" i="3" s="1"/>
  <c r="J162" i="4"/>
  <c r="J313" i="4"/>
  <c r="J573" i="4"/>
  <c r="C151" i="3" s="1"/>
  <c r="J745" i="4"/>
  <c r="J281" i="4"/>
  <c r="C83" i="3" s="1"/>
  <c r="J739" i="4"/>
  <c r="C201" i="3" s="1"/>
  <c r="C20" i="3"/>
  <c r="N378" i="4"/>
  <c r="N377" i="4" s="1"/>
  <c r="N15" i="4"/>
  <c r="N8" i="4" s="1"/>
  <c r="N7" i="4" s="1"/>
  <c r="P26" i="4"/>
  <c r="P24" i="4" s="1"/>
  <c r="E11" i="3" s="1"/>
  <c r="L29" i="4"/>
  <c r="Q59" i="4"/>
  <c r="Q58" i="4" s="1"/>
  <c r="F21" i="3" s="1"/>
  <c r="L79" i="4"/>
  <c r="D28" i="3" s="1"/>
  <c r="P93" i="4"/>
  <c r="P167" i="4"/>
  <c r="P257" i="4"/>
  <c r="Q257" i="4" s="1"/>
  <c r="J253" i="4"/>
  <c r="P278" i="4"/>
  <c r="Q278" i="4" s="1"/>
  <c r="J487" i="4"/>
  <c r="C133" i="3" s="1"/>
  <c r="P488" i="4"/>
  <c r="P487" i="4" s="1"/>
  <c r="E133" i="3" s="1"/>
  <c r="J607" i="4"/>
  <c r="C160" i="3" s="1"/>
  <c r="P608" i="4"/>
  <c r="P607" i="4" s="1"/>
  <c r="E160" i="3" s="1"/>
  <c r="J651" i="4"/>
  <c r="C176" i="3" s="1"/>
  <c r="J701" i="4"/>
  <c r="C190" i="3" s="1"/>
  <c r="L161" i="4"/>
  <c r="D51" i="3" s="1"/>
  <c r="L162" i="4"/>
  <c r="D52" i="3" s="1"/>
  <c r="P691" i="4"/>
  <c r="Q691" i="4" s="1"/>
  <c r="P764" i="4"/>
  <c r="P763" i="4" s="1"/>
  <c r="E209" i="3" s="1"/>
  <c r="J62" i="4"/>
  <c r="N110" i="4"/>
  <c r="N109" i="4" s="1"/>
  <c r="L136" i="4"/>
  <c r="D47" i="3" s="1"/>
  <c r="L135" i="4"/>
  <c r="D46" i="3" s="1"/>
  <c r="L188" i="4"/>
  <c r="D59" i="3" s="1"/>
  <c r="L252" i="4"/>
  <c r="D75" i="3" s="1"/>
  <c r="P318" i="4"/>
  <c r="Q318" i="4" s="1"/>
  <c r="L714" i="4"/>
  <c r="D195" i="3" s="1"/>
  <c r="Q731" i="4"/>
  <c r="Q730" i="4" s="1"/>
  <c r="J730" i="4"/>
  <c r="C198" i="3" s="1"/>
  <c r="P731" i="4"/>
  <c r="P730" i="4" s="1"/>
  <c r="J729" i="4"/>
  <c r="C197" i="3" s="1"/>
  <c r="D93" i="3"/>
  <c r="L9" i="4"/>
  <c r="L8" i="4" s="1"/>
  <c r="N72" i="4"/>
  <c r="P76" i="4"/>
  <c r="Q76" i="4" s="1"/>
  <c r="J206" i="4"/>
  <c r="C63" i="3" s="1"/>
  <c r="Q427" i="4"/>
  <c r="P427" i="4"/>
  <c r="L697" i="4"/>
  <c r="D188" i="3" s="1"/>
  <c r="N9" i="4"/>
  <c r="P17" i="4"/>
  <c r="Q17" i="4" s="1"/>
  <c r="N62" i="4"/>
  <c r="P113" i="4"/>
  <c r="Q113" i="4" s="1"/>
  <c r="J140" i="4"/>
  <c r="C49" i="3" s="1"/>
  <c r="P473" i="4"/>
  <c r="Q473" i="4" s="1"/>
  <c r="P557" i="4"/>
  <c r="Q557" i="4" s="1"/>
  <c r="P665" i="4"/>
  <c r="Q665" i="4" s="1"/>
  <c r="P208" i="4"/>
  <c r="Q208" i="4" s="1"/>
  <c r="J205" i="4"/>
  <c r="C62" i="3" s="1"/>
  <c r="P645" i="4"/>
  <c r="P643" i="4" s="1"/>
  <c r="E174" i="3" s="1"/>
  <c r="N68" i="4"/>
  <c r="J96" i="4"/>
  <c r="C34" i="3" s="1"/>
  <c r="J95" i="4"/>
  <c r="C33" i="3" s="1"/>
  <c r="P97" i="4"/>
  <c r="Q97" i="4" s="1"/>
  <c r="J127" i="4"/>
  <c r="C45" i="3" s="1"/>
  <c r="P215" i="4"/>
  <c r="Q215" i="4" s="1"/>
  <c r="N438" i="4"/>
  <c r="P132" i="4"/>
  <c r="Q132" i="4" s="1"/>
  <c r="L775" i="4"/>
  <c r="D214" i="3" s="1"/>
  <c r="L774" i="4"/>
  <c r="D213" i="3" s="1"/>
  <c r="E36" i="3"/>
  <c r="N101" i="4"/>
  <c r="N100" i="4" s="1"/>
  <c r="P181" i="4"/>
  <c r="Q181" i="4" s="1"/>
  <c r="Q284" i="4"/>
  <c r="P571" i="4"/>
  <c r="P569" i="4" s="1"/>
  <c r="E150" i="3" s="1"/>
  <c r="Q571" i="4"/>
  <c r="Q569" i="4" s="1"/>
  <c r="F150" i="3" s="1"/>
  <c r="P682" i="4"/>
  <c r="Q682" i="4" s="1"/>
  <c r="N176" i="4"/>
  <c r="N175" i="4" s="1"/>
  <c r="N188" i="4"/>
  <c r="Q199" i="4"/>
  <c r="P305" i="4"/>
  <c r="Q305" i="4" s="1"/>
  <c r="N351" i="4"/>
  <c r="N350" i="4" s="1"/>
  <c r="L461" i="4"/>
  <c r="D130" i="3" s="1"/>
  <c r="N476" i="4"/>
  <c r="L487" i="4"/>
  <c r="D133" i="3" s="1"/>
  <c r="L514" i="4"/>
  <c r="D138" i="3" s="1"/>
  <c r="Q522" i="4"/>
  <c r="P548" i="4"/>
  <c r="N580" i="4"/>
  <c r="N624" i="4"/>
  <c r="P648" i="4"/>
  <c r="L679" i="4"/>
  <c r="P712" i="4"/>
  <c r="P711" i="4" s="1"/>
  <c r="E194" i="3" s="1"/>
  <c r="L750" i="4"/>
  <c r="D204" i="3" s="1"/>
  <c r="J117" i="4"/>
  <c r="C43" i="3" s="1"/>
  <c r="P183" i="4"/>
  <c r="Q183" i="4" s="1"/>
  <c r="P189" i="4"/>
  <c r="P188" i="4" s="1"/>
  <c r="E59" i="3" s="1"/>
  <c r="P230" i="4"/>
  <c r="Q230" i="4" s="1"/>
  <c r="Q228" i="4" s="1"/>
  <c r="F69" i="3" s="1"/>
  <c r="P237" i="4"/>
  <c r="P236" i="4" s="1"/>
  <c r="E71" i="3" s="1"/>
  <c r="P246" i="4"/>
  <c r="Q246" i="4" s="1"/>
  <c r="N277" i="4"/>
  <c r="N333" i="4"/>
  <c r="L403" i="4"/>
  <c r="N487" i="4"/>
  <c r="L573" i="4"/>
  <c r="D151" i="3" s="1"/>
  <c r="P652" i="4"/>
  <c r="Q652" i="4" s="1"/>
  <c r="N651" i="4"/>
  <c r="L688" i="4"/>
  <c r="N701" i="4"/>
  <c r="N700" i="4" s="1"/>
  <c r="L721" i="4"/>
  <c r="D196" i="3" s="1"/>
  <c r="L739" i="4"/>
  <c r="J770" i="4"/>
  <c r="C212" i="3" s="1"/>
  <c r="Q83" i="4"/>
  <c r="N96" i="4"/>
  <c r="N95" i="4" s="1"/>
  <c r="N67" i="4" s="1"/>
  <c r="Q122" i="4"/>
  <c r="N140" i="4"/>
  <c r="N139" i="4" s="1"/>
  <c r="Q159" i="4"/>
  <c r="Q168" i="4"/>
  <c r="Q178" i="4"/>
  <c r="N218" i="4"/>
  <c r="N217" i="4" s="1"/>
  <c r="Q225" i="4"/>
  <c r="Q237" i="4"/>
  <c r="Q245" i="4"/>
  <c r="N290" i="4"/>
  <c r="N289" i="4" s="1"/>
  <c r="Q300" i="4"/>
  <c r="N303" i="4"/>
  <c r="N302" i="4" s="1"/>
  <c r="Q314" i="4"/>
  <c r="N367" i="4"/>
  <c r="N366" i="4" s="1"/>
  <c r="Q414" i="4"/>
  <c r="Q423" i="4"/>
  <c r="N452" i="4"/>
  <c r="Q469" i="4"/>
  <c r="L476" i="4"/>
  <c r="D131" i="3" s="1"/>
  <c r="L492" i="4"/>
  <c r="D134" i="3" s="1"/>
  <c r="L498" i="4"/>
  <c r="D135" i="3" s="1"/>
  <c r="N527" i="4"/>
  <c r="N551" i="4"/>
  <c r="N555" i="4"/>
  <c r="J586" i="4"/>
  <c r="L594" i="4"/>
  <c r="D155" i="3" s="1"/>
  <c r="Q615" i="4"/>
  <c r="Q662" i="4"/>
  <c r="Q661" i="4" s="1"/>
  <c r="F178" i="3" s="1"/>
  <c r="Q672" i="4"/>
  <c r="L729" i="4"/>
  <c r="D197" i="3" s="1"/>
  <c r="N734" i="4"/>
  <c r="N733" i="4" s="1"/>
  <c r="N739" i="4"/>
  <c r="L758" i="4"/>
  <c r="N53" i="4"/>
  <c r="N52" i="4" s="1"/>
  <c r="L62" i="4"/>
  <c r="Q75" i="4"/>
  <c r="N105" i="4"/>
  <c r="N104" i="4" s="1"/>
  <c r="P141" i="4"/>
  <c r="Q141" i="4" s="1"/>
  <c r="P143" i="4"/>
  <c r="Q143" i="4" s="1"/>
  <c r="N162" i="4"/>
  <c r="N161" i="4" s="1"/>
  <c r="P196" i="4"/>
  <c r="Q196" i="4" s="1"/>
  <c r="P198" i="4"/>
  <c r="Q198" i="4" s="1"/>
  <c r="Q207" i="4"/>
  <c r="Q206" i="4" s="1"/>
  <c r="P234" i="4"/>
  <c r="Q234" i="4" s="1"/>
  <c r="P284" i="4"/>
  <c r="P293" i="4"/>
  <c r="Q293" i="4" s="1"/>
  <c r="P304" i="4"/>
  <c r="P303" i="4" s="1"/>
  <c r="L313" i="4"/>
  <c r="L325" i="4"/>
  <c r="P328" i="4"/>
  <c r="Q328" i="4" s="1"/>
  <c r="L333" i="4"/>
  <c r="D98" i="3" s="1"/>
  <c r="P337" i="4"/>
  <c r="Q337" i="4" s="1"/>
  <c r="Q342" i="4"/>
  <c r="L396" i="4"/>
  <c r="P399" i="4"/>
  <c r="Q399" i="4" s="1"/>
  <c r="P404" i="4"/>
  <c r="Q404" i="4" s="1"/>
  <c r="N419" i="4"/>
  <c r="N418" i="4" s="1"/>
  <c r="L438" i="4"/>
  <c r="D126" i="3" s="1"/>
  <c r="P441" i="4"/>
  <c r="Q441" i="4" s="1"/>
  <c r="N481" i="4"/>
  <c r="L520" i="4"/>
  <c r="D139" i="3" s="1"/>
  <c r="P553" i="4"/>
  <c r="Q553" i="4" s="1"/>
  <c r="Q578" i="4"/>
  <c r="P588" i="4"/>
  <c r="Q588" i="4" s="1"/>
  <c r="Q621" i="4"/>
  <c r="Q653" i="4"/>
  <c r="N775" i="4"/>
  <c r="N774" i="4" s="1"/>
  <c r="L36" i="4"/>
  <c r="D15" i="3" s="1"/>
  <c r="L72" i="4"/>
  <c r="P112" i="4"/>
  <c r="Q112" i="4" s="1"/>
  <c r="N127" i="4"/>
  <c r="N116" i="4" s="1"/>
  <c r="N115" i="4" s="1"/>
  <c r="Q142" i="4"/>
  <c r="P186" i="4"/>
  <c r="Q186" i="4" s="1"/>
  <c r="Q197" i="4"/>
  <c r="P273" i="4"/>
  <c r="Q273" i="4" s="1"/>
  <c r="J277" i="4"/>
  <c r="Q283" i="4"/>
  <c r="Q292" i="4"/>
  <c r="N313" i="4"/>
  <c r="N312" i="4" s="1"/>
  <c r="N357" i="4"/>
  <c r="N356" i="4" s="1"/>
  <c r="N362" i="4"/>
  <c r="N361" i="4" s="1"/>
  <c r="L367" i="4"/>
  <c r="P371" i="4"/>
  <c r="Q371" i="4" s="1"/>
  <c r="P450" i="4"/>
  <c r="P449" i="4" s="1"/>
  <c r="E127" i="3" s="1"/>
  <c r="P478" i="4"/>
  <c r="Q478" i="4" s="1"/>
  <c r="Q483" i="4"/>
  <c r="P493" i="4"/>
  <c r="Q493" i="4" s="1"/>
  <c r="P502" i="4"/>
  <c r="Q502" i="4" s="1"/>
  <c r="Q558" i="4"/>
  <c r="L569" i="4"/>
  <c r="D150" i="3" s="1"/>
  <c r="L628" i="4"/>
  <c r="D166" i="3" s="1"/>
  <c r="L643" i="4"/>
  <c r="L669" i="4"/>
  <c r="D180" i="3" s="1"/>
  <c r="Q722" i="4"/>
  <c r="Q741" i="4"/>
  <c r="L745" i="4"/>
  <c r="P761" i="4"/>
  <c r="Q761" i="4" s="1"/>
  <c r="P777" i="4"/>
  <c r="Q777" i="4" s="1"/>
  <c r="Q272" i="4"/>
  <c r="L276" i="4"/>
  <c r="D81" i="3" s="1"/>
  <c r="L290" i="4"/>
  <c r="Q390" i="4"/>
  <c r="L411" i="4"/>
  <c r="L419" i="4"/>
  <c r="D124" i="3" s="1"/>
  <c r="Q436" i="4"/>
  <c r="J438" i="4"/>
  <c r="C126" i="3" s="1"/>
  <c r="Q445" i="4"/>
  <c r="Q465" i="4"/>
  <c r="Q518" i="4"/>
  <c r="Q532" i="4"/>
  <c r="Q548" i="4"/>
  <c r="Q592" i="4"/>
  <c r="N642" i="4"/>
  <c r="Q82" i="4"/>
  <c r="L110" i="4"/>
  <c r="Q123" i="4"/>
  <c r="Q151" i="4"/>
  <c r="Q158" i="4"/>
  <c r="Q169" i="4"/>
  <c r="Q179" i="4"/>
  <c r="Q244" i="4"/>
  <c r="Q255" i="4"/>
  <c r="Q263" i="4"/>
  <c r="L339" i="4"/>
  <c r="D99" i="3" s="1"/>
  <c r="Q352" i="4"/>
  <c r="L351" i="4"/>
  <c r="Q375" i="4"/>
  <c r="N386" i="4"/>
  <c r="N385" i="4" s="1"/>
  <c r="N396" i="4"/>
  <c r="N395" i="4" s="1"/>
  <c r="N432" i="4"/>
  <c r="N461" i="4"/>
  <c r="N498" i="4"/>
  <c r="L509" i="4"/>
  <c r="D136" i="3" s="1"/>
  <c r="L536" i="4"/>
  <c r="D142" i="3" s="1"/>
  <c r="N573" i="4"/>
  <c r="Q626" i="4"/>
  <c r="N678" i="4"/>
  <c r="P702" i="4"/>
  <c r="Q702" i="4" s="1"/>
  <c r="Q715" i="4"/>
  <c r="Q724" i="4"/>
  <c r="N745" i="4"/>
  <c r="N744" i="4" s="1"/>
  <c r="A7" i="1"/>
  <c r="A4" i="1" a="1"/>
  <c r="A4" i="1" s="1"/>
  <c r="A8" i="1" s="1"/>
  <c r="P81" i="4"/>
  <c r="Q81" i="4" s="1"/>
  <c r="J79" i="4"/>
  <c r="C28" i="3" s="1"/>
  <c r="P21" i="4"/>
  <c r="Q21" i="4" s="1"/>
  <c r="P31" i="4"/>
  <c r="Q31" i="4" s="1"/>
  <c r="J72" i="4"/>
  <c r="C27" i="3" s="1"/>
  <c r="P73" i="4"/>
  <c r="P72" i="4" s="1"/>
  <c r="E27" i="3" s="1"/>
  <c r="P157" i="4"/>
  <c r="Q157" i="4" s="1"/>
  <c r="L42" i="4"/>
  <c r="Q107" i="4"/>
  <c r="P105" i="4"/>
  <c r="L35" i="4"/>
  <c r="D14" i="3" s="1"/>
  <c r="A6" i="1"/>
  <c r="Q16" i="4"/>
  <c r="P12" i="4"/>
  <c r="Q12" i="4" s="1"/>
  <c r="C216" i="3"/>
  <c r="J9" i="4"/>
  <c r="Q25" i="4"/>
  <c r="P121" i="4"/>
  <c r="P120" i="4" s="1"/>
  <c r="E44" i="3" s="1"/>
  <c r="J120" i="4"/>
  <c r="Q10" i="4"/>
  <c r="J15" i="4"/>
  <c r="C10" i="3" s="1"/>
  <c r="J24" i="4"/>
  <c r="C11" i="3" s="1"/>
  <c r="P130" i="4"/>
  <c r="Q130" i="4" s="1"/>
  <c r="P298" i="4"/>
  <c r="Q298" i="4" s="1"/>
  <c r="P149" i="4"/>
  <c r="Q149" i="4" s="1"/>
  <c r="L241" i="4"/>
  <c r="P18" i="4"/>
  <c r="Q18" i="4" s="1"/>
  <c r="J36" i="4"/>
  <c r="P37" i="4"/>
  <c r="J48" i="4"/>
  <c r="C18" i="3" s="1"/>
  <c r="P50" i="4"/>
  <c r="P48" i="4" s="1"/>
  <c r="E18" i="3" s="1"/>
  <c r="L53" i="4"/>
  <c r="Q74" i="4"/>
  <c r="Q98" i="4"/>
  <c r="P96" i="4"/>
  <c r="Q102" i="4"/>
  <c r="Q101" i="4" s="1"/>
  <c r="P117" i="4"/>
  <c r="Q118" i="4"/>
  <c r="Q117" i="4" s="1"/>
  <c r="Q128" i="4"/>
  <c r="L193" i="4"/>
  <c r="D60" i="3" s="1"/>
  <c r="P223" i="4"/>
  <c r="Q223" i="4" s="1"/>
  <c r="Q254" i="4"/>
  <c r="N266" i="4"/>
  <c r="N265" i="4" s="1"/>
  <c r="Q282" i="4"/>
  <c r="P33" i="4"/>
  <c r="Q33" i="4" s="1"/>
  <c r="J42" i="4"/>
  <c r="P43" i="4"/>
  <c r="P42" i="4" s="1"/>
  <c r="P63" i="4"/>
  <c r="P62" i="4" s="1"/>
  <c r="P111" i="4"/>
  <c r="J110" i="4"/>
  <c r="Q131" i="4"/>
  <c r="L167" i="4"/>
  <c r="L206" i="4"/>
  <c r="P214" i="4"/>
  <c r="Q214" i="4" s="1"/>
  <c r="N228" i="4"/>
  <c r="N227" i="4" s="1"/>
  <c r="P243" i="4"/>
  <c r="Q243" i="4" s="1"/>
  <c r="P271" i="4"/>
  <c r="Q271" i="4" s="1"/>
  <c r="J290" i="4"/>
  <c r="Q299" i="4"/>
  <c r="P11" i="4"/>
  <c r="P20" i="4"/>
  <c r="Q20" i="4" s="1"/>
  <c r="J29" i="4"/>
  <c r="P30" i="4"/>
  <c r="Q30" i="4" s="1"/>
  <c r="P39" i="4"/>
  <c r="Q39" i="4" s="1"/>
  <c r="P54" i="4"/>
  <c r="P53" i="4" s="1"/>
  <c r="Q64" i="4"/>
  <c r="Q150" i="4"/>
  <c r="P185" i="4"/>
  <c r="Q185" i="4" s="1"/>
  <c r="Q190" i="4"/>
  <c r="P195" i="4"/>
  <c r="Q195" i="4" s="1"/>
  <c r="P262" i="4"/>
  <c r="Q262" i="4" s="1"/>
  <c r="Q291" i="4"/>
  <c r="Q44" i="4"/>
  <c r="Q105" i="4"/>
  <c r="P136" i="4"/>
  <c r="Q137" i="4"/>
  <c r="Q136" i="4" s="1"/>
  <c r="Q163" i="4"/>
  <c r="Q162" i="4" s="1"/>
  <c r="P162" i="4"/>
  <c r="P177" i="4"/>
  <c r="J176" i="4"/>
  <c r="L176" i="4"/>
  <c r="Q224" i="4"/>
  <c r="P233" i="4"/>
  <c r="J232" i="4"/>
  <c r="C70" i="3" s="1"/>
  <c r="P253" i="4"/>
  <c r="P281" i="4"/>
  <c r="E83" i="3" s="1"/>
  <c r="N281" i="4"/>
  <c r="J69" i="4"/>
  <c r="P70" i="4"/>
  <c r="P69" i="4" s="1"/>
  <c r="P80" i="4"/>
  <c r="P79" i="4" s="1"/>
  <c r="E28" i="3" s="1"/>
  <c r="J88" i="4"/>
  <c r="P89" i="4"/>
  <c r="P88" i="4" s="1"/>
  <c r="P129" i="4"/>
  <c r="P127" i="4" s="1"/>
  <c r="E45" i="3" s="1"/>
  <c r="J147" i="4"/>
  <c r="C50" i="3" s="1"/>
  <c r="P148" i="4"/>
  <c r="Q148" i="4" s="1"/>
  <c r="P156" i="4"/>
  <c r="Q156" i="4" s="1"/>
  <c r="P184" i="4"/>
  <c r="Q184" i="4" s="1"/>
  <c r="J193" i="4"/>
  <c r="C60" i="3" s="1"/>
  <c r="P194" i="4"/>
  <c r="Q194" i="4" s="1"/>
  <c r="J202" i="4"/>
  <c r="C61" i="3" s="1"/>
  <c r="P203" i="4"/>
  <c r="P202" i="4" s="1"/>
  <c r="E61" i="3" s="1"/>
  <c r="J212" i="4"/>
  <c r="P213" i="4"/>
  <c r="P222" i="4"/>
  <c r="J241" i="4"/>
  <c r="P242" i="4"/>
  <c r="Q242" i="4" s="1"/>
  <c r="P261" i="4"/>
  <c r="P270" i="4"/>
  <c r="Q270" i="4" s="1"/>
  <c r="P279" i="4"/>
  <c r="P277" i="4" s="1"/>
  <c r="P297" i="4"/>
  <c r="Q297" i="4" s="1"/>
  <c r="Q306" i="4"/>
  <c r="P407" i="4"/>
  <c r="E119" i="3" s="1"/>
  <c r="Q408" i="4"/>
  <c r="Q407" i="4" s="1"/>
  <c r="F119" i="3" s="1"/>
  <c r="J218" i="4"/>
  <c r="J266" i="4"/>
  <c r="N332" i="4"/>
  <c r="Q482" i="4"/>
  <c r="Q397" i="4"/>
  <c r="L332" i="4"/>
  <c r="Q433" i="4"/>
  <c r="Q432" i="4" s="1"/>
  <c r="F125" i="3" s="1"/>
  <c r="P432" i="4"/>
  <c r="E125" i="3" s="1"/>
  <c r="Q462" i="4"/>
  <c r="Q340" i="4"/>
  <c r="P378" i="4"/>
  <c r="Q379" i="4"/>
  <c r="Q378" i="4" s="1"/>
  <c r="P452" i="4"/>
  <c r="E128" i="3" s="1"/>
  <c r="Q453" i="4"/>
  <c r="Q452" i="4" s="1"/>
  <c r="F128" i="3" s="1"/>
  <c r="J303" i="4"/>
  <c r="N402" i="4"/>
  <c r="Q499" i="4"/>
  <c r="Q322" i="4"/>
  <c r="Q321" i="4" s="1"/>
  <c r="Q341" i="4"/>
  <c r="P505" i="4"/>
  <c r="Q505" i="4" s="1"/>
  <c r="P552" i="4"/>
  <c r="P551" i="4" s="1"/>
  <c r="E146" i="3" s="1"/>
  <c r="J551" i="4"/>
  <c r="C146" i="3" s="1"/>
  <c r="P562" i="4"/>
  <c r="P561" i="4" s="1"/>
  <c r="E148" i="3" s="1"/>
  <c r="J561" i="4"/>
  <c r="C148" i="3" s="1"/>
  <c r="P566" i="4"/>
  <c r="P565" i="4" s="1"/>
  <c r="E149" i="3" s="1"/>
  <c r="J565" i="4"/>
  <c r="C149" i="3" s="1"/>
  <c r="P576" i="4"/>
  <c r="Q576" i="4" s="1"/>
  <c r="J674" i="4"/>
  <c r="C181" i="3" s="1"/>
  <c r="P676" i="4"/>
  <c r="P674" i="4" s="1"/>
  <c r="E181" i="3" s="1"/>
  <c r="P755" i="4"/>
  <c r="P754" i="4" s="1"/>
  <c r="E206" i="3" s="1"/>
  <c r="J754" i="4"/>
  <c r="J333" i="4"/>
  <c r="P334" i="4"/>
  <c r="Q334" i="4" s="1"/>
  <c r="P353" i="4"/>
  <c r="Q353" i="4" s="1"/>
  <c r="P363" i="4"/>
  <c r="Q363" i="4" s="1"/>
  <c r="P372" i="4"/>
  <c r="Q372" i="4" s="1"/>
  <c r="P391" i="4"/>
  <c r="Q391" i="4" s="1"/>
  <c r="P400" i="4"/>
  <c r="Q400" i="4" s="1"/>
  <c r="J419" i="4"/>
  <c r="P420" i="4"/>
  <c r="P428" i="4"/>
  <c r="Q428" i="4" s="1"/>
  <c r="P446" i="4"/>
  <c r="Q446" i="4" s="1"/>
  <c r="J456" i="4"/>
  <c r="C129" i="3" s="1"/>
  <c r="P457" i="4"/>
  <c r="Q457" i="4" s="1"/>
  <c r="P466" i="4"/>
  <c r="P474" i="4"/>
  <c r="Q474" i="4" s="1"/>
  <c r="P484" i="4"/>
  <c r="P494" i="4"/>
  <c r="P503" i="4"/>
  <c r="Q503" i="4" s="1"/>
  <c r="P507" i="4"/>
  <c r="Q507" i="4" s="1"/>
  <c r="P517" i="4"/>
  <c r="Q517" i="4" s="1"/>
  <c r="Q523" i="4"/>
  <c r="L527" i="4"/>
  <c r="P541" i="4"/>
  <c r="P540" i="4" s="1"/>
  <c r="E143" i="3" s="1"/>
  <c r="J540" i="4"/>
  <c r="C143" i="3" s="1"/>
  <c r="P545" i="4"/>
  <c r="P544" i="4" s="1"/>
  <c r="E144" i="3" s="1"/>
  <c r="J544" i="4"/>
  <c r="C144" i="3" s="1"/>
  <c r="N547" i="4"/>
  <c r="N660" i="4"/>
  <c r="Q667" i="4"/>
  <c r="P685" i="4"/>
  <c r="Q685" i="4" s="1"/>
  <c r="Q694" i="4"/>
  <c r="Q693" i="4" s="1"/>
  <c r="F186" i="3" s="1"/>
  <c r="J714" i="4"/>
  <c r="C195" i="3" s="1"/>
  <c r="P716" i="4"/>
  <c r="Q716" i="4" s="1"/>
  <c r="J339" i="4"/>
  <c r="C99" i="3" s="1"/>
  <c r="P359" i="4"/>
  <c r="Q359" i="4" s="1"/>
  <c r="P369" i="4"/>
  <c r="Q369" i="4" s="1"/>
  <c r="J396" i="4"/>
  <c r="J452" i="4"/>
  <c r="C128" i="3" s="1"/>
  <c r="J510" i="4"/>
  <c r="P512" i="4"/>
  <c r="P510" i="4" s="1"/>
  <c r="P534" i="4"/>
  <c r="Q534" i="4" s="1"/>
  <c r="N536" i="4"/>
  <c r="P582" i="4"/>
  <c r="P580" i="4" s="1"/>
  <c r="E152" i="3" s="1"/>
  <c r="N586" i="4"/>
  <c r="N585" i="4" s="1"/>
  <c r="N721" i="4"/>
  <c r="N707" i="4" s="1"/>
  <c r="P317" i="4"/>
  <c r="Q317" i="4" s="1"/>
  <c r="P327" i="4"/>
  <c r="Q327" i="4" s="1"/>
  <c r="P336" i="4"/>
  <c r="Q336" i="4" s="1"/>
  <c r="P345" i="4"/>
  <c r="Q345" i="4" s="1"/>
  <c r="P374" i="4"/>
  <c r="Q374" i="4" s="1"/>
  <c r="P393" i="4"/>
  <c r="Q393" i="4" s="1"/>
  <c r="P413" i="4"/>
  <c r="Q413" i="4" s="1"/>
  <c r="P422" i="4"/>
  <c r="Q422" i="4" s="1"/>
  <c r="P430" i="4"/>
  <c r="Q430" i="4" s="1"/>
  <c r="P440" i="4"/>
  <c r="Q440" i="4" s="1"/>
  <c r="P459" i="4"/>
  <c r="Q459" i="4" s="1"/>
  <c r="P468" i="4"/>
  <c r="Q468" i="4" s="1"/>
  <c r="J476" i="4"/>
  <c r="C131" i="3" s="1"/>
  <c r="P477" i="4"/>
  <c r="P496" i="4"/>
  <c r="Q496" i="4" s="1"/>
  <c r="P506" i="4"/>
  <c r="Q506" i="4" s="1"/>
  <c r="J514" i="4"/>
  <c r="C138" i="3" s="1"/>
  <c r="P516" i="4"/>
  <c r="Q516" i="4" s="1"/>
  <c r="P591" i="4"/>
  <c r="Q591" i="4" s="1"/>
  <c r="P625" i="4"/>
  <c r="P624" i="4" s="1"/>
  <c r="E165" i="3" s="1"/>
  <c r="J624" i="4"/>
  <c r="C165" i="3" s="1"/>
  <c r="P629" i="4"/>
  <c r="P628" i="4" s="1"/>
  <c r="E166" i="3" s="1"/>
  <c r="J628" i="4"/>
  <c r="C166" i="3" s="1"/>
  <c r="P719" i="4"/>
  <c r="Q719" i="4" s="1"/>
  <c r="J721" i="4"/>
  <c r="C196" i="3" s="1"/>
  <c r="P725" i="4"/>
  <c r="Q725" i="4" s="1"/>
  <c r="P735" i="4"/>
  <c r="J734" i="4"/>
  <c r="Q740" i="4"/>
  <c r="Q521" i="4"/>
  <c r="Q542" i="4"/>
  <c r="Q574" i="4"/>
  <c r="Q589" i="4"/>
  <c r="P614" i="4"/>
  <c r="P613" i="4" s="1"/>
  <c r="E162" i="3" s="1"/>
  <c r="J613" i="4"/>
  <c r="C162" i="3" s="1"/>
  <c r="P618" i="4"/>
  <c r="P617" i="4" s="1"/>
  <c r="E163" i="3" s="1"/>
  <c r="J617" i="4"/>
  <c r="C163" i="3" s="1"/>
  <c r="N620" i="4"/>
  <c r="P636" i="4"/>
  <c r="Q637" i="4"/>
  <c r="Q636" i="4" s="1"/>
  <c r="P656" i="4"/>
  <c r="Q656" i="4" s="1"/>
  <c r="Q717" i="4"/>
  <c r="P748" i="4"/>
  <c r="J309" i="4"/>
  <c r="P310" i="4"/>
  <c r="P309" i="4" s="1"/>
  <c r="P329" i="4"/>
  <c r="Q329" i="4" s="1"/>
  <c r="P348" i="4"/>
  <c r="P347" i="4" s="1"/>
  <c r="E100" i="3" s="1"/>
  <c r="P358" i="4"/>
  <c r="Q358" i="4" s="1"/>
  <c r="J367" i="4"/>
  <c r="P368" i="4"/>
  <c r="J386" i="4"/>
  <c r="P387" i="4"/>
  <c r="Q387" i="4" s="1"/>
  <c r="P405" i="4"/>
  <c r="Q405" i="4" s="1"/>
  <c r="J432" i="4"/>
  <c r="C125" i="3" s="1"/>
  <c r="J461" i="4"/>
  <c r="C130" i="3" s="1"/>
  <c r="J498" i="4"/>
  <c r="C135" i="3" s="1"/>
  <c r="N509" i="4"/>
  <c r="Q583" i="4"/>
  <c r="P680" i="4"/>
  <c r="J679" i="4"/>
  <c r="Q746" i="4"/>
  <c r="L766" i="4"/>
  <c r="D210" i="3" s="1"/>
  <c r="P316" i="4"/>
  <c r="Q316" i="4" s="1"/>
  <c r="J325" i="4"/>
  <c r="P326" i="4"/>
  <c r="P335" i="4"/>
  <c r="Q335" i="4" s="1"/>
  <c r="P344" i="4"/>
  <c r="Q344" i="4" s="1"/>
  <c r="P354" i="4"/>
  <c r="Q354" i="4" s="1"/>
  <c r="P364" i="4"/>
  <c r="Q364" i="4" s="1"/>
  <c r="P373" i="4"/>
  <c r="Q373" i="4" s="1"/>
  <c r="J382" i="4"/>
  <c r="P383" i="4"/>
  <c r="P382" i="4" s="1"/>
  <c r="P392" i="4"/>
  <c r="Q392" i="4" s="1"/>
  <c r="J411" i="4"/>
  <c r="P412" i="4"/>
  <c r="Q412" i="4" s="1"/>
  <c r="P421" i="4"/>
  <c r="Q421" i="4" s="1"/>
  <c r="P429" i="4"/>
  <c r="Q429" i="4" s="1"/>
  <c r="P439" i="4"/>
  <c r="P447" i="4"/>
  <c r="Q447" i="4" s="1"/>
  <c r="P458" i="4"/>
  <c r="Q458" i="4" s="1"/>
  <c r="P467" i="4"/>
  <c r="Q467" i="4" s="1"/>
  <c r="P485" i="4"/>
  <c r="Q485" i="4" s="1"/>
  <c r="P495" i="4"/>
  <c r="Q495" i="4" s="1"/>
  <c r="P504" i="4"/>
  <c r="Q504" i="4" s="1"/>
  <c r="N526" i="4"/>
  <c r="N594" i="4"/>
  <c r="Q608" i="4"/>
  <c r="Q607" i="4" s="1"/>
  <c r="F160" i="3" s="1"/>
  <c r="Q648" i="4"/>
  <c r="J664" i="4"/>
  <c r="P666" i="4"/>
  <c r="Q666" i="4" s="1"/>
  <c r="P670" i="4"/>
  <c r="P669" i="4" s="1"/>
  <c r="E180" i="3" s="1"/>
  <c r="J669" i="4"/>
  <c r="C180" i="3" s="1"/>
  <c r="Q726" i="4"/>
  <c r="P759" i="4"/>
  <c r="P758" i="4" s="1"/>
  <c r="J758" i="4"/>
  <c r="Q771" i="4"/>
  <c r="P776" i="4"/>
  <c r="P775" i="4" s="1"/>
  <c r="J775" i="4"/>
  <c r="J321" i="4"/>
  <c r="J378" i="4"/>
  <c r="J407" i="4"/>
  <c r="C119" i="3" s="1"/>
  <c r="J481" i="4"/>
  <c r="C132" i="3" s="1"/>
  <c r="J527" i="4"/>
  <c r="P531" i="4"/>
  <c r="Q531" i="4" s="1"/>
  <c r="P556" i="4"/>
  <c r="Q556" i="4" s="1"/>
  <c r="J555" i="4"/>
  <c r="C147" i="3" s="1"/>
  <c r="P602" i="4"/>
  <c r="P601" i="4" s="1"/>
  <c r="E158" i="3" s="1"/>
  <c r="J601" i="4"/>
  <c r="C158" i="3" s="1"/>
  <c r="Q675" i="4"/>
  <c r="P689" i="4"/>
  <c r="P688" i="4" s="1"/>
  <c r="J688" i="4"/>
  <c r="P709" i="4"/>
  <c r="P708" i="4" s="1"/>
  <c r="J708" i="4"/>
  <c r="P529" i="4"/>
  <c r="P538" i="4"/>
  <c r="P536" i="4" s="1"/>
  <c r="E142" i="3" s="1"/>
  <c r="P549" i="4"/>
  <c r="P547" i="4" s="1"/>
  <c r="E145" i="3" s="1"/>
  <c r="P559" i="4"/>
  <c r="Q559" i="4" s="1"/>
  <c r="J569" i="4"/>
  <c r="C150" i="3" s="1"/>
  <c r="P589" i="4"/>
  <c r="J598" i="4"/>
  <c r="C157" i="3" s="1"/>
  <c r="P599" i="4"/>
  <c r="P598" i="4" s="1"/>
  <c r="E157" i="3" s="1"/>
  <c r="J610" i="4"/>
  <c r="C161" i="3" s="1"/>
  <c r="P611" i="4"/>
  <c r="P610" i="4" s="1"/>
  <c r="E161" i="3" s="1"/>
  <c r="P622" i="4"/>
  <c r="P620" i="4" s="1"/>
  <c r="E164" i="3" s="1"/>
  <c r="J643" i="4"/>
  <c r="P654" i="4"/>
  <c r="Q654" i="4" s="1"/>
  <c r="P683" i="4"/>
  <c r="Q683" i="4" s="1"/>
  <c r="P703" i="4"/>
  <c r="P701" i="4" s="1"/>
  <c r="P723" i="4"/>
  <c r="Q723" i="4" s="1"/>
  <c r="P742" i="4"/>
  <c r="P739" i="4" s="1"/>
  <c r="E201" i="3" s="1"/>
  <c r="P752" i="4"/>
  <c r="P751" i="4" s="1"/>
  <c r="P772" i="4"/>
  <c r="P770" i="4" s="1"/>
  <c r="E212" i="3" s="1"/>
  <c r="P515" i="4"/>
  <c r="P514" i="4" s="1"/>
  <c r="E138" i="3" s="1"/>
  <c r="P524" i="4"/>
  <c r="Q524" i="4" s="1"/>
  <c r="P575" i="4"/>
  <c r="Q575" i="4" s="1"/>
  <c r="P605" i="4"/>
  <c r="P604" i="4" s="1"/>
  <c r="E159" i="3" s="1"/>
  <c r="P649" i="4"/>
  <c r="P647" i="4" s="1"/>
  <c r="P658" i="4"/>
  <c r="Q658" i="4" s="1"/>
  <c r="P698" i="4"/>
  <c r="P697" i="4" s="1"/>
  <c r="P718" i="4"/>
  <c r="Q718" i="4" s="1"/>
  <c r="P727" i="4"/>
  <c r="Q727" i="4" s="1"/>
  <c r="P737" i="4"/>
  <c r="Q737" i="4" s="1"/>
  <c r="P747" i="4"/>
  <c r="Q747" i="4" s="1"/>
  <c r="P768" i="4"/>
  <c r="P767" i="4" s="1"/>
  <c r="J520" i="4"/>
  <c r="C139" i="3" s="1"/>
  <c r="J580" i="4"/>
  <c r="C152" i="3" s="1"/>
  <c r="J763" i="4"/>
  <c r="C209" i="3" s="1"/>
  <c r="E26" i="1"/>
  <c r="D9" i="3" l="1"/>
  <c r="Q250" i="4"/>
  <c r="Q249" i="4" s="1"/>
  <c r="F74" i="3" s="1"/>
  <c r="J594" i="4"/>
  <c r="C155" i="3" s="1"/>
  <c r="Q236" i="4"/>
  <c r="F71" i="3" s="1"/>
  <c r="L585" i="4"/>
  <c r="D153" i="3" s="1"/>
  <c r="D154" i="3"/>
  <c r="Q676" i="4"/>
  <c r="Q121" i="4"/>
  <c r="Q120" i="4" s="1"/>
  <c r="F44" i="3" s="1"/>
  <c r="L227" i="4"/>
  <c r="D68" i="3" s="1"/>
  <c r="Q93" i="4"/>
  <c r="Q92" i="4" s="1"/>
  <c r="P92" i="4"/>
  <c r="L385" i="4"/>
  <c r="D113" i="3" s="1"/>
  <c r="D114" i="3"/>
  <c r="N331" i="4"/>
  <c r="N641" i="4"/>
  <c r="N640" i="4" s="1"/>
  <c r="P586" i="4"/>
  <c r="Q776" i="4"/>
  <c r="P325" i="4"/>
  <c r="L418" i="4"/>
  <c r="P140" i="4"/>
  <c r="P9" i="4"/>
  <c r="J766" i="4"/>
  <c r="C210" i="3" s="1"/>
  <c r="L139" i="4"/>
  <c r="D48" i="3" s="1"/>
  <c r="D49" i="3"/>
  <c r="L356" i="4"/>
  <c r="D103" i="3" s="1"/>
  <c r="D104" i="3"/>
  <c r="N706" i="4"/>
  <c r="Q605" i="4"/>
  <c r="Q604" i="4" s="1"/>
  <c r="F159" i="3" s="1"/>
  <c r="Q703" i="4"/>
  <c r="P228" i="4"/>
  <c r="E69" i="3" s="1"/>
  <c r="L707" i="4"/>
  <c r="J135" i="4"/>
  <c r="C46" i="3" s="1"/>
  <c r="C47" i="3"/>
  <c r="L265" i="4"/>
  <c r="D78" i="3" s="1"/>
  <c r="D79" i="3"/>
  <c r="L633" i="4"/>
  <c r="D167" i="3" s="1"/>
  <c r="D168" i="3"/>
  <c r="Q674" i="4"/>
  <c r="F181" i="3" s="1"/>
  <c r="P212" i="4"/>
  <c r="N276" i="4"/>
  <c r="N275" i="4" s="1"/>
  <c r="L660" i="4"/>
  <c r="D177" i="3" s="1"/>
  <c r="J700" i="4"/>
  <c r="C189" i="3" s="1"/>
  <c r="N252" i="4"/>
  <c r="N174" i="4" s="1"/>
  <c r="L217" i="4"/>
  <c r="D66" i="3" s="1"/>
  <c r="D67" i="3"/>
  <c r="L696" i="4"/>
  <c r="D187" i="3" s="1"/>
  <c r="L116" i="4"/>
  <c r="D42" i="3" s="1"/>
  <c r="D44" i="3"/>
  <c r="Q281" i="4"/>
  <c r="F83" i="3" s="1"/>
  <c r="P734" i="4"/>
  <c r="Q279" i="4"/>
  <c r="Q277" i="4" s="1"/>
  <c r="Q203" i="4"/>
  <c r="Q202" i="4" s="1"/>
  <c r="F61" i="3" s="1"/>
  <c r="Q89" i="4"/>
  <c r="Q88" i="4" s="1"/>
  <c r="P206" i="4"/>
  <c r="P259" i="4"/>
  <c r="E77" i="3" s="1"/>
  <c r="Q701" i="4"/>
  <c r="P595" i="4"/>
  <c r="E156" i="3" s="1"/>
  <c r="Q596" i="4"/>
  <c r="Q595" i="4" s="1"/>
  <c r="F156" i="3" s="1"/>
  <c r="Q712" i="4"/>
  <c r="Q711" i="4" s="1"/>
  <c r="F194" i="3" s="1"/>
  <c r="P241" i="4"/>
  <c r="P110" i="4"/>
  <c r="Q709" i="4"/>
  <c r="Q708" i="4" s="1"/>
  <c r="Q670" i="4"/>
  <c r="P679" i="4"/>
  <c r="Q403" i="4"/>
  <c r="Q233" i="4"/>
  <c r="Q450" i="4"/>
  <c r="Q449" i="4" s="1"/>
  <c r="F127" i="3" s="1"/>
  <c r="J744" i="4"/>
  <c r="C202" i="3" s="1"/>
  <c r="C203" i="3"/>
  <c r="P218" i="4"/>
  <c r="P476" i="4"/>
  <c r="E131" i="3" s="1"/>
  <c r="J312" i="4"/>
  <c r="C90" i="3" s="1"/>
  <c r="C91" i="3"/>
  <c r="P351" i="4"/>
  <c r="Q488" i="4"/>
  <c r="Q487" i="4" s="1"/>
  <c r="F133" i="3" s="1"/>
  <c r="J161" i="4"/>
  <c r="C51" i="3" s="1"/>
  <c r="C52" i="3"/>
  <c r="Q586" i="4"/>
  <c r="Q140" i="4"/>
  <c r="Q91" i="4"/>
  <c r="F31" i="3" s="1"/>
  <c r="F32" i="3"/>
  <c r="P745" i="4"/>
  <c r="P573" i="4"/>
  <c r="E151" i="3" s="1"/>
  <c r="Q599" i="4"/>
  <c r="Q598" i="4" s="1"/>
  <c r="F157" i="3" s="1"/>
  <c r="P520" i="4"/>
  <c r="E139" i="3" s="1"/>
  <c r="Q147" i="4"/>
  <c r="F50" i="3" s="1"/>
  <c r="L324" i="4"/>
  <c r="D94" i="3" s="1"/>
  <c r="D95" i="3"/>
  <c r="L61" i="4"/>
  <c r="D22" i="3" s="1"/>
  <c r="D23" i="3"/>
  <c r="L733" i="4"/>
  <c r="D199" i="3" s="1"/>
  <c r="D201" i="3"/>
  <c r="Q304" i="4"/>
  <c r="Q303" i="4" s="1"/>
  <c r="F87" i="3" s="1"/>
  <c r="Q232" i="4"/>
  <c r="F70" i="3" s="1"/>
  <c r="P461" i="4"/>
  <c r="E130" i="3" s="1"/>
  <c r="Q755" i="4"/>
  <c r="Q754" i="4" s="1"/>
  <c r="F206" i="3" s="1"/>
  <c r="Q50" i="4"/>
  <c r="Q48" i="4" s="1"/>
  <c r="F18" i="3" s="1"/>
  <c r="Q167" i="4"/>
  <c r="P166" i="4"/>
  <c r="E53" i="3" s="1"/>
  <c r="E54" i="3"/>
  <c r="Q26" i="4"/>
  <c r="P527" i="4"/>
  <c r="Q313" i="4"/>
  <c r="F91" i="3" s="1"/>
  <c r="Q512" i="4"/>
  <c r="Q510" i="4" s="1"/>
  <c r="P367" i="4"/>
  <c r="E108" i="3" s="1"/>
  <c r="Q698" i="4"/>
  <c r="Q697" i="4" s="1"/>
  <c r="F188" i="3" s="1"/>
  <c r="Q566" i="4"/>
  <c r="Q565" i="4" s="1"/>
  <c r="F149" i="3" s="1"/>
  <c r="P290" i="4"/>
  <c r="P289" i="4" s="1"/>
  <c r="E84" i="3" s="1"/>
  <c r="Q111" i="4"/>
  <c r="Q110" i="4" s="1"/>
  <c r="Q253" i="4"/>
  <c r="L289" i="4"/>
  <c r="D84" i="3" s="1"/>
  <c r="D85" i="3"/>
  <c r="L312" i="4"/>
  <c r="D90" i="3" s="1"/>
  <c r="D91" i="3"/>
  <c r="P205" i="4"/>
  <c r="E62" i="3" s="1"/>
  <c r="E63" i="3"/>
  <c r="P729" i="4"/>
  <c r="E197" i="3" s="1"/>
  <c r="E198" i="3"/>
  <c r="Q189" i="4"/>
  <c r="Q188" i="4" s="1"/>
  <c r="F59" i="3" s="1"/>
  <c r="L350" i="4"/>
  <c r="D101" i="3" s="1"/>
  <c r="D102" i="3"/>
  <c r="L410" i="4"/>
  <c r="D120" i="3" s="1"/>
  <c r="D121" i="3"/>
  <c r="Q261" i="4"/>
  <c r="Q259" i="4" s="1"/>
  <c r="P176" i="4"/>
  <c r="Q80" i="4"/>
  <c r="Q79" i="4" s="1"/>
  <c r="F28" i="3" s="1"/>
  <c r="L109" i="4"/>
  <c r="D39" i="3" s="1"/>
  <c r="D40" i="3"/>
  <c r="L642" i="4"/>
  <c r="D174" i="3"/>
  <c r="J276" i="4"/>
  <c r="C81" i="3" s="1"/>
  <c r="C82" i="3"/>
  <c r="L68" i="4"/>
  <c r="D27" i="3"/>
  <c r="P302" i="4"/>
  <c r="E86" i="3" s="1"/>
  <c r="E87" i="3"/>
  <c r="L757" i="4"/>
  <c r="D207" i="3" s="1"/>
  <c r="D208" i="3"/>
  <c r="J585" i="4"/>
  <c r="C153" i="3" s="1"/>
  <c r="C154" i="3"/>
  <c r="Q266" i="4"/>
  <c r="P357" i="4"/>
  <c r="P498" i="4"/>
  <c r="E135" i="3" s="1"/>
  <c r="Q466" i="4"/>
  <c r="P266" i="4"/>
  <c r="E79" i="3" s="1"/>
  <c r="Q96" i="4"/>
  <c r="F34" i="3" s="1"/>
  <c r="L395" i="4"/>
  <c r="D115" i="3" s="1"/>
  <c r="D116" i="3"/>
  <c r="L687" i="4"/>
  <c r="D184" i="3" s="1"/>
  <c r="D185" i="3"/>
  <c r="L678" i="4"/>
  <c r="D182" i="3" s="1"/>
  <c r="D183" i="3"/>
  <c r="Q729" i="4"/>
  <c r="F197" i="3" s="1"/>
  <c r="F198" i="3"/>
  <c r="Q669" i="4"/>
  <c r="F180" i="3" s="1"/>
  <c r="P492" i="4"/>
  <c r="E134" i="3" s="1"/>
  <c r="P419" i="4"/>
  <c r="Q477" i="4"/>
  <c r="Q476" i="4" s="1"/>
  <c r="F131" i="3" s="1"/>
  <c r="Q63" i="4"/>
  <c r="Q24" i="4"/>
  <c r="F11" i="3" s="1"/>
  <c r="L366" i="4"/>
  <c r="D107" i="3" s="1"/>
  <c r="D108" i="3"/>
  <c r="L402" i="4"/>
  <c r="D117" i="3" s="1"/>
  <c r="D118" i="3"/>
  <c r="J61" i="4"/>
  <c r="C22" i="3" s="1"/>
  <c r="C23" i="3"/>
  <c r="J252" i="4"/>
  <c r="C75" i="3" s="1"/>
  <c r="C76" i="3"/>
  <c r="L744" i="4"/>
  <c r="D202" i="3" s="1"/>
  <c r="D203" i="3"/>
  <c r="Q775" i="4"/>
  <c r="Q664" i="4"/>
  <c r="F179" i="3" s="1"/>
  <c r="P481" i="4"/>
  <c r="E132" i="3" s="1"/>
  <c r="P403" i="4"/>
  <c r="E118" i="3" s="1"/>
  <c r="P232" i="4"/>
  <c r="E70" i="3" s="1"/>
  <c r="Q645" i="4"/>
  <c r="Q643" i="4" s="1"/>
  <c r="Q764" i="4"/>
  <c r="Q763" i="4" s="1"/>
  <c r="F209" i="3" s="1"/>
  <c r="L28" i="4"/>
  <c r="D12" i="3" s="1"/>
  <c r="D13" i="3"/>
  <c r="E175" i="3"/>
  <c r="Q312" i="4"/>
  <c r="F90" i="3" s="1"/>
  <c r="F137" i="3"/>
  <c r="Q721" i="4"/>
  <c r="F196" i="3" s="1"/>
  <c r="Q714" i="4"/>
  <c r="F195" i="3" s="1"/>
  <c r="E137" i="3"/>
  <c r="Q333" i="4"/>
  <c r="P265" i="4"/>
  <c r="E78" i="3" s="1"/>
  <c r="Q351" i="4"/>
  <c r="Q555" i="4"/>
  <c r="F147" i="3" s="1"/>
  <c r="E9" i="3"/>
  <c r="P744" i="4"/>
  <c r="E202" i="3" s="1"/>
  <c r="E203" i="3"/>
  <c r="Q660" i="4"/>
  <c r="F177" i="3" s="1"/>
  <c r="Q651" i="4"/>
  <c r="F176" i="3" s="1"/>
  <c r="Q402" i="4"/>
  <c r="F117" i="3" s="1"/>
  <c r="F118" i="3"/>
  <c r="P217" i="4"/>
  <c r="E66" i="3" s="1"/>
  <c r="E67" i="3"/>
  <c r="Q265" i="4"/>
  <c r="F78" i="3" s="1"/>
  <c r="F79" i="3"/>
  <c r="Q772" i="4"/>
  <c r="Q770" i="4" s="1"/>
  <c r="F212" i="3" s="1"/>
  <c r="J395" i="4"/>
  <c r="C115" i="3" s="1"/>
  <c r="C116" i="3"/>
  <c r="J402" i="4"/>
  <c r="C117" i="3" s="1"/>
  <c r="Q411" i="4"/>
  <c r="P396" i="4"/>
  <c r="J265" i="4"/>
  <c r="C78" i="3" s="1"/>
  <c r="C79" i="3"/>
  <c r="P87" i="4"/>
  <c r="E29" i="3" s="1"/>
  <c r="E30" i="3"/>
  <c r="P252" i="4"/>
  <c r="E75" i="3" s="1"/>
  <c r="E76" i="3"/>
  <c r="Q177" i="4"/>
  <c r="Q176" i="4" s="1"/>
  <c r="P52" i="4"/>
  <c r="E19" i="3" s="1"/>
  <c r="E20" i="3"/>
  <c r="P116" i="4"/>
  <c r="E43" i="3"/>
  <c r="Q213" i="4"/>
  <c r="Q212" i="4" s="1"/>
  <c r="Q73" i="4"/>
  <c r="Q72" i="4" s="1"/>
  <c r="F27" i="3" s="1"/>
  <c r="Q774" i="4"/>
  <c r="F213" i="3" s="1"/>
  <c r="F214" i="3"/>
  <c r="Q602" i="4"/>
  <c r="Q601" i="4" s="1"/>
  <c r="F158" i="3" s="1"/>
  <c r="P585" i="4"/>
  <c r="E153" i="3" s="1"/>
  <c r="E154" i="3"/>
  <c r="Q635" i="4"/>
  <c r="F170" i="3"/>
  <c r="Q614" i="4"/>
  <c r="Q613" i="4" s="1"/>
  <c r="F162" i="3" s="1"/>
  <c r="Q625" i="4"/>
  <c r="Q624" i="4" s="1"/>
  <c r="F165" i="3" s="1"/>
  <c r="J418" i="4"/>
  <c r="C124" i="3"/>
  <c r="E141" i="3"/>
  <c r="Q585" i="4"/>
  <c r="F153" i="3" s="1"/>
  <c r="F154" i="3"/>
  <c r="Q515" i="4"/>
  <c r="Q514" i="4" s="1"/>
  <c r="F138" i="3" s="1"/>
  <c r="P402" i="4"/>
  <c r="E117" i="3" s="1"/>
  <c r="P276" i="4"/>
  <c r="E82" i="3"/>
  <c r="E58" i="3"/>
  <c r="J289" i="4"/>
  <c r="C85" i="3"/>
  <c r="Q109" i="4"/>
  <c r="F39" i="3" s="1"/>
  <c r="F40" i="3"/>
  <c r="F76" i="3"/>
  <c r="F43" i="3"/>
  <c r="Q348" i="4"/>
  <c r="Q347" i="4" s="1"/>
  <c r="F100" i="3" s="1"/>
  <c r="P651" i="4"/>
  <c r="E176" i="3" s="1"/>
  <c r="Q759" i="4"/>
  <c r="Q758" i="4" s="1"/>
  <c r="J320" i="4"/>
  <c r="C92" i="3" s="1"/>
  <c r="C93" i="3"/>
  <c r="P308" i="4"/>
  <c r="E88" i="3" s="1"/>
  <c r="E89" i="3"/>
  <c r="Q549" i="4"/>
  <c r="Q547" i="4" s="1"/>
  <c r="F145" i="3" s="1"/>
  <c r="Q742" i="4"/>
  <c r="Q339" i="4"/>
  <c r="F99" i="3" s="1"/>
  <c r="Q420" i="4"/>
  <c r="Q419" i="4" s="1"/>
  <c r="P161" i="4"/>
  <c r="E51" i="3" s="1"/>
  <c r="E52" i="3"/>
  <c r="L205" i="4"/>
  <c r="D62" i="3" s="1"/>
  <c r="D63" i="3"/>
  <c r="P61" i="4"/>
  <c r="E22" i="3" s="1"/>
  <c r="E23" i="3"/>
  <c r="Q100" i="4"/>
  <c r="F35" i="3" s="1"/>
  <c r="F36" i="3"/>
  <c r="P36" i="4"/>
  <c r="Q139" i="4"/>
  <c r="F48" i="3" s="1"/>
  <c r="F49" i="3"/>
  <c r="Q326" i="4"/>
  <c r="Q325" i="4" s="1"/>
  <c r="Q43" i="4"/>
  <c r="Q42" i="4" s="1"/>
  <c r="Q573" i="4"/>
  <c r="F151" i="3" s="1"/>
  <c r="P733" i="4"/>
  <c r="E199" i="3" s="1"/>
  <c r="E200" i="3"/>
  <c r="P721" i="4"/>
  <c r="E196" i="3" s="1"/>
  <c r="J377" i="4"/>
  <c r="C109" i="3" s="1"/>
  <c r="C110" i="3"/>
  <c r="Q649" i="4"/>
  <c r="P362" i="4"/>
  <c r="P193" i="4"/>
  <c r="E60" i="3" s="1"/>
  <c r="J87" i="4"/>
  <c r="C29" i="3" s="1"/>
  <c r="C30" i="3"/>
  <c r="P707" i="4"/>
  <c r="E193" i="3"/>
  <c r="Q611" i="4"/>
  <c r="Q610" i="4" s="1"/>
  <c r="F161" i="3" s="1"/>
  <c r="J774" i="4"/>
  <c r="C213" i="3" s="1"/>
  <c r="C214" i="3"/>
  <c r="Q622" i="4"/>
  <c r="Q620" i="4" s="1"/>
  <c r="F164" i="3" s="1"/>
  <c r="P411" i="4"/>
  <c r="P714" i="4"/>
  <c r="E195" i="3" s="1"/>
  <c r="P386" i="4"/>
  <c r="J308" i="4"/>
  <c r="C88" i="3" s="1"/>
  <c r="C89" i="3"/>
  <c r="Q618" i="4"/>
  <c r="Q617" i="4" s="1"/>
  <c r="F163" i="3" s="1"/>
  <c r="Q538" i="4"/>
  <c r="Q536" i="4" s="1"/>
  <c r="F142" i="3" s="1"/>
  <c r="Q629" i="4"/>
  <c r="Q628" i="4" s="1"/>
  <c r="F166" i="3" s="1"/>
  <c r="Q545" i="4"/>
  <c r="Q544" i="4" s="1"/>
  <c r="F144" i="3" s="1"/>
  <c r="Q562" i="4"/>
  <c r="Q561" i="4" s="1"/>
  <c r="F148" i="3" s="1"/>
  <c r="D123" i="3"/>
  <c r="P339" i="4"/>
  <c r="E99" i="3" s="1"/>
  <c r="J217" i="4"/>
  <c r="C66" i="3" s="1"/>
  <c r="C67" i="3"/>
  <c r="P240" i="4"/>
  <c r="E72" i="3" s="1"/>
  <c r="E73" i="3"/>
  <c r="Q161" i="4"/>
  <c r="F51" i="3" s="1"/>
  <c r="F52" i="3"/>
  <c r="P29" i="4"/>
  <c r="L166" i="4"/>
  <c r="D54" i="3"/>
  <c r="P41" i="4"/>
  <c r="E16" i="3" s="1"/>
  <c r="E17" i="3"/>
  <c r="P95" i="4"/>
  <c r="E33" i="3" s="1"/>
  <c r="E34" i="3"/>
  <c r="J35" i="4"/>
  <c r="C14" i="3" s="1"/>
  <c r="C15" i="3"/>
  <c r="Q70" i="4"/>
  <c r="Q69" i="4" s="1"/>
  <c r="J139" i="4"/>
  <c r="C48" i="3" s="1"/>
  <c r="Q37" i="4"/>
  <c r="Q36" i="4" s="1"/>
  <c r="J227" i="4"/>
  <c r="C68" i="3" s="1"/>
  <c r="L41" i="4"/>
  <c r="D16" i="3" s="1"/>
  <c r="D17" i="3"/>
  <c r="J642" i="4"/>
  <c r="C174" i="3"/>
  <c r="J526" i="4"/>
  <c r="C140" i="3" s="1"/>
  <c r="C141" i="3"/>
  <c r="J324" i="4"/>
  <c r="C94" i="3" s="1"/>
  <c r="C95" i="3"/>
  <c r="J366" i="4"/>
  <c r="C107" i="3" s="1"/>
  <c r="C108" i="3"/>
  <c r="Q748" i="4"/>
  <c r="Q745" i="4" s="1"/>
  <c r="Q739" i="4"/>
  <c r="F201" i="3" s="1"/>
  <c r="J509" i="4"/>
  <c r="C136" i="3" s="1"/>
  <c r="C137" i="3"/>
  <c r="Q541" i="4"/>
  <c r="Q540" i="4" s="1"/>
  <c r="F143" i="3" s="1"/>
  <c r="J750" i="4"/>
  <c r="C204" i="3" s="1"/>
  <c r="C206" i="3"/>
  <c r="P696" i="4"/>
  <c r="E187" i="3" s="1"/>
  <c r="E188" i="3"/>
  <c r="P750" i="4"/>
  <c r="E204" i="3" s="1"/>
  <c r="E205" i="3"/>
  <c r="P757" i="4"/>
  <c r="E207" i="3" s="1"/>
  <c r="E208" i="3"/>
  <c r="J660" i="4"/>
  <c r="C177" i="3" s="1"/>
  <c r="C179" i="3"/>
  <c r="P438" i="4"/>
  <c r="E126" i="3" s="1"/>
  <c r="Q700" i="4"/>
  <c r="F189" i="3" s="1"/>
  <c r="F190" i="3"/>
  <c r="Q396" i="4"/>
  <c r="Q276" i="4"/>
  <c r="F82" i="3"/>
  <c r="Q484" i="4"/>
  <c r="Q290" i="4"/>
  <c r="J116" i="4"/>
  <c r="C44" i="3"/>
  <c r="P15" i="4"/>
  <c r="E10" i="3" s="1"/>
  <c r="Q29" i="4"/>
  <c r="Q647" i="4"/>
  <c r="F175" i="3" s="1"/>
  <c r="Q735" i="4"/>
  <c r="Q734" i="4" s="1"/>
  <c r="Q582" i="4"/>
  <c r="Q580" i="4" s="1"/>
  <c r="F152" i="3" s="1"/>
  <c r="P456" i="4"/>
  <c r="E129" i="3" s="1"/>
  <c r="P766" i="4"/>
  <c r="E210" i="3" s="1"/>
  <c r="E211" i="3"/>
  <c r="P700" i="4"/>
  <c r="E189" i="3" s="1"/>
  <c r="E190" i="3"/>
  <c r="J707" i="4"/>
  <c r="C193" i="3"/>
  <c r="P555" i="4"/>
  <c r="E147" i="3" s="1"/>
  <c r="F193" i="3"/>
  <c r="P774" i="4"/>
  <c r="E213" i="3" s="1"/>
  <c r="E214" i="3"/>
  <c r="J410" i="4"/>
  <c r="C120" i="3" s="1"/>
  <c r="C121" i="3"/>
  <c r="J678" i="4"/>
  <c r="C182" i="3" s="1"/>
  <c r="C183" i="3"/>
  <c r="J385" i="4"/>
  <c r="C113" i="3" s="1"/>
  <c r="C114" i="3"/>
  <c r="Q768" i="4"/>
  <c r="Q767" i="4" s="1"/>
  <c r="Q520" i="4"/>
  <c r="F139" i="3" s="1"/>
  <c r="P664" i="4"/>
  <c r="P333" i="4"/>
  <c r="Q320" i="4"/>
  <c r="F92" i="3" s="1"/>
  <c r="F93" i="3"/>
  <c r="Q310" i="4"/>
  <c r="Q309" i="4" s="1"/>
  <c r="Q377" i="4"/>
  <c r="F109" i="3" s="1"/>
  <c r="F110" i="3"/>
  <c r="Q461" i="4"/>
  <c r="F130" i="3" s="1"/>
  <c r="L331" i="4"/>
  <c r="D96" i="3" s="1"/>
  <c r="D97" i="3"/>
  <c r="Q481" i="4"/>
  <c r="F132" i="3" s="1"/>
  <c r="Q383" i="4"/>
  <c r="Q382" i="4" s="1"/>
  <c r="Q129" i="4"/>
  <c r="Q127" i="4" s="1"/>
  <c r="F45" i="3" s="1"/>
  <c r="J240" i="4"/>
  <c r="C72" i="3" s="1"/>
  <c r="C73" i="3"/>
  <c r="P68" i="4"/>
  <c r="E26" i="3"/>
  <c r="Q135" i="4"/>
  <c r="F46" i="3" s="1"/>
  <c r="F47" i="3"/>
  <c r="J28" i="4"/>
  <c r="C12" i="3" s="1"/>
  <c r="C13" i="3"/>
  <c r="J41" i="4"/>
  <c r="C16" i="3" s="1"/>
  <c r="C17" i="3"/>
  <c r="Q205" i="4"/>
  <c r="F62" i="3" s="1"/>
  <c r="F63" i="3"/>
  <c r="Q95" i="4"/>
  <c r="F33" i="3" s="1"/>
  <c r="Q54" i="4"/>
  <c r="Q53" i="4" s="1"/>
  <c r="Q11" i="4"/>
  <c r="Q9" i="4" s="1"/>
  <c r="N6" i="4"/>
  <c r="J332" i="4"/>
  <c r="C98" i="3"/>
  <c r="Q498" i="4"/>
  <c r="F135" i="3" s="1"/>
  <c r="J302" i="4"/>
  <c r="C86" i="3" s="1"/>
  <c r="C87" i="3"/>
  <c r="P377" i="4"/>
  <c r="E109" i="3" s="1"/>
  <c r="E110" i="3"/>
  <c r="Q386" i="4"/>
  <c r="Q456" i="4"/>
  <c r="F129" i="3" s="1"/>
  <c r="P350" i="4"/>
  <c r="E101" i="3" s="1"/>
  <c r="E102" i="3"/>
  <c r="Q368" i="4"/>
  <c r="Q367" i="4" s="1"/>
  <c r="J68" i="4"/>
  <c r="C26" i="3"/>
  <c r="P135" i="4"/>
  <c r="E46" i="3" s="1"/>
  <c r="E47" i="3"/>
  <c r="E49" i="3"/>
  <c r="L240" i="4"/>
  <c r="D72" i="3" s="1"/>
  <c r="D73" i="3"/>
  <c r="Q362" i="4"/>
  <c r="D8" i="3"/>
  <c r="A14" i="1"/>
  <c r="A11" i="1"/>
  <c r="P678" i="4"/>
  <c r="E182" i="3" s="1"/>
  <c r="E183" i="3"/>
  <c r="E124" i="3"/>
  <c r="P381" i="4"/>
  <c r="E111" i="3" s="1"/>
  <c r="E112" i="3"/>
  <c r="P313" i="4"/>
  <c r="Q302" i="4"/>
  <c r="F86" i="3" s="1"/>
  <c r="P211" i="4"/>
  <c r="E64" i="3" s="1"/>
  <c r="E65" i="3"/>
  <c r="P147" i="4"/>
  <c r="E50" i="3" s="1"/>
  <c r="L175" i="4"/>
  <c r="D58" i="3"/>
  <c r="Q104" i="4"/>
  <c r="F37" i="3" s="1"/>
  <c r="F38" i="3"/>
  <c r="J109" i="4"/>
  <c r="C39" i="3" s="1"/>
  <c r="C40" i="3"/>
  <c r="L52" i="4"/>
  <c r="D19" i="3" s="1"/>
  <c r="D20" i="3"/>
  <c r="Q193" i="4"/>
  <c r="F60" i="3" s="1"/>
  <c r="Q357" i="4"/>
  <c r="Q222" i="4"/>
  <c r="Q218" i="4" s="1"/>
  <c r="J8" i="4"/>
  <c r="C9" i="3"/>
  <c r="P104" i="4"/>
  <c r="E37" i="3" s="1"/>
  <c r="E38" i="3"/>
  <c r="A5" i="1" a="1"/>
  <c r="A5" i="1" s="1"/>
  <c r="A9" i="1" s="1"/>
  <c r="J687" i="4"/>
  <c r="C184" i="3" s="1"/>
  <c r="C185" i="3"/>
  <c r="P324" i="4"/>
  <c r="E94" i="3" s="1"/>
  <c r="E95" i="3"/>
  <c r="P366" i="4"/>
  <c r="E107" i="3" s="1"/>
  <c r="Q642" i="4"/>
  <c r="F174" i="3"/>
  <c r="P687" i="4"/>
  <c r="E184" i="3" s="1"/>
  <c r="E185" i="3"/>
  <c r="Q680" i="4"/>
  <c r="Q679" i="4" s="1"/>
  <c r="Q552" i="4"/>
  <c r="Q551" i="4" s="1"/>
  <c r="F146" i="3" s="1"/>
  <c r="Q689" i="4"/>
  <c r="Q688" i="4" s="1"/>
  <c r="P594" i="4"/>
  <c r="E155" i="3" s="1"/>
  <c r="J757" i="4"/>
  <c r="C207" i="3" s="1"/>
  <c r="C208" i="3"/>
  <c r="J381" i="4"/>
  <c r="C111" i="3" s="1"/>
  <c r="C112" i="3"/>
  <c r="P356" i="4"/>
  <c r="E103" i="3" s="1"/>
  <c r="E104" i="3"/>
  <c r="P635" i="4"/>
  <c r="E170" i="3"/>
  <c r="J733" i="4"/>
  <c r="C199" i="3" s="1"/>
  <c r="C200" i="3"/>
  <c r="Q752" i="4"/>
  <c r="Q751" i="4" s="1"/>
  <c r="Q494" i="4"/>
  <c r="Q492" i="4" s="1"/>
  <c r="F134" i="3" s="1"/>
  <c r="L526" i="4"/>
  <c r="D140" i="3" s="1"/>
  <c r="D141" i="3"/>
  <c r="Q529" i="4"/>
  <c r="Q527" i="4" s="1"/>
  <c r="N417" i="4"/>
  <c r="Q439" i="4"/>
  <c r="Q438" i="4" s="1"/>
  <c r="F126" i="3" s="1"/>
  <c r="J211" i="4"/>
  <c r="C64" i="3" s="1"/>
  <c r="C65" i="3"/>
  <c r="J175" i="4"/>
  <c r="C58" i="3"/>
  <c r="Q87" i="4"/>
  <c r="F29" i="3" s="1"/>
  <c r="F30" i="3"/>
  <c r="P109" i="4"/>
  <c r="E39" i="3" s="1"/>
  <c r="E40" i="3"/>
  <c r="Q241" i="4"/>
  <c r="Q62" i="4"/>
  <c r="Q15" i="4"/>
  <c r="F10" i="3" s="1"/>
  <c r="A10" i="1"/>
  <c r="A13" i="1"/>
  <c r="F77" i="3" l="1"/>
  <c r="Q252" i="4"/>
  <c r="F75" i="3" s="1"/>
  <c r="N173" i="4"/>
  <c r="P509" i="4"/>
  <c r="E136" i="3" s="1"/>
  <c r="E85" i="3"/>
  <c r="P91" i="4"/>
  <c r="E31" i="3" s="1"/>
  <c r="E32" i="3"/>
  <c r="P227" i="4"/>
  <c r="E68" i="3" s="1"/>
  <c r="Q227" i="4"/>
  <c r="F68" i="3" s="1"/>
  <c r="L275" i="4"/>
  <c r="D80" i="3" s="1"/>
  <c r="P418" i="4"/>
  <c r="E123" i="3" s="1"/>
  <c r="D192" i="3"/>
  <c r="L706" i="4"/>
  <c r="D191" i="3" s="1"/>
  <c r="Q166" i="4"/>
  <c r="F53" i="3" s="1"/>
  <c r="F54" i="3"/>
  <c r="L641" i="4"/>
  <c r="D173" i="3"/>
  <c r="Q696" i="4"/>
  <c r="F187" i="3" s="1"/>
  <c r="L67" i="4"/>
  <c r="D24" i="3" s="1"/>
  <c r="D25" i="3"/>
  <c r="Q8" i="4"/>
  <c r="F9" i="3"/>
  <c r="F173" i="3"/>
  <c r="P385" i="4"/>
  <c r="E113" i="3" s="1"/>
  <c r="E114" i="3"/>
  <c r="P706" i="4"/>
  <c r="E191" i="3" s="1"/>
  <c r="E192" i="3"/>
  <c r="E81" i="3"/>
  <c r="E42" i="3"/>
  <c r="Q526" i="4"/>
  <c r="F140" i="3" s="1"/>
  <c r="F141" i="3"/>
  <c r="P634" i="4"/>
  <c r="E169" i="3"/>
  <c r="Q687" i="4"/>
  <c r="F184" i="3" s="1"/>
  <c r="F185" i="3"/>
  <c r="Q366" i="4"/>
  <c r="F107" i="3" s="1"/>
  <c r="F108" i="3"/>
  <c r="P332" i="4"/>
  <c r="E98" i="3"/>
  <c r="Q733" i="4"/>
  <c r="F199" i="3" s="1"/>
  <c r="F200" i="3"/>
  <c r="Q594" i="4"/>
  <c r="F155" i="3" s="1"/>
  <c r="Q332" i="4"/>
  <c r="F98" i="3"/>
  <c r="Q35" i="4"/>
  <c r="F14" i="3" s="1"/>
  <c r="F15" i="3"/>
  <c r="P410" i="4"/>
  <c r="E120" i="3" s="1"/>
  <c r="E121" i="3"/>
  <c r="Q418" i="4"/>
  <c r="F124" i="3"/>
  <c r="Q757" i="4"/>
  <c r="F207" i="3" s="1"/>
  <c r="F208" i="3"/>
  <c r="P395" i="4"/>
  <c r="E115" i="3" s="1"/>
  <c r="E116" i="3"/>
  <c r="Q509" i="4"/>
  <c r="F136" i="3" s="1"/>
  <c r="F81" i="3"/>
  <c r="J7" i="4"/>
  <c r="C8" i="3"/>
  <c r="P67" i="4"/>
  <c r="E24" i="3" s="1"/>
  <c r="E25" i="3"/>
  <c r="Q28" i="4"/>
  <c r="F12" i="3" s="1"/>
  <c r="F13" i="3"/>
  <c r="Q395" i="4"/>
  <c r="F115" i="3" s="1"/>
  <c r="F116" i="3"/>
  <c r="J417" i="4"/>
  <c r="C122" i="3" s="1"/>
  <c r="C123" i="3"/>
  <c r="Q175" i="4"/>
  <c r="F58" i="3"/>
  <c r="Q410" i="4"/>
  <c r="F120" i="3" s="1"/>
  <c r="F121" i="3"/>
  <c r="J67" i="4"/>
  <c r="C24" i="3" s="1"/>
  <c r="C25" i="3"/>
  <c r="E179" i="3"/>
  <c r="P660" i="4"/>
  <c r="E177" i="3" s="1"/>
  <c r="P139" i="4"/>
  <c r="E48" i="3" s="1"/>
  <c r="J331" i="4"/>
  <c r="C96" i="3" s="1"/>
  <c r="C97" i="3"/>
  <c r="Q766" i="4"/>
  <c r="F210" i="3" s="1"/>
  <c r="F211" i="3"/>
  <c r="P361" i="4"/>
  <c r="E105" i="3" s="1"/>
  <c r="E106" i="3"/>
  <c r="Q41" i="4"/>
  <c r="F16" i="3" s="1"/>
  <c r="F17" i="3"/>
  <c r="C84" i="3"/>
  <c r="J275" i="4"/>
  <c r="C80" i="3" s="1"/>
  <c r="P8" i="4"/>
  <c r="Q361" i="4"/>
  <c r="F105" i="3" s="1"/>
  <c r="F106" i="3"/>
  <c r="P35" i="4"/>
  <c r="E14" i="3" s="1"/>
  <c r="E15" i="3"/>
  <c r="J706" i="4"/>
  <c r="C191" i="3" s="1"/>
  <c r="C192" i="3"/>
  <c r="Q678" i="4"/>
  <c r="F182" i="3" s="1"/>
  <c r="F183" i="3"/>
  <c r="J174" i="4"/>
  <c r="C57" i="3"/>
  <c r="Q217" i="4"/>
  <c r="F66" i="3" s="1"/>
  <c r="F67" i="3"/>
  <c r="Q356" i="4"/>
  <c r="F103" i="3" s="1"/>
  <c r="F104" i="3"/>
  <c r="P312" i="4"/>
  <c r="E90" i="3" s="1"/>
  <c r="E91" i="3"/>
  <c r="Q385" i="4"/>
  <c r="F113" i="3" s="1"/>
  <c r="F114" i="3"/>
  <c r="Q68" i="4"/>
  <c r="F26" i="3"/>
  <c r="D53" i="3"/>
  <c r="L115" i="4"/>
  <c r="D41" i="3" s="1"/>
  <c r="Q324" i="4"/>
  <c r="F94" i="3" s="1"/>
  <c r="F95" i="3"/>
  <c r="P642" i="4"/>
  <c r="Q61" i="4"/>
  <c r="F22" i="3" s="1"/>
  <c r="F23" i="3"/>
  <c r="Q750" i="4"/>
  <c r="F204" i="3" s="1"/>
  <c r="F205" i="3"/>
  <c r="Q240" i="4"/>
  <c r="F72" i="3" s="1"/>
  <c r="F73" i="3"/>
  <c r="Q308" i="4"/>
  <c r="F88" i="3" s="1"/>
  <c r="F89" i="3"/>
  <c r="Q707" i="4"/>
  <c r="J115" i="4"/>
  <c r="C41" i="3" s="1"/>
  <c r="C42" i="3"/>
  <c r="J641" i="4"/>
  <c r="C173" i="3"/>
  <c r="P28" i="4"/>
  <c r="E12" i="3" s="1"/>
  <c r="E13" i="3"/>
  <c r="Q116" i="4"/>
  <c r="P175" i="4"/>
  <c r="Q211" i="4"/>
  <c r="F64" i="3" s="1"/>
  <c r="F65" i="3"/>
  <c r="Q350" i="4"/>
  <c r="F101" i="3" s="1"/>
  <c r="F102" i="3"/>
  <c r="A12" i="1"/>
  <c r="A15" i="1"/>
  <c r="A16" i="1" s="1"/>
  <c r="L174" i="4"/>
  <c r="D57" i="3"/>
  <c r="L7" i="4"/>
  <c r="Q52" i="4"/>
  <c r="F19" i="3" s="1"/>
  <c r="F20" i="3"/>
  <c r="Q381" i="4"/>
  <c r="F111" i="3" s="1"/>
  <c r="F112" i="3"/>
  <c r="Q744" i="4"/>
  <c r="F202" i="3" s="1"/>
  <c r="F203" i="3"/>
  <c r="Q289" i="4"/>
  <c r="F84" i="3" s="1"/>
  <c r="F85" i="3"/>
  <c r="L417" i="4"/>
  <c r="D122" i="3" s="1"/>
  <c r="P526" i="4"/>
  <c r="E140" i="3" s="1"/>
  <c r="Q634" i="4"/>
  <c r="F169" i="3"/>
  <c r="D172" i="3" l="1"/>
  <c r="L640" i="4"/>
  <c r="D171" i="3" s="1"/>
  <c r="J640" i="4"/>
  <c r="C171" i="3" s="1"/>
  <c r="C172" i="3"/>
  <c r="Q174" i="4"/>
  <c r="F57" i="3"/>
  <c r="Q633" i="4"/>
  <c r="F167" i="3" s="1"/>
  <c r="F168" i="3"/>
  <c r="Q331" i="4"/>
  <c r="F96" i="3" s="1"/>
  <c r="F97" i="3"/>
  <c r="Q67" i="4"/>
  <c r="F24" i="3" s="1"/>
  <c r="F25" i="3"/>
  <c r="J6" i="4"/>
  <c r="C6" i="3" s="1"/>
  <c r="C7" i="3"/>
  <c r="P417" i="4"/>
  <c r="E122" i="3" s="1"/>
  <c r="L6" i="4"/>
  <c r="D6" i="3" s="1"/>
  <c r="D7" i="3"/>
  <c r="P174" i="4"/>
  <c r="E57" i="3"/>
  <c r="Q706" i="4"/>
  <c r="F191" i="3" s="1"/>
  <c r="F192" i="3"/>
  <c r="Q417" i="4"/>
  <c r="F122" i="3" s="1"/>
  <c r="F123" i="3"/>
  <c r="P115" i="4"/>
  <c r="E41" i="3" s="1"/>
  <c r="Q641" i="4"/>
  <c r="L173" i="4"/>
  <c r="D55" i="3" s="1"/>
  <c r="D56" i="3"/>
  <c r="Q115" i="4"/>
  <c r="F41" i="3" s="1"/>
  <c r="F42" i="3"/>
  <c r="P641" i="4"/>
  <c r="E173" i="3"/>
  <c r="J173" i="4"/>
  <c r="C55" i="3" s="1"/>
  <c r="C56" i="3"/>
  <c r="Q275" i="4"/>
  <c r="F80" i="3" s="1"/>
  <c r="P7" i="4"/>
  <c r="E8" i="3"/>
  <c r="P275" i="4"/>
  <c r="E80" i="3" s="1"/>
  <c r="Q7" i="4"/>
  <c r="F8" i="3"/>
  <c r="P331" i="4"/>
  <c r="E96" i="3" s="1"/>
  <c r="E97" i="3"/>
  <c r="P633" i="4"/>
  <c r="E167" i="3" s="1"/>
  <c r="E168" i="3"/>
  <c r="Q6" i="4" l="1"/>
  <c r="F6" i="3" s="1"/>
  <c r="F7" i="3"/>
  <c r="P640" i="4"/>
  <c r="E171" i="3" s="1"/>
  <c r="E172" i="3"/>
  <c r="Q173" i="4"/>
  <c r="F55" i="3" s="1"/>
  <c r="F56" i="3"/>
  <c r="Q640" i="4"/>
  <c r="F171" i="3" s="1"/>
  <c r="F172" i="3"/>
  <c r="P6" i="4"/>
  <c r="E6" i="3" s="1"/>
  <c r="E7" i="3"/>
  <c r="P173" i="4"/>
  <c r="E55" i="3" s="1"/>
  <c r="E56" i="3"/>
</calcChain>
</file>

<file path=xl/sharedStrings.xml><?xml version="1.0" encoding="utf-8"?>
<sst xmlns="http://schemas.openxmlformats.org/spreadsheetml/2006/main" count="2813" uniqueCount="996">
  <si>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</si>
  <si>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</si>
  <si>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</si>
  <si>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</si>
  <si>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</si>
  <si>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</si>
  <si>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</si>
  <si>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</si>
  <si>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</si>
  <si>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</si>
  <si>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</si>
  <si>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</si>
  <si>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</si>
  <si>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</si>
  <si>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</si>
  <si>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Jedn. Cena</t>
  </si>
  <si>
    <t>DŽV Rychnov nad Kněžnou a.s.</t>
  </si>
  <si>
    <t>čp. 141</t>
  </si>
  <si>
    <t>51704  Černíkovice</t>
  </si>
  <si>
    <t>CENOVÁ NABÍDKA</t>
  </si>
  <si>
    <t>ZAKÁZKA</t>
  </si>
  <si>
    <t>Set Column width to</t>
  </si>
  <si>
    <t>Číslo:</t>
  </si>
  <si>
    <t>Zakázka:</t>
  </si>
  <si>
    <t>DZV R.N.K. a.s._Ještětice_Sklad kejdy-Cenová nabídka - kopie</t>
  </si>
  <si>
    <t>Komentář:</t>
  </si>
  <si>
    <t>FIRMY</t>
  </si>
  <si>
    <t>---:</t>
  </si>
  <si>
    <t>---</t>
  </si>
  <si>
    <t>REALIZAČNÍ TÝM</t>
  </si>
  <si>
    <t>ROZPOČET</t>
  </si>
  <si>
    <t>Celkem (bez DPH):</t>
  </si>
  <si>
    <t>Kč</t>
  </si>
  <si>
    <t>KÓD 04-100</t>
  </si>
  <si>
    <t>KÓD 04-100: Sklad kejdy-kapacita méně než 300 m3</t>
  </si>
  <si>
    <t>KÓD 04-100/SO 03.</t>
  </si>
  <si>
    <t>SO 03.: Přečerpávací jímka</t>
  </si>
  <si>
    <t>KÓD 04-100/SO 03./001</t>
  </si>
  <si>
    <t>001: Zemní práce</t>
  </si>
  <si>
    <t>KÓD 04-100/SO 03./001/001.</t>
  </si>
  <si>
    <t>001.: Zemní práce</t>
  </si>
  <si>
    <t>KÓD 04-100/SO 03./001/0016</t>
  </si>
  <si>
    <t>0016: Přemístění výkopku</t>
  </si>
  <si>
    <t>KÓD 04-100/SO 03./001/0017</t>
  </si>
  <si>
    <t>0017: Konstrukce ze zemin</t>
  </si>
  <si>
    <t>KÓD 04-100/SO 03./003</t>
  </si>
  <si>
    <t>003: Svislé konstrukce</t>
  </si>
  <si>
    <t>KÓD 04-100/SO 03./003/0038</t>
  </si>
  <si>
    <t>0038: Různé kompletní konstrukce</t>
  </si>
  <si>
    <t>KÓD 04-100/SO 03./006</t>
  </si>
  <si>
    <t>006: Úpravy povrchu</t>
  </si>
  <si>
    <t>KÓD 04-100/SO 03./006/0063</t>
  </si>
  <si>
    <t>0063: Podlahy a podlahové konstrukce</t>
  </si>
  <si>
    <t>KÓD 04-100/SO 03./009</t>
  </si>
  <si>
    <t>009: Ostatní konstrukce a práce</t>
  </si>
  <si>
    <t>KÓD 04-100/SO 03./009/0095</t>
  </si>
  <si>
    <t>0095: Dokončovací konstrukce a práce pozemních staveb</t>
  </si>
  <si>
    <t>KÓD 04-100/SO 03./009/0096</t>
  </si>
  <si>
    <t>0096: Bourání konstrukcí</t>
  </si>
  <si>
    <t>KÓD 04-100/SO 03./099</t>
  </si>
  <si>
    <t>099: Přesun hmot HSV</t>
  </si>
  <si>
    <t>KÓD 04-100/SO 03./099/0997</t>
  </si>
  <si>
    <t>0997: Doprava suti a vybouraných hmot</t>
  </si>
  <si>
    <t>KÓD 04-100/SO 03./099/0998</t>
  </si>
  <si>
    <t>0998: Přesun hmot</t>
  </si>
  <si>
    <t>KÓD 04-100/SO 03./NUS</t>
  </si>
  <si>
    <t>NUS: Náklady spojené s umístěním stavby</t>
  </si>
  <si>
    <t>KÓD 04-100/SO 03./NUS/NUS.</t>
  </si>
  <si>
    <t>NUS.: Náklady spojené s umístěním stavby</t>
  </si>
  <si>
    <t>KÓD 04-100/SO 06a</t>
  </si>
  <si>
    <t>SO 06a: Tlaková kanalizace</t>
  </si>
  <si>
    <t>KÓD 04-100/SO 06a/001</t>
  </si>
  <si>
    <t>KÓD 04-100/SO 06a/001/0013</t>
  </si>
  <si>
    <t>0013: Hloubené vykopávky</t>
  </si>
  <si>
    <t>KÓD 04-100/SO 06a/001/0016</t>
  </si>
  <si>
    <t>KÓD 04-100/SO 06a/001/0017</t>
  </si>
  <si>
    <t>KÓD 04-100/SO 06a/004</t>
  </si>
  <si>
    <t>004: Vodorovné konstrukce</t>
  </si>
  <si>
    <t>KÓD 04-100/SO 06a/004/0045</t>
  </si>
  <si>
    <t>0045: Podkladní a vedlejší konstrukce inženýrských staveb kromě vozovek a železničních svršků</t>
  </si>
  <si>
    <t>KÓD 04-100/SO 06a/008</t>
  </si>
  <si>
    <t>008: Vedení dálková a přípojná</t>
  </si>
  <si>
    <t>KÓD 04-100/SO 06a/008/0087</t>
  </si>
  <si>
    <t>0087: Potrubí z trub plastických a skleněných</t>
  </si>
  <si>
    <t>KÓD 04-100/SO 06a/009</t>
  </si>
  <si>
    <t>KÓD 04-100/SO 06a/009/0097</t>
  </si>
  <si>
    <t>0097: Prorážení otvorů a ostatní bourací práce</t>
  </si>
  <si>
    <t>KÓD 04-100/SO 06a/099</t>
  </si>
  <si>
    <t>KÓD 04-100/SO 06a/099/0998</t>
  </si>
  <si>
    <t>KÓD 04-100/SO 06a/722</t>
  </si>
  <si>
    <t>722: Vnitřní vodovod</t>
  </si>
  <si>
    <t>KÓD 04-100/SO 06a/722/7222</t>
  </si>
  <si>
    <t>7222: Vodovod - příslušenství</t>
  </si>
  <si>
    <t>KÓD 04-100/SO 06a/NUS</t>
  </si>
  <si>
    <t>KÓD 04-100/SO 06a/NUS/NUS.</t>
  </si>
  <si>
    <t>KÓD 04-100/SO 06b</t>
  </si>
  <si>
    <t>SO 06b: Splašková gravitační</t>
  </si>
  <si>
    <t>KÓD 04-100/SO 06b/001</t>
  </si>
  <si>
    <t>KÓD 04-100/SO 06b/001/0013</t>
  </si>
  <si>
    <t>KÓD 04-100/SO 06b/001/0016</t>
  </si>
  <si>
    <t>KÓD 04-100/SO 06b/001/0017</t>
  </si>
  <si>
    <t>KÓD 04-100/SO 06b/004</t>
  </si>
  <si>
    <t>KÓD 04-100/SO 06b/004/0045</t>
  </si>
  <si>
    <t>KÓD 04-100/SO 06b/008</t>
  </si>
  <si>
    <t>KÓD 04-100/SO 06b/008/0087</t>
  </si>
  <si>
    <t>KÓD 04-100/SO 06b/008/0089</t>
  </si>
  <si>
    <t>0089: Ostatní konstrukce</t>
  </si>
  <si>
    <t>KÓD 04-100/SO 06b/009</t>
  </si>
  <si>
    <t>KÓD 04-100/SO 06b/009/0097</t>
  </si>
  <si>
    <t>KÓD 04-100/SO 06b/NUS</t>
  </si>
  <si>
    <t>KÓD 04-100/SO 06b/NUS/NUS.</t>
  </si>
  <si>
    <t>KÓD 04-120</t>
  </si>
  <si>
    <t>KÓD 04-120: Sklad kejdy-kapacita nad 600 m3</t>
  </si>
  <si>
    <t>KÓD 04-120/SO 01.a</t>
  </si>
  <si>
    <t>SO 01.a: Jímky na kejdu</t>
  </si>
  <si>
    <t>KÓD 04-120/SO 01.a/001</t>
  </si>
  <si>
    <t>KÓD 04-120/SO 01.a/001/001.</t>
  </si>
  <si>
    <t>KÓD 04-120/SO 01.a/001/0012</t>
  </si>
  <si>
    <t>0012: Odkopávky a prokopávky</t>
  </si>
  <si>
    <t>KÓD 04-120/SO 01.a/001/0016</t>
  </si>
  <si>
    <t>KÓD 04-120/SO 01.a/001/0018</t>
  </si>
  <si>
    <t>0018: Povrchové úpravy terénu</t>
  </si>
  <si>
    <t>KÓD 04-120/SO 01.a/002</t>
  </si>
  <si>
    <t>002: Základy</t>
  </si>
  <si>
    <t>KÓD 04-120/SO 01.a/002/0021</t>
  </si>
  <si>
    <t>0021: Úprava podloží a základové spáry</t>
  </si>
  <si>
    <t>KÓD 04-120/SO 01.a/003</t>
  </si>
  <si>
    <t>KÓD 04-120/SO 01.a/003/0038</t>
  </si>
  <si>
    <t>KÓD 04-120/SO 01.a/006</t>
  </si>
  <si>
    <t>KÓD 04-120/SO 01.a/006/0063</t>
  </si>
  <si>
    <t>KÓD 04-120/SO 01.a/009</t>
  </si>
  <si>
    <t>KÓD 04-120/SO 01.a/009/0093</t>
  </si>
  <si>
    <t>0093: Dokončovací konstrukce a práce inženýrských staveb</t>
  </si>
  <si>
    <t>KÓD 04-120/SO 01.a/009/0095</t>
  </si>
  <si>
    <t>KÓD 04-120/SO 01.a/009/0096</t>
  </si>
  <si>
    <t>KÓD 04-120/SO 01.a/099</t>
  </si>
  <si>
    <t>KÓD 04-120/SO 01.a/099/0997</t>
  </si>
  <si>
    <t>KÓD 04-120/SO 01.a/099/0998</t>
  </si>
  <si>
    <t>KÓD 04-120/SO 01.a/711</t>
  </si>
  <si>
    <t>711: Izolace proti vodě a vlhkosti</t>
  </si>
  <si>
    <t>KÓD 04-120/SO 01.a/711/711.</t>
  </si>
  <si>
    <t>711.: Izolace proti vodě a vlhkosti</t>
  </si>
  <si>
    <t>KÓD 04-120/SO 01.a/711/7111</t>
  </si>
  <si>
    <t>7111: Izolace proti vodě - zemní vlhkost a mokrý provoz</t>
  </si>
  <si>
    <t>KÓD 04-120/SO 01.a/NUS</t>
  </si>
  <si>
    <t>KÓD 04-120/SO 01.a/NUS/NUS.</t>
  </si>
  <si>
    <t>KÓD 04-120/SO 01.b</t>
  </si>
  <si>
    <t>SO 01.b: Výdejní místo</t>
  </si>
  <si>
    <t>KÓD 04-120/SO 01.b/001</t>
  </si>
  <si>
    <t>KÓD 04-120/SO 01.b/001/001.</t>
  </si>
  <si>
    <t>KÓD 04-120/SO 01.b/001/0016</t>
  </si>
  <si>
    <t>KÓD 04-120/SO 01.b/006</t>
  </si>
  <si>
    <t>KÓD 04-120/SO 01.b/006/0063</t>
  </si>
  <si>
    <t>KÓD 04-120/SO 01.b/009</t>
  </si>
  <si>
    <t>KÓD 04-120/SO 01.b/009/0091</t>
  </si>
  <si>
    <t>0091: Doplňující konstrukce a práce pozemních komunikací, letišť a ploch</t>
  </si>
  <si>
    <t>KÓD 04-120/SO 01.b/099</t>
  </si>
  <si>
    <t>KÓD 04-120/SO 01.b/099/0998</t>
  </si>
  <si>
    <t>KÓD 04-120/SO 01.b/711</t>
  </si>
  <si>
    <t>KÓD 04-120/SO 01.b/711/7111</t>
  </si>
  <si>
    <t>KÓD 04-120/SO 01.b/721</t>
  </si>
  <si>
    <t>721: Vnitřní kanalizace</t>
  </si>
  <si>
    <t>KÓD 04-120/SO 01.b/721/7212</t>
  </si>
  <si>
    <t>7212: Kanalizace - příslušenství</t>
  </si>
  <si>
    <t>KÓD 04-120/SO 01.b/NUS</t>
  </si>
  <si>
    <t>KÓD 04-120/SO 01.b/NUS/NUS.</t>
  </si>
  <si>
    <t>KÓD 04-120/SO 02.</t>
  </si>
  <si>
    <t>SO 02.: Technická místnost</t>
  </si>
  <si>
    <t>KÓD 04-120/SO 02./001</t>
  </si>
  <si>
    <t>KÓD 04-120/SO 02./001/001.</t>
  </si>
  <si>
    <t>KÓD 04-120/SO 02./001/0016</t>
  </si>
  <si>
    <t>KÓD 04-120/SO 02./001/0017</t>
  </si>
  <si>
    <t>KÓD 04-120/SO 02./002</t>
  </si>
  <si>
    <t>KÓD 04-120/SO 02./002/0027</t>
  </si>
  <si>
    <t>0027: Základy</t>
  </si>
  <si>
    <t>KÓD 04-120/SO 02./003</t>
  </si>
  <si>
    <t>KÓD 04-120/SO 02./003/0034</t>
  </si>
  <si>
    <t>0034: Stěny a příčky</t>
  </si>
  <si>
    <t>KÓD 04-120/SO 02./004</t>
  </si>
  <si>
    <t>KÓD 04-120/SO 02./004/0044</t>
  </si>
  <si>
    <t>0044: Zastřešení</t>
  </si>
  <si>
    <t>KÓD 04-120/SO 02./006</t>
  </si>
  <si>
    <t>KÓD 04-120/SO 02./006/0063</t>
  </si>
  <si>
    <t>KÓD 04-120/SO 02./009</t>
  </si>
  <si>
    <t>KÓD 04-120/SO 02./009/0095</t>
  </si>
  <si>
    <t>KÓD 04-120/SO 02./099</t>
  </si>
  <si>
    <t>KÓD 04-120/SO 02./099/0998</t>
  </si>
  <si>
    <t>KÓD 04-120/SO 02./711</t>
  </si>
  <si>
    <t>KÓD 04-120/SO 02./711/711.</t>
  </si>
  <si>
    <t>KÓD 04-120/SO 02./764</t>
  </si>
  <si>
    <t>764: Konstrukce klempířské</t>
  </si>
  <si>
    <t>KÓD 04-120/SO 02./764/764.</t>
  </si>
  <si>
    <t>764.: Konstrukce klempířské</t>
  </si>
  <si>
    <t>KÓD 04-120/SO 02./767</t>
  </si>
  <si>
    <t>767: Konstrukce zámečnické</t>
  </si>
  <si>
    <t>KÓD 04-120/SO 02./767/767.</t>
  </si>
  <si>
    <t>767.: Konstrukce zámečnické</t>
  </si>
  <si>
    <t>KÓD 04-120/SO 02./767/7671</t>
  </si>
  <si>
    <t>7671: Konstrukce zámečnické - stěny a příčky</t>
  </si>
  <si>
    <t>KÓD 04-120/SO 02./NUS</t>
  </si>
  <si>
    <t>KÓD 04-120/SO 02./NUS/NUS.</t>
  </si>
  <si>
    <t>KÓD 04-120/SO 07.</t>
  </si>
  <si>
    <t>SO 07.: Elektroinstalace</t>
  </si>
  <si>
    <t>KÓD 04-120/SO 07./EL_01_MAT</t>
  </si>
  <si>
    <t>EL_01_MAT: Materiál pro elektromontáže dle 21- M</t>
  </si>
  <si>
    <t>KÓD 04-120/SO 07./EL_01_MAT/EL_OD_MAT_01.</t>
  </si>
  <si>
    <t>EL_OD_MAT_01.: 210 01 Trubková vedení, instalační krabice a svorkovnice</t>
  </si>
  <si>
    <t>KÓD 04-120/SO 07./EL_01_MAT/EL_OD_MAT_02.</t>
  </si>
  <si>
    <t>EL_OD_MAT_02.: 210 02 Ocelové konstrukce pro vnitřní rozvod a přístroje</t>
  </si>
  <si>
    <t>KÓD 04-120/SO 07./EL_01_MAT/EL_OD_MAT_03.</t>
  </si>
  <si>
    <t>EL_OD_MAT_03.: 210 08 Vodiče, šňůry a kabely měděné</t>
  </si>
  <si>
    <t>KÓD 04-120/SO 07./EL_01_MAT/EL_OD_MAT_04.</t>
  </si>
  <si>
    <t>EL_OD_MAT_04.: 210 09 Vodiče a kabely hliníkové</t>
  </si>
  <si>
    <t>KÓD 04-120/SO 07./EL_01_MAT/EL_OD_MAT_05.</t>
  </si>
  <si>
    <t>EL_OD_MAT_05.: 210 10 Ukončení a propojení vodičů, kabelů a šňůr, podpěrky a průchodky, soubory pro kabely</t>
  </si>
  <si>
    <t>KÓD 04-120/SO 07./EL_01_MAT/EL_OD_MAT_06.</t>
  </si>
  <si>
    <t>EL_OD_MAT_06.: 210 11 Spínací, spouštěcí a regulační ústrojí, zásuvky, vidlice, odpojovače</t>
  </si>
  <si>
    <t>KÓD 04-120/SO 07./EL_01_MAT/EL_OD_MAT_07.</t>
  </si>
  <si>
    <t>EL_OD_MAT_07.: 210 12 Ústrojí jistící</t>
  </si>
  <si>
    <t>KÓD 04-120/SO 07./EL_01_MAT/EL_OD_MAT_08.</t>
  </si>
  <si>
    <t>EL_OD_MAT_08.: 210 13 Stykače, relé, jistící trafa</t>
  </si>
  <si>
    <t>KÓD 04-120/SO 07./EL_01_MAT/EL_OD_MAT_09.</t>
  </si>
  <si>
    <t>EL_OD_MAT_09.: 210 14 Ovládací, návěštní a signální přístroje</t>
  </si>
  <si>
    <t>KÓD 04-120/SO 07./EL_01_MAT/EL_OD_MAT_10.</t>
  </si>
  <si>
    <t>EL_OD_MAT_10.: 210 19 Rozváděče, rozvodné skříně, desky a svorkovnice</t>
  </si>
  <si>
    <t>KÓD 04-120/SO 07./EL_01_MAT/EL_OD_MAT_11.</t>
  </si>
  <si>
    <t>EL_OD_MAT_11.: 210 20 Svítidla a osvětlovací zařízení, předměty a elektrická zařízení</t>
  </si>
  <si>
    <t>KÓD 04-120/SO 07./EL_01_MAT/EL_OD_MAT_12.</t>
  </si>
  <si>
    <t>EL_OD_MAT_12.: 210 22 Vedení uzemňovací, ochrana před bleskem</t>
  </si>
  <si>
    <t>KÓD 04-120/SO 07./EL_02</t>
  </si>
  <si>
    <t>EL_02: VRN</t>
  </si>
  <si>
    <t>KÓD 04-120/SO 07./EL_02/EL_OD_VRN_01</t>
  </si>
  <si>
    <t>EL_OD_VRN_01: Globál zařízení staveniště</t>
  </si>
  <si>
    <t>KÓD 04-120/SO 07./EL_02/EL_OD_VRN_02</t>
  </si>
  <si>
    <t xml:space="preserve">EL_OD_VRN_02: Hodinové zůčtovací sazby </t>
  </si>
  <si>
    <t>KÓD 04-120/SO 07./EL_02/EL_OD_VRN_03</t>
  </si>
  <si>
    <t>EL_OD_VRN_03: Vedlejší rozpočtové náklady</t>
  </si>
  <si>
    <t>KÓD 04-120/SO 07./EL_03</t>
  </si>
  <si>
    <t>EL_03: Elektromontáže dle 21- M</t>
  </si>
  <si>
    <t>KÓD 04-120/SO 07./EL_03/EL_OD_Mont_01</t>
  </si>
  <si>
    <t>EL_OD_Mont_01: 210 01 Trubková vedení, instalační krabice a svorkovnice</t>
  </si>
  <si>
    <t>KÓD 04-120/SO 07./EL_03/EL_OD_Mont_02</t>
  </si>
  <si>
    <t>EL_OD_Mont_02: 210 02 Ocelové konstrukce pro vnitřní rozvod a přístroje</t>
  </si>
  <si>
    <t>KÓD 04-120/SO 07./EL_03/EL_OD_Mont_03</t>
  </si>
  <si>
    <t>EL_OD_Mont_03: 210 08 Vodiče, šňůry a kabely měděné</t>
  </si>
  <si>
    <t>KÓD 04-120/SO 07./EL_03/EL_OD_Mont_04</t>
  </si>
  <si>
    <t>EL_OD_Mont_04: 210 09 Vodiče a kabely hliníkové</t>
  </si>
  <si>
    <t>KÓD 04-120/SO 07./EL_03/EL_OD_Mont_05</t>
  </si>
  <si>
    <t>EL_OD_Mont_05: 210 10 Ukončení a propojení vodičů, kabelů a šňůr, podpěrky a průchodky, soubory pro kabely</t>
  </si>
  <si>
    <t>KÓD 04-120/SO 07./EL_03/EL_OD_Mont_06</t>
  </si>
  <si>
    <t>EL_OD_Mont_06: 210 11 Spínací, spouštěcí a regulační ústrojí, zásuvky, vidlice, odpojovače</t>
  </si>
  <si>
    <t>KÓD 04-120/SO 07./EL_03/EL_OD_Mont_07</t>
  </si>
  <si>
    <t>EL_OD_Mont_07: 210 12 Ústrojí jistící</t>
  </si>
  <si>
    <t>KÓD 04-120/SO 07./EL_03/EL_OD_Mont_08</t>
  </si>
  <si>
    <t>EL_OD_Mont_08: 210 13 Stykače, relé, jistící trafa</t>
  </si>
  <si>
    <t>KÓD 04-120/SO 07./EL_03/EL_OD_Mont_09</t>
  </si>
  <si>
    <t>EL_OD_Mont_09: 210 14 Ovládací, návěštní a signální přístroje</t>
  </si>
  <si>
    <t>KÓD 04-120/SO 07./EL_03/EL_OD_Mont_10</t>
  </si>
  <si>
    <t>EL_OD_Mont_10: 210 19 Rozváděče, rozvodné skříně, desky a svorkovnice</t>
  </si>
  <si>
    <t>KÓD 04-120/SO 07./EL_03/EL_OD_Mont_11</t>
  </si>
  <si>
    <t>EL_OD_Mont_11: 210 20 Svítidla a osvětlovací zařízení, předměty a elektrická zařízení</t>
  </si>
  <si>
    <t>KÓD 04-120/SO 07./EL_03/EL_OD_Mont_12</t>
  </si>
  <si>
    <t>EL_OD_Mont_12: 210 22 Vedení uzemňovací, ochrana před bleskem</t>
  </si>
  <si>
    <t>KÓD 04-120/SO 07./EL_04</t>
  </si>
  <si>
    <t>EL_04: Revize vyhrazených technických zařízení dle 58-M</t>
  </si>
  <si>
    <t>KÓD 04-120/SO 07./EL_04/EL_OD_REV_01</t>
  </si>
  <si>
    <t>EL_OD_REV_01: Revize vyhrazených technických zařízení dle 58-M</t>
  </si>
  <si>
    <t>KÓD 04-120/SO 07./EL_05</t>
  </si>
  <si>
    <t>EL_05: Zemní práce</t>
  </si>
  <si>
    <t>KÓD 04-120/SO 07./EL_05/EL_OD_ZEM_01</t>
  </si>
  <si>
    <t>EL_OD_ZEM_01: 460 01 Vytyčování tras kabelového vedení</t>
  </si>
  <si>
    <t>KÓD 04-120/SO 07./EL_05/EL_OD_ZEM_02</t>
  </si>
  <si>
    <t>EL_OD_ZEM_02: 460 03 Přípravné terénní práce</t>
  </si>
  <si>
    <t>KÓD 04-120/SO 07./EL_05/EL_OD_ZEM_03</t>
  </si>
  <si>
    <t>EL_OD_ZEM_03: 460 10 Sonda pro vyhledání kabelu</t>
  </si>
  <si>
    <t>KÓD 04-120/SO 07./EL_05/EL_OD_ZEM_04</t>
  </si>
  <si>
    <t>EL_OD_ZEM_04: 460 20 Hloubení kabelové rýhy</t>
  </si>
  <si>
    <t>KÓD 04-120/SO 07./EL_05/EL_OD_ZEM_05</t>
  </si>
  <si>
    <t>EL_OD_ZEM_05: 460 26 Ostatní práce při stavbě kabelových vedení</t>
  </si>
  <si>
    <t>KÓD 04-120/SO 07./EL_05/EL_OD_ZEM_06</t>
  </si>
  <si>
    <t>EL_OD_ZEM_06: 460 27 Pilíře pro skříně a osazení skříní</t>
  </si>
  <si>
    <t>KÓD 04-120/SO 07./EL_05/EL_OD_ZEM_07</t>
  </si>
  <si>
    <t>EL_OD_ZEM_07: 460 42 Zřízení kabelové lože</t>
  </si>
  <si>
    <t>KÓD 04-120/SO 07./EL_05/EL_OD_ZEM_08</t>
  </si>
  <si>
    <t>EL_OD_ZEM_08: 460 49 Krytí kabelů, spojů a odbočnic</t>
  </si>
  <si>
    <t>KÓD 04-120/SO 07./EL_05/EL_OD_ZEM_09</t>
  </si>
  <si>
    <t>EL_OD_ZEM_09: 460 56 Zához kabelové rýhy</t>
  </si>
  <si>
    <t>KÓD 04-120/SO 07./EL_05/EL_OD_ZEM_10</t>
  </si>
  <si>
    <t>EL_OD_ZEM_10: 460 60 Odvoz zeminy</t>
  </si>
  <si>
    <t>KÓD 04-120/SO 07./EL_05/EL_OD_ZEM_11</t>
  </si>
  <si>
    <t>EL_OD_ZEM_11: 460 62 Úprava terénu</t>
  </si>
  <si>
    <t>KÓD 06-100</t>
  </si>
  <si>
    <t>KÓD 06-100: Zastřešení jímky</t>
  </si>
  <si>
    <t>KÓD 06-100/SO 01.a</t>
  </si>
  <si>
    <t>KÓD 06-100/SO 01.a/003</t>
  </si>
  <si>
    <t>KÓD 06-100/SO 01.a/003/0038</t>
  </si>
  <si>
    <t>NN</t>
  </si>
  <si>
    <t>NN: Neuznatelné náklady</t>
  </si>
  <si>
    <t>NN/SO 04.</t>
  </si>
  <si>
    <t>SO 04.: Zpevněná plocha</t>
  </si>
  <si>
    <t>NN/SO 04./001</t>
  </si>
  <si>
    <t>NN/SO 04./001/001.</t>
  </si>
  <si>
    <t>NN/SO 04./001/0011</t>
  </si>
  <si>
    <t>0011: Přípravné a přidružené práce</t>
  </si>
  <si>
    <t>NN/SO 04./001/0016</t>
  </si>
  <si>
    <t>NN/SO 04./005</t>
  </si>
  <si>
    <t>005: Komunikace</t>
  </si>
  <si>
    <t>NN/SO 04./005/005.</t>
  </si>
  <si>
    <t>005.: Komunikace</t>
  </si>
  <si>
    <t>NN/SO 04./005/0056</t>
  </si>
  <si>
    <t>0056: Podkladní vrstvy komunikací, letišť a ploch</t>
  </si>
  <si>
    <t>NN/SO 04./005/0057</t>
  </si>
  <si>
    <t>0057: Kryty pozemních komunikací letišť a ploch z kameniva nebo živičné</t>
  </si>
  <si>
    <t>NN/SO 04./005/0059</t>
  </si>
  <si>
    <t>0059: Kryty pozemních komunikací, letišť a ploch dlážděné</t>
  </si>
  <si>
    <t>NN/SO 04./009</t>
  </si>
  <si>
    <t>NN/SO 04./009/0091</t>
  </si>
  <si>
    <t>NN/SO 04./099</t>
  </si>
  <si>
    <t>NN/SO 04./099/0997</t>
  </si>
  <si>
    <t>NN/SO 04./099/0998</t>
  </si>
  <si>
    <t>NN/SO 04./767</t>
  </si>
  <si>
    <t>NN/SO 04./767/7679</t>
  </si>
  <si>
    <t>7679: Konstrukce zámečnické - venkovní doplňky</t>
  </si>
  <si>
    <t>NN/SO 04./NUS</t>
  </si>
  <si>
    <t>NN/SO 04./NUS/NUS.</t>
  </si>
  <si>
    <t>NN/SO 06c</t>
  </si>
  <si>
    <t>SO 06c: Vodovod</t>
  </si>
  <si>
    <t>NN/SO 06c/001</t>
  </si>
  <si>
    <t>NN/SO 06c/001/0011</t>
  </si>
  <si>
    <t>NN/SO 06c/001/0013</t>
  </si>
  <si>
    <t>NN/SO 06c/001/0016</t>
  </si>
  <si>
    <t>NN/SO 06c/001/0017</t>
  </si>
  <si>
    <t>NN/SO 06c/004</t>
  </si>
  <si>
    <t>NN/SO 06c/004/0045</t>
  </si>
  <si>
    <t>NN/SO 06c/005</t>
  </si>
  <si>
    <t>NN/SO 06c/005/0056</t>
  </si>
  <si>
    <t>NN/SO 06c/005/0057</t>
  </si>
  <si>
    <t>NN/SO 06c/008</t>
  </si>
  <si>
    <t>NN/SO 06c/008/0087</t>
  </si>
  <si>
    <t>NN/SO 06c/009</t>
  </si>
  <si>
    <t>NN/SO 06c/009/0091</t>
  </si>
  <si>
    <t>NN/SO 06c/009/0097</t>
  </si>
  <si>
    <t>NN/SO 06c/099</t>
  </si>
  <si>
    <t>NN/SO 06c/099/0997</t>
  </si>
  <si>
    <t>NN/SO 06c/099/0998</t>
  </si>
  <si>
    <t>NN/SO 06c/722</t>
  </si>
  <si>
    <t>NN/SO 06c/722/7221</t>
  </si>
  <si>
    <t>7221: Vodovod - potrubí</t>
  </si>
  <si>
    <t>NN/SO 06c/722/7222</t>
  </si>
  <si>
    <t>NN/SO 06c/NUS</t>
  </si>
  <si>
    <t>NN/SO 06c/NUS/NUS.</t>
  </si>
  <si>
    <t xml:space="preserve"> </t>
  </si>
  <si>
    <t>TK 1. úroveň</t>
  </si>
  <si>
    <t>Podobjekt</t>
  </si>
  <si>
    <t>Oddíl</t>
  </si>
  <si>
    <t>Pododdíl</t>
  </si>
  <si>
    <t>SP</t>
  </si>
  <si>
    <t>131251103</t>
  </si>
  <si>
    <t>Hloubení jam nezapažených v hornině třídy těžitelnosti I skupiny 3 objem do 100 m3 strojně</t>
  </si>
  <si>
    <t>m3</t>
  </si>
  <si>
    <t>167151111</t>
  </si>
  <si>
    <t>Nakládání výkopku z hornin třídy těžitelnosti I skupiny 1 až 3 přes 100 m3</t>
  </si>
  <si>
    <t>171251201</t>
  </si>
  <si>
    <t>Uložení sypaniny na skládky nebo meziskládky - meziskládky</t>
  </si>
  <si>
    <t>181951112</t>
  </si>
  <si>
    <t>Úprava pláně v hornině třídy těžitelnosti I skupiny 1 až 3 se zhutněním strojně</t>
  </si>
  <si>
    <t>m2</t>
  </si>
  <si>
    <t>162351103</t>
  </si>
  <si>
    <t>Vodorovné přemístění přes 50 do 500 m výkopku/sypaniny z horniny třídy těžitelnosti I skupiny 1 až 3</t>
  </si>
  <si>
    <t>162751117</t>
  </si>
  <si>
    <t>Vodorovné přemístění přes 9 000 do 10000 m výkopku/sypaniny z horniny třídy těžitelnosti I skupiny 1 až 3</t>
  </si>
  <si>
    <t>162751119</t>
  </si>
  <si>
    <t>Příplatek k vodorovnému přemístění výkopku/sypaniny z horniny třídy těžitelnosti I skupiny 1 až 3 ZKD 1000 m přes 10000 m</t>
  </si>
  <si>
    <t>171201221</t>
  </si>
  <si>
    <t>Poplatek za uložení na skládce (skládkovné) zeminy a kamení kód odpadu 17 05 04</t>
  </si>
  <si>
    <t>t</t>
  </si>
  <si>
    <t>171251101</t>
  </si>
  <si>
    <t>Uložení sypaniny do násypů nezhutněných strojně</t>
  </si>
  <si>
    <t>Uložení sypaniny na skládky nebo meziskládky</t>
  </si>
  <si>
    <t>174151101</t>
  </si>
  <si>
    <t>Zásyp jam, šachet rýh nebo kolem objektů sypaninou se zhutněním - zemina</t>
  </si>
  <si>
    <t>Zásyp jam, šachet rýh nebo kolem objektů sypaninou se zhutněním - recyklát + štěrk z komunikací</t>
  </si>
  <si>
    <t>380311752</t>
  </si>
  <si>
    <t>Kompletní konstrukce ČOV, nádrží, vodojemů nebo kanálů z betonu prostého tř. C 20/25 tl přes 150 do 300 mm</t>
  </si>
  <si>
    <t>380356231</t>
  </si>
  <si>
    <t>Bednění kompletních konstrukcí ČOV, nádrží nebo vodojemů neomítaných ploch rovinných zřízení</t>
  </si>
  <si>
    <t>380356232</t>
  </si>
  <si>
    <t>Bednění kompletních konstrukcí ČOV, nádrží nebo vodojemů neomítaných ploch rovinných odstranění</t>
  </si>
  <si>
    <t>380361006</t>
  </si>
  <si>
    <t>Výztuž kompletních konstrukcí ČOV, nádrží nebo vodojemů z betonářské oceli 10 505</t>
  </si>
  <si>
    <t>631311124</t>
  </si>
  <si>
    <t>Mazanina tl přes 80 do 120 mm z betonu prostého bez zvýšených nároků na prostředí tř. C 16/20</t>
  </si>
  <si>
    <t>631319012</t>
  </si>
  <si>
    <t>Příplatek k mazanině tl přes 80 do 120 mm za přehlazení povrchu</t>
  </si>
  <si>
    <t>635111215</t>
  </si>
  <si>
    <t>Násyp pod podlahy ze štěrkopísku se zhutněním</t>
  </si>
  <si>
    <t>9529_01</t>
  </si>
  <si>
    <t>D Prefabrikované nádrže  o kapacitě min. 54 m3  rozměry nádrže 2400/8100/2780, včetně poklopu na vtok kejdového kanálu a vtoku na technologii min 1200x1200 mm</t>
  </si>
  <si>
    <t>kus</t>
  </si>
  <si>
    <t>9529_02</t>
  </si>
  <si>
    <t>Doprava prefabrikované nádrže</t>
  </si>
  <si>
    <t>9529_03</t>
  </si>
  <si>
    <t>Jeřáb pro montáž prefabrikované nádrže pro montáž dva 28,84 t a poklopu 13,38 t</t>
  </si>
  <si>
    <t>952903112</t>
  </si>
  <si>
    <t>Vyčištění objektů ČOV, nádrží, žlabů a kanálů při v do 3,5 m</t>
  </si>
  <si>
    <t>962052211</t>
  </si>
  <si>
    <t>Bourání zdiva nadzákladového ze ŽB přes 1 m3</t>
  </si>
  <si>
    <t>963051113</t>
  </si>
  <si>
    <t>Bourání ŽB stropů deskových tl přes 80 mm</t>
  </si>
  <si>
    <t>99_001</t>
  </si>
  <si>
    <t>Recyklace stavebního betonového a železobetonového podkladu pro zpětné užití v rámci stavby</t>
  </si>
  <si>
    <t>997013_01</t>
  </si>
  <si>
    <t>Odvoz suti a vybouraných hmot na skládku nebo meziskládku do 1 km se složením</t>
  </si>
  <si>
    <t>997211611</t>
  </si>
  <si>
    <t>Nakládání suti na dopravní prostředky pro vodorovnou dopravu</t>
  </si>
  <si>
    <t>998142251</t>
  </si>
  <si>
    <t>Přesun hmot pro nádrže, jímky, zásobníky a jámy betonové monolitické v do 25 m</t>
  </si>
  <si>
    <t>ON</t>
  </si>
  <si>
    <t>01202-SO03a</t>
  </si>
  <si>
    <t>Zařízení staveniště</t>
  </si>
  <si>
    <t>01202-SO03b</t>
  </si>
  <si>
    <t>Zkoušky a ostatní měření</t>
  </si>
  <si>
    <t>01202-SO03c</t>
  </si>
  <si>
    <t>Kompletační a koordinační činnost</t>
  </si>
  <si>
    <t>132254104</t>
  </si>
  <si>
    <t>Hloubení rýh zapažených š do 800 mm v hornině třídy těžitelnosti I skupiny 3 objem přes 100 m3 strojně</t>
  </si>
  <si>
    <t>162251101</t>
  </si>
  <si>
    <t>Vodorovné přemístění do 20 m výkopku/sypaniny z horniny třídy těžitelnosti I skupiny 1 až 3</t>
  </si>
  <si>
    <t>167151101</t>
  </si>
  <si>
    <t>Nakládání výkopku z hornin třídy těžitelnosti I skupiny 1 až 3 do 100 m3</t>
  </si>
  <si>
    <t>Zásyp jam, šachet rýh nebo kolem objektů sypaninou se zhutněním</t>
  </si>
  <si>
    <t>175151101</t>
  </si>
  <si>
    <t>Obsypání potrubí strojně sypaninou bez prohození, uloženou do 3 m</t>
  </si>
  <si>
    <t>H</t>
  </si>
  <si>
    <t>58337331</t>
  </si>
  <si>
    <t>štěrkopísek frakce 0/22</t>
  </si>
  <si>
    <t>451573111</t>
  </si>
  <si>
    <t>Lože pod potrubí otevřený výkop ze štěrkopísku</t>
  </si>
  <si>
    <t>MP</t>
  </si>
  <si>
    <t>X1212</t>
  </si>
  <si>
    <t>Dodávka tlakového potrubí PE vč spojů,přechodů a kolen je součástí technologie - nenaceňovat</t>
  </si>
  <si>
    <t>977151126</t>
  </si>
  <si>
    <t>Jádrové vrty diamantovými korunkami do stavebních materiálů D přes 200 do 225 mm</t>
  </si>
  <si>
    <t>m</t>
  </si>
  <si>
    <t>977151134</t>
  </si>
  <si>
    <t>Jádrové vrty diamantovými korunkami do stavebních materiálů D přes 500 do 550 mm</t>
  </si>
  <si>
    <t>998276101</t>
  </si>
  <si>
    <t>Přesun hmot pro trubní vedení z trub z plastických hmot otevřený výkop</t>
  </si>
  <si>
    <t>X1214</t>
  </si>
  <si>
    <t>Systémové těsnění d110 do betonové šachty, prostupové řetězové těsnění - 7xTS310</t>
  </si>
  <si>
    <t>X1215</t>
  </si>
  <si>
    <t>Systémové těsnění d400 do betonové šachty, prostupové řetězové těsnění -16xTS500</t>
  </si>
  <si>
    <t>01202-SO06a1</t>
  </si>
  <si>
    <t>01202-SO06a2</t>
  </si>
  <si>
    <t>01202-SO06a3</t>
  </si>
  <si>
    <t>28611366</t>
  </si>
  <si>
    <t>koleno kanalizační PVC KG 200x45°</t>
  </si>
  <si>
    <t>28611396</t>
  </si>
  <si>
    <t>odbočka kanalizační plastová s hrdlem KG 200/200/45°</t>
  </si>
  <si>
    <t>871355221</t>
  </si>
  <si>
    <t>Kanalizační potrubí z tvrdého PVC jednovrstvé tuhost třídy SN8 DN 200</t>
  </si>
  <si>
    <t>877350310</t>
  </si>
  <si>
    <t>Montáž kolen na kanalizačním potrubí z PP nebo tvrdého PVC trub hladkých plnostěnných DN 200</t>
  </si>
  <si>
    <t>877350320</t>
  </si>
  <si>
    <t>Montáž odboček na kanalizačním potrubí z PP nebo tvrdého PVC trub hladkých plnostěnných DN 200</t>
  </si>
  <si>
    <t>59223860</t>
  </si>
  <si>
    <t>skruž betonová středová pro uliční vpusť 450x195x50mm</t>
  </si>
  <si>
    <t>59224460</t>
  </si>
  <si>
    <t>vpusť uliční DN 500 betonová 500x190x65mm čtvercový poklop</t>
  </si>
  <si>
    <t>59224481</t>
  </si>
  <si>
    <t>mříž vtoková s rámem pro uliční vpusť 500x500, zatížení 40 tun</t>
  </si>
  <si>
    <t>59224494</t>
  </si>
  <si>
    <t>skruž betonová průběžná se zápachovou uzávěrkou 200mm PVC pro uliční vpusť 450x645x50mm</t>
  </si>
  <si>
    <t>59224495</t>
  </si>
  <si>
    <t>vpusť uliční DN 450 kaliště nízké 450/240x50mm</t>
  </si>
  <si>
    <t>894811161</t>
  </si>
  <si>
    <t>Revizní šachta z PVC typ přímý, DN 400/200 tlak 40 t hl od 910 do 1280 mm</t>
  </si>
  <si>
    <t>895941302</t>
  </si>
  <si>
    <t>Osazení vpusti uliční DN 450 z betonových dílců dno s kalištěm</t>
  </si>
  <si>
    <t>895941321</t>
  </si>
  <si>
    <t>Osazení vpusti uliční DN 450 z betonových dílců skruž středová 195 mm</t>
  </si>
  <si>
    <t>895941332</t>
  </si>
  <si>
    <t>Osazení vpusti uliční DN 450 z betonových dílců skruž průběžná se zápachovou uzávěrkou</t>
  </si>
  <si>
    <t>895941351</t>
  </si>
  <si>
    <t>Osazení vpusti uliční DN 500 z betonových dílců skruž horní pro čtvercovou vtokovou mříž</t>
  </si>
  <si>
    <t>899211113</t>
  </si>
  <si>
    <t>Osazení mříží s rámem hmotnosti přes 100 do 150 kg</t>
  </si>
  <si>
    <t>Systémové těsnění d200 do betonové nádrže 8xTS500</t>
  </si>
  <si>
    <t>977151128</t>
  </si>
  <si>
    <t>Jádrové vrty diamantovými korunkami do stavebních materiálů D přes 250 do 300 mm</t>
  </si>
  <si>
    <t>X1217</t>
  </si>
  <si>
    <t>Systémové těsnění do betonové šachty, prostupové řetězové těsnění 8xTS500</t>
  </si>
  <si>
    <t>01202-SO06b1</t>
  </si>
  <si>
    <t>01202-SO06b2</t>
  </si>
  <si>
    <t>01202-SO06b3</t>
  </si>
  <si>
    <t>113107223</t>
  </si>
  <si>
    <t>Odstranění podkladu z kameniva drceného tl přes 200 do 300 mm strojně pl přes 200 m2</t>
  </si>
  <si>
    <t>113107242</t>
  </si>
  <si>
    <t>Odstranění podkladu živičného tl přes 50 do 100 mm strojně pl přes 200 m2</t>
  </si>
  <si>
    <t>113151111</t>
  </si>
  <si>
    <t>Rozebrání zpevněných ploch ze silničních dílců - stěny</t>
  </si>
  <si>
    <t>115101201</t>
  </si>
  <si>
    <t>Čerpání vody na dopravní výšku do 10 m průměrný přítok do 500 l/min</t>
  </si>
  <si>
    <t>hod</t>
  </si>
  <si>
    <t>115101301</t>
  </si>
  <si>
    <t>Pohotovost čerpací soupravy pro dopravní výšku do 10 m přítok do 500 l/min</t>
  </si>
  <si>
    <t>den</t>
  </si>
  <si>
    <t>131251106</t>
  </si>
  <si>
    <t>Hloubení jam nezapažených v hornině třídy těžitelnosti I skupiny 3 objem do 5000 m3 strojně</t>
  </si>
  <si>
    <t>121151123</t>
  </si>
  <si>
    <t>Sejmutí ornice plochy přes 500 m2 tl vrstvy do 200 mm strojně</t>
  </si>
  <si>
    <t>162306111</t>
  </si>
  <si>
    <t>Vodorovné přemístění do 500 m bez naložení výkopku ze zemin schopných zúrodnění</t>
  </si>
  <si>
    <t>167103101</t>
  </si>
  <si>
    <t>Nakládání výkopku ze zemin schopných zúrodnění</t>
  </si>
  <si>
    <t>182351133</t>
  </si>
  <si>
    <t>Rozprostření ornice pl přes 500 m2 ve svahu přes 1:5 tl vrstvy do 200 mm strojně</t>
  </si>
  <si>
    <t>212532111</t>
  </si>
  <si>
    <t>Lože pro trativody z kameniva hrubého drceného</t>
  </si>
  <si>
    <t>212755216</t>
  </si>
  <si>
    <t>Trativody z drenážních trubek plastových flexibilních D 160 mm bez lože</t>
  </si>
  <si>
    <t>212972113</t>
  </si>
  <si>
    <t>Opláštění drenážních trub filtrační textilií DN 160</t>
  </si>
  <si>
    <t>38stp</t>
  </si>
  <si>
    <t>Stavební přípomoci pro zhotovení monolitické žb jímky</t>
  </si>
  <si>
    <t>kpl</t>
  </si>
  <si>
    <t>38žbj</t>
  </si>
  <si>
    <t>ŽB kruhová nádrž monolitická z vodostavebního betonu, včetně sloupu a pomocných konstrukcí, vnitřní průměr 24,00 m, objem 3500 m3 - d,m</t>
  </si>
  <si>
    <t>38žbj_01</t>
  </si>
  <si>
    <t>Vystrojení čerpadly, nátokové potrubí,obslužné žebříky a lávky jsou součástí technologie - položku nenaceňovat - součástí samostatného výkazu výměr</t>
  </si>
  <si>
    <t>58981122</t>
  </si>
  <si>
    <t>recyklát betonový frakce 0/90_odpočet materiálu vlastního k položce 635321212</t>
  </si>
  <si>
    <t>631351101</t>
  </si>
  <si>
    <t>Zřízení bednění rýh a hran v podlahách</t>
  </si>
  <si>
    <t>631351102</t>
  </si>
  <si>
    <t>Odstranění bednění rýh a hran v podlahách</t>
  </si>
  <si>
    <t>635321212</t>
  </si>
  <si>
    <t>Násyp pod podlahy z betonového recyklátu se zhutněním</t>
  </si>
  <si>
    <t>08113910</t>
  </si>
  <si>
    <t>voda povrchová pro jinou potřebu průmyslu a služeb</t>
  </si>
  <si>
    <t>933901112</t>
  </si>
  <si>
    <t>Provedení zkoušky vodotěsnosti nádrže přes 1000 m3</t>
  </si>
  <si>
    <t>952903119</t>
  </si>
  <si>
    <t>Příplatek za vyčištění prostor v přes 3,5 m čištění objektů ČOV, nádrží, žlabů a kanálů</t>
  </si>
  <si>
    <t>965042241</t>
  </si>
  <si>
    <t>Bourání podkladů pod dlažby nebo mazanin betonových nebo z litého asfaltu tl přes 100 mm pl přes 4 m2</t>
  </si>
  <si>
    <t>965049112</t>
  </si>
  <si>
    <t>Příplatek k bourání betonových mazanin za bourání mazanin se svařovanou sítí tl přes 100 mm</t>
  </si>
  <si>
    <t>997013501</t>
  </si>
  <si>
    <t>Odvoz suti a vybouraných hmot na skládku nebo meziskládku do 500 m se složením</t>
  </si>
  <si>
    <t>997013509</t>
  </si>
  <si>
    <t>Příplatek k odvozu suti a vybouraných hmot na skládku ZKD 1 km přes 1 km</t>
  </si>
  <si>
    <t>997013655</t>
  </si>
  <si>
    <t>997013875</t>
  </si>
  <si>
    <t>Poplatek za uložení stavebního odpadu na recyklační skládce (skládkovné) asfaltového bez obsahu dehtu zatříděného do Katalogu odpadů pod kódem 17 03 02</t>
  </si>
  <si>
    <t>28323018</t>
  </si>
  <si>
    <t>lišta ukončovací pro drenážní fólie profilované tl 20mm</t>
  </si>
  <si>
    <t>711161115</t>
  </si>
  <si>
    <t>Izolace proti zemní vlhkosti nopovou fólií vodorovná, nopek v 20,0 mm, tl do 1,0 mm</t>
  </si>
  <si>
    <t>711491176</t>
  </si>
  <si>
    <t>Připevnění doplňků izolace proti vodě ukončovací lištou</t>
  </si>
  <si>
    <t>998711101</t>
  </si>
  <si>
    <t>Přesun hmot tonážní pro izolace proti vodě, vlhkosti a plynům v objektech v do 6 m</t>
  </si>
  <si>
    <t>111631-PC</t>
  </si>
  <si>
    <t>Multifunkční živičný základní nátěr</t>
  </si>
  <si>
    <t>kg</t>
  </si>
  <si>
    <t>111632-PC</t>
  </si>
  <si>
    <t>Živičný ochranný nátěr – silolak</t>
  </si>
  <si>
    <t>711112001</t>
  </si>
  <si>
    <t>Provedení izolace proti zemní vlhkosti svislé za studena nátěrem penetračním</t>
  </si>
  <si>
    <t>711112002</t>
  </si>
  <si>
    <t>Provedení izolace proti zemní vlhkosti svislé za studena lakem asfaltovým</t>
  </si>
  <si>
    <t>01202-SO01.a1</t>
  </si>
  <si>
    <t>Geodetické práce</t>
  </si>
  <si>
    <t>01202-SO01.a2</t>
  </si>
  <si>
    <t>Dokumentace skutečného provedení stavby</t>
  </si>
  <si>
    <t>01202-SO01.a3</t>
  </si>
  <si>
    <t>Výrobní a dílenská dokumentace</t>
  </si>
  <si>
    <t>01202-SO01.a4</t>
  </si>
  <si>
    <t>01202-SO01.a5</t>
  </si>
  <si>
    <t>01202-SO01.a6</t>
  </si>
  <si>
    <t>01202-SO01.a7</t>
  </si>
  <si>
    <t>Pojištění (náklady na pojištění odpovědnosti za škodu a na pojištění stavebně montážních rizik)</t>
  </si>
  <si>
    <t>122251102</t>
  </si>
  <si>
    <t>Odkopávky a prokopávky nezapažené v hornině třídy těžitelnosti I skupiny 3 objem do 50 m3 strojně</t>
  </si>
  <si>
    <t>631_001</t>
  </si>
  <si>
    <t>Příplatek k mazanině za kartáčování (drásání) betonu</t>
  </si>
  <si>
    <t>631311136</t>
  </si>
  <si>
    <t>Mazanina tl přes 120 do 240 mm z betonu prostého bez zvýšených nároků na prostředí tř. C 25/30</t>
  </si>
  <si>
    <t>631319013</t>
  </si>
  <si>
    <t>Příplatek k mazanině tl přes 120 do 240 mm za přehlazení povrchu</t>
  </si>
  <si>
    <t>631319175</t>
  </si>
  <si>
    <t>Příplatek k mazanině tl přes 120 do 240 mm za stržení povrchu spodní vrstvy před vložením výztuže</t>
  </si>
  <si>
    <t>631362021</t>
  </si>
  <si>
    <t>Výztuž mazanin svařovanými sítěmi Kari</t>
  </si>
  <si>
    <t>59217031</t>
  </si>
  <si>
    <t>obrubník silniční betonový 1000x150x250mm</t>
  </si>
  <si>
    <t>916131113</t>
  </si>
  <si>
    <t>Osazení silničního obrubníku betonového ležatého s boční opěrou do lože z betonu prostého</t>
  </si>
  <si>
    <t>916991121</t>
  </si>
  <si>
    <t>Lože pod obrubníky, krajníky nebo obruby z dlažebních kostek z betonu prostého</t>
  </si>
  <si>
    <t>11163150</t>
  </si>
  <si>
    <t>lak penetrační asfaltový</t>
  </si>
  <si>
    <t>711111001</t>
  </si>
  <si>
    <t>Provedení izolace proti zemní vlhkosti vodorovné za studena nátěrem penetračním</t>
  </si>
  <si>
    <t>711141559</t>
  </si>
  <si>
    <t>Provedení izolace proti zemní vlhkosti pásy přitavením vodorovné NAIP</t>
  </si>
  <si>
    <t>BTX.40000007</t>
  </si>
  <si>
    <t>BITUBITAGIT PE V60 S35 (role/10m2)</t>
  </si>
  <si>
    <t>721211521</t>
  </si>
  <si>
    <t>Vpusť sklepní s vodorovným odtokem a trojnásobnou zpětnou klapkou DN 110 mřížka plast 180x125</t>
  </si>
  <si>
    <t>01202-SO01.b1</t>
  </si>
  <si>
    <t>01202-SO01.b4</t>
  </si>
  <si>
    <t>01202-SO01.b5</t>
  </si>
  <si>
    <t>01202-SO01.b6</t>
  </si>
  <si>
    <t>171151103</t>
  </si>
  <si>
    <t>Uložení sypaniny z hornin soudržných do násypů zhutněných strojně</t>
  </si>
  <si>
    <t>274321311</t>
  </si>
  <si>
    <t>Základové pasy ze ŽB bez zvýšených nároků na prostředí tř. C 16/20</t>
  </si>
  <si>
    <t>274351121</t>
  </si>
  <si>
    <t>Zřízení bednění základových pasů rovného</t>
  </si>
  <si>
    <t>274351122</t>
  </si>
  <si>
    <t>Odstranění bednění základových pasů rovného</t>
  </si>
  <si>
    <t>342151111</t>
  </si>
  <si>
    <t>Montáž opláštění stěn ocelových kcí ze sendvičových panelů šroubovaných budov v do 6 m</t>
  </si>
  <si>
    <t>55324713</t>
  </si>
  <si>
    <t>panel sendvičový stěnový, izolace PIR, viditelné kotvení, tl 100mm</t>
  </si>
  <si>
    <t>444151111</t>
  </si>
  <si>
    <t>Montáž krytiny ocelových střech ze sendvičových panelů šroubovaných budov v do 6 m</t>
  </si>
  <si>
    <t>panel sendvičový  střešní, izolace PIR, viditelné kotvení, tl 100mm</t>
  </si>
  <si>
    <t>633121112</t>
  </si>
  <si>
    <t>Povrchová úprava průmyslových podlah pro střední provoz vsypovou směsí s příměsí korundu tl 3 mm</t>
  </si>
  <si>
    <t>952901311</t>
  </si>
  <si>
    <t>Vyčištění budov zemědělských objektů při jakékoliv výšce podlaží</t>
  </si>
  <si>
    <t>998014211</t>
  </si>
  <si>
    <t>Přesun hmot pro budovy jednopodlažní z kovových dílců</t>
  </si>
  <si>
    <t>28322004</t>
  </si>
  <si>
    <t>fólie hydroizolační pro spodní stavbu mPVC tl 1,5mm</t>
  </si>
  <si>
    <t>69311081</t>
  </si>
  <si>
    <t>geotextilie netkaná separační, ochranná, filtrační, drenážní PES 300g/m2</t>
  </si>
  <si>
    <t>711471051</t>
  </si>
  <si>
    <t>Provedení vodorovné izolace proti tlakové vodě termoplasty lepenou fólií PVC</t>
  </si>
  <si>
    <t>711472051</t>
  </si>
  <si>
    <t>Provedení svislé izolace proti tlakové vodě termoplasty lepenou fólií PVC</t>
  </si>
  <si>
    <t>711491171</t>
  </si>
  <si>
    <t>Provedení doplňků izolace proti vodě na vodorovné ploše z textilií vrstva podkladní</t>
  </si>
  <si>
    <t>711491271</t>
  </si>
  <si>
    <t>Provedení doplňků izolace proti vodě na ploše svislé z textilií vrstva podkladní</t>
  </si>
  <si>
    <t>764211_003</t>
  </si>
  <si>
    <t>D+M Těsnící pásek a spojovací materiál</t>
  </si>
  <si>
    <t>764211_004</t>
  </si>
  <si>
    <t>D+M Lemování , rohů, otvorů, spoje panelů, zakládací lišty a profily</t>
  </si>
  <si>
    <t>bm</t>
  </si>
  <si>
    <t>764211_006</t>
  </si>
  <si>
    <t>D+M Vyřezání ovoru v PIR panelu</t>
  </si>
  <si>
    <t>998764101</t>
  </si>
  <si>
    <t>Přesun hmot tonážní pro konstrukce klempířské v objektech v do 6 m</t>
  </si>
  <si>
    <t>767_01</t>
  </si>
  <si>
    <t xml:space="preserve">D+M Ocelové konstrukce technické místnost, včetně dílenské dokumentace a nátěru </t>
  </si>
  <si>
    <t>998767101</t>
  </si>
  <si>
    <t>Přesun hmot tonážní pro zámečnické konstrukce v objektech v do 6 m</t>
  </si>
  <si>
    <t>767_003</t>
  </si>
  <si>
    <t>D+M Vnější ocelová vrata s výplní ze sendvičových panelů rozměr  1600 x 2050 mm</t>
  </si>
  <si>
    <t>ks</t>
  </si>
  <si>
    <t>01202-SO02a</t>
  </si>
  <si>
    <t xml:space="preserve">01202-SO02b </t>
  </si>
  <si>
    <t>01202-SO02c</t>
  </si>
  <si>
    <t>01202-SO02d</t>
  </si>
  <si>
    <t>EL_MAT_001</t>
  </si>
  <si>
    <t>elektroinstalační trubky ohebné PVC/PP/PE A1-F 125N/320N/750N - DN16</t>
  </si>
  <si>
    <t>ks/bm</t>
  </si>
  <si>
    <t>EL_MAT_002</t>
  </si>
  <si>
    <t>elektroinstalační trubky ohebné PVC/PP/PE A1-F 125N/320N/750N- DN23</t>
  </si>
  <si>
    <t>EL_MAT_003</t>
  </si>
  <si>
    <t>elektroinstalační trubky tuhé PVC/PC/ABS A1-F 320N/750N/1250N - DN16</t>
  </si>
  <si>
    <t>EL_MAT_004</t>
  </si>
  <si>
    <t>chráničky korugované ohebné HDPE A1 450N bezhalogenové běžné/UV stabilní/samozhášivé/antistatické/antibakteriální - DN50</t>
  </si>
  <si>
    <t>EL_MAT_005</t>
  </si>
  <si>
    <t>lišty vkládací s víkem hranaté/oblé/rohové/podlahové/neoddělitelným víkem PVC A1-F IP40 (IK06/IK07) - 20/20</t>
  </si>
  <si>
    <t>EL_MAT_006</t>
  </si>
  <si>
    <t>krabice rozvodné s víčkem/svorkovnicí PVC/PP/PE A1-D IP54 (IP65/IP66) IK06 uzavřené pro průchodky/s průchodkami</t>
  </si>
  <si>
    <t>EL_MAT_007</t>
  </si>
  <si>
    <t>kryty koncové/spojovací/ohybové/odbočné rohy vnější/vnitřní přístrojové nosiče pro instalační lišty</t>
  </si>
  <si>
    <t>EL_MAT_008</t>
  </si>
  <si>
    <t>lišty nosné//DIN/řadové příchytky/vodičové kanály/rozvaděčové kanály/spirálové trubičky pro rozváděče a instalaci</t>
  </si>
  <si>
    <t>EL_MAT_009</t>
  </si>
  <si>
    <t>kolena/spojky/vývodky/příchytky/rozpěrky/těsnící kroužky/uzavírací zátky pro trubky/chráničky</t>
  </si>
  <si>
    <t>EL_MAT_010</t>
  </si>
  <si>
    <t>svorkovnice čtyř/pěti polové/řadové/bezšroubové do instalačních krabic</t>
  </si>
  <si>
    <t>EL_MAT_011</t>
  </si>
  <si>
    <t>hmoždinky/příchytky/závěsy/stahovací pásky pro lišty/trubky/vodiče</t>
  </si>
  <si>
    <t>EL_MAT_012</t>
  </si>
  <si>
    <t>žlaby kabelové drátěné Zn  - 125/100</t>
  </si>
  <si>
    <t>EL_MAT_013</t>
  </si>
  <si>
    <t>žlaby kabelové drátěné Zn  - spojky/výstuže pro kabelové žlaby drátěné Zn</t>
  </si>
  <si>
    <t>EL_MAT_014</t>
  </si>
  <si>
    <t>žlaby kabelové drátěné Zn  - držáky/třmeny/výstuhy/stojiny/závěsy/nosné profily/příchytky/závitové tyče/šrouby/matice/podložky/svorky/průchodky/kotvy/hmoždinky pro kabelové žlaby perforované/plné/drátěné Zn/NIX</t>
  </si>
  <si>
    <t>EL_MAT_015</t>
  </si>
  <si>
    <t>žlaby kabelové drátěné Zn  - výstražné/označovací tabulky</t>
  </si>
  <si>
    <t>EL_MAT_016</t>
  </si>
  <si>
    <t>vodiče instalační CY/CYA/CYY/CYO/CYOY/CMA/CSA/H05V-x/H07V-x/1-YY - CYY6</t>
  </si>
  <si>
    <t>EL_MAT_017</t>
  </si>
  <si>
    <t>vodiče instalační CY/CYA/CYY/CYO/CYOY/CMA/CSA/H05V-x/H07V-x/1-YY - CYY10</t>
  </si>
  <si>
    <t>EL_MAT_018</t>
  </si>
  <si>
    <t>vodiče instalační CY/CYA/CYY/CYO/CYOY/CMA/CSA/H05V-x/H07V-x/1-YY - CYY16</t>
  </si>
  <si>
    <t>EL_MAT_019</t>
  </si>
  <si>
    <t>kabely instalační CYKY/CYKYLo/NYM/1-CYKY - CYKY 3x1,5</t>
  </si>
  <si>
    <t>EL_MAT_020</t>
  </si>
  <si>
    <t>kabely instalační CYKY/CYKYLo/NYM/1-CYKY - CYKY 3x2,5</t>
  </si>
  <si>
    <t>EL_MAT_021</t>
  </si>
  <si>
    <t>kabely instalační CYKY/CYKYLo/NYM/1-CYKY - CYKY 5x2,5</t>
  </si>
  <si>
    <t>EL_MAT_022</t>
  </si>
  <si>
    <t>kabely instalační CYKY/CYKYLo/NYM/1-CYKY - CYKY 5x6</t>
  </si>
  <si>
    <t>EL_MAT_023</t>
  </si>
  <si>
    <t>kabely instalační CYKY/CYKYLo/NYM/1-CYKY - CYKY 5x10</t>
  </si>
  <si>
    <t>EL_MAT_024</t>
  </si>
  <si>
    <t>kabely instalační CYKY/CYKYLo/NYM/1-CYKY - 1-CYKY 4x35</t>
  </si>
  <si>
    <t>EL_MAT_025</t>
  </si>
  <si>
    <t>kabely instalační 1-AYKY/NAYY 4x50</t>
  </si>
  <si>
    <t>EL_MAT_026</t>
  </si>
  <si>
    <t>izolační trubice/kabelové uzávěry/kabelové hlavy rozdělovací/opravné manžety smrštitelné</t>
  </si>
  <si>
    <t>EL_MAT_027</t>
  </si>
  <si>
    <t>vývodky/průchodky/ucpávky/matice pro rozváděče a přístroje</t>
  </si>
  <si>
    <t>EL_MAT_028</t>
  </si>
  <si>
    <t>spínače/přepínače/vypínače/ovladače na povrch normální/do vlhka/na hořlavé povrchy šroubové IP44/IP54</t>
  </si>
  <si>
    <t>EL_MAT_029</t>
  </si>
  <si>
    <t>zásuvkové skříně 400/230V zásuvky CEE/PCE/prázdné s/bez RCD/24V na povrch do vlhka/venkovní/do mokra IP44/IP54</t>
  </si>
  <si>
    <t>EL_MAT_030</t>
  </si>
  <si>
    <t>montážní příslušenství pro spínače/odpínače/přepínače/vypínače/ovladače/zásuvky/zásuvkové skříně/zásuvkové boxy/nabíjecí sloupky/ostatní přístroje mimo zdravotnictví</t>
  </si>
  <si>
    <t>EL_MAT_031</t>
  </si>
  <si>
    <t>jističe jednopolové/dvoupolové/třípolové/s N pólem/DC 6/10kA - 2B/1</t>
  </si>
  <si>
    <t>EL_MAT_032</t>
  </si>
  <si>
    <t>jističe jednopolové/dvoupolové/třípolové/s N pólem/DC 6/10kA - 16B/3</t>
  </si>
  <si>
    <t>EL_MAT_033</t>
  </si>
  <si>
    <t>jističe jednopolové/dvoupolové/třípolové/s N pólem/DC 6/10kA - 25B/3</t>
  </si>
  <si>
    <t>EL_MAT_034</t>
  </si>
  <si>
    <t>jističe jednopolové/dvoupolové/třípolové/s N pólem/DC 6/10kA - 25C/3</t>
  </si>
  <si>
    <t>EL_MAT_035</t>
  </si>
  <si>
    <t>jističe jednopolové/dvoupolové/třípolové/s N pólem/DC 6/10kA - 40C/3</t>
  </si>
  <si>
    <t>EL_MAT_036</t>
  </si>
  <si>
    <t>jističe jednopolové/dvoupolové/třípolové/s N pólem/DC 6/10kA - 100/3</t>
  </si>
  <si>
    <t>EL_MAT_037</t>
  </si>
  <si>
    <t>proudové chrániče dvoupolové/čtyřpolové/s nadproudovou ochranou 6/10kA - 10B/1N/030</t>
  </si>
  <si>
    <t>EL_MAT_038</t>
  </si>
  <si>
    <t>proudové chrániče dvoupolové/čtyřpolové/s nadproudovou ochranou 6/10kA - 16B/1N/030</t>
  </si>
  <si>
    <t>spouštěče motorů/spouštěčové kombinace reverzní/spoušťové kombinace Y-D 10-16</t>
  </si>
  <si>
    <t>EL_MAT_039</t>
  </si>
  <si>
    <t>pomocné spínače/signalizační spínače/napěťové spouště/podpěťové spouště/ruční pohony/motorové pohony/připojovací lišty/připojovací sady pro jističe 6/10kA/kompaktní jističe/odpínače/spouštěče</t>
  </si>
  <si>
    <t>EL_MAT_040</t>
  </si>
  <si>
    <t xml:space="preserve">pojistkové vložky závitové/válcové/nožové </t>
  </si>
  <si>
    <t>EL_MAT_041</t>
  </si>
  <si>
    <t>přepěťové ochrany/svodiče bleskových proudů typ T1/T1+T2/T2/T3/s výměnnou vložkou pro jednofázové/třífázové soustavy</t>
  </si>
  <si>
    <t>EL_MAT_042</t>
  </si>
  <si>
    <t>pomocné spínače/signalizační spínače/napěťové spouště/podpěťové spouště/připojovací lišty/připojovací sady</t>
  </si>
  <si>
    <t>EL_MAT_043</t>
  </si>
  <si>
    <t>stykače/relé instalační cívka AC/DC jednopolové/dvoupolové/třípolové/čtyřpolové/kombinace NC-NO  -25/4</t>
  </si>
  <si>
    <t>EL_MAT_044</t>
  </si>
  <si>
    <t>stykače/relé instalační cívka AC/DC jednopolové/dvoupolové/třípolové/čtyřpolové/kombinace NC-NO - pomocné spínače/omezovače přepětí/nadproudová relé pro stykače/relé/instalační/výkonové</t>
  </si>
  <si>
    <t>EL_MAT_044a</t>
  </si>
  <si>
    <t>pomocné spínače/omezovače přepětí/nadproudová relé pro stykače/relé/instalační/výkonové</t>
  </si>
  <si>
    <t>EL_MAT_045</t>
  </si>
  <si>
    <t>ovladače tlačítkové/spínačové s /bez optické signalizace do panelu/do skříňky na povrch - 0/1 ru</t>
  </si>
  <si>
    <t>EL_MAT_046</t>
  </si>
  <si>
    <t>ovladače tlačítkové/spínačové s /bez optické signalizace do panelu/do skříňky na povrch - 0/1 ze</t>
  </si>
  <si>
    <t>EL_MAT_047</t>
  </si>
  <si>
    <t>signální přístroje optické/akustické do panelu/do skříňky na povrch - LED bi</t>
  </si>
  <si>
    <t>EL_MAT_048</t>
  </si>
  <si>
    <t>signální přístroje optické/akustické do panelu/do skříňky na povrch - LED ze</t>
  </si>
  <si>
    <t>EL_MAT_049</t>
  </si>
  <si>
    <t>skříně plastové pojistkové/přípojkové/rozpojovací  na sloup/do výklenku/nástěnné/kompaktní pilíř pro pojistky válcové/nožové IP44/IP2x IK10 koncové/průběžné připojení</t>
  </si>
  <si>
    <t>EL_MAT_050</t>
  </si>
  <si>
    <t>svorky V/univerzální V/dvojité V praporce jednoduché/dvojité</t>
  </si>
  <si>
    <t>EL_MAT_051</t>
  </si>
  <si>
    <t>rozvaděč RMS s popisem technických parametrů uvedené v TD venkovní/do mokra IP4x/IP54/IP65 tř.I/II v rámci dodávky elektro</t>
  </si>
  <si>
    <t>EL_MAT_052</t>
  </si>
  <si>
    <t>svítidla nouzová/evakuační/nouzový modul pro zářivky/LED kryt venkovní/do mokra včetně zdrojů IP65 tř.II</t>
  </si>
  <si>
    <t>EL_MAT_053</t>
  </si>
  <si>
    <t>svítidla LED bodové/plošné/reflektor kryt venkovní/do mokra IP4x/IP54/IP65 tř.I/II</t>
  </si>
  <si>
    <t>EL_MAT_054</t>
  </si>
  <si>
    <t>svítidla LED reflektor VO venkovní/do mokra IP4x/IP54/IP65 tř.I/II</t>
  </si>
  <si>
    <t>EL_MAT_055</t>
  </si>
  <si>
    <t>dodatečné kryty/závěsy/propojovací vodiče/montážní příslušenství svítidel pro žárovky/halogenové žárovky/kompaktní zářivky/lineární zářivky/LPS/HPS/HID/LED</t>
  </si>
  <si>
    <t>EL_MAT_056</t>
  </si>
  <si>
    <t>páska/drát FeZn/držáky</t>
  </si>
  <si>
    <t>EL_MAT_057</t>
  </si>
  <si>
    <t>drát AlMgSi/Cu/NIX</t>
  </si>
  <si>
    <t>EL_MAT_058</t>
  </si>
  <si>
    <t>svorky univerzální/spojovací/zkušební/připojovací/křížové/k jímací tyči/okapové/na svody/na potrubí FeZn/Cu/NIX</t>
  </si>
  <si>
    <t>EL_MAT_059</t>
  </si>
  <si>
    <t>svorky zemnící páska-páska/páska-drát/spojovací/klínové/k zemnící tyči FeZn/NIX</t>
  </si>
  <si>
    <t>EL_MAT_060</t>
  </si>
  <si>
    <t>podpěry vedení do zdiva/do dřeva/na stěnu/pod tašky/pod střešní krytinu/pod dílcovou krytinu/pod hřebenáče FeZn/Cu/NIX/plast</t>
  </si>
  <si>
    <t>EL_MAT_061</t>
  </si>
  <si>
    <t>podpěry vedení na hřebenáče/na plochou střechu/na plechovou střechu/na konstrukce FeZn/Cu/NIX/plast</t>
  </si>
  <si>
    <t>EL_MAT_062</t>
  </si>
  <si>
    <t xml:space="preserve">ochranné úhelníky/ochranné trubky/zaváděcí tyče/držáky FeZn/Cu/NIX </t>
  </si>
  <si>
    <t>EL_MAT_063</t>
  </si>
  <si>
    <t>jímací tyče/ochranné stříšky/podstavce betonové/podložky/stojany pro jímací tyče kompletní/držáky FeZn/beton</t>
  </si>
  <si>
    <t>EL_MAT_064</t>
  </si>
  <si>
    <t>štítky označení/podložky/krytky/svorkovnice HOP/lanové svorky/napínací šrouby/hmoždinky do zdiva/hmoždinky do polystyrenu/bezpečnostní tabulky/přípravky zlepšení uzemnění</t>
  </si>
  <si>
    <t>EL_VRN_001</t>
  </si>
  <si>
    <t>zajištění přívodu elektrické energie a ostatních médií včetně míst odběru mimo hranici montážní zóny</t>
  </si>
  <si>
    <t>EL_VRN_002</t>
  </si>
  <si>
    <t>přidružené výkony, osvětlení pracoviště, skladů a přístupových ploch, zapůjčení materiálu na pomocné lešení</t>
  </si>
  <si>
    <t>EL_VRN_003</t>
  </si>
  <si>
    <t xml:space="preserve">hodinová sazba pro práce nezměřitelné a související s provedením prací </t>
  </si>
  <si>
    <t>EL_VRN_004</t>
  </si>
  <si>
    <t>práce na elektrickém zařízení mimo ceníkové položky (vč. příplatků a montáží zvláštního charakteru)</t>
  </si>
  <si>
    <t>EL_VRN_005</t>
  </si>
  <si>
    <t>komplexní zkouška smontovaného zařízení a zaučení obsluhy</t>
  </si>
  <si>
    <t>EL_VRN_006</t>
  </si>
  <si>
    <t>inženýrská činnost, technický dozor investora</t>
  </si>
  <si>
    <t>EL_VRN_007</t>
  </si>
  <si>
    <t>prořez délkového materiálu při zpracování, podružný a režijní materiál pro montáže, recyklace elektrozařízení</t>
  </si>
  <si>
    <t>EL_VRN_008</t>
  </si>
  <si>
    <t>mimostaveništní doprava a přesun strojů a zařízení a nosného materiálu</t>
  </si>
  <si>
    <t>EL_VRN_009</t>
  </si>
  <si>
    <t>zednické výpomoci pro elektromontáže, kabelová vedení ve výkopu, venkovní osvětlení</t>
  </si>
  <si>
    <t>EL_VRN_010</t>
  </si>
  <si>
    <t>zednické výpomoci pro hromosvody a uzemnění v zemi</t>
  </si>
  <si>
    <t>EL_Mont_001</t>
  </si>
  <si>
    <t>Trubky elektroinstalační ohebné/tuhé z PVC/kovové uložené pevně/volně/pod omítkou s nasunutím do krabic</t>
  </si>
  <si>
    <t>EL_Mont_002</t>
  </si>
  <si>
    <t>Lišty a kanály elektroinstalační z PH protahovací/vkládací/bez víčka vč. spojek/ohybů/rohů bez krabic uložené pevně</t>
  </si>
  <si>
    <t>EL_Mont_003</t>
  </si>
  <si>
    <t>Trubky ochranné z PE/novoduru uložené pevně/volně s nasunutím nebo ukončením</t>
  </si>
  <si>
    <t>EL_Mont_004</t>
  </si>
  <si>
    <t>Krabicové rozvodky z lisovaného izolantu s průchodkami včetně ukončení kabelů a zapojení vodičů</t>
  </si>
  <si>
    <t>EL_Mont_005</t>
  </si>
  <si>
    <t>Odvíčkování nebo zavíčkování krabic na závit/šroub</t>
  </si>
  <si>
    <t>EL_Mont_006</t>
  </si>
  <si>
    <t>Osazení hmoždinek s vyvrtáváním a vyčištěním otvoru v cihlovém zdivu/kameni/prostém betonu/železobetonu</t>
  </si>
  <si>
    <t>EL_Mont_007</t>
  </si>
  <si>
    <t>Příchytky distanční plastové/kovové/řadové a stahovací pásky</t>
  </si>
  <si>
    <t>EL_Mont_008</t>
  </si>
  <si>
    <t>Kabelový žlab drátěný Zn/NIX nástěnný/závěsný včetně kolen/T kusů/prodlužovacích dílů/spojek a nosného systému</t>
  </si>
  <si>
    <t>EL_Mont_009</t>
  </si>
  <si>
    <t>Výstražné a označovací tabulky pro rozvodny a elektrická zařízení</t>
  </si>
  <si>
    <t>EL_Mont_010</t>
  </si>
  <si>
    <t>Vodič izolovaný 1kV uložený pod omítkou/v trubkách/v lištách/pevně/volně</t>
  </si>
  <si>
    <t>EL_Mont_011</t>
  </si>
  <si>
    <t>Kabel izolovaný 1kV o počtu a průřezu žil uložený pod omítkou/v trubkách/v lištách/pevně/volně</t>
  </si>
  <si>
    <t>EL_Mont_012</t>
  </si>
  <si>
    <t>EL_Mont_013</t>
  </si>
  <si>
    <t>Ukončení vodičů izolovaných na svorkovnici s otevřením/uzavřením krytu s označením a zapojením v rozvaděči/na přístroji</t>
  </si>
  <si>
    <t>EL_Mont_014</t>
  </si>
  <si>
    <t xml:space="preserve">Ukončení vodičů/kabelů do 1kV koncovkou/vývodkou/přírubou </t>
  </si>
  <si>
    <t>EL_Mont_015</t>
  </si>
  <si>
    <t>Spínače/vypínače/ovladače na povrch pro prostory normální/vlhké/na hořlavé povrchy včetně zapojení vodičů</t>
  </si>
  <si>
    <t>EL_Mont_016</t>
  </si>
  <si>
    <t>Zásuvkové skříně/boxy v konfiguraci 400/230V CEE/PCE zásuvky jištěné s/bez RCD/24V na povrch/na sloupek/volně pro prostory vlhké/venkovní/mokré včetně zapojení vodičů</t>
  </si>
  <si>
    <t>Pojistkové patrony závitové/nožové</t>
  </si>
  <si>
    <t>EL_Mont_017</t>
  </si>
  <si>
    <t>Jističe jedno/vícepolové se zapojením vodičů bez krytu/s krytem/ve skříni  s/bez napěťové/podpěťové spouště signální/pomocné kontakty/signalizace stavu LED</t>
  </si>
  <si>
    <t>EL_Mont_018</t>
  </si>
  <si>
    <t>Proudové chrániče dvou/čtyřpolové se zapojením vodičů bez krytu/s krytem/ve skříni</t>
  </si>
  <si>
    <t>EL_Mont_019</t>
  </si>
  <si>
    <t>Přepěťové ochrany a svodiče bleskových proudů typu 1/2/3/1+2/2+3 se zapojením vodičů  bez krytu/s krytem/ve skříni/výměnný modul</t>
  </si>
  <si>
    <t>EL_Mont_020</t>
  </si>
  <si>
    <t>Stykače jedno/vícepolové stejnosměrné/střídavé D-Y/reverzní/speciální se zapojením vodičů bez krytu/s krytem/ve skříni</t>
  </si>
  <si>
    <t>EL_Mont_021</t>
  </si>
  <si>
    <t>Součásti stykačů/ relé jistících nadproudových ochran/ pomocné kontakty se zapojením</t>
  </si>
  <si>
    <t>EL_Mont_022</t>
  </si>
  <si>
    <t>Tlačítkové/spínačové ovladače nástěnné v krabici s/bez optické signalizace pro prostory normální/do vlhka včetně zapojení vodičů</t>
  </si>
  <si>
    <t>EL_Mont_023</t>
  </si>
  <si>
    <t>Signální přístroje optické/akustické pro prostory normální/do vlhka včetně zapojení vodičů</t>
  </si>
  <si>
    <t>EL_Mont_024</t>
  </si>
  <si>
    <t>Rozváděče/rozvodnice oceloplechové/plastové/kombinované bez zapojení vodičů</t>
  </si>
  <si>
    <t>EL_Mont_025</t>
  </si>
  <si>
    <t>Pojistkové skříně přípojkové/rozpojovací plastové/tenkocementové do výklenku/na sloup/kompaktní pilíř bez zapojení vodičů a pojistkových vložek</t>
  </si>
  <si>
    <t>EL_Mont_026</t>
  </si>
  <si>
    <t>Svítidla pro zářivky/LED nouzové/evakuační/nouzový modul/ostatní pro prostory normální/do vlhka/na hořlavé povrchy na povrch/závěsné včetně zdrojů a zapojení</t>
  </si>
  <si>
    <t>EL_Mont_027</t>
  </si>
  <si>
    <t>Svítidla LED bodové/plošné/liniové/reflektor kryt/mřížka pro prostory normální/do vlhka/na hořlavé povrchy na povrch/závěsné včetně zapojení vodičů</t>
  </si>
  <si>
    <t>EL_Mont_028</t>
  </si>
  <si>
    <t>Svítidla LED reflektor kryt pro prostory venkovní/do mokra na sloup včetně zapojení vodičů</t>
  </si>
  <si>
    <t>EL_Mont_029</t>
  </si>
  <si>
    <t>Elektrické zařízení 230V s popisem názvu/technických parametrů/účelu/funkce uvedené v TD včetně zapojení vodičů</t>
  </si>
  <si>
    <t>EL_Mont_030</t>
  </si>
  <si>
    <t>Elektrické zařízení 400V s popisem názvu/technických parametrů/účelu/funkce uvedené v TD včetně zapojení vodičů</t>
  </si>
  <si>
    <t>EL_Mont_031</t>
  </si>
  <si>
    <t xml:space="preserve">Uzemňovací vedení na povrchu/v zemi lanem/dráte/páskou/zemní tyčí/zemní deskou s propojením/připojením pomocí svorek/svárů </t>
  </si>
  <si>
    <t>EL_Mont_032</t>
  </si>
  <si>
    <t>Jímací a svodové vedení s podpěrami/bez podpěr s propojením/připojením pomocí svorek a jímači/jiskřišti/tvarováním prvků/ochrannými prvky/označením</t>
  </si>
  <si>
    <t>EL_Mont_033</t>
  </si>
  <si>
    <t>Ochranné pospojování volně/pevně/pod omítku a prostředky pro zlepšení uzemnění</t>
  </si>
  <si>
    <t>EL_REV_001</t>
  </si>
  <si>
    <t>Celková prohlídka a vyhotovení revizní zprávy</t>
  </si>
  <si>
    <t>EL_REV_002</t>
  </si>
  <si>
    <t xml:space="preserve">Rozvodná zařízení/přípojkové skříně/rozpojovací a jistiíc skříně/rozváděče/rozvodny nn kontrola stavu </t>
  </si>
  <si>
    <t>EL_REV_003</t>
  </si>
  <si>
    <t>Elektrická instalace kontrola stavu včetně instalačních/ovládacích/jistících prvků bez spotřebičů v normálním/nebezpečném prostoru</t>
  </si>
  <si>
    <t>EL_REV_004</t>
  </si>
  <si>
    <t>Elektrická instalace kontrola stavu včetně instalačních/ovládacích/jistících prvků bez spotřebičů ve zvlášť nebezpečném prosotru/prostoru SNV</t>
  </si>
  <si>
    <t>EL_REV_005</t>
  </si>
  <si>
    <t>Hromosvody kontrola stavu tyčového jímače/mřížové soustavy/svodů</t>
  </si>
  <si>
    <t>EL_REV_006</t>
  </si>
  <si>
    <t>Měření při revizích U/I/P/A/cos fi/Riso/Rp/Ra/Zs/RCD/SPD v přípojové skříni/rozváděči/na spotřebičích včetně příplatků</t>
  </si>
  <si>
    <t>EL_ZEM_001</t>
  </si>
  <si>
    <t>u silnice/ve volném terénu/v zastavěném prostoru</t>
  </si>
  <si>
    <t>Nhod</t>
  </si>
  <si>
    <t>EL_ZEM_002</t>
  </si>
  <si>
    <t>Sejmutí ornice/drnu odstraněn travnatého/dřevitého porostu</t>
  </si>
  <si>
    <t>EL_ZEM_003</t>
  </si>
  <si>
    <t>Ruční výkop v hornině tř.1÷5 a zához jakékoliv třídy zhutněné po vrstvách</t>
  </si>
  <si>
    <t>EL_ZEM_004</t>
  </si>
  <si>
    <t>Ručně/strojně v hornině tř.3/4 s výhozem výkopku a případným naložením libovolný rozměr a zarovnáním po strojním výkopu</t>
  </si>
  <si>
    <t>EL_ZEM_005</t>
  </si>
  <si>
    <t>Pevné spojení páskových zemničů svaření a ošetřením</t>
  </si>
  <si>
    <t>EL_ZEM_006</t>
  </si>
  <si>
    <t>Kompaktní pilíř s betonovou základnou do připravené jámy s obsypem/pěchováním</t>
  </si>
  <si>
    <t>EL_ZEM_007</t>
  </si>
  <si>
    <t>Kabelové lože bez zakrytí z prosáté zeminy/kopaného písku/písku a cementu vč. dodávky materiálu</t>
  </si>
  <si>
    <t>EL_ZEM_008</t>
  </si>
  <si>
    <t>Křížení s vedením silovým/sdělovacím chráničkou HDPE NTL/STL/VTL plynu/vodovodním/kanalizačním betonovým žlabem s úpravou dna výkopu vč. dodávky krycího materiálu</t>
  </si>
  <si>
    <t>EL_ZEM_009</t>
  </si>
  <si>
    <t>Výstražná fólie vč. dodávky krycího materiálu</t>
  </si>
  <si>
    <t>EL_ZEM_010</t>
  </si>
  <si>
    <t>Nezapažená kabelová rýha v zemině tř.3,4 s jedním přehozem nebo shozením z vozidel bez pěchování libovolný rozměr</t>
  </si>
  <si>
    <t>EL_ZEM_011</t>
  </si>
  <si>
    <t>Nezapažená kabelová rýha strojně z vozidel bez zhutnění ve volném terénu/v zástavbě</t>
  </si>
  <si>
    <t>EL_ZEM_012</t>
  </si>
  <si>
    <t>Naložení na motorové vozidlo odvoz a složení na skládce cesta tam a zpět vč. příplatků za km</t>
  </si>
  <si>
    <t>EL_ZEM_013</t>
  </si>
  <si>
    <t>Svislá doprava suti a vybouraných hmot a odvoz vč příplatků za podlaží</t>
  </si>
  <si>
    <t>EL_ZEM_014</t>
  </si>
  <si>
    <t xml:space="preserve">Drn s osetím povrchu trávou a postřikem  </t>
  </si>
  <si>
    <t>EL_ZEM_015</t>
  </si>
  <si>
    <t>Provizorní úprava v přírodní hornině tř.1÷5</t>
  </si>
  <si>
    <t>Zastřešení nádrže pomocí sloupu a plachty vyvěšené na lanech a zavětrované kurtny v cca 3,00 m na nádrž</t>
  </si>
  <si>
    <t>122251106</t>
  </si>
  <si>
    <t>Odkopávky a prokopávky nezapažené v hornině třídy těžitelnosti I skupiny 3 objem do 5000 m3 strojně</t>
  </si>
  <si>
    <t>5671141PC</t>
  </si>
  <si>
    <t>Zakalení podkladu betonem C16/20 tl 50mm</t>
  </si>
  <si>
    <t>564771111</t>
  </si>
  <si>
    <t>Podklad z kameniva hrubého drceného vel. 32-63 mm plochy přes 100 m2 tl 250 mm</t>
  </si>
  <si>
    <t>564861111</t>
  </si>
  <si>
    <t>Podklad ze štěrkodrtě ŠD plochy přes 100 m2 tl 200 mm</t>
  </si>
  <si>
    <t>565165112</t>
  </si>
  <si>
    <t>Asfaltový beton vrstva podkladní ACP 16 (obalované kamenivo OKS) tl 90 mm š do 3 m</t>
  </si>
  <si>
    <t>573111112</t>
  </si>
  <si>
    <t>Postřik živičný infiltrační s posypem z asfaltu množství 1 kg/m2</t>
  </si>
  <si>
    <t>573211107</t>
  </si>
  <si>
    <t>Postřik živičný spojovací z asfaltu v množství 0,30 kg/m2</t>
  </si>
  <si>
    <t>577144141</t>
  </si>
  <si>
    <t>Asfaltový beton vrstva obrusná ACO 11 (ABS) tl 50 mm š přes 3 m z modifikovaného asfaltu</t>
  </si>
  <si>
    <t>59245015</t>
  </si>
  <si>
    <t>dlažba zámková betonová tvaru I 200x165mm tl 60mm přírodní</t>
  </si>
  <si>
    <t>596211123</t>
  </si>
  <si>
    <t>Kladení zámkové dlažby komunikací pro pěší ručně tl 60 mm skupiny B pl přes 300 m2</t>
  </si>
  <si>
    <t>59217017</t>
  </si>
  <si>
    <t>obrubník betonový chodníkový 1000x100x250mm</t>
  </si>
  <si>
    <t>916131213</t>
  </si>
  <si>
    <t>Osazení silničního obrubníku betonového stojatého s boční opěrou do lože z betonu prostého</t>
  </si>
  <si>
    <t>916231213</t>
  </si>
  <si>
    <t>Osazení chodníkového obrubníku betonového stojatého s boční opěrou do lože z betonu prostého</t>
  </si>
  <si>
    <t>919735112</t>
  </si>
  <si>
    <t>Řezání stávajícího živičného krytu hl přes 50 do 100 mm</t>
  </si>
  <si>
    <t>Recyklace stavebního betonového a železobetonového a asfaltového podkladu pro zpětné užití v rámci stavby</t>
  </si>
  <si>
    <t>998225111</t>
  </si>
  <si>
    <t>Přesun hmot pro pozemní komunikace s krytem z kamene, monolitickým betonovým nebo živičným</t>
  </si>
  <si>
    <t>7679_001</t>
  </si>
  <si>
    <t>D+M posuvná ruční brána, žárově zinkovaná, s výplní s 2D svařovanou sítí šířka 6,0 m, včetně základové konstrukce</t>
  </si>
  <si>
    <t>01202-SO04a</t>
  </si>
  <si>
    <t>01202-SO04b</t>
  </si>
  <si>
    <t>01202-SO04c</t>
  </si>
  <si>
    <t>113107442</t>
  </si>
  <si>
    <t>Odstranění podkladu živičných tl přes 50 do 100 mm při překopech strojně pl do 15 m2</t>
  </si>
  <si>
    <t>564761111</t>
  </si>
  <si>
    <t>Podklad z kameniva hrubého drceného vel. 32-63 mm tl 200 mm</t>
  </si>
  <si>
    <t>Zakalení podkladu betonem C16/20  tl 50mm</t>
  </si>
  <si>
    <t>Asfaltový beton vrstva obrusná ACO 11 (ABS) tř. I tl 50 mm š přes 3 m z modifikovaného asfaltu</t>
  </si>
  <si>
    <t>28613110</t>
  </si>
  <si>
    <t>potrubí vodovodní jednovrstvé PE100 RC PN 16 SDR11 32x3,0mm</t>
  </si>
  <si>
    <t>871161211</t>
  </si>
  <si>
    <t>Montáž potrubí z PE100 RC SDR 11 otevřený výkop svařovaných elektrotvarovkou d 32 x 3,0 mm</t>
  </si>
  <si>
    <t>SUB</t>
  </si>
  <si>
    <t>X395</t>
  </si>
  <si>
    <t>elektrotvarovka d32</t>
  </si>
  <si>
    <t>977151117</t>
  </si>
  <si>
    <t>Jádrové vrty diamantovými korunkami do stavebních materiálů D přes 80 do 90 mm</t>
  </si>
  <si>
    <t>997013645</t>
  </si>
  <si>
    <t>Poplatek za uložení na skládce (skládkovné) odpadu asfaltového bez dehtu kód odpadu 17 03 02</t>
  </si>
  <si>
    <t>722190401</t>
  </si>
  <si>
    <t>Vyvedení a upevnění výpustku DN do 25</t>
  </si>
  <si>
    <t>722221135</t>
  </si>
  <si>
    <t>Ventil výtokový G 3/4" s jedním závitem</t>
  </si>
  <si>
    <t>soubor</t>
  </si>
  <si>
    <t>X1211</t>
  </si>
  <si>
    <t>Systémové těsnění d32 do betonové šachty, prostupové řetězové těsnění 5xTS310</t>
  </si>
  <si>
    <t>01202-SO06c1</t>
  </si>
  <si>
    <t>01202-SO06c2</t>
  </si>
  <si>
    <t>01202-SO06c3</t>
  </si>
  <si>
    <t>Zhotovitel:</t>
  </si>
  <si>
    <t>dle výběrového řízení</t>
  </si>
  <si>
    <t>DZV R.N.K. a.s._Ještětice_Sklad kejdy-Cenová nabídka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</si>
</sst>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</numFmts>
  <fonts count="23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12"/>
      <color rgb="FFC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3" borderId="0" xfId="0" applyFont="1" applyFill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shrinkToFit="1"/>
    </xf>
    <xf numFmtId="0" fontId="0" fillId="0" borderId="4" xfId="0" applyBorder="1"/>
    <xf numFmtId="0" fontId="6" fillId="0" borderId="4" xfId="0" applyFont="1" applyBorder="1"/>
    <xf numFmtId="0" fontId="21" fillId="0" borderId="0" xfId="0" applyFont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22" fillId="0" borderId="0" xfId="0" applyFont="1"/>
    <xf numFmtId="0" fontId="22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15" fillId="0" borderId="1" xfId="0" applyFont="1" applyBorder="1"/>
    <xf numFmtId="0" fontId="2" fillId="0" borderId="0" xfId="0" applyFont="1" applyAlignment="1">
      <alignment vertical="top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4" fontId="5" fillId="0" borderId="0" xfId="0" applyNumberFormat="1" applyFont="1" applyAlignment="1">
      <alignment vertical="top"/>
    </xf>
    <xf numFmtId="0" fontId="4" fillId="0" borderId="0" xfId="0" applyFont="1"/>
    <xf numFmtId="164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center"/>
    </xf>
    <xf numFmtId="0" fontId="15" fillId="0" borderId="4" xfId="0" applyFont="1" applyBorder="1"/>
    <xf numFmtId="49" fontId="6" fillId="0" borderId="0" xfId="0" applyNumberFormat="1" applyFont="1"/>
    <xf numFmtId="49" fontId="6" fillId="0" borderId="1" xfId="0" applyNumberFormat="1" applyFont="1" applyBorder="1"/>
    <xf numFmtId="164" fontId="6" fillId="0" borderId="0" xfId="0" applyNumberFormat="1" applyFont="1"/>
    <xf numFmtId="164" fontId="6" fillId="0" borderId="1" xfId="0" applyNumberFormat="1" applyFont="1" applyBorder="1"/>
    <xf numFmtId="166" fontId="6" fillId="0" borderId="0" xfId="0" applyNumberFormat="1" applyFont="1"/>
    <xf numFmtId="166" fontId="10" fillId="0" borderId="0" xfId="0" applyNumberFormat="1" applyFont="1"/>
    <xf numFmtId="166" fontId="6" fillId="0" borderId="1" xfId="0" applyNumberFormat="1" applyFont="1" applyBorder="1"/>
    <xf numFmtId="164" fontId="10" fillId="0" borderId="0" xfId="0" applyNumberFormat="1" applyFont="1"/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6" fontId="5" fillId="0" borderId="0" xfId="0" applyNumberFormat="1" applyFont="1"/>
    <xf numFmtId="164" fontId="5" fillId="0" borderId="0" xfId="0" applyNumberFormat="1" applyFont="1"/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164" fontId="2" fillId="0" borderId="0" xfId="0" applyNumberFormat="1" applyFont="1"/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/>
    <xf numFmtId="164" fontId="2" fillId="0" borderId="1" xfId="0" applyNumberFormat="1" applyFont="1" applyBorder="1"/>
    <xf numFmtId="0" fontId="12" fillId="0" borderId="0" xfId="0" applyFont="1" applyAlignment="1">
      <alignment horizontal="right" vertical="top"/>
    </xf>
    <xf numFmtId="49" fontId="12" fillId="0" borderId="0" xfId="0" applyNumberFormat="1" applyFont="1" applyAlignment="1">
      <alignment horizontal="left" vertical="top" wrapText="1"/>
    </xf>
    <xf numFmtId="164" fontId="12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left" vertical="top" wrapText="1" indent="1"/>
    </xf>
    <xf numFmtId="164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 indent="2"/>
    </xf>
    <xf numFmtId="164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right" vertical="top"/>
    </xf>
    <xf numFmtId="49" fontId="13" fillId="0" borderId="0" xfId="0" applyNumberFormat="1" applyFont="1" applyAlignment="1">
      <alignment horizontal="left" vertical="top" wrapText="1" indent="3"/>
    </xf>
    <xf numFmtId="164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top"/>
    </xf>
    <xf numFmtId="1" fontId="6" fillId="0" borderId="0" xfId="0" applyNumberFormat="1" applyFont="1"/>
    <xf numFmtId="1" fontId="8" fillId="0" borderId="0" xfId="0" applyNumberFormat="1" applyFont="1"/>
    <xf numFmtId="49" fontId="10" fillId="0" borderId="0" xfId="0" applyNumberFormat="1" applyFont="1"/>
    <xf numFmtId="165" fontId="6" fillId="0" borderId="0" xfId="0" applyNumberFormat="1" applyFont="1"/>
    <xf numFmtId="1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right" vertical="top"/>
    </xf>
    <xf numFmtId="1" fontId="12" fillId="0" borderId="0" xfId="0" applyNumberFormat="1" applyFont="1"/>
    <xf numFmtId="49" fontId="12" fillId="0" borderId="0" xfId="0" applyNumberFormat="1" applyFont="1"/>
    <xf numFmtId="166" fontId="12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/>
    <xf numFmtId="1" fontId="11" fillId="0" borderId="0" xfId="0" applyNumberFormat="1" applyFont="1" applyAlignment="1">
      <alignment horizontal="right" vertical="top"/>
    </xf>
    <xf numFmtId="1" fontId="11" fillId="0" borderId="0" xfId="0" applyNumberFormat="1" applyFont="1"/>
    <xf numFmtId="49" fontId="11" fillId="0" borderId="0" xfId="0" applyNumberFormat="1" applyFont="1"/>
    <xf numFmtId="49" fontId="11" fillId="0" borderId="0" xfId="0" applyNumberFormat="1" applyFont="1" applyAlignment="1">
      <alignment horizontal="left" vertical="top" wrapText="1"/>
    </xf>
    <xf numFmtId="166" fontId="11" fillId="0" borderId="0" xfId="0" applyNumberFormat="1" applyFont="1"/>
    <xf numFmtId="165" fontId="11" fillId="0" borderId="0" xfId="0" applyNumberFormat="1" applyFont="1"/>
    <xf numFmtId="164" fontId="11" fillId="0" borderId="0" xfId="0" applyNumberFormat="1" applyFont="1"/>
    <xf numFmtId="1" fontId="7" fillId="0" borderId="0" xfId="0" applyNumberFormat="1" applyFont="1" applyAlignment="1">
      <alignment horizontal="right" vertical="top"/>
    </xf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/>
    <xf numFmtId="165" fontId="7" fillId="0" borderId="0" xfId="0" applyNumberFormat="1" applyFont="1"/>
    <xf numFmtId="164" fontId="7" fillId="0" borderId="0" xfId="0" applyNumberFormat="1" applyFont="1"/>
    <xf numFmtId="1" fontId="13" fillId="0" borderId="0" xfId="0" applyNumberFormat="1" applyFont="1" applyAlignment="1">
      <alignment horizontal="right" vertical="top"/>
    </xf>
    <xf numFmtId="1" fontId="13" fillId="0" borderId="0" xfId="0" applyNumberFormat="1" applyFont="1"/>
    <xf numFmtId="49" fontId="13" fillId="0" borderId="0" xfId="0" applyNumberFormat="1" applyFont="1"/>
    <xf numFmtId="49" fontId="13" fillId="0" borderId="0" xfId="0" applyNumberFormat="1" applyFont="1" applyAlignment="1">
      <alignment horizontal="left" vertical="top" wrapText="1"/>
    </xf>
    <xf numFmtId="166" fontId="13" fillId="0" borderId="0" xfId="0" applyNumberFormat="1" applyFont="1"/>
    <xf numFmtId="165" fontId="13" fillId="0" borderId="0" xfId="0" applyNumberFormat="1" applyFont="1"/>
    <xf numFmtId="164" fontId="13" fillId="0" borderId="0" xfId="0" applyNumberFormat="1" applyFont="1"/>
    <xf numFmtId="1" fontId="14" fillId="0" borderId="0" xfId="0" applyNumberFormat="1" applyFont="1" applyAlignment="1">
      <alignment horizontal="right" vertical="top"/>
    </xf>
    <xf numFmtId="1" fontId="14" fillId="0" borderId="2" xfId="0" applyNumberFormat="1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right" vertical="top"/>
    </xf>
    <xf numFmtId="49" fontId="14" fillId="0" borderId="3" xfId="0" applyNumberFormat="1" applyFont="1" applyBorder="1" applyAlignment="1">
      <alignment horizontal="left" vertical="top" wrapText="1"/>
    </xf>
    <xf numFmtId="166" fontId="14" fillId="0" borderId="3" xfId="0" applyNumberFormat="1" applyFont="1" applyBorder="1" applyAlignment="1">
      <alignment horizontal="right" vertical="top"/>
    </xf>
    <xf numFmtId="165" fontId="14" fillId="0" borderId="3" xfId="0" applyNumberFormat="1" applyFont="1" applyBorder="1" applyAlignment="1" applyProtection="1">
      <alignment horizontal="right" vertical="top"/>
      <protection locked="0"/>
    </xf>
    <xf numFmtId="164" fontId="14" fillId="0" borderId="3" xfId="0" applyNumberFormat="1" applyFont="1" applyBorder="1" applyAlignment="1">
      <alignment horizontal="right" vertical="top"/>
    </xf>
    <xf numFmtId="0" fontId="19" fillId="0" borderId="0" xfId="0" applyFont="1" applyAlignment="1">
      <alignment horizontal="center" vertical="center" shrinkToFit="1"/>
    </xf>
    <xf numFmtId="0" fontId="20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4" borderId="0" xfId="0" applyFont="1" applyFill="1" applyAlignment="1" applyProtection="1">
      <alignment vertical="top"/>
      <protection locked="0"/>
    </xf>
    <xf numFmtId="0" fontId="0" fillId="4" borderId="0" xfId="0" applyFill="1" applyAlignment="1" applyProtection="1">
      <alignment vertical="top"/>
      <protection locked="0"/>
    </xf>
    <xf numFmtId="165" fontId="14" fillId="4" borderId="3" xfId="0" applyNumberFormat="1" applyFont="1" applyFill="1" applyBorder="1" applyAlignment="1" applyProtection="1">
      <alignment horizontal="right" vertical="top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1</xdr:row>
      <xdr:rowOff>9525</xdr:rowOff>
    </xdr:from>
    <xdr:to>
      <xdr:col>7</xdr:col>
      <xdr:colOff>962025</xdr:colOff>
      <xdr:row>3</xdr:row>
      <xdr:rowOff>85725</xdr:rowOff>
    </xdr:to>
    <xdr:pic>
      <xdr:nvPicPr>
        <xdr:cNvPr id="1025" name="&lt;#ecLogo&gt;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44"/>
  <sheetViews>
    <sheetView showGridLines="0" view="pageBreakPreview" topLeftCell="B1" zoomScaleNormal="100" zoomScaleSheetLayoutView="100" workbookViewId="0">
      <selection activeCell="F21" sqref="F21"/>
    </sheetView>
  </sheetViews>
  <sheetFormatPr defaultColWidth="9.140625" defaultRowHeight="8.25" x14ac:dyDescent="0.15"/>
  <cols>
    <col min="1" max="1" width="9.140625" style="2" hidden="1" customWidth="1"/>
    <col min="2" max="2" width="4.7109375" style="2" customWidth="1"/>
    <col min="3" max="8" width="14.7109375" style="2" customWidth="1"/>
    <col min="9" max="9" width="9.140625" style="2" customWidth="1"/>
    <col min="10" max="11" width="9.140625" style="2"/>
    <col min="12" max="12" width="56" style="2" hidden="1" customWidth="1"/>
    <col min="13" max="16384" width="9.140625" style="2"/>
  </cols>
  <sheetData>
    <row r="1" spans="1:12" ht="11.25" x14ac:dyDescent="0.2">
      <c r="A1" s="7"/>
      <c r="B1" s="7"/>
      <c r="C1" s="13" t="s">
        <v>16</v>
      </c>
    </row>
    <row r="2" spans="1:12" ht="11.25" x14ac:dyDescent="0.2">
      <c r="A2" s="9">
        <v>0</v>
      </c>
      <c r="C2" s="13" t="s">
        <v>17</v>
      </c>
    </row>
    <row r="3" spans="1:12" ht="11.25" customHeight="1" x14ac:dyDescent="0.2">
      <c r="A3" s="9">
        <f t="array" ref="A3">INDEX(VAT_RATES,MATCH(0,COUNTIF($A$1:A2,VAT_RATES),0))</f>
        <v>21</v>
      </c>
      <c r="C3" s="13" t="s">
        <v>18</v>
      </c>
      <c r="D3" s="116" t="s">
        <v>19</v>
      </c>
      <c r="E3" s="117"/>
      <c r="F3" s="117"/>
      <c r="G3" s="117"/>
    </row>
    <row r="4" spans="1:12" ht="11.25" customHeight="1" x14ac:dyDescent="0.2">
      <c r="A4" s="9" t="e">
        <f t="array" ref="A4">INDEX(VAT_RATES,MATCH(0,COUNTIF($A$1:A3,VAT_RATES),0))</f>
        <v>#N/A</v>
      </c>
      <c r="C4" s="14"/>
      <c r="D4" s="117"/>
      <c r="E4" s="117"/>
      <c r="F4" s="117"/>
      <c r="G4" s="117"/>
    </row>
    <row r="5" spans="1:12" ht="12.75" x14ac:dyDescent="0.2">
      <c r="A5" s="9" t="e">
        <f t="array" ref="A5">INDEX(VAT_RATES,MATCH(0,COUNTIF($A$1:A4,VAT_RATES),0))</f>
        <v>#N/A</v>
      </c>
      <c r="C5" s="15"/>
      <c r="D5" s="16"/>
      <c r="E5" s="16"/>
      <c r="F5" s="16"/>
      <c r="G5" s="16"/>
      <c r="H5" s="16"/>
      <c r="L5" s="17"/>
    </row>
    <row r="6" spans="1:12" ht="12.75" customHeight="1" x14ac:dyDescent="0.15">
      <c r="A6" s="9">
        <f>SUMIF(GROUP_ID,"",ITEM_PRICES)</f>
        <v>0</v>
      </c>
      <c r="C6" s="18"/>
      <c r="D6" s="18"/>
      <c r="E6" s="18"/>
      <c r="F6" s="18"/>
      <c r="G6" s="18"/>
      <c r="H6" s="18"/>
      <c r="K6" s="6"/>
      <c r="L6" s="6"/>
    </row>
    <row r="7" spans="1:12" s="11" customFormat="1" ht="15.2" customHeight="1" x14ac:dyDescent="0.2">
      <c r="A7" s="11">
        <f>IF(ISNUMBER($A$3),SUMIF(VAT_RATES,$A$3,ITEM_PRICES),0)</f>
        <v>0</v>
      </c>
      <c r="C7" s="19"/>
      <c r="D7" s="20"/>
      <c r="E7" s="120" t="s">
        <v>20</v>
      </c>
      <c r="F7" s="120"/>
      <c r="G7" s="20"/>
      <c r="H7" s="20"/>
      <c r="I7" s="12"/>
      <c r="J7" s="21"/>
      <c r="K7" s="21"/>
      <c r="L7" s="22" t="s">
        <v>21</v>
      </c>
    </row>
    <row r="8" spans="1:12" x14ac:dyDescent="0.15">
      <c r="A8" s="9">
        <f>IF(ISNUMBER($A$4),SUMIF(VAT_RATES,$A$4,ITEM_PRICES),0)</f>
        <v>0</v>
      </c>
      <c r="C8" s="18"/>
      <c r="D8" s="18"/>
      <c r="E8" s="18"/>
      <c r="F8" s="18"/>
      <c r="G8" s="18"/>
      <c r="H8" s="18"/>
      <c r="K8" s="6"/>
      <c r="L8" s="23">
        <f ca="1">CELL("width",E8)+CELL("width",F8)+CELL("width",G8)+CELL("width",H8)</f>
        <v>56</v>
      </c>
    </row>
    <row r="9" spans="1:12" customFormat="1" ht="12.75" x14ac:dyDescent="0.2">
      <c r="A9">
        <f>IF(ISNUMBER($A$5),SUMIF(VAT_RATES,$A$5,ITEM_PRICES),0)</f>
        <v>0</v>
      </c>
      <c r="C9" s="1"/>
      <c r="D9" s="24" t="s">
        <v>22</v>
      </c>
      <c r="E9" s="121"/>
      <c r="F9" s="122"/>
      <c r="G9" s="122"/>
      <c r="H9" s="122"/>
      <c r="J9" s="26"/>
      <c r="K9" s="26"/>
      <c r="L9" s="25">
        <f>E9</f>
        <v>0</v>
      </c>
    </row>
    <row r="10" spans="1:12" customFormat="1" ht="12.75" x14ac:dyDescent="0.2">
      <c r="A10" t="str">
        <f>IF($A7=0,"","DPH " &amp; $A3 &amp; " % ze základny: " &amp; TEXT($A7,"# ##0"))</f>
        <v/>
      </c>
      <c r="C10" s="1"/>
      <c r="D10" s="24" t="s">
        <v>23</v>
      </c>
      <c r="E10" s="122" t="s">
        <v>24</v>
      </c>
      <c r="F10" s="122"/>
      <c r="G10" s="122"/>
      <c r="H10" s="122"/>
      <c r="J10" s="26"/>
      <c r="K10" s="26"/>
      <c r="L10" s="25" t="str">
        <f>E10</f>
        <v>DZV R.N.K. a.s._Ještětice_Sklad kejdy-Cenová nabídka - kopie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24" t="s">
        <v>25</v>
      </c>
      <c r="E11" s="121"/>
      <c r="F11" s="122"/>
      <c r="G11" s="122"/>
      <c r="H11" s="122"/>
      <c r="J11" s="26"/>
      <c r="K11" s="26"/>
      <c r="L11" s="25">
        <f>E11</f>
        <v>0</v>
      </c>
    </row>
    <row r="12" spans="1:12" x14ac:dyDescent="0.15">
      <c r="A12" s="9" t="str">
        <f>IF($A9=0,"","DPH " &amp; $A5 &amp; " % ze základny: " &amp; TEXT($A9,"# ##0"))</f>
        <v/>
      </c>
      <c r="C12" s="27"/>
      <c r="D12" s="27"/>
      <c r="E12" s="27"/>
      <c r="F12" s="27"/>
      <c r="G12" s="27"/>
      <c r="H12" s="27"/>
      <c r="J12" s="6"/>
      <c r="K12" s="6"/>
    </row>
    <row r="13" spans="1:12" x14ac:dyDescent="0.15">
      <c r="A13" s="9" t="str">
        <f>IF($A7=0,"",$A7*$A3/100)</f>
        <v/>
      </c>
      <c r="C13" s="18"/>
      <c r="D13" s="18"/>
      <c r="E13" s="18"/>
      <c r="F13" s="18"/>
      <c r="G13" s="18"/>
      <c r="H13" s="18"/>
      <c r="J13" s="6"/>
      <c r="K13" s="6"/>
    </row>
    <row r="14" spans="1:12" s="12" customFormat="1" ht="15.75" x14ac:dyDescent="0.25">
      <c r="A14" s="12" t="str">
        <f>IF($A8=0,"",$A8*$A4/100)</f>
        <v/>
      </c>
      <c r="C14" s="11"/>
      <c r="D14" s="11"/>
      <c r="E14" s="118" t="s">
        <v>26</v>
      </c>
      <c r="F14" s="119"/>
      <c r="G14" s="11"/>
      <c r="H14" s="11"/>
      <c r="J14" s="21"/>
      <c r="K14" s="21"/>
    </row>
    <row r="15" spans="1:12" x14ac:dyDescent="0.15">
      <c r="A15" s="9" t="str">
        <f>IF($A9=0,"",$A9*$A5/100)</f>
        <v/>
      </c>
      <c r="C15" s="18"/>
      <c r="D15" s="18"/>
      <c r="E15" s="18"/>
      <c r="F15" s="18"/>
      <c r="G15" s="18"/>
      <c r="H15" s="18"/>
      <c r="J15" s="6"/>
      <c r="K15" s="6"/>
    </row>
    <row r="16" spans="1:12" customFormat="1" ht="12.75" x14ac:dyDescent="0.2">
      <c r="A16">
        <f>SUM(A13:A15)</f>
        <v>0</v>
      </c>
      <c r="C16" s="1"/>
      <c r="D16" s="24" t="s">
        <v>993</v>
      </c>
      <c r="E16" s="123" t="s">
        <v>994</v>
      </c>
      <c r="F16" s="124"/>
      <c r="G16" s="124"/>
      <c r="H16" s="124"/>
      <c r="J16" s="26"/>
      <c r="K16" s="26"/>
    </row>
    <row r="17" spans="1:12" x14ac:dyDescent="0.15">
      <c r="A17" s="6"/>
      <c r="B17" s="6"/>
      <c r="C17" s="27"/>
      <c r="D17" s="27"/>
      <c r="E17" s="27"/>
      <c r="F17" s="27"/>
      <c r="G17" s="27"/>
      <c r="H17" s="27"/>
      <c r="J17" s="6"/>
      <c r="K17" s="6"/>
    </row>
    <row r="18" spans="1:12" x14ac:dyDescent="0.15">
      <c r="C18" s="18"/>
      <c r="D18" s="18"/>
      <c r="E18" s="18"/>
      <c r="F18" s="18"/>
      <c r="G18" s="18"/>
      <c r="H18" s="18"/>
      <c r="J18" s="6"/>
      <c r="K18" s="6"/>
    </row>
    <row r="19" spans="1:12" s="12" customFormat="1" ht="15.75" x14ac:dyDescent="0.25">
      <c r="C19" s="11"/>
      <c r="D19" s="29"/>
      <c r="E19" s="118" t="s">
        <v>29</v>
      </c>
      <c r="F19" s="119"/>
      <c r="G19" s="11"/>
      <c r="H19" s="11"/>
      <c r="J19" s="21"/>
      <c r="K19" s="21"/>
    </row>
    <row r="20" spans="1:12" x14ac:dyDescent="0.15">
      <c r="C20" s="18"/>
      <c r="D20" s="18"/>
      <c r="E20" s="18"/>
      <c r="F20" s="18"/>
      <c r="G20" s="18"/>
      <c r="H20" s="18"/>
      <c r="J20" s="6"/>
      <c r="K20" s="6"/>
    </row>
    <row r="21" spans="1:12" customFormat="1" ht="12.75" x14ac:dyDescent="0.2">
      <c r="C21" s="1"/>
      <c r="D21" s="24" t="s">
        <v>27</v>
      </c>
      <c r="E21" s="28" t="s">
        <v>28</v>
      </c>
      <c r="F21" s="28"/>
      <c r="G21" s="28"/>
      <c r="H21" s="28"/>
      <c r="J21" s="26"/>
      <c r="K21" s="26"/>
    </row>
    <row r="22" spans="1:12" x14ac:dyDescent="0.15">
      <c r="C22" s="27"/>
      <c r="D22" s="27"/>
      <c r="E22" s="27"/>
      <c r="F22" s="27"/>
      <c r="G22" s="27"/>
      <c r="H22" s="27"/>
      <c r="J22" s="6"/>
      <c r="K22" s="6"/>
    </row>
    <row r="23" spans="1:12" x14ac:dyDescent="0.15">
      <c r="C23" s="18"/>
      <c r="D23" s="30"/>
      <c r="E23" s="18"/>
      <c r="F23" s="18"/>
      <c r="G23" s="18"/>
      <c r="H23" s="18"/>
      <c r="J23" s="6"/>
      <c r="K23" s="6"/>
    </row>
    <row r="24" spans="1:12" s="12" customFormat="1" ht="15.75" x14ac:dyDescent="0.25">
      <c r="C24" s="11"/>
      <c r="D24" s="29"/>
      <c r="E24" s="118" t="s">
        <v>30</v>
      </c>
      <c r="F24" s="119"/>
      <c r="G24" s="11"/>
      <c r="H24" s="11"/>
      <c r="J24" s="21"/>
      <c r="K24" s="21"/>
    </row>
    <row r="25" spans="1:12" x14ac:dyDescent="0.15">
      <c r="C25" s="18"/>
      <c r="D25" s="30"/>
      <c r="E25" s="18"/>
      <c r="F25" s="18"/>
      <c r="G25" s="18"/>
      <c r="H25" s="18"/>
      <c r="J25" s="6"/>
      <c r="K25" s="6"/>
    </row>
    <row r="26" spans="1:12" customFormat="1" ht="12.75" x14ac:dyDescent="0.2">
      <c r="C26" s="1"/>
      <c r="D26" s="24" t="s">
        <v>31</v>
      </c>
      <c r="E26" s="31">
        <f ca="1">INDIRECT("A6")</f>
        <v>0</v>
      </c>
      <c r="F26" s="5" t="s">
        <v>32</v>
      </c>
      <c r="G26" s="1"/>
      <c r="H26" s="1"/>
      <c r="I26" s="32"/>
      <c r="J26" s="26"/>
      <c r="K26" s="26"/>
      <c r="L26" s="26"/>
    </row>
    <row r="27" spans="1:12" customFormat="1" ht="12.75" x14ac:dyDescent="0.2">
      <c r="C27" s="1"/>
      <c r="D27" s="24"/>
      <c r="E27" s="33"/>
      <c r="F27" s="1"/>
      <c r="G27" s="1"/>
      <c r="H27" s="1"/>
      <c r="I27" s="32"/>
      <c r="J27" s="26"/>
      <c r="K27" s="26"/>
      <c r="L27" s="34"/>
    </row>
    <row r="28" spans="1:12" customFormat="1" ht="12.75" x14ac:dyDescent="0.2">
      <c r="C28" s="1"/>
      <c r="D28" s="24"/>
      <c r="E28" s="33"/>
      <c r="F28" s="1"/>
      <c r="G28" s="1"/>
      <c r="H28" s="1"/>
      <c r="I28" s="32"/>
      <c r="J28" s="26"/>
      <c r="K28" s="26"/>
      <c r="L28" s="26"/>
    </row>
    <row r="29" spans="1:12" x14ac:dyDescent="0.15">
      <c r="C29" s="35"/>
      <c r="D29" s="35"/>
      <c r="E29" s="35"/>
      <c r="F29" s="35"/>
      <c r="G29" s="35"/>
      <c r="H29" s="35"/>
    </row>
    <row r="30" spans="1:12" x14ac:dyDescent="0.15">
      <c r="C30" s="7"/>
    </row>
    <row r="31" spans="1:12" x14ac:dyDescent="0.15">
      <c r="C31" s="7"/>
    </row>
    <row r="32" spans="1:12" x14ac:dyDescent="0.15">
      <c r="C32" s="7"/>
    </row>
    <row r="33" spans="3:3" x14ac:dyDescent="0.15">
      <c r="C33" s="7"/>
    </row>
    <row r="34" spans="3:3" x14ac:dyDescent="0.15">
      <c r="C34" s="7"/>
    </row>
    <row r="35" spans="3:3" x14ac:dyDescent="0.15">
      <c r="C35" s="7"/>
    </row>
    <row r="36" spans="3:3" x14ac:dyDescent="0.15">
      <c r="C36" s="7"/>
    </row>
    <row r="37" spans="3:3" x14ac:dyDescent="0.15">
      <c r="C37" s="7"/>
    </row>
    <row r="38" spans="3:3" x14ac:dyDescent="0.15">
      <c r="C38" s="7"/>
    </row>
    <row r="39" spans="3:3" x14ac:dyDescent="0.15">
      <c r="C39" s="7"/>
    </row>
    <row r="40" spans="3:3" x14ac:dyDescent="0.15">
      <c r="C40" s="7"/>
    </row>
    <row r="41" spans="3:3" x14ac:dyDescent="0.15">
      <c r="C41" s="7"/>
    </row>
    <row r="42" spans="3:3" x14ac:dyDescent="0.15">
      <c r="C42" s="7"/>
    </row>
    <row r="43" spans="3:3" x14ac:dyDescent="0.15">
      <c r="C43" s="7"/>
    </row>
    <row r="44" spans="3:3" x14ac:dyDescent="0.15">
      <c r="C44" s="7"/>
    </row>
  </sheetData>
  <sheetProtection algorithmName="SHA-512" hashValue="DXIMtgjf8D1FX30b71Xw/p+vi/1Sg5/eIPFUu7Kme97rStQvBppsVAareMZ93Buzu6381su2Zc/Hl+EUqwrALg==" saltValue="ew/sDK3hn2lV6IFWl+tFbQ==" spinCount="100000" sheet="1" objects="1" scenarios="1"/>
  <mergeCells count="9">
    <mergeCell ref="D3:G4"/>
    <mergeCell ref="E16:H16"/>
    <mergeCell ref="E19:F19"/>
    <mergeCell ref="E24:F24"/>
    <mergeCell ref="E7:F7"/>
    <mergeCell ref="E9:H9"/>
    <mergeCell ref="E10:H10"/>
    <mergeCell ref="E11:H11"/>
    <mergeCell ref="E14:F14"/>
  </mergeCells>
  <pageMargins left="0.70866141732283505" right="0.70866141732283505" top="0.78740157480314998" bottom="0.78740157480314998" header="0.31496062992126" footer="0.31496062992126"/>
  <pageSetup paperSize="9" pageOrder="overThenDown" orientation="portrait" r:id="rId1"/>
  <headerFooter>
    <oddFooter>&amp;L&amp;8Vytvořeno systémem euroCALC4&amp;C&amp;P/&amp;N&amp;R&amp;8&amp;[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222"/>
  <sheetViews>
    <sheetView tabSelected="1" view="pageBreakPreview" zoomScaleNormal="100" zoomScaleSheetLayoutView="100" workbookViewId="0">
      <pane ySplit="4" topLeftCell="A5" activePane="bottomLeft" state="frozen"/>
      <selection pane="bottomLeft" activeCell="B239" sqref="B239"/>
    </sheetView>
  </sheetViews>
  <sheetFormatPr defaultColWidth="9.140625" defaultRowHeight="8.25" outlineLevelRow="3" x14ac:dyDescent="0.15"/>
  <cols>
    <col min="1" max="1" width="34.7109375" style="2" hidden="1" customWidth="1"/>
    <col min="2" max="2" width="80.7109375" style="2" customWidth="1"/>
    <col min="3" max="3" width="15.7109375" style="2" customWidth="1"/>
    <col min="4" max="6" width="15.7109375" style="2" hidden="1" customWidth="1"/>
    <col min="7" max="7" width="41.7109375" style="2" customWidth="1"/>
    <col min="8" max="16384" width="9.140625" style="2"/>
  </cols>
  <sheetData>
    <row r="1" spans="1:8" ht="15.75" x14ac:dyDescent="0.15">
      <c r="B1" s="19" t="s">
        <v>995</v>
      </c>
    </row>
    <row r="2" spans="1:8" ht="15.75" x14ac:dyDescent="0.15">
      <c r="B2" s="19" t="s">
        <v>351</v>
      </c>
      <c r="C2" s="38"/>
      <c r="D2" s="40"/>
      <c r="E2" s="38"/>
      <c r="F2" s="38"/>
    </row>
    <row r="3" spans="1:8" ht="7.5" customHeight="1" x14ac:dyDescent="0.15">
      <c r="A3" s="6"/>
      <c r="B3" s="36"/>
      <c r="C3" s="38"/>
      <c r="D3" s="41"/>
      <c r="E3" s="43"/>
      <c r="F3" s="43"/>
      <c r="G3" s="8"/>
    </row>
    <row r="4" spans="1:8" ht="11.25" x14ac:dyDescent="0.2">
      <c r="A4" s="4"/>
      <c r="B4" s="44" t="s">
        <v>2</v>
      </c>
      <c r="C4" s="45" t="s">
        <v>8</v>
      </c>
      <c r="D4" s="46" t="s">
        <v>10</v>
      </c>
      <c r="E4" s="45" t="s">
        <v>1</v>
      </c>
      <c r="F4" s="45" t="s">
        <v>14</v>
      </c>
      <c r="G4" s="6"/>
      <c r="H4" s="8"/>
    </row>
    <row r="5" spans="1:8" ht="7.5" customHeight="1" x14ac:dyDescent="0.15">
      <c r="B5" s="36"/>
      <c r="C5" s="38"/>
      <c r="D5" s="40"/>
      <c r="E5" s="38"/>
      <c r="F5" s="38"/>
      <c r="G5" s="8"/>
    </row>
    <row r="6" spans="1:8" ht="12" x14ac:dyDescent="0.15">
      <c r="A6" s="59" t="s">
        <v>33</v>
      </c>
      <c r="B6" s="60" t="s">
        <v>34</v>
      </c>
      <c r="C6" s="61">
        <f>VLOOKUP($A6,Zakázka!$A:$Q,10,FALSE)</f>
        <v>0</v>
      </c>
      <c r="D6" s="62">
        <f>VLOOKUP($A6,Zakázka!$A:$Q,12,FALSE)</f>
        <v>105.21553065752498</v>
      </c>
      <c r="E6" s="61">
        <f>VLOOKUP($A6,Zakázka!$A:$Q,16,FALSE)</f>
        <v>0</v>
      </c>
      <c r="F6" s="61">
        <f>VLOOKUP($A6,Zakázka!$A:$Q,17,FALSE)</f>
        <v>0</v>
      </c>
      <c r="G6" s="6"/>
      <c r="H6" s="8"/>
    </row>
    <row r="7" spans="1:8" ht="12" outlineLevel="1" collapsed="1" x14ac:dyDescent="0.15">
      <c r="A7" s="63" t="s">
        <v>35</v>
      </c>
      <c r="B7" s="64" t="s">
        <v>36</v>
      </c>
      <c r="C7" s="65">
        <f>VLOOKUP($A7,Zakázka!$A:$Q,10,FALSE)</f>
        <v>0</v>
      </c>
      <c r="D7" s="66">
        <f>VLOOKUP($A7,Zakázka!$A:$Q,12,FALSE)</f>
        <v>62.559450035414407</v>
      </c>
      <c r="E7" s="65">
        <f>VLOOKUP($A7,Zakázka!$A:$Q,16,FALSE)</f>
        <v>0</v>
      </c>
      <c r="F7" s="65">
        <f>VLOOKUP($A7,Zakázka!$A:$Q,17,FALSE)</f>
        <v>0</v>
      </c>
      <c r="G7" s="6"/>
      <c r="H7" s="8"/>
    </row>
    <row r="8" spans="1:8" ht="11.25" hidden="1" outlineLevel="2" x14ac:dyDescent="0.15">
      <c r="A8" s="67" t="s">
        <v>37</v>
      </c>
      <c r="B8" s="68" t="s">
        <v>38</v>
      </c>
      <c r="C8" s="69">
        <f>VLOOKUP($A8,Zakázka!$A:$Q,10,FALSE)</f>
        <v>0</v>
      </c>
      <c r="D8" s="70">
        <f>VLOOKUP($A8,Zakázka!$A:$Q,12,FALSE)</f>
        <v>0</v>
      </c>
      <c r="E8" s="69">
        <f>VLOOKUP($A8,Zakázka!$A:$Q,16,FALSE)</f>
        <v>0</v>
      </c>
      <c r="F8" s="69">
        <f>VLOOKUP($A8,Zakázka!$A:$Q,17,FALSE)</f>
        <v>0</v>
      </c>
      <c r="G8" s="6"/>
      <c r="H8" s="8"/>
    </row>
    <row r="9" spans="1:8" ht="10.5" hidden="1" outlineLevel="3" x14ac:dyDescent="0.15">
      <c r="A9" s="71" t="s">
        <v>39</v>
      </c>
      <c r="B9" s="72" t="s">
        <v>40</v>
      </c>
      <c r="C9" s="73">
        <f>VLOOKUP($A9,Zakázka!$A:$Q,10,FALSE)</f>
        <v>0</v>
      </c>
      <c r="D9" s="74">
        <f>VLOOKUP($A9,Zakázka!$A:$Q,12,FALSE)</f>
        <v>0</v>
      </c>
      <c r="E9" s="73">
        <f>VLOOKUP($A9,Zakázka!$A:$Q,16,FALSE)</f>
        <v>0</v>
      </c>
      <c r="F9" s="73">
        <f>VLOOKUP($A9,Zakázka!$A:$Q,17,FALSE)</f>
        <v>0</v>
      </c>
      <c r="G9" s="6"/>
      <c r="H9" s="8"/>
    </row>
    <row r="10" spans="1:8" ht="10.5" hidden="1" outlineLevel="3" x14ac:dyDescent="0.15">
      <c r="A10" s="71" t="s">
        <v>41</v>
      </c>
      <c r="B10" s="72" t="s">
        <v>42</v>
      </c>
      <c r="C10" s="73">
        <f>VLOOKUP($A10,Zakázka!$A:$Q,10,FALSE)</f>
        <v>0</v>
      </c>
      <c r="D10" s="74">
        <f>VLOOKUP($A10,Zakázka!$A:$Q,12,FALSE)</f>
        <v>0</v>
      </c>
      <c r="E10" s="73">
        <f>VLOOKUP($A10,Zakázka!$A:$Q,16,FALSE)</f>
        <v>0</v>
      </c>
      <c r="F10" s="73">
        <f>VLOOKUP($A10,Zakázka!$A:$Q,17,FALSE)</f>
        <v>0</v>
      </c>
      <c r="G10" s="6"/>
      <c r="H10" s="8"/>
    </row>
    <row r="11" spans="1:8" ht="10.5" hidden="1" outlineLevel="3" x14ac:dyDescent="0.15">
      <c r="A11" s="71" t="s">
        <v>43</v>
      </c>
      <c r="B11" s="72" t="s">
        <v>44</v>
      </c>
      <c r="C11" s="73">
        <f>VLOOKUP($A11,Zakázka!$A:$Q,10,FALSE)</f>
        <v>0</v>
      </c>
      <c r="D11" s="74">
        <f>VLOOKUP($A11,Zakázka!$A:$Q,12,FALSE)</f>
        <v>0</v>
      </c>
      <c r="E11" s="73">
        <f>VLOOKUP($A11,Zakázka!$A:$Q,16,FALSE)</f>
        <v>0</v>
      </c>
      <c r="F11" s="73">
        <f>VLOOKUP($A11,Zakázka!$A:$Q,17,FALSE)</f>
        <v>0</v>
      </c>
      <c r="G11" s="6"/>
      <c r="H11" s="8"/>
    </row>
    <row r="12" spans="1:8" ht="11.25" hidden="1" outlineLevel="2" x14ac:dyDescent="0.15">
      <c r="A12" s="67" t="s">
        <v>45</v>
      </c>
      <c r="B12" s="68" t="s">
        <v>46</v>
      </c>
      <c r="C12" s="69">
        <f>VLOOKUP($A12,Zakázka!$A:$Q,10,FALSE)</f>
        <v>0</v>
      </c>
      <c r="D12" s="70">
        <f>VLOOKUP($A12,Zakázka!$A:$Q,12,FALSE)</f>
        <v>6.5316220146144008</v>
      </c>
      <c r="E12" s="69">
        <f>VLOOKUP($A12,Zakázka!$A:$Q,16,FALSE)</f>
        <v>0</v>
      </c>
      <c r="F12" s="69">
        <f>VLOOKUP($A12,Zakázka!$A:$Q,17,FALSE)</f>
        <v>0</v>
      </c>
      <c r="G12" s="6"/>
      <c r="H12" s="8"/>
    </row>
    <row r="13" spans="1:8" ht="10.5" hidden="1" outlineLevel="3" x14ac:dyDescent="0.15">
      <c r="A13" s="71" t="s">
        <v>47</v>
      </c>
      <c r="B13" s="72" t="s">
        <v>48</v>
      </c>
      <c r="C13" s="73">
        <f>VLOOKUP($A13,Zakázka!$A:$Q,10,FALSE)</f>
        <v>0</v>
      </c>
      <c r="D13" s="74">
        <f>VLOOKUP($A13,Zakázka!$A:$Q,12,FALSE)</f>
        <v>6.5316220146144008</v>
      </c>
      <c r="E13" s="73">
        <f>VLOOKUP($A13,Zakázka!$A:$Q,16,FALSE)</f>
        <v>0</v>
      </c>
      <c r="F13" s="73">
        <f>VLOOKUP($A13,Zakázka!$A:$Q,17,FALSE)</f>
        <v>0</v>
      </c>
      <c r="G13" s="6"/>
      <c r="H13" s="8"/>
    </row>
    <row r="14" spans="1:8" ht="11.25" hidden="1" outlineLevel="2" x14ac:dyDescent="0.15">
      <c r="A14" s="67" t="s">
        <v>49</v>
      </c>
      <c r="B14" s="68" t="s">
        <v>50</v>
      </c>
      <c r="C14" s="69">
        <f>VLOOKUP($A14,Zakázka!$A:$Q,10,FALSE)</f>
        <v>0</v>
      </c>
      <c r="D14" s="70">
        <f>VLOOKUP($A14,Zakázka!$A:$Q,12,FALSE)</f>
        <v>13.807397260800002</v>
      </c>
      <c r="E14" s="69">
        <f>VLOOKUP($A14,Zakázka!$A:$Q,16,FALSE)</f>
        <v>0</v>
      </c>
      <c r="F14" s="69">
        <f>VLOOKUP($A14,Zakázka!$A:$Q,17,FALSE)</f>
        <v>0</v>
      </c>
      <c r="G14" s="6"/>
      <c r="H14" s="8"/>
    </row>
    <row r="15" spans="1:8" ht="10.5" hidden="1" outlineLevel="3" x14ac:dyDescent="0.15">
      <c r="A15" s="71" t="s">
        <v>51</v>
      </c>
      <c r="B15" s="72" t="s">
        <v>52</v>
      </c>
      <c r="C15" s="73">
        <f>VLOOKUP($A15,Zakázka!$A:$Q,10,FALSE)</f>
        <v>0</v>
      </c>
      <c r="D15" s="74">
        <f>VLOOKUP($A15,Zakázka!$A:$Q,12,FALSE)</f>
        <v>13.807397260800002</v>
      </c>
      <c r="E15" s="73">
        <f>VLOOKUP($A15,Zakázka!$A:$Q,16,FALSE)</f>
        <v>0</v>
      </c>
      <c r="F15" s="73">
        <f>VLOOKUP($A15,Zakázka!$A:$Q,17,FALSE)</f>
        <v>0</v>
      </c>
      <c r="G15" s="6"/>
      <c r="H15" s="8"/>
    </row>
    <row r="16" spans="1:8" ht="11.25" hidden="1" outlineLevel="2" x14ac:dyDescent="0.15">
      <c r="A16" s="67" t="s">
        <v>53</v>
      </c>
      <c r="B16" s="68" t="s">
        <v>54</v>
      </c>
      <c r="C16" s="69">
        <f>VLOOKUP($A16,Zakázka!$A:$Q,10,FALSE)</f>
        <v>0</v>
      </c>
      <c r="D16" s="70">
        <f>VLOOKUP($A16,Zakázka!$A:$Q,12,FALSE)</f>
        <v>42.220430760000006</v>
      </c>
      <c r="E16" s="69">
        <f>VLOOKUP($A16,Zakázka!$A:$Q,16,FALSE)</f>
        <v>0</v>
      </c>
      <c r="F16" s="69">
        <f>VLOOKUP($A16,Zakázka!$A:$Q,17,FALSE)</f>
        <v>0</v>
      </c>
      <c r="G16" s="6"/>
      <c r="H16" s="8"/>
    </row>
    <row r="17" spans="1:8" ht="10.5" hidden="1" outlineLevel="3" x14ac:dyDescent="0.15">
      <c r="A17" s="71" t="s">
        <v>55</v>
      </c>
      <c r="B17" s="72" t="s">
        <v>56</v>
      </c>
      <c r="C17" s="73">
        <f>VLOOKUP($A17,Zakázka!$A:$Q,10,FALSE)</f>
        <v>0</v>
      </c>
      <c r="D17" s="74">
        <f>VLOOKUP($A17,Zakázka!$A:$Q,12,FALSE)</f>
        <v>42.220430760000006</v>
      </c>
      <c r="E17" s="73">
        <f>VLOOKUP($A17,Zakázka!$A:$Q,16,FALSE)</f>
        <v>0</v>
      </c>
      <c r="F17" s="73">
        <f>VLOOKUP($A17,Zakázka!$A:$Q,17,FALSE)</f>
        <v>0</v>
      </c>
      <c r="G17" s="6"/>
      <c r="H17" s="8"/>
    </row>
    <row r="18" spans="1:8" ht="10.5" hidden="1" outlineLevel="3" x14ac:dyDescent="0.15">
      <c r="A18" s="71" t="s">
        <v>57</v>
      </c>
      <c r="B18" s="72" t="s">
        <v>58</v>
      </c>
      <c r="C18" s="73">
        <f>VLOOKUP($A18,Zakázka!$A:$Q,10,FALSE)</f>
        <v>0</v>
      </c>
      <c r="D18" s="74">
        <f>VLOOKUP($A18,Zakázka!$A:$Q,12,FALSE)</f>
        <v>0</v>
      </c>
      <c r="E18" s="73">
        <f>VLOOKUP($A18,Zakázka!$A:$Q,16,FALSE)</f>
        <v>0</v>
      </c>
      <c r="F18" s="73">
        <f>VLOOKUP($A18,Zakázka!$A:$Q,17,FALSE)</f>
        <v>0</v>
      </c>
      <c r="G18" s="6"/>
      <c r="H18" s="8"/>
    </row>
    <row r="19" spans="1:8" ht="11.25" hidden="1" outlineLevel="2" x14ac:dyDescent="0.15">
      <c r="A19" s="67" t="s">
        <v>59</v>
      </c>
      <c r="B19" s="68" t="s">
        <v>60</v>
      </c>
      <c r="C19" s="69">
        <f>VLOOKUP($A19,Zakázka!$A:$Q,10,FALSE)</f>
        <v>0</v>
      </c>
      <c r="D19" s="70">
        <f>VLOOKUP($A19,Zakázka!$A:$Q,12,FALSE)</f>
        <v>0</v>
      </c>
      <c r="E19" s="69">
        <f>VLOOKUP($A19,Zakázka!$A:$Q,16,FALSE)</f>
        <v>0</v>
      </c>
      <c r="F19" s="69">
        <f>VLOOKUP($A19,Zakázka!$A:$Q,17,FALSE)</f>
        <v>0</v>
      </c>
      <c r="G19" s="6"/>
      <c r="H19" s="8"/>
    </row>
    <row r="20" spans="1:8" ht="10.5" hidden="1" outlineLevel="3" x14ac:dyDescent="0.15">
      <c r="A20" s="71" t="s">
        <v>61</v>
      </c>
      <c r="B20" s="72" t="s">
        <v>62</v>
      </c>
      <c r="C20" s="73">
        <f>VLOOKUP($A20,Zakázka!$A:$Q,10,FALSE)</f>
        <v>0</v>
      </c>
      <c r="D20" s="74">
        <f>VLOOKUP($A20,Zakázka!$A:$Q,12,FALSE)</f>
        <v>0</v>
      </c>
      <c r="E20" s="73">
        <f>VLOOKUP($A20,Zakázka!$A:$Q,16,FALSE)</f>
        <v>0</v>
      </c>
      <c r="F20" s="73">
        <f>VLOOKUP($A20,Zakázka!$A:$Q,17,FALSE)</f>
        <v>0</v>
      </c>
      <c r="G20" s="6"/>
      <c r="H20" s="8"/>
    </row>
    <row r="21" spans="1:8" ht="10.5" hidden="1" outlineLevel="3" x14ac:dyDescent="0.15">
      <c r="A21" s="71" t="s">
        <v>63</v>
      </c>
      <c r="B21" s="72" t="s">
        <v>64</v>
      </c>
      <c r="C21" s="73">
        <f>VLOOKUP($A21,Zakázka!$A:$Q,10,FALSE)</f>
        <v>0</v>
      </c>
      <c r="D21" s="74">
        <f>VLOOKUP($A21,Zakázka!$A:$Q,12,FALSE)</f>
        <v>0</v>
      </c>
      <c r="E21" s="73">
        <f>VLOOKUP($A21,Zakázka!$A:$Q,16,FALSE)</f>
        <v>0</v>
      </c>
      <c r="F21" s="73">
        <f>VLOOKUP($A21,Zakázka!$A:$Q,17,FALSE)</f>
        <v>0</v>
      </c>
      <c r="G21" s="6"/>
      <c r="H21" s="8"/>
    </row>
    <row r="22" spans="1:8" ht="11.25" hidden="1" outlineLevel="2" x14ac:dyDescent="0.15">
      <c r="A22" s="67" t="s">
        <v>65</v>
      </c>
      <c r="B22" s="68" t="s">
        <v>66</v>
      </c>
      <c r="C22" s="69">
        <f>VLOOKUP($A22,Zakázka!$A:$Q,10,FALSE)</f>
        <v>0</v>
      </c>
      <c r="D22" s="70">
        <f>VLOOKUP($A22,Zakázka!$A:$Q,12,FALSE)</f>
        <v>0</v>
      </c>
      <c r="E22" s="69">
        <f>VLOOKUP($A22,Zakázka!$A:$Q,16,FALSE)</f>
        <v>0</v>
      </c>
      <c r="F22" s="69">
        <f>VLOOKUP($A22,Zakázka!$A:$Q,17,FALSE)</f>
        <v>0</v>
      </c>
      <c r="G22" s="6"/>
      <c r="H22" s="8"/>
    </row>
    <row r="23" spans="1:8" ht="10.5" hidden="1" outlineLevel="3" x14ac:dyDescent="0.15">
      <c r="A23" s="71" t="s">
        <v>67</v>
      </c>
      <c r="B23" s="72" t="s">
        <v>68</v>
      </c>
      <c r="C23" s="73">
        <f>VLOOKUP($A23,Zakázka!$A:$Q,10,FALSE)</f>
        <v>0</v>
      </c>
      <c r="D23" s="74">
        <f>VLOOKUP($A23,Zakázka!$A:$Q,12,FALSE)</f>
        <v>0</v>
      </c>
      <c r="E23" s="73">
        <f>VLOOKUP($A23,Zakázka!$A:$Q,16,FALSE)</f>
        <v>0</v>
      </c>
      <c r="F23" s="73">
        <f>VLOOKUP($A23,Zakázka!$A:$Q,17,FALSE)</f>
        <v>0</v>
      </c>
      <c r="G23" s="6"/>
      <c r="H23" s="8"/>
    </row>
    <row r="24" spans="1:8" ht="12" outlineLevel="1" collapsed="1" x14ac:dyDescent="0.15">
      <c r="A24" s="63" t="s">
        <v>69</v>
      </c>
      <c r="B24" s="64" t="s">
        <v>70</v>
      </c>
      <c r="C24" s="65">
        <f>VLOOKUP($A24,Zakázka!$A:$Q,10,FALSE)</f>
        <v>0</v>
      </c>
      <c r="D24" s="66">
        <f>VLOOKUP($A24,Zakázka!$A:$Q,12,FALSE)</f>
        <v>21.996470010341373</v>
      </c>
      <c r="E24" s="65">
        <f>VLOOKUP($A24,Zakázka!$A:$Q,16,FALSE)</f>
        <v>0</v>
      </c>
      <c r="F24" s="65">
        <f>VLOOKUP($A24,Zakázka!$A:$Q,17,FALSE)</f>
        <v>0</v>
      </c>
      <c r="G24" s="6"/>
      <c r="H24" s="8"/>
    </row>
    <row r="25" spans="1:8" ht="11.25" hidden="1" outlineLevel="2" x14ac:dyDescent="0.15">
      <c r="A25" s="67" t="s">
        <v>71</v>
      </c>
      <c r="B25" s="68" t="s">
        <v>38</v>
      </c>
      <c r="C25" s="69">
        <f>VLOOKUP($A25,Zakázka!$A:$Q,10,FALSE)</f>
        <v>0</v>
      </c>
      <c r="D25" s="70">
        <f>VLOOKUP($A25,Zakázka!$A:$Q,12,FALSE)</f>
        <v>21.994460010341374</v>
      </c>
      <c r="E25" s="69">
        <f>VLOOKUP($A25,Zakázka!$A:$Q,16,FALSE)</f>
        <v>0</v>
      </c>
      <c r="F25" s="69">
        <f>VLOOKUP($A25,Zakázka!$A:$Q,17,FALSE)</f>
        <v>0</v>
      </c>
      <c r="G25" s="6"/>
      <c r="H25" s="8"/>
    </row>
    <row r="26" spans="1:8" ht="10.5" hidden="1" outlineLevel="3" x14ac:dyDescent="0.15">
      <c r="A26" s="71" t="s">
        <v>72</v>
      </c>
      <c r="B26" s="72" t="s">
        <v>73</v>
      </c>
      <c r="C26" s="73">
        <f>VLOOKUP($A26,Zakázka!$A:$Q,10,FALSE)</f>
        <v>0</v>
      </c>
      <c r="D26" s="74">
        <f>VLOOKUP($A26,Zakázka!$A:$Q,12,FALSE)</f>
        <v>0</v>
      </c>
      <c r="E26" s="73">
        <f>VLOOKUP($A26,Zakázka!$A:$Q,16,FALSE)</f>
        <v>0</v>
      </c>
      <c r="F26" s="73">
        <f>VLOOKUP($A26,Zakázka!$A:$Q,17,FALSE)</f>
        <v>0</v>
      </c>
      <c r="G26" s="6"/>
      <c r="H26" s="8"/>
    </row>
    <row r="27" spans="1:8" ht="10.5" hidden="1" outlineLevel="3" x14ac:dyDescent="0.15">
      <c r="A27" s="71" t="s">
        <v>74</v>
      </c>
      <c r="B27" s="72" t="s">
        <v>42</v>
      </c>
      <c r="C27" s="73">
        <f>VLOOKUP($A27,Zakázka!$A:$Q,10,FALSE)</f>
        <v>0</v>
      </c>
      <c r="D27" s="74">
        <f>VLOOKUP($A27,Zakázka!$A:$Q,12,FALSE)</f>
        <v>0</v>
      </c>
      <c r="E27" s="73">
        <f>VLOOKUP($A27,Zakázka!$A:$Q,16,FALSE)</f>
        <v>0</v>
      </c>
      <c r="F27" s="73">
        <f>VLOOKUP($A27,Zakázka!$A:$Q,17,FALSE)</f>
        <v>0</v>
      </c>
      <c r="G27" s="6"/>
      <c r="H27" s="8"/>
    </row>
    <row r="28" spans="1:8" ht="10.5" hidden="1" outlineLevel="3" x14ac:dyDescent="0.15">
      <c r="A28" s="71" t="s">
        <v>75</v>
      </c>
      <c r="B28" s="72" t="s">
        <v>44</v>
      </c>
      <c r="C28" s="73">
        <f>VLOOKUP($A28,Zakázka!$A:$Q,10,FALSE)</f>
        <v>0</v>
      </c>
      <c r="D28" s="74">
        <f>VLOOKUP($A28,Zakázka!$A:$Q,12,FALSE)</f>
        <v>21.994460010341374</v>
      </c>
      <c r="E28" s="73">
        <f>VLOOKUP($A28,Zakázka!$A:$Q,16,FALSE)</f>
        <v>0</v>
      </c>
      <c r="F28" s="73">
        <f>VLOOKUP($A28,Zakázka!$A:$Q,17,FALSE)</f>
        <v>0</v>
      </c>
      <c r="G28" s="6"/>
      <c r="H28" s="8"/>
    </row>
    <row r="29" spans="1:8" ht="11.25" hidden="1" outlineLevel="2" x14ac:dyDescent="0.15">
      <c r="A29" s="67" t="s">
        <v>76</v>
      </c>
      <c r="B29" s="68" t="s">
        <v>77</v>
      </c>
      <c r="C29" s="69">
        <f>VLOOKUP($A29,Zakázka!$A:$Q,10,FALSE)</f>
        <v>0</v>
      </c>
      <c r="D29" s="70">
        <f>VLOOKUP($A29,Zakázka!$A:$Q,12,FALSE)</f>
        <v>0</v>
      </c>
      <c r="E29" s="69">
        <f>VLOOKUP($A29,Zakázka!$A:$Q,16,FALSE)</f>
        <v>0</v>
      </c>
      <c r="F29" s="69">
        <f>VLOOKUP($A29,Zakázka!$A:$Q,17,FALSE)</f>
        <v>0</v>
      </c>
      <c r="G29" s="6"/>
      <c r="H29" s="8"/>
    </row>
    <row r="30" spans="1:8" ht="21" hidden="1" outlineLevel="3" x14ac:dyDescent="0.15">
      <c r="A30" s="71" t="s">
        <v>78</v>
      </c>
      <c r="B30" s="72" t="s">
        <v>79</v>
      </c>
      <c r="C30" s="73">
        <f>VLOOKUP($A30,Zakázka!$A:$Q,10,FALSE)</f>
        <v>0</v>
      </c>
      <c r="D30" s="74">
        <f>VLOOKUP($A30,Zakázka!$A:$Q,12,FALSE)</f>
        <v>0</v>
      </c>
      <c r="E30" s="73">
        <f>VLOOKUP($A30,Zakázka!$A:$Q,16,FALSE)</f>
        <v>0</v>
      </c>
      <c r="F30" s="73">
        <f>VLOOKUP($A30,Zakázka!$A:$Q,17,FALSE)</f>
        <v>0</v>
      </c>
      <c r="G30" s="6"/>
      <c r="H30" s="8"/>
    </row>
    <row r="31" spans="1:8" ht="11.25" hidden="1" outlineLevel="2" x14ac:dyDescent="0.15">
      <c r="A31" s="67" t="s">
        <v>80</v>
      </c>
      <c r="B31" s="68" t="s">
        <v>81</v>
      </c>
      <c r="C31" s="69">
        <f>VLOOKUP($A31,Zakázka!$A:$Q,10,FALSE)</f>
        <v>0</v>
      </c>
      <c r="D31" s="70">
        <f>VLOOKUP($A31,Zakázka!$A:$Q,12,FALSE)</f>
        <v>0</v>
      </c>
      <c r="E31" s="69">
        <f>VLOOKUP($A31,Zakázka!$A:$Q,16,FALSE)</f>
        <v>0</v>
      </c>
      <c r="F31" s="69">
        <f>VLOOKUP($A31,Zakázka!$A:$Q,17,FALSE)</f>
        <v>0</v>
      </c>
      <c r="G31" s="6"/>
      <c r="H31" s="8"/>
    </row>
    <row r="32" spans="1:8" ht="10.5" hidden="1" outlineLevel="3" x14ac:dyDescent="0.15">
      <c r="A32" s="71" t="s">
        <v>82</v>
      </c>
      <c r="B32" s="72" t="s">
        <v>83</v>
      </c>
      <c r="C32" s="73">
        <f>VLOOKUP($A32,Zakázka!$A:$Q,10,FALSE)</f>
        <v>0</v>
      </c>
      <c r="D32" s="74">
        <f>VLOOKUP($A32,Zakázka!$A:$Q,12,FALSE)</f>
        <v>0</v>
      </c>
      <c r="E32" s="73">
        <f>VLOOKUP($A32,Zakázka!$A:$Q,16,FALSE)</f>
        <v>0</v>
      </c>
      <c r="F32" s="73">
        <f>VLOOKUP($A32,Zakázka!$A:$Q,17,FALSE)</f>
        <v>0</v>
      </c>
      <c r="G32" s="6"/>
      <c r="H32" s="8"/>
    </row>
    <row r="33" spans="1:8" ht="11.25" hidden="1" outlineLevel="2" x14ac:dyDescent="0.15">
      <c r="A33" s="67" t="s">
        <v>84</v>
      </c>
      <c r="B33" s="68" t="s">
        <v>54</v>
      </c>
      <c r="C33" s="69">
        <f>VLOOKUP($A33,Zakázka!$A:$Q,10,FALSE)</f>
        <v>0</v>
      </c>
      <c r="D33" s="70">
        <f>VLOOKUP($A33,Zakázka!$A:$Q,12,FALSE)</f>
        <v>2.0100000000000001E-3</v>
      </c>
      <c r="E33" s="69">
        <f>VLOOKUP($A33,Zakázka!$A:$Q,16,FALSE)</f>
        <v>0</v>
      </c>
      <c r="F33" s="69">
        <f>VLOOKUP($A33,Zakázka!$A:$Q,17,FALSE)</f>
        <v>0</v>
      </c>
      <c r="G33" s="6"/>
      <c r="H33" s="8"/>
    </row>
    <row r="34" spans="1:8" ht="10.5" hidden="1" outlineLevel="3" x14ac:dyDescent="0.15">
      <c r="A34" s="71" t="s">
        <v>85</v>
      </c>
      <c r="B34" s="72" t="s">
        <v>86</v>
      </c>
      <c r="C34" s="73">
        <f>VLOOKUP($A34,Zakázka!$A:$Q,10,FALSE)</f>
        <v>0</v>
      </c>
      <c r="D34" s="74">
        <f>VLOOKUP($A34,Zakázka!$A:$Q,12,FALSE)</f>
        <v>2.0100000000000001E-3</v>
      </c>
      <c r="E34" s="73">
        <f>VLOOKUP($A34,Zakázka!$A:$Q,16,FALSE)</f>
        <v>0</v>
      </c>
      <c r="F34" s="73">
        <f>VLOOKUP($A34,Zakázka!$A:$Q,17,FALSE)</f>
        <v>0</v>
      </c>
      <c r="G34" s="6"/>
      <c r="H34" s="8"/>
    </row>
    <row r="35" spans="1:8" ht="11.25" hidden="1" outlineLevel="2" x14ac:dyDescent="0.15">
      <c r="A35" s="67" t="s">
        <v>87</v>
      </c>
      <c r="B35" s="68" t="s">
        <v>60</v>
      </c>
      <c r="C35" s="69">
        <f>VLOOKUP($A35,Zakázka!$A:$Q,10,FALSE)</f>
        <v>0</v>
      </c>
      <c r="D35" s="70">
        <f>VLOOKUP($A35,Zakázka!$A:$Q,12,FALSE)</f>
        <v>0</v>
      </c>
      <c r="E35" s="69">
        <f>VLOOKUP($A35,Zakázka!$A:$Q,16,FALSE)</f>
        <v>0</v>
      </c>
      <c r="F35" s="69">
        <f>VLOOKUP($A35,Zakázka!$A:$Q,17,FALSE)</f>
        <v>0</v>
      </c>
      <c r="G35" s="6"/>
      <c r="H35" s="8"/>
    </row>
    <row r="36" spans="1:8" ht="10.5" hidden="1" outlineLevel="3" x14ac:dyDescent="0.15">
      <c r="A36" s="71" t="s">
        <v>88</v>
      </c>
      <c r="B36" s="72" t="s">
        <v>64</v>
      </c>
      <c r="C36" s="73">
        <f>VLOOKUP($A36,Zakázka!$A:$Q,10,FALSE)</f>
        <v>0</v>
      </c>
      <c r="D36" s="74">
        <f>VLOOKUP($A36,Zakázka!$A:$Q,12,FALSE)</f>
        <v>0</v>
      </c>
      <c r="E36" s="73">
        <f>VLOOKUP($A36,Zakázka!$A:$Q,16,FALSE)</f>
        <v>0</v>
      </c>
      <c r="F36" s="73">
        <f>VLOOKUP($A36,Zakázka!$A:$Q,17,FALSE)</f>
        <v>0</v>
      </c>
      <c r="G36" s="6"/>
      <c r="H36" s="8"/>
    </row>
    <row r="37" spans="1:8" ht="11.25" hidden="1" outlineLevel="2" x14ac:dyDescent="0.15">
      <c r="A37" s="67" t="s">
        <v>89</v>
      </c>
      <c r="B37" s="68" t="s">
        <v>90</v>
      </c>
      <c r="C37" s="69">
        <f>VLOOKUP($A37,Zakázka!$A:$Q,10,FALSE)</f>
        <v>0</v>
      </c>
      <c r="D37" s="70">
        <f>VLOOKUP($A37,Zakázka!$A:$Q,12,FALSE)</f>
        <v>0</v>
      </c>
      <c r="E37" s="69">
        <f>VLOOKUP($A37,Zakázka!$A:$Q,16,FALSE)</f>
        <v>0</v>
      </c>
      <c r="F37" s="69">
        <f>VLOOKUP($A37,Zakázka!$A:$Q,17,FALSE)</f>
        <v>0</v>
      </c>
      <c r="G37" s="6"/>
      <c r="H37" s="8"/>
    </row>
    <row r="38" spans="1:8" ht="10.5" hidden="1" outlineLevel="3" x14ac:dyDescent="0.15">
      <c r="A38" s="71" t="s">
        <v>91</v>
      </c>
      <c r="B38" s="72" t="s">
        <v>92</v>
      </c>
      <c r="C38" s="73">
        <f>VLOOKUP($A38,Zakázka!$A:$Q,10,FALSE)</f>
        <v>0</v>
      </c>
      <c r="D38" s="74">
        <f>VLOOKUP($A38,Zakázka!$A:$Q,12,FALSE)</f>
        <v>0</v>
      </c>
      <c r="E38" s="73">
        <f>VLOOKUP($A38,Zakázka!$A:$Q,16,FALSE)</f>
        <v>0</v>
      </c>
      <c r="F38" s="73">
        <f>VLOOKUP($A38,Zakázka!$A:$Q,17,FALSE)</f>
        <v>0</v>
      </c>
      <c r="G38" s="6"/>
      <c r="H38" s="8"/>
    </row>
    <row r="39" spans="1:8" ht="11.25" hidden="1" outlineLevel="2" x14ac:dyDescent="0.15">
      <c r="A39" s="67" t="s">
        <v>93</v>
      </c>
      <c r="B39" s="68" t="s">
        <v>66</v>
      </c>
      <c r="C39" s="69">
        <f>VLOOKUP($A39,Zakázka!$A:$Q,10,FALSE)</f>
        <v>0</v>
      </c>
      <c r="D39" s="70">
        <f>VLOOKUP($A39,Zakázka!$A:$Q,12,FALSE)</f>
        <v>0</v>
      </c>
      <c r="E39" s="69">
        <f>VLOOKUP($A39,Zakázka!$A:$Q,16,FALSE)</f>
        <v>0</v>
      </c>
      <c r="F39" s="69">
        <f>VLOOKUP($A39,Zakázka!$A:$Q,17,FALSE)</f>
        <v>0</v>
      </c>
      <c r="G39" s="6"/>
      <c r="H39" s="8"/>
    </row>
    <row r="40" spans="1:8" ht="10.5" hidden="1" outlineLevel="3" x14ac:dyDescent="0.15">
      <c r="A40" s="71" t="s">
        <v>94</v>
      </c>
      <c r="B40" s="72" t="s">
        <v>68</v>
      </c>
      <c r="C40" s="73">
        <f>VLOOKUP($A40,Zakázka!$A:$Q,10,FALSE)</f>
        <v>0</v>
      </c>
      <c r="D40" s="74">
        <f>VLOOKUP($A40,Zakázka!$A:$Q,12,FALSE)</f>
        <v>0</v>
      </c>
      <c r="E40" s="73">
        <f>VLOOKUP($A40,Zakázka!$A:$Q,16,FALSE)</f>
        <v>0</v>
      </c>
      <c r="F40" s="73">
        <f>VLOOKUP($A40,Zakázka!$A:$Q,17,FALSE)</f>
        <v>0</v>
      </c>
      <c r="G40" s="6"/>
      <c r="H40" s="8"/>
    </row>
    <row r="41" spans="1:8" ht="12" outlineLevel="1" collapsed="1" x14ac:dyDescent="0.15">
      <c r="A41" s="63" t="s">
        <v>95</v>
      </c>
      <c r="B41" s="64" t="s">
        <v>96</v>
      </c>
      <c r="C41" s="65">
        <f>VLOOKUP($A41,Zakázka!$A:$Q,10,FALSE)</f>
        <v>0</v>
      </c>
      <c r="D41" s="66">
        <f>VLOOKUP($A41,Zakázka!$A:$Q,12,FALSE)</f>
        <v>20.659610611769182</v>
      </c>
      <c r="E41" s="65">
        <f>VLOOKUP($A41,Zakázka!$A:$Q,16,FALSE)</f>
        <v>0</v>
      </c>
      <c r="F41" s="65">
        <f>VLOOKUP($A41,Zakázka!$A:$Q,17,FALSE)</f>
        <v>0</v>
      </c>
      <c r="G41" s="6"/>
      <c r="H41" s="8"/>
    </row>
    <row r="42" spans="1:8" ht="11.25" hidden="1" outlineLevel="2" x14ac:dyDescent="0.15">
      <c r="A42" s="67" t="s">
        <v>97</v>
      </c>
      <c r="B42" s="68" t="s">
        <v>38</v>
      </c>
      <c r="C42" s="69">
        <f>VLOOKUP($A42,Zakázka!$A:$Q,10,FALSE)</f>
        <v>0</v>
      </c>
      <c r="D42" s="70">
        <f>VLOOKUP($A42,Zakázka!$A:$Q,12,FALSE)</f>
        <v>18.772566611769186</v>
      </c>
      <c r="E42" s="69">
        <f>VLOOKUP($A42,Zakázka!$A:$Q,16,FALSE)</f>
        <v>0</v>
      </c>
      <c r="F42" s="69">
        <f>VLOOKUP($A42,Zakázka!$A:$Q,17,FALSE)</f>
        <v>0</v>
      </c>
      <c r="G42" s="6"/>
      <c r="H42" s="8"/>
    </row>
    <row r="43" spans="1:8" ht="10.5" hidden="1" outlineLevel="3" x14ac:dyDescent="0.15">
      <c r="A43" s="71" t="s">
        <v>98</v>
      </c>
      <c r="B43" s="72" t="s">
        <v>73</v>
      </c>
      <c r="C43" s="73">
        <f>VLOOKUP($A43,Zakázka!$A:$Q,10,FALSE)</f>
        <v>0</v>
      </c>
      <c r="D43" s="74">
        <f>VLOOKUP($A43,Zakázka!$A:$Q,12,FALSE)</f>
        <v>0</v>
      </c>
      <c r="E43" s="73">
        <f>VLOOKUP($A43,Zakázka!$A:$Q,16,FALSE)</f>
        <v>0</v>
      </c>
      <c r="F43" s="73">
        <f>VLOOKUP($A43,Zakázka!$A:$Q,17,FALSE)</f>
        <v>0</v>
      </c>
      <c r="G43" s="6"/>
      <c r="H43" s="8"/>
    </row>
    <row r="44" spans="1:8" ht="10.5" hidden="1" outlineLevel="3" x14ac:dyDescent="0.15">
      <c r="A44" s="71" t="s">
        <v>99</v>
      </c>
      <c r="B44" s="72" t="s">
        <v>42</v>
      </c>
      <c r="C44" s="73">
        <f>VLOOKUP($A44,Zakázka!$A:$Q,10,FALSE)</f>
        <v>0</v>
      </c>
      <c r="D44" s="74">
        <f>VLOOKUP($A44,Zakázka!$A:$Q,12,FALSE)</f>
        <v>0</v>
      </c>
      <c r="E44" s="73">
        <f>VLOOKUP($A44,Zakázka!$A:$Q,16,FALSE)</f>
        <v>0</v>
      </c>
      <c r="F44" s="73">
        <f>VLOOKUP($A44,Zakázka!$A:$Q,17,FALSE)</f>
        <v>0</v>
      </c>
      <c r="G44" s="6"/>
      <c r="H44" s="8"/>
    </row>
    <row r="45" spans="1:8" ht="10.5" hidden="1" outlineLevel="3" x14ac:dyDescent="0.15">
      <c r="A45" s="71" t="s">
        <v>100</v>
      </c>
      <c r="B45" s="72" t="s">
        <v>44</v>
      </c>
      <c r="C45" s="73">
        <f>VLOOKUP($A45,Zakázka!$A:$Q,10,FALSE)</f>
        <v>0</v>
      </c>
      <c r="D45" s="74">
        <f>VLOOKUP($A45,Zakázka!$A:$Q,12,FALSE)</f>
        <v>18.772566611769186</v>
      </c>
      <c r="E45" s="73">
        <f>VLOOKUP($A45,Zakázka!$A:$Q,16,FALSE)</f>
        <v>0</v>
      </c>
      <c r="F45" s="73">
        <f>VLOOKUP($A45,Zakázka!$A:$Q,17,FALSE)</f>
        <v>0</v>
      </c>
      <c r="G45" s="6"/>
      <c r="H45" s="8"/>
    </row>
    <row r="46" spans="1:8" ht="11.25" hidden="1" outlineLevel="2" x14ac:dyDescent="0.15">
      <c r="A46" s="67" t="s">
        <v>101</v>
      </c>
      <c r="B46" s="68" t="s">
        <v>77</v>
      </c>
      <c r="C46" s="69">
        <f>VLOOKUP($A46,Zakázka!$A:$Q,10,FALSE)</f>
        <v>0</v>
      </c>
      <c r="D46" s="70">
        <f>VLOOKUP($A46,Zakázka!$A:$Q,12,FALSE)</f>
        <v>0</v>
      </c>
      <c r="E46" s="69">
        <f>VLOOKUP($A46,Zakázka!$A:$Q,16,FALSE)</f>
        <v>0</v>
      </c>
      <c r="F46" s="69">
        <f>VLOOKUP($A46,Zakázka!$A:$Q,17,FALSE)</f>
        <v>0</v>
      </c>
      <c r="G46" s="6"/>
      <c r="H46" s="8"/>
    </row>
    <row r="47" spans="1:8" ht="21" hidden="1" outlineLevel="3" x14ac:dyDescent="0.15">
      <c r="A47" s="71" t="s">
        <v>102</v>
      </c>
      <c r="B47" s="72" t="s">
        <v>79</v>
      </c>
      <c r="C47" s="73">
        <f>VLOOKUP($A47,Zakázka!$A:$Q,10,FALSE)</f>
        <v>0</v>
      </c>
      <c r="D47" s="74">
        <f>VLOOKUP($A47,Zakázka!$A:$Q,12,FALSE)</f>
        <v>0</v>
      </c>
      <c r="E47" s="73">
        <f>VLOOKUP($A47,Zakázka!$A:$Q,16,FALSE)</f>
        <v>0</v>
      </c>
      <c r="F47" s="73">
        <f>VLOOKUP($A47,Zakázka!$A:$Q,17,FALSE)</f>
        <v>0</v>
      </c>
      <c r="G47" s="6"/>
      <c r="H47" s="8"/>
    </row>
    <row r="48" spans="1:8" ht="11.25" hidden="1" outlineLevel="2" x14ac:dyDescent="0.15">
      <c r="A48" s="67" t="s">
        <v>103</v>
      </c>
      <c r="B48" s="68" t="s">
        <v>81</v>
      </c>
      <c r="C48" s="69">
        <f>VLOOKUP($A48,Zakázka!$A:$Q,10,FALSE)</f>
        <v>0</v>
      </c>
      <c r="D48" s="70">
        <f>VLOOKUP($A48,Zakázka!$A:$Q,12,FALSE)</f>
        <v>1.8865699999999999</v>
      </c>
      <c r="E48" s="69">
        <f>VLOOKUP($A48,Zakázka!$A:$Q,16,FALSE)</f>
        <v>0</v>
      </c>
      <c r="F48" s="69">
        <f>VLOOKUP($A48,Zakázka!$A:$Q,17,FALSE)</f>
        <v>0</v>
      </c>
      <c r="G48" s="6"/>
      <c r="H48" s="8"/>
    </row>
    <row r="49" spans="1:8" ht="10.5" hidden="1" outlineLevel="3" x14ac:dyDescent="0.15">
      <c r="A49" s="71" t="s">
        <v>104</v>
      </c>
      <c r="B49" s="72" t="s">
        <v>83</v>
      </c>
      <c r="C49" s="73">
        <f>VLOOKUP($A49,Zakázka!$A:$Q,10,FALSE)</f>
        <v>0</v>
      </c>
      <c r="D49" s="74">
        <f>VLOOKUP($A49,Zakázka!$A:$Q,12,FALSE)</f>
        <v>0.23419999999999999</v>
      </c>
      <c r="E49" s="73">
        <f>VLOOKUP($A49,Zakázka!$A:$Q,16,FALSE)</f>
        <v>0</v>
      </c>
      <c r="F49" s="73">
        <f>VLOOKUP($A49,Zakázka!$A:$Q,17,FALSE)</f>
        <v>0</v>
      </c>
      <c r="G49" s="6"/>
      <c r="H49" s="8"/>
    </row>
    <row r="50" spans="1:8" ht="10.5" hidden="1" outlineLevel="3" x14ac:dyDescent="0.15">
      <c r="A50" s="71" t="s">
        <v>105</v>
      </c>
      <c r="B50" s="72" t="s">
        <v>106</v>
      </c>
      <c r="C50" s="73">
        <f>VLOOKUP($A50,Zakázka!$A:$Q,10,FALSE)</f>
        <v>0</v>
      </c>
      <c r="D50" s="74">
        <f>VLOOKUP($A50,Zakázka!$A:$Q,12,FALSE)</f>
        <v>1.6523699999999999</v>
      </c>
      <c r="E50" s="73">
        <f>VLOOKUP($A50,Zakázka!$A:$Q,16,FALSE)</f>
        <v>0</v>
      </c>
      <c r="F50" s="73">
        <f>VLOOKUP($A50,Zakázka!$A:$Q,17,FALSE)</f>
        <v>0</v>
      </c>
      <c r="G50" s="6"/>
      <c r="H50" s="8"/>
    </row>
    <row r="51" spans="1:8" ht="11.25" hidden="1" outlineLevel="2" x14ac:dyDescent="0.15">
      <c r="A51" s="67" t="s">
        <v>107</v>
      </c>
      <c r="B51" s="68" t="s">
        <v>54</v>
      </c>
      <c r="C51" s="69">
        <f>VLOOKUP($A51,Zakázka!$A:$Q,10,FALSE)</f>
        <v>0</v>
      </c>
      <c r="D51" s="70">
        <f>VLOOKUP($A51,Zakázka!$A:$Q,12,FALSE)</f>
        <v>4.7400000000000003E-4</v>
      </c>
      <c r="E51" s="69">
        <f>VLOOKUP($A51,Zakázka!$A:$Q,16,FALSE)</f>
        <v>0</v>
      </c>
      <c r="F51" s="69">
        <f>VLOOKUP($A51,Zakázka!$A:$Q,17,FALSE)</f>
        <v>0</v>
      </c>
      <c r="G51" s="6"/>
      <c r="H51" s="8"/>
    </row>
    <row r="52" spans="1:8" ht="10.5" hidden="1" outlineLevel="3" x14ac:dyDescent="0.15">
      <c r="A52" s="71" t="s">
        <v>108</v>
      </c>
      <c r="B52" s="72" t="s">
        <v>86</v>
      </c>
      <c r="C52" s="73">
        <f>VLOOKUP($A52,Zakázka!$A:$Q,10,FALSE)</f>
        <v>0</v>
      </c>
      <c r="D52" s="74">
        <f>VLOOKUP($A52,Zakázka!$A:$Q,12,FALSE)</f>
        <v>4.7400000000000003E-4</v>
      </c>
      <c r="E52" s="73">
        <f>VLOOKUP($A52,Zakázka!$A:$Q,16,FALSE)</f>
        <v>0</v>
      </c>
      <c r="F52" s="73">
        <f>VLOOKUP($A52,Zakázka!$A:$Q,17,FALSE)</f>
        <v>0</v>
      </c>
      <c r="G52" s="6"/>
      <c r="H52" s="8"/>
    </row>
    <row r="53" spans="1:8" ht="11.25" hidden="1" outlineLevel="2" x14ac:dyDescent="0.15">
      <c r="A53" s="67" t="s">
        <v>109</v>
      </c>
      <c r="B53" s="68" t="s">
        <v>66</v>
      </c>
      <c r="C53" s="69">
        <f>VLOOKUP($A53,Zakázka!$A:$Q,10,FALSE)</f>
        <v>0</v>
      </c>
      <c r="D53" s="70">
        <f>VLOOKUP($A53,Zakázka!$A:$Q,12,FALSE)</f>
        <v>0</v>
      </c>
      <c r="E53" s="69">
        <f>VLOOKUP($A53,Zakázka!$A:$Q,16,FALSE)</f>
        <v>0</v>
      </c>
      <c r="F53" s="69">
        <f>VLOOKUP($A53,Zakázka!$A:$Q,17,FALSE)</f>
        <v>0</v>
      </c>
      <c r="G53" s="6"/>
      <c r="H53" s="8"/>
    </row>
    <row r="54" spans="1:8" ht="10.5" hidden="1" outlineLevel="3" x14ac:dyDescent="0.15">
      <c r="A54" s="71" t="s">
        <v>110</v>
      </c>
      <c r="B54" s="72" t="s">
        <v>68</v>
      </c>
      <c r="C54" s="73">
        <f>VLOOKUP($A54,Zakázka!$A:$Q,10,FALSE)</f>
        <v>0</v>
      </c>
      <c r="D54" s="74">
        <f>VLOOKUP($A54,Zakázka!$A:$Q,12,FALSE)</f>
        <v>0</v>
      </c>
      <c r="E54" s="73">
        <f>VLOOKUP($A54,Zakázka!$A:$Q,16,FALSE)</f>
        <v>0</v>
      </c>
      <c r="F54" s="73">
        <f>VLOOKUP($A54,Zakázka!$A:$Q,17,FALSE)</f>
        <v>0</v>
      </c>
      <c r="G54" s="6"/>
      <c r="H54" s="8"/>
    </row>
    <row r="55" spans="1:8" ht="12" x14ac:dyDescent="0.15">
      <c r="A55" s="59" t="s">
        <v>111</v>
      </c>
      <c r="B55" s="60" t="s">
        <v>112</v>
      </c>
      <c r="C55" s="61">
        <f>VLOOKUP($A55,Zakázka!$A:$Q,10,FALSE)</f>
        <v>0</v>
      </c>
      <c r="D55" s="62">
        <f>VLOOKUP($A55,Zakázka!$A:$Q,12,FALSE)</f>
        <v>8973.9748494857668</v>
      </c>
      <c r="E55" s="61">
        <f>VLOOKUP($A55,Zakázka!$A:$Q,16,FALSE)</f>
        <v>0</v>
      </c>
      <c r="F55" s="61">
        <f>VLOOKUP($A55,Zakázka!$A:$Q,17,FALSE)</f>
        <v>0</v>
      </c>
      <c r="G55" s="6"/>
      <c r="H55" s="8"/>
    </row>
    <row r="56" spans="1:8" ht="12" outlineLevel="1" collapsed="1" x14ac:dyDescent="0.15">
      <c r="A56" s="63" t="s">
        <v>113</v>
      </c>
      <c r="B56" s="64" t="s">
        <v>114</v>
      </c>
      <c r="C56" s="65">
        <f>VLOOKUP($A56,Zakázka!$A:$Q,10,FALSE)</f>
        <v>0</v>
      </c>
      <c r="D56" s="66">
        <f>VLOOKUP($A56,Zakázka!$A:$Q,12,FALSE)</f>
        <v>8812.9005320358046</v>
      </c>
      <c r="E56" s="65">
        <f>VLOOKUP($A56,Zakázka!$A:$Q,16,FALSE)</f>
        <v>0</v>
      </c>
      <c r="F56" s="65">
        <f>VLOOKUP($A56,Zakázka!$A:$Q,17,FALSE)</f>
        <v>0</v>
      </c>
      <c r="G56" s="6"/>
      <c r="H56" s="8"/>
    </row>
    <row r="57" spans="1:8" ht="11.25" hidden="1" outlineLevel="2" x14ac:dyDescent="0.15">
      <c r="A57" s="67" t="s">
        <v>115</v>
      </c>
      <c r="B57" s="68" t="s">
        <v>38</v>
      </c>
      <c r="C57" s="69">
        <f>VLOOKUP($A57,Zakázka!$A:$Q,10,FALSE)</f>
        <v>0</v>
      </c>
      <c r="D57" s="70">
        <f>VLOOKUP($A57,Zakázka!$A:$Q,12,FALSE)</f>
        <v>7.1999999999999998E-3</v>
      </c>
      <c r="E57" s="69">
        <f>VLOOKUP($A57,Zakázka!$A:$Q,16,FALSE)</f>
        <v>0</v>
      </c>
      <c r="F57" s="69">
        <f>VLOOKUP($A57,Zakázka!$A:$Q,17,FALSE)</f>
        <v>0</v>
      </c>
      <c r="G57" s="6"/>
      <c r="H57" s="8"/>
    </row>
    <row r="58" spans="1:8" ht="10.5" hidden="1" outlineLevel="3" x14ac:dyDescent="0.15">
      <c r="A58" s="71" t="s">
        <v>116</v>
      </c>
      <c r="B58" s="72" t="s">
        <v>40</v>
      </c>
      <c r="C58" s="73">
        <f>VLOOKUP($A58,Zakázka!$A:$Q,10,FALSE)</f>
        <v>0</v>
      </c>
      <c r="D58" s="74">
        <f>VLOOKUP($A58,Zakázka!$A:$Q,12,FALSE)</f>
        <v>7.1999999999999998E-3</v>
      </c>
      <c r="E58" s="73">
        <f>VLOOKUP($A58,Zakázka!$A:$Q,16,FALSE)</f>
        <v>0</v>
      </c>
      <c r="F58" s="73">
        <f>VLOOKUP($A58,Zakázka!$A:$Q,17,FALSE)</f>
        <v>0</v>
      </c>
      <c r="G58" s="6"/>
      <c r="H58" s="8"/>
    </row>
    <row r="59" spans="1:8" ht="10.5" hidden="1" outlineLevel="3" x14ac:dyDescent="0.15">
      <c r="A59" s="71" t="s">
        <v>117</v>
      </c>
      <c r="B59" s="72" t="s">
        <v>118</v>
      </c>
      <c r="C59" s="73">
        <f>VLOOKUP($A59,Zakázka!$A:$Q,10,FALSE)</f>
        <v>0</v>
      </c>
      <c r="D59" s="74">
        <f>VLOOKUP($A59,Zakázka!$A:$Q,12,FALSE)</f>
        <v>0</v>
      </c>
      <c r="E59" s="73">
        <f>VLOOKUP($A59,Zakázka!$A:$Q,16,FALSE)</f>
        <v>0</v>
      </c>
      <c r="F59" s="73">
        <f>VLOOKUP($A59,Zakázka!$A:$Q,17,FALSE)</f>
        <v>0</v>
      </c>
      <c r="G59" s="6"/>
      <c r="H59" s="8"/>
    </row>
    <row r="60" spans="1:8" ht="10.5" hidden="1" outlineLevel="3" x14ac:dyDescent="0.15">
      <c r="A60" s="71" t="s">
        <v>119</v>
      </c>
      <c r="B60" s="72" t="s">
        <v>42</v>
      </c>
      <c r="C60" s="73">
        <f>VLOOKUP($A60,Zakázka!$A:$Q,10,FALSE)</f>
        <v>0</v>
      </c>
      <c r="D60" s="74">
        <f>VLOOKUP($A60,Zakázka!$A:$Q,12,FALSE)</f>
        <v>0</v>
      </c>
      <c r="E60" s="73">
        <f>VLOOKUP($A60,Zakázka!$A:$Q,16,FALSE)</f>
        <v>0</v>
      </c>
      <c r="F60" s="73">
        <f>VLOOKUP($A60,Zakázka!$A:$Q,17,FALSE)</f>
        <v>0</v>
      </c>
      <c r="G60" s="6"/>
      <c r="H60" s="8"/>
    </row>
    <row r="61" spans="1:8" ht="10.5" hidden="1" outlineLevel="3" x14ac:dyDescent="0.15">
      <c r="A61" s="71" t="s">
        <v>120</v>
      </c>
      <c r="B61" s="72" t="s">
        <v>121</v>
      </c>
      <c r="C61" s="73">
        <f>VLOOKUP($A61,Zakázka!$A:$Q,10,FALSE)</f>
        <v>0</v>
      </c>
      <c r="D61" s="74">
        <f>VLOOKUP($A61,Zakázka!$A:$Q,12,FALSE)</f>
        <v>0</v>
      </c>
      <c r="E61" s="73">
        <f>VLOOKUP($A61,Zakázka!$A:$Q,16,FALSE)</f>
        <v>0</v>
      </c>
      <c r="F61" s="73">
        <f>VLOOKUP($A61,Zakázka!$A:$Q,17,FALSE)</f>
        <v>0</v>
      </c>
      <c r="G61" s="6"/>
      <c r="H61" s="8"/>
    </row>
    <row r="62" spans="1:8" ht="11.25" hidden="1" outlineLevel="2" x14ac:dyDescent="0.15">
      <c r="A62" s="67" t="s">
        <v>122</v>
      </c>
      <c r="B62" s="68" t="s">
        <v>123</v>
      </c>
      <c r="C62" s="69">
        <f>VLOOKUP($A62,Zakázka!$A:$Q,10,FALSE)</f>
        <v>0</v>
      </c>
      <c r="D62" s="70">
        <f>VLOOKUP($A62,Zakázka!$A:$Q,12,FALSE)</f>
        <v>79.668174239999985</v>
      </c>
      <c r="E62" s="69">
        <f>VLOOKUP($A62,Zakázka!$A:$Q,16,FALSE)</f>
        <v>0</v>
      </c>
      <c r="F62" s="69">
        <f>VLOOKUP($A62,Zakázka!$A:$Q,17,FALSE)</f>
        <v>0</v>
      </c>
      <c r="G62" s="6"/>
      <c r="H62" s="8"/>
    </row>
    <row r="63" spans="1:8" ht="10.5" hidden="1" outlineLevel="3" x14ac:dyDescent="0.15">
      <c r="A63" s="71" t="s">
        <v>124</v>
      </c>
      <c r="B63" s="72" t="s">
        <v>125</v>
      </c>
      <c r="C63" s="73">
        <f>VLOOKUP($A63,Zakázka!$A:$Q,10,FALSE)</f>
        <v>0</v>
      </c>
      <c r="D63" s="74">
        <f>VLOOKUP($A63,Zakázka!$A:$Q,12,FALSE)</f>
        <v>79.668174239999985</v>
      </c>
      <c r="E63" s="73">
        <f>VLOOKUP($A63,Zakázka!$A:$Q,16,FALSE)</f>
        <v>0</v>
      </c>
      <c r="F63" s="73">
        <f>VLOOKUP($A63,Zakázka!$A:$Q,17,FALSE)</f>
        <v>0</v>
      </c>
      <c r="G63" s="6"/>
      <c r="H63" s="8"/>
    </row>
    <row r="64" spans="1:8" ht="11.25" hidden="1" outlineLevel="2" x14ac:dyDescent="0.15">
      <c r="A64" s="67" t="s">
        <v>126</v>
      </c>
      <c r="B64" s="68" t="s">
        <v>46</v>
      </c>
      <c r="C64" s="69">
        <f>VLOOKUP($A64,Zakázka!$A:$Q,10,FALSE)</f>
        <v>0</v>
      </c>
      <c r="D64" s="70">
        <f>VLOOKUP($A64,Zakázka!$A:$Q,12,FALSE)</f>
        <v>0</v>
      </c>
      <c r="E64" s="69">
        <f>VLOOKUP($A64,Zakázka!$A:$Q,16,FALSE)</f>
        <v>0</v>
      </c>
      <c r="F64" s="69">
        <f>VLOOKUP($A64,Zakázka!$A:$Q,17,FALSE)</f>
        <v>0</v>
      </c>
      <c r="G64" s="6"/>
      <c r="H64" s="8"/>
    </row>
    <row r="65" spans="1:8" ht="10.5" hidden="1" outlineLevel="3" x14ac:dyDescent="0.15">
      <c r="A65" s="71" t="s">
        <v>127</v>
      </c>
      <c r="B65" s="72" t="s">
        <v>48</v>
      </c>
      <c r="C65" s="73">
        <f>VLOOKUP($A65,Zakázka!$A:$Q,10,FALSE)</f>
        <v>0</v>
      </c>
      <c r="D65" s="74">
        <f>VLOOKUP($A65,Zakázka!$A:$Q,12,FALSE)</f>
        <v>0</v>
      </c>
      <c r="E65" s="73">
        <f>VLOOKUP($A65,Zakázka!$A:$Q,16,FALSE)</f>
        <v>0</v>
      </c>
      <c r="F65" s="73">
        <f>VLOOKUP($A65,Zakázka!$A:$Q,17,FALSE)</f>
        <v>0</v>
      </c>
      <c r="G65" s="6"/>
      <c r="H65" s="8"/>
    </row>
    <row r="66" spans="1:8" ht="11.25" hidden="1" outlineLevel="2" x14ac:dyDescent="0.15">
      <c r="A66" s="67" t="s">
        <v>128</v>
      </c>
      <c r="B66" s="68" t="s">
        <v>50</v>
      </c>
      <c r="C66" s="69">
        <f>VLOOKUP($A66,Zakázka!$A:$Q,10,FALSE)</f>
        <v>0</v>
      </c>
      <c r="D66" s="70">
        <f>VLOOKUP($A66,Zakázka!$A:$Q,12,FALSE)</f>
        <v>2180.2223833366479</v>
      </c>
      <c r="E66" s="69">
        <f>VLOOKUP($A66,Zakázka!$A:$Q,16,FALSE)</f>
        <v>0</v>
      </c>
      <c r="F66" s="69">
        <f>VLOOKUP($A66,Zakázka!$A:$Q,17,FALSE)</f>
        <v>0</v>
      </c>
      <c r="G66" s="6"/>
      <c r="H66" s="8"/>
    </row>
    <row r="67" spans="1:8" ht="10.5" hidden="1" outlineLevel="3" x14ac:dyDescent="0.15">
      <c r="A67" s="71" t="s">
        <v>129</v>
      </c>
      <c r="B67" s="72" t="s">
        <v>52</v>
      </c>
      <c r="C67" s="73">
        <f>VLOOKUP($A67,Zakázka!$A:$Q,10,FALSE)</f>
        <v>0</v>
      </c>
      <c r="D67" s="74">
        <f>VLOOKUP($A67,Zakázka!$A:$Q,12,FALSE)</f>
        <v>2180.2223833366479</v>
      </c>
      <c r="E67" s="73">
        <f>VLOOKUP($A67,Zakázka!$A:$Q,16,FALSE)</f>
        <v>0</v>
      </c>
      <c r="F67" s="73">
        <f>VLOOKUP($A67,Zakázka!$A:$Q,17,FALSE)</f>
        <v>0</v>
      </c>
      <c r="G67" s="6"/>
      <c r="H67" s="8"/>
    </row>
    <row r="68" spans="1:8" ht="11.25" hidden="1" outlineLevel="2" x14ac:dyDescent="0.15">
      <c r="A68" s="67" t="s">
        <v>130</v>
      </c>
      <c r="B68" s="68" t="s">
        <v>54</v>
      </c>
      <c r="C68" s="69">
        <f>VLOOKUP($A68,Zakázka!$A:$Q,10,FALSE)</f>
        <v>0</v>
      </c>
      <c r="D68" s="70">
        <f>VLOOKUP($A68,Zakázka!$A:$Q,12,FALSE)</f>
        <v>6552.418280421658</v>
      </c>
      <c r="E68" s="69">
        <f>VLOOKUP($A68,Zakázka!$A:$Q,16,FALSE)</f>
        <v>0</v>
      </c>
      <c r="F68" s="69">
        <f>VLOOKUP($A68,Zakázka!$A:$Q,17,FALSE)</f>
        <v>0</v>
      </c>
      <c r="G68" s="6"/>
      <c r="H68" s="8"/>
    </row>
    <row r="69" spans="1:8" ht="10.5" hidden="1" outlineLevel="3" x14ac:dyDescent="0.15">
      <c r="A69" s="71" t="s">
        <v>131</v>
      </c>
      <c r="B69" s="72" t="s">
        <v>132</v>
      </c>
      <c r="C69" s="73">
        <f>VLOOKUP($A69,Zakázka!$A:$Q,10,FALSE)</f>
        <v>0</v>
      </c>
      <c r="D69" s="74">
        <f>VLOOKUP($A69,Zakázka!$A:$Q,12,FALSE)</f>
        <v>6552.4075800000001</v>
      </c>
      <c r="E69" s="73">
        <f>VLOOKUP($A69,Zakázka!$A:$Q,16,FALSE)</f>
        <v>0</v>
      </c>
      <c r="F69" s="73">
        <f>VLOOKUP($A69,Zakázka!$A:$Q,17,FALSE)</f>
        <v>0</v>
      </c>
      <c r="G69" s="6"/>
      <c r="H69" s="8"/>
    </row>
    <row r="70" spans="1:8" ht="10.5" hidden="1" outlineLevel="3" x14ac:dyDescent="0.15">
      <c r="A70" s="71" t="s">
        <v>133</v>
      </c>
      <c r="B70" s="72" t="s">
        <v>56</v>
      </c>
      <c r="C70" s="73">
        <f>VLOOKUP($A70,Zakázka!$A:$Q,10,FALSE)</f>
        <v>0</v>
      </c>
      <c r="D70" s="74">
        <f>VLOOKUP($A70,Zakázka!$A:$Q,12,FALSE)</f>
        <v>1.0700421657759517E-2</v>
      </c>
      <c r="E70" s="73">
        <f>VLOOKUP($A70,Zakázka!$A:$Q,16,FALSE)</f>
        <v>0</v>
      </c>
      <c r="F70" s="73">
        <f>VLOOKUP($A70,Zakázka!$A:$Q,17,FALSE)</f>
        <v>0</v>
      </c>
      <c r="G70" s="6"/>
      <c r="H70" s="8"/>
    </row>
    <row r="71" spans="1:8" ht="10.5" hidden="1" outlineLevel="3" x14ac:dyDescent="0.15">
      <c r="A71" s="71" t="s">
        <v>134</v>
      </c>
      <c r="B71" s="72" t="s">
        <v>58</v>
      </c>
      <c r="C71" s="73">
        <f>VLOOKUP($A71,Zakázka!$A:$Q,10,FALSE)</f>
        <v>0</v>
      </c>
      <c r="D71" s="74">
        <f>VLOOKUP($A71,Zakázka!$A:$Q,12,FALSE)</f>
        <v>0</v>
      </c>
      <c r="E71" s="73">
        <f>VLOOKUP($A71,Zakázka!$A:$Q,16,FALSE)</f>
        <v>0</v>
      </c>
      <c r="F71" s="73">
        <f>VLOOKUP($A71,Zakázka!$A:$Q,17,FALSE)</f>
        <v>0</v>
      </c>
      <c r="G71" s="6"/>
      <c r="H71" s="8"/>
    </row>
    <row r="72" spans="1:8" ht="11.25" hidden="1" outlineLevel="2" x14ac:dyDescent="0.15">
      <c r="A72" s="67" t="s">
        <v>135</v>
      </c>
      <c r="B72" s="68" t="s">
        <v>60</v>
      </c>
      <c r="C72" s="69">
        <f>VLOOKUP($A72,Zakázka!$A:$Q,10,FALSE)</f>
        <v>0</v>
      </c>
      <c r="D72" s="70">
        <f>VLOOKUP($A72,Zakázka!$A:$Q,12,FALSE)</f>
        <v>0</v>
      </c>
      <c r="E72" s="69">
        <f>VLOOKUP($A72,Zakázka!$A:$Q,16,FALSE)</f>
        <v>0</v>
      </c>
      <c r="F72" s="69">
        <f>VLOOKUP($A72,Zakázka!$A:$Q,17,FALSE)</f>
        <v>0</v>
      </c>
      <c r="G72" s="6"/>
      <c r="H72" s="8"/>
    </row>
    <row r="73" spans="1:8" ht="10.5" hidden="1" outlineLevel="3" x14ac:dyDescent="0.15">
      <c r="A73" s="71" t="s">
        <v>136</v>
      </c>
      <c r="B73" s="72" t="s">
        <v>62</v>
      </c>
      <c r="C73" s="73">
        <f>VLOOKUP($A73,Zakázka!$A:$Q,10,FALSE)</f>
        <v>0</v>
      </c>
      <c r="D73" s="74">
        <f>VLOOKUP($A73,Zakázka!$A:$Q,12,FALSE)</f>
        <v>0</v>
      </c>
      <c r="E73" s="73">
        <f>VLOOKUP($A73,Zakázka!$A:$Q,16,FALSE)</f>
        <v>0</v>
      </c>
      <c r="F73" s="73">
        <f>VLOOKUP($A73,Zakázka!$A:$Q,17,FALSE)</f>
        <v>0</v>
      </c>
      <c r="G73" s="6"/>
      <c r="H73" s="8"/>
    </row>
    <row r="74" spans="1:8" ht="10.5" hidden="1" outlineLevel="3" x14ac:dyDescent="0.15">
      <c r="A74" s="71" t="s">
        <v>137</v>
      </c>
      <c r="B74" s="72" t="s">
        <v>64</v>
      </c>
      <c r="C74" s="73">
        <f>VLOOKUP($A74,Zakázka!$A:$Q,10,FALSE)</f>
        <v>0</v>
      </c>
      <c r="D74" s="74">
        <f>VLOOKUP($A74,Zakázka!$A:$Q,12,FALSE)</f>
        <v>0</v>
      </c>
      <c r="E74" s="73">
        <f>VLOOKUP($A74,Zakázka!$A:$Q,16,FALSE)</f>
        <v>0</v>
      </c>
      <c r="F74" s="73">
        <f>VLOOKUP($A74,Zakázka!$A:$Q,17,FALSE)</f>
        <v>0</v>
      </c>
      <c r="G74" s="6"/>
      <c r="H74" s="8"/>
    </row>
    <row r="75" spans="1:8" ht="11.25" hidden="1" outlineLevel="2" x14ac:dyDescent="0.15">
      <c r="A75" s="67" t="s">
        <v>138</v>
      </c>
      <c r="B75" s="68" t="s">
        <v>139</v>
      </c>
      <c r="C75" s="69">
        <f>VLOOKUP($A75,Zakázka!$A:$Q,10,FALSE)</f>
        <v>0</v>
      </c>
      <c r="D75" s="70">
        <f>VLOOKUP($A75,Zakázka!$A:$Q,12,FALSE)</f>
        <v>0.58449403750000006</v>
      </c>
      <c r="E75" s="69">
        <f>VLOOKUP($A75,Zakázka!$A:$Q,16,FALSE)</f>
        <v>0</v>
      </c>
      <c r="F75" s="69">
        <f>VLOOKUP($A75,Zakázka!$A:$Q,17,FALSE)</f>
        <v>0</v>
      </c>
      <c r="G75" s="6"/>
      <c r="H75" s="8"/>
    </row>
    <row r="76" spans="1:8" ht="10.5" hidden="1" outlineLevel="3" x14ac:dyDescent="0.15">
      <c r="A76" s="71" t="s">
        <v>140</v>
      </c>
      <c r="B76" s="72" t="s">
        <v>141</v>
      </c>
      <c r="C76" s="73">
        <f>VLOOKUP($A76,Zakázka!$A:$Q,10,FALSE)</f>
        <v>0</v>
      </c>
      <c r="D76" s="74">
        <f>VLOOKUP($A76,Zakázka!$A:$Q,12,FALSE)</f>
        <v>0.17073670999999999</v>
      </c>
      <c r="E76" s="73">
        <f>VLOOKUP($A76,Zakázka!$A:$Q,16,FALSE)</f>
        <v>0</v>
      </c>
      <c r="F76" s="73">
        <f>VLOOKUP($A76,Zakázka!$A:$Q,17,FALSE)</f>
        <v>0</v>
      </c>
      <c r="G76" s="6"/>
      <c r="H76" s="8"/>
    </row>
    <row r="77" spans="1:8" ht="10.5" hidden="1" outlineLevel="3" x14ac:dyDescent="0.15">
      <c r="A77" s="71" t="s">
        <v>142</v>
      </c>
      <c r="B77" s="72" t="s">
        <v>143</v>
      </c>
      <c r="C77" s="73">
        <f>VLOOKUP($A77,Zakázka!$A:$Q,10,FALSE)</f>
        <v>0</v>
      </c>
      <c r="D77" s="74">
        <f>VLOOKUP($A77,Zakázka!$A:$Q,12,FALSE)</f>
        <v>0.41375732750000005</v>
      </c>
      <c r="E77" s="73">
        <f>VLOOKUP($A77,Zakázka!$A:$Q,16,FALSE)</f>
        <v>0</v>
      </c>
      <c r="F77" s="73">
        <f>VLOOKUP($A77,Zakázka!$A:$Q,17,FALSE)</f>
        <v>0</v>
      </c>
      <c r="G77" s="6"/>
      <c r="H77" s="8"/>
    </row>
    <row r="78" spans="1:8" ht="11.25" hidden="1" outlineLevel="2" x14ac:dyDescent="0.15">
      <c r="A78" s="67" t="s">
        <v>144</v>
      </c>
      <c r="B78" s="68" t="s">
        <v>66</v>
      </c>
      <c r="C78" s="69">
        <f>VLOOKUP($A78,Zakázka!$A:$Q,10,FALSE)</f>
        <v>0</v>
      </c>
      <c r="D78" s="70">
        <f>VLOOKUP($A78,Zakázka!$A:$Q,12,FALSE)</f>
        <v>0</v>
      </c>
      <c r="E78" s="69">
        <f>VLOOKUP($A78,Zakázka!$A:$Q,16,FALSE)</f>
        <v>0</v>
      </c>
      <c r="F78" s="69">
        <f>VLOOKUP($A78,Zakázka!$A:$Q,17,FALSE)</f>
        <v>0</v>
      </c>
      <c r="G78" s="6"/>
      <c r="H78" s="8"/>
    </row>
    <row r="79" spans="1:8" ht="10.5" hidden="1" outlineLevel="3" x14ac:dyDescent="0.15">
      <c r="A79" s="71" t="s">
        <v>145</v>
      </c>
      <c r="B79" s="72" t="s">
        <v>68</v>
      </c>
      <c r="C79" s="73">
        <f>VLOOKUP($A79,Zakázka!$A:$Q,10,FALSE)</f>
        <v>0</v>
      </c>
      <c r="D79" s="74">
        <f>VLOOKUP($A79,Zakázka!$A:$Q,12,FALSE)</f>
        <v>0</v>
      </c>
      <c r="E79" s="73">
        <f>VLOOKUP($A79,Zakázka!$A:$Q,16,FALSE)</f>
        <v>0</v>
      </c>
      <c r="F79" s="73">
        <f>VLOOKUP($A79,Zakázka!$A:$Q,17,FALSE)</f>
        <v>0</v>
      </c>
      <c r="G79" s="6"/>
      <c r="H79" s="8"/>
    </row>
    <row r="80" spans="1:8" ht="12" outlineLevel="1" collapsed="1" x14ac:dyDescent="0.15">
      <c r="A80" s="63" t="s">
        <v>146</v>
      </c>
      <c r="B80" s="64" t="s">
        <v>147</v>
      </c>
      <c r="C80" s="65">
        <f>VLOOKUP($A80,Zakázka!$A:$Q,10,FALSE)</f>
        <v>0</v>
      </c>
      <c r="D80" s="66">
        <f>VLOOKUP($A80,Zakázka!$A:$Q,12,FALSE)</f>
        <v>83.644043700638889</v>
      </c>
      <c r="E80" s="65">
        <f>VLOOKUP($A80,Zakázka!$A:$Q,16,FALSE)</f>
        <v>0</v>
      </c>
      <c r="F80" s="65">
        <f>VLOOKUP($A80,Zakázka!$A:$Q,17,FALSE)</f>
        <v>0</v>
      </c>
      <c r="G80" s="6"/>
      <c r="H80" s="8"/>
    </row>
    <row r="81" spans="1:8" ht="11.25" hidden="1" outlineLevel="2" x14ac:dyDescent="0.15">
      <c r="A81" s="67" t="s">
        <v>148</v>
      </c>
      <c r="B81" s="68" t="s">
        <v>38</v>
      </c>
      <c r="C81" s="69">
        <f>VLOOKUP($A81,Zakázka!$A:$Q,10,FALSE)</f>
        <v>0</v>
      </c>
      <c r="D81" s="70">
        <f>VLOOKUP($A81,Zakázka!$A:$Q,12,FALSE)</f>
        <v>0</v>
      </c>
      <c r="E81" s="69">
        <f>VLOOKUP($A81,Zakázka!$A:$Q,16,FALSE)</f>
        <v>0</v>
      </c>
      <c r="F81" s="69">
        <f>VLOOKUP($A81,Zakázka!$A:$Q,17,FALSE)</f>
        <v>0</v>
      </c>
      <c r="G81" s="6"/>
      <c r="H81" s="8"/>
    </row>
    <row r="82" spans="1:8" ht="10.5" hidden="1" outlineLevel="3" x14ac:dyDescent="0.15">
      <c r="A82" s="71" t="s">
        <v>149</v>
      </c>
      <c r="B82" s="72" t="s">
        <v>40</v>
      </c>
      <c r="C82" s="73">
        <f>VLOOKUP($A82,Zakázka!$A:$Q,10,FALSE)</f>
        <v>0</v>
      </c>
      <c r="D82" s="74">
        <f>VLOOKUP($A82,Zakázka!$A:$Q,12,FALSE)</f>
        <v>0</v>
      </c>
      <c r="E82" s="73">
        <f>VLOOKUP($A82,Zakázka!$A:$Q,16,FALSE)</f>
        <v>0</v>
      </c>
      <c r="F82" s="73">
        <f>VLOOKUP($A82,Zakázka!$A:$Q,17,FALSE)</f>
        <v>0</v>
      </c>
      <c r="G82" s="6"/>
      <c r="H82" s="8"/>
    </row>
    <row r="83" spans="1:8" ht="10.5" hidden="1" outlineLevel="3" x14ac:dyDescent="0.15">
      <c r="A83" s="71" t="s">
        <v>150</v>
      </c>
      <c r="B83" s="72" t="s">
        <v>42</v>
      </c>
      <c r="C83" s="73">
        <f>VLOOKUP($A83,Zakázka!$A:$Q,10,FALSE)</f>
        <v>0</v>
      </c>
      <c r="D83" s="74">
        <f>VLOOKUP($A83,Zakázka!$A:$Q,12,FALSE)</f>
        <v>0</v>
      </c>
      <c r="E83" s="73">
        <f>VLOOKUP($A83,Zakázka!$A:$Q,16,FALSE)</f>
        <v>0</v>
      </c>
      <c r="F83" s="73">
        <f>VLOOKUP($A83,Zakázka!$A:$Q,17,FALSE)</f>
        <v>0</v>
      </c>
      <c r="G83" s="6"/>
      <c r="H83" s="8"/>
    </row>
    <row r="84" spans="1:8" ht="11.25" hidden="1" outlineLevel="2" x14ac:dyDescent="0.15">
      <c r="A84" s="67" t="s">
        <v>151</v>
      </c>
      <c r="B84" s="68" t="s">
        <v>50</v>
      </c>
      <c r="C84" s="69">
        <f>VLOOKUP($A84,Zakázka!$A:$Q,10,FALSE)</f>
        <v>0</v>
      </c>
      <c r="D84" s="70">
        <f>VLOOKUP($A84,Zakázka!$A:$Q,12,FALSE)</f>
        <v>72.768412052638894</v>
      </c>
      <c r="E84" s="69">
        <f>VLOOKUP($A84,Zakázka!$A:$Q,16,FALSE)</f>
        <v>0</v>
      </c>
      <c r="F84" s="69">
        <f>VLOOKUP($A84,Zakázka!$A:$Q,17,FALSE)</f>
        <v>0</v>
      </c>
      <c r="G84" s="6"/>
      <c r="H84" s="8"/>
    </row>
    <row r="85" spans="1:8" ht="10.5" hidden="1" outlineLevel="3" x14ac:dyDescent="0.15">
      <c r="A85" s="71" t="s">
        <v>152</v>
      </c>
      <c r="B85" s="72" t="s">
        <v>52</v>
      </c>
      <c r="C85" s="73">
        <f>VLOOKUP($A85,Zakázka!$A:$Q,10,FALSE)</f>
        <v>0</v>
      </c>
      <c r="D85" s="74">
        <f>VLOOKUP($A85,Zakázka!$A:$Q,12,FALSE)</f>
        <v>72.768412052638894</v>
      </c>
      <c r="E85" s="73">
        <f>VLOOKUP($A85,Zakázka!$A:$Q,16,FALSE)</f>
        <v>0</v>
      </c>
      <c r="F85" s="73">
        <f>VLOOKUP($A85,Zakázka!$A:$Q,17,FALSE)</f>
        <v>0</v>
      </c>
      <c r="G85" s="6"/>
      <c r="H85" s="8"/>
    </row>
    <row r="86" spans="1:8" ht="11.25" hidden="1" outlineLevel="2" x14ac:dyDescent="0.15">
      <c r="A86" s="67" t="s">
        <v>153</v>
      </c>
      <c r="B86" s="68" t="s">
        <v>54</v>
      </c>
      <c r="C86" s="69">
        <f>VLOOKUP($A86,Zakázka!$A:$Q,10,FALSE)</f>
        <v>0</v>
      </c>
      <c r="D86" s="70">
        <f>VLOOKUP($A86,Zakázka!$A:$Q,12,FALSE)</f>
        <v>10.544406</v>
      </c>
      <c r="E86" s="69">
        <f>VLOOKUP($A86,Zakázka!$A:$Q,16,FALSE)</f>
        <v>0</v>
      </c>
      <c r="F86" s="69">
        <f>VLOOKUP($A86,Zakázka!$A:$Q,17,FALSE)</f>
        <v>0</v>
      </c>
      <c r="G86" s="6"/>
      <c r="H86" s="8"/>
    </row>
    <row r="87" spans="1:8" ht="10.5" hidden="1" outlineLevel="3" x14ac:dyDescent="0.15">
      <c r="A87" s="71" t="s">
        <v>154</v>
      </c>
      <c r="B87" s="72" t="s">
        <v>155</v>
      </c>
      <c r="C87" s="73">
        <f>VLOOKUP($A87,Zakázka!$A:$Q,10,FALSE)</f>
        <v>0</v>
      </c>
      <c r="D87" s="74">
        <f>VLOOKUP($A87,Zakázka!$A:$Q,12,FALSE)</f>
        <v>10.544406</v>
      </c>
      <c r="E87" s="73">
        <f>VLOOKUP($A87,Zakázka!$A:$Q,16,FALSE)</f>
        <v>0</v>
      </c>
      <c r="F87" s="73">
        <f>VLOOKUP($A87,Zakázka!$A:$Q,17,FALSE)</f>
        <v>0</v>
      </c>
      <c r="G87" s="6"/>
      <c r="H87" s="8"/>
    </row>
    <row r="88" spans="1:8" ht="11.25" hidden="1" outlineLevel="2" x14ac:dyDescent="0.15">
      <c r="A88" s="67" t="s">
        <v>156</v>
      </c>
      <c r="B88" s="68" t="s">
        <v>60</v>
      </c>
      <c r="C88" s="69">
        <f>VLOOKUP($A88,Zakázka!$A:$Q,10,FALSE)</f>
        <v>0</v>
      </c>
      <c r="D88" s="70">
        <f>VLOOKUP($A88,Zakázka!$A:$Q,12,FALSE)</f>
        <v>0</v>
      </c>
      <c r="E88" s="69">
        <f>VLOOKUP($A88,Zakázka!$A:$Q,16,FALSE)</f>
        <v>0</v>
      </c>
      <c r="F88" s="69">
        <f>VLOOKUP($A88,Zakázka!$A:$Q,17,FALSE)</f>
        <v>0</v>
      </c>
      <c r="G88" s="6"/>
      <c r="H88" s="8"/>
    </row>
    <row r="89" spans="1:8" ht="10.5" hidden="1" outlineLevel="3" x14ac:dyDescent="0.15">
      <c r="A89" s="71" t="s">
        <v>157</v>
      </c>
      <c r="B89" s="72" t="s">
        <v>64</v>
      </c>
      <c r="C89" s="73">
        <f>VLOOKUP($A89,Zakázka!$A:$Q,10,FALSE)</f>
        <v>0</v>
      </c>
      <c r="D89" s="74">
        <f>VLOOKUP($A89,Zakázka!$A:$Q,12,FALSE)</f>
        <v>0</v>
      </c>
      <c r="E89" s="73">
        <f>VLOOKUP($A89,Zakázka!$A:$Q,16,FALSE)</f>
        <v>0</v>
      </c>
      <c r="F89" s="73">
        <f>VLOOKUP($A89,Zakázka!$A:$Q,17,FALSE)</f>
        <v>0</v>
      </c>
      <c r="G89" s="6"/>
      <c r="H89" s="8"/>
    </row>
    <row r="90" spans="1:8" ht="11.25" hidden="1" outlineLevel="2" x14ac:dyDescent="0.15">
      <c r="A90" s="67" t="s">
        <v>158</v>
      </c>
      <c r="B90" s="68" t="s">
        <v>139</v>
      </c>
      <c r="C90" s="69">
        <f>VLOOKUP($A90,Zakázka!$A:$Q,10,FALSE)</f>
        <v>0</v>
      </c>
      <c r="D90" s="70">
        <f>VLOOKUP($A90,Zakázka!$A:$Q,12,FALSE)</f>
        <v>0.32731564799999996</v>
      </c>
      <c r="E90" s="69">
        <f>VLOOKUP($A90,Zakázka!$A:$Q,16,FALSE)</f>
        <v>0</v>
      </c>
      <c r="F90" s="69">
        <f>VLOOKUP($A90,Zakázka!$A:$Q,17,FALSE)</f>
        <v>0</v>
      </c>
      <c r="G90" s="6"/>
      <c r="H90" s="8"/>
    </row>
    <row r="91" spans="1:8" ht="10.5" hidden="1" outlineLevel="3" x14ac:dyDescent="0.15">
      <c r="A91" s="71" t="s">
        <v>159</v>
      </c>
      <c r="B91" s="72" t="s">
        <v>143</v>
      </c>
      <c r="C91" s="73">
        <f>VLOOKUP($A91,Zakázka!$A:$Q,10,FALSE)</f>
        <v>0</v>
      </c>
      <c r="D91" s="74">
        <f>VLOOKUP($A91,Zakázka!$A:$Q,12,FALSE)</f>
        <v>0.32731564799999996</v>
      </c>
      <c r="E91" s="73">
        <f>VLOOKUP($A91,Zakázka!$A:$Q,16,FALSE)</f>
        <v>0</v>
      </c>
      <c r="F91" s="73">
        <f>VLOOKUP($A91,Zakázka!$A:$Q,17,FALSE)</f>
        <v>0</v>
      </c>
      <c r="G91" s="6"/>
      <c r="H91" s="8"/>
    </row>
    <row r="92" spans="1:8" ht="11.25" hidden="1" outlineLevel="2" x14ac:dyDescent="0.15">
      <c r="A92" s="67" t="s">
        <v>160</v>
      </c>
      <c r="B92" s="68" t="s">
        <v>161</v>
      </c>
      <c r="C92" s="69">
        <f>VLOOKUP($A92,Zakázka!$A:$Q,10,FALSE)</f>
        <v>0</v>
      </c>
      <c r="D92" s="70">
        <f>VLOOKUP($A92,Zakázka!$A:$Q,12,FALSE)</f>
        <v>3.9100000000000003E-3</v>
      </c>
      <c r="E92" s="69">
        <f>VLOOKUP($A92,Zakázka!$A:$Q,16,FALSE)</f>
        <v>0</v>
      </c>
      <c r="F92" s="69">
        <f>VLOOKUP($A92,Zakázka!$A:$Q,17,FALSE)</f>
        <v>0</v>
      </c>
      <c r="G92" s="6"/>
      <c r="H92" s="8"/>
    </row>
    <row r="93" spans="1:8" ht="10.5" hidden="1" outlineLevel="3" x14ac:dyDescent="0.15">
      <c r="A93" s="71" t="s">
        <v>162</v>
      </c>
      <c r="B93" s="72" t="s">
        <v>163</v>
      </c>
      <c r="C93" s="73">
        <f>VLOOKUP($A93,Zakázka!$A:$Q,10,FALSE)</f>
        <v>0</v>
      </c>
      <c r="D93" s="74">
        <f>VLOOKUP($A93,Zakázka!$A:$Q,12,FALSE)</f>
        <v>3.9100000000000003E-3</v>
      </c>
      <c r="E93" s="73">
        <f>VLOOKUP($A93,Zakázka!$A:$Q,16,FALSE)</f>
        <v>0</v>
      </c>
      <c r="F93" s="73">
        <f>VLOOKUP($A93,Zakázka!$A:$Q,17,FALSE)</f>
        <v>0</v>
      </c>
      <c r="G93" s="6"/>
      <c r="H93" s="8"/>
    </row>
    <row r="94" spans="1:8" ht="11.25" hidden="1" outlineLevel="2" x14ac:dyDescent="0.15">
      <c r="A94" s="67" t="s">
        <v>164</v>
      </c>
      <c r="B94" s="68" t="s">
        <v>66</v>
      </c>
      <c r="C94" s="69">
        <f>VLOOKUP($A94,Zakázka!$A:$Q,10,FALSE)</f>
        <v>0</v>
      </c>
      <c r="D94" s="70">
        <f>VLOOKUP($A94,Zakázka!$A:$Q,12,FALSE)</f>
        <v>0</v>
      </c>
      <c r="E94" s="69">
        <f>VLOOKUP($A94,Zakázka!$A:$Q,16,FALSE)</f>
        <v>0</v>
      </c>
      <c r="F94" s="69">
        <f>VLOOKUP($A94,Zakázka!$A:$Q,17,FALSE)</f>
        <v>0</v>
      </c>
      <c r="G94" s="6"/>
      <c r="H94" s="8"/>
    </row>
    <row r="95" spans="1:8" ht="10.5" hidden="1" outlineLevel="3" x14ac:dyDescent="0.15">
      <c r="A95" s="71" t="s">
        <v>165</v>
      </c>
      <c r="B95" s="72" t="s">
        <v>68</v>
      </c>
      <c r="C95" s="73">
        <f>VLOOKUP($A95,Zakázka!$A:$Q,10,FALSE)</f>
        <v>0</v>
      </c>
      <c r="D95" s="74">
        <f>VLOOKUP($A95,Zakázka!$A:$Q,12,FALSE)</f>
        <v>0</v>
      </c>
      <c r="E95" s="73">
        <f>VLOOKUP($A95,Zakázka!$A:$Q,16,FALSE)</f>
        <v>0</v>
      </c>
      <c r="F95" s="73">
        <f>VLOOKUP($A95,Zakázka!$A:$Q,17,FALSE)</f>
        <v>0</v>
      </c>
      <c r="G95" s="6"/>
      <c r="H95" s="8"/>
    </row>
    <row r="96" spans="1:8" ht="12" outlineLevel="1" collapsed="1" x14ac:dyDescent="0.15">
      <c r="A96" s="63" t="s">
        <v>166</v>
      </c>
      <c r="B96" s="64" t="s">
        <v>167</v>
      </c>
      <c r="C96" s="65">
        <f>VLOOKUP($A96,Zakázka!$A:$Q,10,FALSE)</f>
        <v>0</v>
      </c>
      <c r="D96" s="66">
        <f>VLOOKUP($A96,Zakázka!$A:$Q,12,FALSE)</f>
        <v>77.4302737493189</v>
      </c>
      <c r="E96" s="65">
        <f>VLOOKUP($A96,Zakázka!$A:$Q,16,FALSE)</f>
        <v>0</v>
      </c>
      <c r="F96" s="65">
        <f>VLOOKUP($A96,Zakázka!$A:$Q,17,FALSE)</f>
        <v>0</v>
      </c>
      <c r="G96" s="6"/>
      <c r="H96" s="8"/>
    </row>
    <row r="97" spans="1:8" ht="11.25" hidden="1" outlineLevel="2" x14ac:dyDescent="0.15">
      <c r="A97" s="67" t="s">
        <v>168</v>
      </c>
      <c r="B97" s="68" t="s">
        <v>38</v>
      </c>
      <c r="C97" s="69">
        <f>VLOOKUP($A97,Zakázka!$A:$Q,10,FALSE)</f>
        <v>0</v>
      </c>
      <c r="D97" s="70">
        <f>VLOOKUP($A97,Zakázka!$A:$Q,12,FALSE)</f>
        <v>0</v>
      </c>
      <c r="E97" s="69">
        <f>VLOOKUP($A97,Zakázka!$A:$Q,16,FALSE)</f>
        <v>0</v>
      </c>
      <c r="F97" s="69">
        <f>VLOOKUP($A97,Zakázka!$A:$Q,17,FALSE)</f>
        <v>0</v>
      </c>
      <c r="G97" s="6"/>
      <c r="H97" s="8"/>
    </row>
    <row r="98" spans="1:8" ht="10.5" hidden="1" outlineLevel="3" x14ac:dyDescent="0.15">
      <c r="A98" s="71" t="s">
        <v>169</v>
      </c>
      <c r="B98" s="72" t="s">
        <v>40</v>
      </c>
      <c r="C98" s="73">
        <f>VLOOKUP($A98,Zakázka!$A:$Q,10,FALSE)</f>
        <v>0</v>
      </c>
      <c r="D98" s="74">
        <f>VLOOKUP($A98,Zakázka!$A:$Q,12,FALSE)</f>
        <v>0</v>
      </c>
      <c r="E98" s="73">
        <f>VLOOKUP($A98,Zakázka!$A:$Q,16,FALSE)</f>
        <v>0</v>
      </c>
      <c r="F98" s="73">
        <f>VLOOKUP($A98,Zakázka!$A:$Q,17,FALSE)</f>
        <v>0</v>
      </c>
      <c r="G98" s="6"/>
      <c r="H98" s="8"/>
    </row>
    <row r="99" spans="1:8" ht="10.5" hidden="1" outlineLevel="3" x14ac:dyDescent="0.15">
      <c r="A99" s="71" t="s">
        <v>170</v>
      </c>
      <c r="B99" s="72" t="s">
        <v>42</v>
      </c>
      <c r="C99" s="73">
        <f>VLOOKUP($A99,Zakázka!$A:$Q,10,FALSE)</f>
        <v>0</v>
      </c>
      <c r="D99" s="74">
        <f>VLOOKUP($A99,Zakázka!$A:$Q,12,FALSE)</f>
        <v>0</v>
      </c>
      <c r="E99" s="73">
        <f>VLOOKUP($A99,Zakázka!$A:$Q,16,FALSE)</f>
        <v>0</v>
      </c>
      <c r="F99" s="73">
        <f>VLOOKUP($A99,Zakázka!$A:$Q,17,FALSE)</f>
        <v>0</v>
      </c>
      <c r="G99" s="6"/>
      <c r="H99" s="8"/>
    </row>
    <row r="100" spans="1:8" ht="10.5" hidden="1" outlineLevel="3" x14ac:dyDescent="0.15">
      <c r="A100" s="71" t="s">
        <v>171</v>
      </c>
      <c r="B100" s="72" t="s">
        <v>44</v>
      </c>
      <c r="C100" s="73">
        <f>VLOOKUP($A100,Zakázka!$A:$Q,10,FALSE)</f>
        <v>0</v>
      </c>
      <c r="D100" s="74">
        <f>VLOOKUP($A100,Zakázka!$A:$Q,12,FALSE)</f>
        <v>0</v>
      </c>
      <c r="E100" s="73">
        <f>VLOOKUP($A100,Zakázka!$A:$Q,16,FALSE)</f>
        <v>0</v>
      </c>
      <c r="F100" s="73">
        <f>VLOOKUP($A100,Zakázka!$A:$Q,17,FALSE)</f>
        <v>0</v>
      </c>
      <c r="G100" s="6"/>
      <c r="H100" s="8"/>
    </row>
    <row r="101" spans="1:8" ht="11.25" hidden="1" outlineLevel="2" x14ac:dyDescent="0.15">
      <c r="A101" s="67" t="s">
        <v>172</v>
      </c>
      <c r="B101" s="68" t="s">
        <v>123</v>
      </c>
      <c r="C101" s="69">
        <f>VLOOKUP($A101,Zakázka!$A:$Q,10,FALSE)</f>
        <v>0</v>
      </c>
      <c r="D101" s="70">
        <f>VLOOKUP($A101,Zakázka!$A:$Q,12,FALSE)</f>
        <v>14.555198058</v>
      </c>
      <c r="E101" s="69">
        <f>VLOOKUP($A101,Zakázka!$A:$Q,16,FALSE)</f>
        <v>0</v>
      </c>
      <c r="F101" s="69">
        <f>VLOOKUP($A101,Zakázka!$A:$Q,17,FALSE)</f>
        <v>0</v>
      </c>
      <c r="G101" s="6"/>
      <c r="H101" s="8"/>
    </row>
    <row r="102" spans="1:8" ht="10.5" hidden="1" outlineLevel="3" x14ac:dyDescent="0.15">
      <c r="A102" s="71" t="s">
        <v>173</v>
      </c>
      <c r="B102" s="72" t="s">
        <v>174</v>
      </c>
      <c r="C102" s="73">
        <f>VLOOKUP($A102,Zakázka!$A:$Q,10,FALSE)</f>
        <v>0</v>
      </c>
      <c r="D102" s="74">
        <f>VLOOKUP($A102,Zakázka!$A:$Q,12,FALSE)</f>
        <v>14.555198058</v>
      </c>
      <c r="E102" s="73">
        <f>VLOOKUP($A102,Zakázka!$A:$Q,16,FALSE)</f>
        <v>0</v>
      </c>
      <c r="F102" s="73">
        <f>VLOOKUP($A102,Zakázka!$A:$Q,17,FALSE)</f>
        <v>0</v>
      </c>
      <c r="G102" s="6"/>
      <c r="H102" s="8"/>
    </row>
    <row r="103" spans="1:8" ht="11.25" hidden="1" outlineLevel="2" x14ac:dyDescent="0.15">
      <c r="A103" s="67" t="s">
        <v>175</v>
      </c>
      <c r="B103" s="68" t="s">
        <v>46</v>
      </c>
      <c r="C103" s="69">
        <f>VLOOKUP($A103,Zakázka!$A:$Q,10,FALSE)</f>
        <v>0</v>
      </c>
      <c r="D103" s="70">
        <f>VLOOKUP($A103,Zakázka!$A:$Q,12,FALSE)</f>
        <v>0.87718540294000025</v>
      </c>
      <c r="E103" s="69">
        <f>VLOOKUP($A103,Zakázka!$A:$Q,16,FALSE)</f>
        <v>0</v>
      </c>
      <c r="F103" s="69">
        <f>VLOOKUP($A103,Zakázka!$A:$Q,17,FALSE)</f>
        <v>0</v>
      </c>
      <c r="G103" s="6"/>
      <c r="H103" s="8"/>
    </row>
    <row r="104" spans="1:8" ht="10.5" hidden="1" outlineLevel="3" x14ac:dyDescent="0.15">
      <c r="A104" s="71" t="s">
        <v>176</v>
      </c>
      <c r="B104" s="72" t="s">
        <v>177</v>
      </c>
      <c r="C104" s="73">
        <f>VLOOKUP($A104,Zakázka!$A:$Q,10,FALSE)</f>
        <v>0</v>
      </c>
      <c r="D104" s="74">
        <f>VLOOKUP($A104,Zakázka!$A:$Q,12,FALSE)</f>
        <v>0.87718540294000025</v>
      </c>
      <c r="E104" s="73">
        <f>VLOOKUP($A104,Zakázka!$A:$Q,16,FALSE)</f>
        <v>0</v>
      </c>
      <c r="F104" s="73">
        <f>VLOOKUP($A104,Zakázka!$A:$Q,17,FALSE)</f>
        <v>0</v>
      </c>
      <c r="G104" s="6"/>
      <c r="H104" s="8"/>
    </row>
    <row r="105" spans="1:8" ht="11.25" hidden="1" outlineLevel="2" x14ac:dyDescent="0.15">
      <c r="A105" s="67" t="s">
        <v>178</v>
      </c>
      <c r="B105" s="68" t="s">
        <v>77</v>
      </c>
      <c r="C105" s="69">
        <f>VLOOKUP($A105,Zakázka!$A:$Q,10,FALSE)</f>
        <v>0</v>
      </c>
      <c r="D105" s="70">
        <f>VLOOKUP($A105,Zakázka!$A:$Q,12,FALSE)</f>
        <v>0.65474273699999996</v>
      </c>
      <c r="E105" s="69">
        <f>VLOOKUP($A105,Zakázka!$A:$Q,16,FALSE)</f>
        <v>0</v>
      </c>
      <c r="F105" s="69">
        <f>VLOOKUP($A105,Zakázka!$A:$Q,17,FALSE)</f>
        <v>0</v>
      </c>
      <c r="G105" s="6"/>
      <c r="H105" s="8"/>
    </row>
    <row r="106" spans="1:8" ht="10.5" hidden="1" outlineLevel="3" x14ac:dyDescent="0.15">
      <c r="A106" s="71" t="s">
        <v>179</v>
      </c>
      <c r="B106" s="72" t="s">
        <v>180</v>
      </c>
      <c r="C106" s="73">
        <f>VLOOKUP($A106,Zakázka!$A:$Q,10,FALSE)</f>
        <v>0</v>
      </c>
      <c r="D106" s="74">
        <f>VLOOKUP($A106,Zakázka!$A:$Q,12,FALSE)</f>
        <v>0.65474273699999996</v>
      </c>
      <c r="E106" s="73">
        <f>VLOOKUP($A106,Zakázka!$A:$Q,16,FALSE)</f>
        <v>0</v>
      </c>
      <c r="F106" s="73">
        <f>VLOOKUP($A106,Zakázka!$A:$Q,17,FALSE)</f>
        <v>0</v>
      </c>
      <c r="G106" s="6"/>
      <c r="H106" s="8"/>
    </row>
    <row r="107" spans="1:8" ht="11.25" hidden="1" outlineLevel="2" x14ac:dyDescent="0.15">
      <c r="A107" s="67" t="s">
        <v>181</v>
      </c>
      <c r="B107" s="68" t="s">
        <v>50</v>
      </c>
      <c r="C107" s="69">
        <f>VLOOKUP($A107,Zakázka!$A:$Q,10,FALSE)</f>
        <v>0</v>
      </c>
      <c r="D107" s="70">
        <f>VLOOKUP($A107,Zakázka!$A:$Q,12,FALSE)</f>
        <v>60.471444892638885</v>
      </c>
      <c r="E107" s="69">
        <f>VLOOKUP($A107,Zakázka!$A:$Q,16,FALSE)</f>
        <v>0</v>
      </c>
      <c r="F107" s="69">
        <f>VLOOKUP($A107,Zakázka!$A:$Q,17,FALSE)</f>
        <v>0</v>
      </c>
      <c r="G107" s="6"/>
      <c r="H107" s="8"/>
    </row>
    <row r="108" spans="1:8" ht="10.5" hidden="1" outlineLevel="3" x14ac:dyDescent="0.15">
      <c r="A108" s="71" t="s">
        <v>182</v>
      </c>
      <c r="B108" s="72" t="s">
        <v>52</v>
      </c>
      <c r="C108" s="73">
        <f>VLOOKUP($A108,Zakázka!$A:$Q,10,FALSE)</f>
        <v>0</v>
      </c>
      <c r="D108" s="74">
        <f>VLOOKUP($A108,Zakázka!$A:$Q,12,FALSE)</f>
        <v>60.471444892638885</v>
      </c>
      <c r="E108" s="73">
        <f>VLOOKUP($A108,Zakázka!$A:$Q,16,FALSE)</f>
        <v>0</v>
      </c>
      <c r="F108" s="73">
        <f>VLOOKUP($A108,Zakázka!$A:$Q,17,FALSE)</f>
        <v>0</v>
      </c>
      <c r="G108" s="6"/>
      <c r="H108" s="8"/>
    </row>
    <row r="109" spans="1:8" ht="11.25" hidden="1" outlineLevel="2" x14ac:dyDescent="0.15">
      <c r="A109" s="67" t="s">
        <v>183</v>
      </c>
      <c r="B109" s="68" t="s">
        <v>54</v>
      </c>
      <c r="C109" s="69">
        <f>VLOOKUP($A109,Zakázka!$A:$Q,10,FALSE)</f>
        <v>0</v>
      </c>
      <c r="D109" s="70">
        <f>VLOOKUP($A109,Zakázka!$A:$Q,12,FALSE)</f>
        <v>1.5261300000000001E-3</v>
      </c>
      <c r="E109" s="69">
        <f>VLOOKUP($A109,Zakázka!$A:$Q,16,FALSE)</f>
        <v>0</v>
      </c>
      <c r="F109" s="69">
        <f>VLOOKUP($A109,Zakázka!$A:$Q,17,FALSE)</f>
        <v>0</v>
      </c>
      <c r="G109" s="6"/>
      <c r="H109" s="8"/>
    </row>
    <row r="110" spans="1:8" ht="10.5" hidden="1" outlineLevel="3" x14ac:dyDescent="0.15">
      <c r="A110" s="71" t="s">
        <v>184</v>
      </c>
      <c r="B110" s="72" t="s">
        <v>56</v>
      </c>
      <c r="C110" s="73">
        <f>VLOOKUP($A110,Zakázka!$A:$Q,10,FALSE)</f>
        <v>0</v>
      </c>
      <c r="D110" s="74">
        <f>VLOOKUP($A110,Zakázka!$A:$Q,12,FALSE)</f>
        <v>1.5261300000000001E-3</v>
      </c>
      <c r="E110" s="73">
        <f>VLOOKUP($A110,Zakázka!$A:$Q,16,FALSE)</f>
        <v>0</v>
      </c>
      <c r="F110" s="73">
        <f>VLOOKUP($A110,Zakázka!$A:$Q,17,FALSE)</f>
        <v>0</v>
      </c>
      <c r="G110" s="6"/>
      <c r="H110" s="8"/>
    </row>
    <row r="111" spans="1:8" ht="11.25" hidden="1" outlineLevel="2" x14ac:dyDescent="0.15">
      <c r="A111" s="67" t="s">
        <v>185</v>
      </c>
      <c r="B111" s="68" t="s">
        <v>60</v>
      </c>
      <c r="C111" s="69">
        <f>VLOOKUP($A111,Zakázka!$A:$Q,10,FALSE)</f>
        <v>0</v>
      </c>
      <c r="D111" s="70">
        <f>VLOOKUP($A111,Zakázka!$A:$Q,12,FALSE)</f>
        <v>0</v>
      </c>
      <c r="E111" s="69">
        <f>VLOOKUP($A111,Zakázka!$A:$Q,16,FALSE)</f>
        <v>0</v>
      </c>
      <c r="F111" s="69">
        <f>VLOOKUP($A111,Zakázka!$A:$Q,17,FALSE)</f>
        <v>0</v>
      </c>
      <c r="G111" s="6"/>
      <c r="H111" s="8"/>
    </row>
    <row r="112" spans="1:8" ht="10.5" hidden="1" outlineLevel="3" x14ac:dyDescent="0.15">
      <c r="A112" s="71" t="s">
        <v>186</v>
      </c>
      <c r="B112" s="72" t="s">
        <v>64</v>
      </c>
      <c r="C112" s="73">
        <f>VLOOKUP($A112,Zakázka!$A:$Q,10,FALSE)</f>
        <v>0</v>
      </c>
      <c r="D112" s="74">
        <f>VLOOKUP($A112,Zakázka!$A:$Q,12,FALSE)</f>
        <v>0</v>
      </c>
      <c r="E112" s="73">
        <f>VLOOKUP($A112,Zakázka!$A:$Q,16,FALSE)</f>
        <v>0</v>
      </c>
      <c r="F112" s="73">
        <f>VLOOKUP($A112,Zakázka!$A:$Q,17,FALSE)</f>
        <v>0</v>
      </c>
      <c r="G112" s="6"/>
      <c r="H112" s="8"/>
    </row>
    <row r="113" spans="1:8" ht="11.25" hidden="1" outlineLevel="2" x14ac:dyDescent="0.15">
      <c r="A113" s="67" t="s">
        <v>187</v>
      </c>
      <c r="B113" s="68" t="s">
        <v>139</v>
      </c>
      <c r="C113" s="69">
        <f>VLOOKUP($A113,Zakázka!$A:$Q,10,FALSE)</f>
        <v>0</v>
      </c>
      <c r="D113" s="70">
        <f>VLOOKUP($A113,Zakázka!$A:$Q,12,FALSE)</f>
        <v>0.151052088</v>
      </c>
      <c r="E113" s="69">
        <f>VLOOKUP($A113,Zakázka!$A:$Q,16,FALSE)</f>
        <v>0</v>
      </c>
      <c r="F113" s="69">
        <f>VLOOKUP($A113,Zakázka!$A:$Q,17,FALSE)</f>
        <v>0</v>
      </c>
      <c r="G113" s="6"/>
      <c r="H113" s="8"/>
    </row>
    <row r="114" spans="1:8" ht="10.5" hidden="1" outlineLevel="3" x14ac:dyDescent="0.15">
      <c r="A114" s="71" t="s">
        <v>188</v>
      </c>
      <c r="B114" s="72" t="s">
        <v>141</v>
      </c>
      <c r="C114" s="73">
        <f>VLOOKUP($A114,Zakázka!$A:$Q,10,FALSE)</f>
        <v>0</v>
      </c>
      <c r="D114" s="74">
        <f>VLOOKUP($A114,Zakázka!$A:$Q,12,FALSE)</f>
        <v>0.151052088</v>
      </c>
      <c r="E114" s="73">
        <f>VLOOKUP($A114,Zakázka!$A:$Q,16,FALSE)</f>
        <v>0</v>
      </c>
      <c r="F114" s="73">
        <f>VLOOKUP($A114,Zakázka!$A:$Q,17,FALSE)</f>
        <v>0</v>
      </c>
      <c r="G114" s="6"/>
      <c r="H114" s="8"/>
    </row>
    <row r="115" spans="1:8" ht="11.25" hidden="1" outlineLevel="2" x14ac:dyDescent="0.15">
      <c r="A115" s="67" t="s">
        <v>189</v>
      </c>
      <c r="B115" s="68" t="s">
        <v>190</v>
      </c>
      <c r="C115" s="69">
        <f>VLOOKUP($A115,Zakázka!$A:$Q,10,FALSE)</f>
        <v>0</v>
      </c>
      <c r="D115" s="70">
        <f>VLOOKUP($A115,Zakázka!$A:$Q,12,FALSE)</f>
        <v>0.61302211000000006</v>
      </c>
      <c r="E115" s="69">
        <f>VLOOKUP($A115,Zakázka!$A:$Q,16,FALSE)</f>
        <v>0</v>
      </c>
      <c r="F115" s="69">
        <f>VLOOKUP($A115,Zakázka!$A:$Q,17,FALSE)</f>
        <v>0</v>
      </c>
      <c r="G115" s="6"/>
      <c r="H115" s="8"/>
    </row>
    <row r="116" spans="1:8" ht="10.5" hidden="1" outlineLevel="3" x14ac:dyDescent="0.15">
      <c r="A116" s="71" t="s">
        <v>191</v>
      </c>
      <c r="B116" s="72" t="s">
        <v>192</v>
      </c>
      <c r="C116" s="73">
        <f>VLOOKUP($A116,Zakázka!$A:$Q,10,FALSE)</f>
        <v>0</v>
      </c>
      <c r="D116" s="74">
        <f>VLOOKUP($A116,Zakázka!$A:$Q,12,FALSE)</f>
        <v>0.61302211000000006</v>
      </c>
      <c r="E116" s="73">
        <f>VLOOKUP($A116,Zakázka!$A:$Q,16,FALSE)</f>
        <v>0</v>
      </c>
      <c r="F116" s="73">
        <f>VLOOKUP($A116,Zakázka!$A:$Q,17,FALSE)</f>
        <v>0</v>
      </c>
      <c r="G116" s="6"/>
      <c r="H116" s="8"/>
    </row>
    <row r="117" spans="1:8" ht="11.25" hidden="1" outlineLevel="2" x14ac:dyDescent="0.15">
      <c r="A117" s="67" t="s">
        <v>193</v>
      </c>
      <c r="B117" s="68" t="s">
        <v>194</v>
      </c>
      <c r="C117" s="69">
        <f>VLOOKUP($A117,Zakázka!$A:$Q,10,FALSE)</f>
        <v>0</v>
      </c>
      <c r="D117" s="70">
        <f>VLOOKUP($A117,Zakázka!$A:$Q,12,FALSE)</f>
        <v>0.10610233074</v>
      </c>
      <c r="E117" s="69">
        <f>VLOOKUP($A117,Zakázka!$A:$Q,16,FALSE)</f>
        <v>0</v>
      </c>
      <c r="F117" s="69">
        <f>VLOOKUP($A117,Zakázka!$A:$Q,17,FALSE)</f>
        <v>0</v>
      </c>
      <c r="G117" s="6"/>
      <c r="H117" s="8"/>
    </row>
    <row r="118" spans="1:8" ht="10.5" hidden="1" outlineLevel="3" x14ac:dyDescent="0.15">
      <c r="A118" s="71" t="s">
        <v>195</v>
      </c>
      <c r="B118" s="72" t="s">
        <v>196</v>
      </c>
      <c r="C118" s="73">
        <f>VLOOKUP($A118,Zakázka!$A:$Q,10,FALSE)</f>
        <v>0</v>
      </c>
      <c r="D118" s="74">
        <f>VLOOKUP($A118,Zakázka!$A:$Q,12,FALSE)</f>
        <v>4.3102330740000007E-2</v>
      </c>
      <c r="E118" s="73">
        <f>VLOOKUP($A118,Zakázka!$A:$Q,16,FALSE)</f>
        <v>0</v>
      </c>
      <c r="F118" s="73">
        <f>VLOOKUP($A118,Zakázka!$A:$Q,17,FALSE)</f>
        <v>0</v>
      </c>
      <c r="G118" s="6"/>
      <c r="H118" s="8"/>
    </row>
    <row r="119" spans="1:8" ht="10.5" hidden="1" outlineLevel="3" x14ac:dyDescent="0.15">
      <c r="A119" s="71" t="s">
        <v>197</v>
      </c>
      <c r="B119" s="72" t="s">
        <v>198</v>
      </c>
      <c r="C119" s="73">
        <f>VLOOKUP($A119,Zakázka!$A:$Q,10,FALSE)</f>
        <v>0</v>
      </c>
      <c r="D119" s="74">
        <f>VLOOKUP($A119,Zakázka!$A:$Q,12,FALSE)</f>
        <v>6.3E-2</v>
      </c>
      <c r="E119" s="73">
        <f>VLOOKUP($A119,Zakázka!$A:$Q,16,FALSE)</f>
        <v>0</v>
      </c>
      <c r="F119" s="73">
        <f>VLOOKUP($A119,Zakázka!$A:$Q,17,FALSE)</f>
        <v>0</v>
      </c>
      <c r="G119" s="6"/>
      <c r="H119" s="8"/>
    </row>
    <row r="120" spans="1:8" ht="11.25" hidden="1" outlineLevel="2" x14ac:dyDescent="0.15">
      <c r="A120" s="67" t="s">
        <v>199</v>
      </c>
      <c r="B120" s="68" t="s">
        <v>66</v>
      </c>
      <c r="C120" s="69">
        <f>VLOOKUP($A120,Zakázka!$A:$Q,10,FALSE)</f>
        <v>0</v>
      </c>
      <c r="D120" s="70">
        <f>VLOOKUP($A120,Zakázka!$A:$Q,12,FALSE)</f>
        <v>0</v>
      </c>
      <c r="E120" s="69">
        <f>VLOOKUP($A120,Zakázka!$A:$Q,16,FALSE)</f>
        <v>0</v>
      </c>
      <c r="F120" s="69">
        <f>VLOOKUP($A120,Zakázka!$A:$Q,17,FALSE)</f>
        <v>0</v>
      </c>
      <c r="G120" s="6"/>
      <c r="H120" s="8"/>
    </row>
    <row r="121" spans="1:8" ht="10.5" hidden="1" outlineLevel="3" x14ac:dyDescent="0.15">
      <c r="A121" s="71" t="s">
        <v>200</v>
      </c>
      <c r="B121" s="72" t="s">
        <v>68</v>
      </c>
      <c r="C121" s="73">
        <f>VLOOKUP($A121,Zakázka!$A:$Q,10,FALSE)</f>
        <v>0</v>
      </c>
      <c r="D121" s="74">
        <f>VLOOKUP($A121,Zakázka!$A:$Q,12,FALSE)</f>
        <v>0</v>
      </c>
      <c r="E121" s="73">
        <f>VLOOKUP($A121,Zakázka!$A:$Q,16,FALSE)</f>
        <v>0</v>
      </c>
      <c r="F121" s="73">
        <f>VLOOKUP($A121,Zakázka!$A:$Q,17,FALSE)</f>
        <v>0</v>
      </c>
      <c r="G121" s="6"/>
      <c r="H121" s="8"/>
    </row>
    <row r="122" spans="1:8" ht="12" outlineLevel="1" collapsed="1" x14ac:dyDescent="0.15">
      <c r="A122" s="63" t="s">
        <v>201</v>
      </c>
      <c r="B122" s="64" t="s">
        <v>202</v>
      </c>
      <c r="C122" s="65">
        <f>VLOOKUP($A122,Zakázka!$A:$Q,10,FALSE)</f>
        <v>0</v>
      </c>
      <c r="D122" s="66">
        <f>VLOOKUP($A122,Zakázka!$A:$Q,12,FALSE)</f>
        <v>0</v>
      </c>
      <c r="E122" s="65">
        <f>VLOOKUP($A122,Zakázka!$A:$Q,16,FALSE)</f>
        <v>0</v>
      </c>
      <c r="F122" s="65">
        <f>VLOOKUP($A122,Zakázka!$A:$Q,17,FALSE)</f>
        <v>0</v>
      </c>
      <c r="G122" s="6"/>
      <c r="H122" s="8"/>
    </row>
    <row r="123" spans="1:8" ht="11.25" hidden="1" outlineLevel="2" x14ac:dyDescent="0.15">
      <c r="A123" s="67" t="s">
        <v>203</v>
      </c>
      <c r="B123" s="68" t="s">
        <v>204</v>
      </c>
      <c r="C123" s="69">
        <f>VLOOKUP($A123,Zakázka!$A:$Q,10,FALSE)</f>
        <v>0</v>
      </c>
      <c r="D123" s="70">
        <f>VLOOKUP($A123,Zakázka!$A:$Q,12,FALSE)</f>
        <v>0</v>
      </c>
      <c r="E123" s="69">
        <f>VLOOKUP($A123,Zakázka!$A:$Q,16,FALSE)</f>
        <v>0</v>
      </c>
      <c r="F123" s="69">
        <f>VLOOKUP($A123,Zakázka!$A:$Q,17,FALSE)</f>
        <v>0</v>
      </c>
      <c r="G123" s="6"/>
      <c r="H123" s="8"/>
    </row>
    <row r="124" spans="1:8" ht="10.5" hidden="1" outlineLevel="3" x14ac:dyDescent="0.15">
      <c r="A124" s="71" t="s">
        <v>205</v>
      </c>
      <c r="B124" s="72" t="s">
        <v>206</v>
      </c>
      <c r="C124" s="73">
        <f>VLOOKUP($A124,Zakázka!$A:$Q,10,FALSE)</f>
        <v>0</v>
      </c>
      <c r="D124" s="74">
        <f>VLOOKUP($A124,Zakázka!$A:$Q,12,FALSE)</f>
        <v>0</v>
      </c>
      <c r="E124" s="73">
        <f>VLOOKUP($A124,Zakázka!$A:$Q,16,FALSE)</f>
        <v>0</v>
      </c>
      <c r="F124" s="73">
        <f>VLOOKUP($A124,Zakázka!$A:$Q,17,FALSE)</f>
        <v>0</v>
      </c>
      <c r="G124" s="6"/>
      <c r="H124" s="8"/>
    </row>
    <row r="125" spans="1:8" ht="10.5" hidden="1" outlineLevel="3" x14ac:dyDescent="0.15">
      <c r="A125" s="71" t="s">
        <v>207</v>
      </c>
      <c r="B125" s="72" t="s">
        <v>208</v>
      </c>
      <c r="C125" s="73">
        <f>VLOOKUP($A125,Zakázka!$A:$Q,10,FALSE)</f>
        <v>0</v>
      </c>
      <c r="D125" s="74">
        <f>VLOOKUP($A125,Zakázka!$A:$Q,12,FALSE)</f>
        <v>0</v>
      </c>
      <c r="E125" s="73">
        <f>VLOOKUP($A125,Zakázka!$A:$Q,16,FALSE)</f>
        <v>0</v>
      </c>
      <c r="F125" s="73">
        <f>VLOOKUP($A125,Zakázka!$A:$Q,17,FALSE)</f>
        <v>0</v>
      </c>
      <c r="G125" s="6"/>
      <c r="H125" s="8"/>
    </row>
    <row r="126" spans="1:8" ht="10.5" hidden="1" outlineLevel="3" x14ac:dyDescent="0.15">
      <c r="A126" s="71" t="s">
        <v>209</v>
      </c>
      <c r="B126" s="72" t="s">
        <v>210</v>
      </c>
      <c r="C126" s="73">
        <f>VLOOKUP($A126,Zakázka!$A:$Q,10,FALSE)</f>
        <v>0</v>
      </c>
      <c r="D126" s="74">
        <f>VLOOKUP($A126,Zakázka!$A:$Q,12,FALSE)</f>
        <v>0</v>
      </c>
      <c r="E126" s="73">
        <f>VLOOKUP($A126,Zakázka!$A:$Q,16,FALSE)</f>
        <v>0</v>
      </c>
      <c r="F126" s="73">
        <f>VLOOKUP($A126,Zakázka!$A:$Q,17,FALSE)</f>
        <v>0</v>
      </c>
      <c r="G126" s="6"/>
      <c r="H126" s="8"/>
    </row>
    <row r="127" spans="1:8" ht="10.5" hidden="1" outlineLevel="3" x14ac:dyDescent="0.15">
      <c r="A127" s="71" t="s">
        <v>211</v>
      </c>
      <c r="B127" s="72" t="s">
        <v>212</v>
      </c>
      <c r="C127" s="73">
        <f>VLOOKUP($A127,Zakázka!$A:$Q,10,FALSE)</f>
        <v>0</v>
      </c>
      <c r="D127" s="74">
        <f>VLOOKUP($A127,Zakázka!$A:$Q,12,FALSE)</f>
        <v>0</v>
      </c>
      <c r="E127" s="73">
        <f>VLOOKUP($A127,Zakázka!$A:$Q,16,FALSE)</f>
        <v>0</v>
      </c>
      <c r="F127" s="73">
        <f>VLOOKUP($A127,Zakázka!$A:$Q,17,FALSE)</f>
        <v>0</v>
      </c>
      <c r="G127" s="6"/>
      <c r="H127" s="8"/>
    </row>
    <row r="128" spans="1:8" ht="21" hidden="1" outlineLevel="3" x14ac:dyDescent="0.15">
      <c r="A128" s="71" t="s">
        <v>213</v>
      </c>
      <c r="B128" s="72" t="s">
        <v>214</v>
      </c>
      <c r="C128" s="73">
        <f>VLOOKUP($A128,Zakázka!$A:$Q,10,FALSE)</f>
        <v>0</v>
      </c>
      <c r="D128" s="74">
        <f>VLOOKUP($A128,Zakázka!$A:$Q,12,FALSE)</f>
        <v>0</v>
      </c>
      <c r="E128" s="73">
        <f>VLOOKUP($A128,Zakázka!$A:$Q,16,FALSE)</f>
        <v>0</v>
      </c>
      <c r="F128" s="73">
        <f>VLOOKUP($A128,Zakázka!$A:$Q,17,FALSE)</f>
        <v>0</v>
      </c>
      <c r="G128" s="6"/>
      <c r="H128" s="8"/>
    </row>
    <row r="129" spans="1:8" ht="10.5" hidden="1" outlineLevel="3" x14ac:dyDescent="0.15">
      <c r="A129" s="71" t="s">
        <v>215</v>
      </c>
      <c r="B129" s="72" t="s">
        <v>216</v>
      </c>
      <c r="C129" s="73">
        <f>VLOOKUP($A129,Zakázka!$A:$Q,10,FALSE)</f>
        <v>0</v>
      </c>
      <c r="D129" s="74">
        <f>VLOOKUP($A129,Zakázka!$A:$Q,12,FALSE)</f>
        <v>0</v>
      </c>
      <c r="E129" s="73">
        <f>VLOOKUP($A129,Zakázka!$A:$Q,16,FALSE)</f>
        <v>0</v>
      </c>
      <c r="F129" s="73">
        <f>VLOOKUP($A129,Zakázka!$A:$Q,17,FALSE)</f>
        <v>0</v>
      </c>
      <c r="G129" s="6"/>
      <c r="H129" s="8"/>
    </row>
    <row r="130" spans="1:8" ht="10.5" hidden="1" outlineLevel="3" x14ac:dyDescent="0.15">
      <c r="A130" s="71" t="s">
        <v>217</v>
      </c>
      <c r="B130" s="72" t="s">
        <v>218</v>
      </c>
      <c r="C130" s="73">
        <f>VLOOKUP($A130,Zakázka!$A:$Q,10,FALSE)</f>
        <v>0</v>
      </c>
      <c r="D130" s="74">
        <f>VLOOKUP($A130,Zakázka!$A:$Q,12,FALSE)</f>
        <v>0</v>
      </c>
      <c r="E130" s="73">
        <f>VLOOKUP($A130,Zakázka!$A:$Q,16,FALSE)</f>
        <v>0</v>
      </c>
      <c r="F130" s="73">
        <f>VLOOKUP($A130,Zakázka!$A:$Q,17,FALSE)</f>
        <v>0</v>
      </c>
      <c r="G130" s="6"/>
      <c r="H130" s="8"/>
    </row>
    <row r="131" spans="1:8" ht="10.5" hidden="1" outlineLevel="3" x14ac:dyDescent="0.15">
      <c r="A131" s="71" t="s">
        <v>219</v>
      </c>
      <c r="B131" s="72" t="s">
        <v>220</v>
      </c>
      <c r="C131" s="73">
        <f>VLOOKUP($A131,Zakázka!$A:$Q,10,FALSE)</f>
        <v>0</v>
      </c>
      <c r="D131" s="74">
        <f>VLOOKUP($A131,Zakázka!$A:$Q,12,FALSE)</f>
        <v>0</v>
      </c>
      <c r="E131" s="73">
        <f>VLOOKUP($A131,Zakázka!$A:$Q,16,FALSE)</f>
        <v>0</v>
      </c>
      <c r="F131" s="73">
        <f>VLOOKUP($A131,Zakázka!$A:$Q,17,FALSE)</f>
        <v>0</v>
      </c>
      <c r="G131" s="6"/>
      <c r="H131" s="8"/>
    </row>
    <row r="132" spans="1:8" ht="10.5" hidden="1" outlineLevel="3" x14ac:dyDescent="0.15">
      <c r="A132" s="71" t="s">
        <v>221</v>
      </c>
      <c r="B132" s="72" t="s">
        <v>222</v>
      </c>
      <c r="C132" s="73">
        <f>VLOOKUP($A132,Zakázka!$A:$Q,10,FALSE)</f>
        <v>0</v>
      </c>
      <c r="D132" s="74">
        <f>VLOOKUP($A132,Zakázka!$A:$Q,12,FALSE)</f>
        <v>0</v>
      </c>
      <c r="E132" s="73">
        <f>VLOOKUP($A132,Zakázka!$A:$Q,16,FALSE)</f>
        <v>0</v>
      </c>
      <c r="F132" s="73">
        <f>VLOOKUP($A132,Zakázka!$A:$Q,17,FALSE)</f>
        <v>0</v>
      </c>
      <c r="G132" s="6"/>
      <c r="H132" s="8"/>
    </row>
    <row r="133" spans="1:8" ht="10.5" hidden="1" outlineLevel="3" x14ac:dyDescent="0.15">
      <c r="A133" s="71" t="s">
        <v>223</v>
      </c>
      <c r="B133" s="72" t="s">
        <v>224</v>
      </c>
      <c r="C133" s="73">
        <f>VLOOKUP($A133,Zakázka!$A:$Q,10,FALSE)</f>
        <v>0</v>
      </c>
      <c r="D133" s="74">
        <f>VLOOKUP($A133,Zakázka!$A:$Q,12,FALSE)</f>
        <v>0</v>
      </c>
      <c r="E133" s="73">
        <f>VLOOKUP($A133,Zakázka!$A:$Q,16,FALSE)</f>
        <v>0</v>
      </c>
      <c r="F133" s="73">
        <f>VLOOKUP($A133,Zakázka!$A:$Q,17,FALSE)</f>
        <v>0</v>
      </c>
      <c r="G133" s="6"/>
      <c r="H133" s="8"/>
    </row>
    <row r="134" spans="1:8" ht="10.5" hidden="1" outlineLevel="3" x14ac:dyDescent="0.15">
      <c r="A134" s="71" t="s">
        <v>225</v>
      </c>
      <c r="B134" s="72" t="s">
        <v>226</v>
      </c>
      <c r="C134" s="73">
        <f>VLOOKUP($A134,Zakázka!$A:$Q,10,FALSE)</f>
        <v>0</v>
      </c>
      <c r="D134" s="74">
        <f>VLOOKUP($A134,Zakázka!$A:$Q,12,FALSE)</f>
        <v>0</v>
      </c>
      <c r="E134" s="73">
        <f>VLOOKUP($A134,Zakázka!$A:$Q,16,FALSE)</f>
        <v>0</v>
      </c>
      <c r="F134" s="73">
        <f>VLOOKUP($A134,Zakázka!$A:$Q,17,FALSE)</f>
        <v>0</v>
      </c>
      <c r="G134" s="6"/>
      <c r="H134" s="8"/>
    </row>
    <row r="135" spans="1:8" ht="10.5" hidden="1" outlineLevel="3" x14ac:dyDescent="0.15">
      <c r="A135" s="71" t="s">
        <v>227</v>
      </c>
      <c r="B135" s="72" t="s">
        <v>228</v>
      </c>
      <c r="C135" s="73">
        <f>VLOOKUP($A135,Zakázka!$A:$Q,10,FALSE)</f>
        <v>0</v>
      </c>
      <c r="D135" s="74">
        <f>VLOOKUP($A135,Zakázka!$A:$Q,12,FALSE)</f>
        <v>0</v>
      </c>
      <c r="E135" s="73">
        <f>VLOOKUP($A135,Zakázka!$A:$Q,16,FALSE)</f>
        <v>0</v>
      </c>
      <c r="F135" s="73">
        <f>VLOOKUP($A135,Zakázka!$A:$Q,17,FALSE)</f>
        <v>0</v>
      </c>
      <c r="G135" s="6"/>
      <c r="H135" s="8"/>
    </row>
    <row r="136" spans="1:8" ht="11.25" hidden="1" outlineLevel="2" x14ac:dyDescent="0.15">
      <c r="A136" s="67" t="s">
        <v>229</v>
      </c>
      <c r="B136" s="68" t="s">
        <v>230</v>
      </c>
      <c r="C136" s="69">
        <f>VLOOKUP($A136,Zakázka!$A:$Q,10,FALSE)</f>
        <v>0</v>
      </c>
      <c r="D136" s="70">
        <f>VLOOKUP($A136,Zakázka!$A:$Q,12,FALSE)</f>
        <v>0</v>
      </c>
      <c r="E136" s="69">
        <f>VLOOKUP($A136,Zakázka!$A:$Q,16,FALSE)</f>
        <v>0</v>
      </c>
      <c r="F136" s="69">
        <f>VLOOKUP($A136,Zakázka!$A:$Q,17,FALSE)</f>
        <v>0</v>
      </c>
      <c r="G136" s="6"/>
      <c r="H136" s="8"/>
    </row>
    <row r="137" spans="1:8" ht="10.5" hidden="1" outlineLevel="3" x14ac:dyDescent="0.15">
      <c r="A137" s="71" t="s">
        <v>231</v>
      </c>
      <c r="B137" s="72" t="s">
        <v>232</v>
      </c>
      <c r="C137" s="73">
        <f>VLOOKUP($A137,Zakázka!$A:$Q,10,FALSE)</f>
        <v>0</v>
      </c>
      <c r="D137" s="74">
        <f>VLOOKUP($A137,Zakázka!$A:$Q,12,FALSE)</f>
        <v>0</v>
      </c>
      <c r="E137" s="73">
        <f>VLOOKUP($A137,Zakázka!$A:$Q,16,FALSE)</f>
        <v>0</v>
      </c>
      <c r="F137" s="73">
        <f>VLOOKUP($A137,Zakázka!$A:$Q,17,FALSE)</f>
        <v>0</v>
      </c>
      <c r="G137" s="6"/>
      <c r="H137" s="8"/>
    </row>
    <row r="138" spans="1:8" ht="10.5" hidden="1" outlineLevel="3" x14ac:dyDescent="0.15">
      <c r="A138" s="71" t="s">
        <v>233</v>
      </c>
      <c r="B138" s="72" t="s">
        <v>234</v>
      </c>
      <c r="C138" s="73">
        <f>VLOOKUP($A138,Zakázka!$A:$Q,10,FALSE)</f>
        <v>0</v>
      </c>
      <c r="D138" s="74">
        <f>VLOOKUP($A138,Zakázka!$A:$Q,12,FALSE)</f>
        <v>0</v>
      </c>
      <c r="E138" s="73">
        <f>VLOOKUP($A138,Zakázka!$A:$Q,16,FALSE)</f>
        <v>0</v>
      </c>
      <c r="F138" s="73">
        <f>VLOOKUP($A138,Zakázka!$A:$Q,17,FALSE)</f>
        <v>0</v>
      </c>
      <c r="G138" s="6"/>
      <c r="H138" s="8"/>
    </row>
    <row r="139" spans="1:8" ht="10.5" hidden="1" outlineLevel="3" x14ac:dyDescent="0.15">
      <c r="A139" s="71" t="s">
        <v>235</v>
      </c>
      <c r="B139" s="72" t="s">
        <v>236</v>
      </c>
      <c r="C139" s="73">
        <f>VLOOKUP($A139,Zakázka!$A:$Q,10,FALSE)</f>
        <v>0</v>
      </c>
      <c r="D139" s="74">
        <f>VLOOKUP($A139,Zakázka!$A:$Q,12,FALSE)</f>
        <v>0</v>
      </c>
      <c r="E139" s="73">
        <f>VLOOKUP($A139,Zakázka!$A:$Q,16,FALSE)</f>
        <v>0</v>
      </c>
      <c r="F139" s="73">
        <f>VLOOKUP($A139,Zakázka!$A:$Q,17,FALSE)</f>
        <v>0</v>
      </c>
      <c r="G139" s="6"/>
      <c r="H139" s="8"/>
    </row>
    <row r="140" spans="1:8" ht="11.25" hidden="1" outlineLevel="2" x14ac:dyDescent="0.15">
      <c r="A140" s="67" t="s">
        <v>237</v>
      </c>
      <c r="B140" s="68" t="s">
        <v>238</v>
      </c>
      <c r="C140" s="69">
        <f>VLOOKUP($A140,Zakázka!$A:$Q,10,FALSE)</f>
        <v>0</v>
      </c>
      <c r="D140" s="70">
        <f>VLOOKUP($A140,Zakázka!$A:$Q,12,FALSE)</f>
        <v>0</v>
      </c>
      <c r="E140" s="69">
        <f>VLOOKUP($A140,Zakázka!$A:$Q,16,FALSE)</f>
        <v>0</v>
      </c>
      <c r="F140" s="69">
        <f>VLOOKUP($A140,Zakázka!$A:$Q,17,FALSE)</f>
        <v>0</v>
      </c>
      <c r="G140" s="6"/>
      <c r="H140" s="8"/>
    </row>
    <row r="141" spans="1:8" ht="10.5" hidden="1" outlineLevel="3" x14ac:dyDescent="0.15">
      <c r="A141" s="71" t="s">
        <v>239</v>
      </c>
      <c r="B141" s="72" t="s">
        <v>240</v>
      </c>
      <c r="C141" s="73">
        <f>VLOOKUP($A141,Zakázka!$A:$Q,10,FALSE)</f>
        <v>0</v>
      </c>
      <c r="D141" s="74">
        <f>VLOOKUP($A141,Zakázka!$A:$Q,12,FALSE)</f>
        <v>0</v>
      </c>
      <c r="E141" s="73">
        <f>VLOOKUP($A141,Zakázka!$A:$Q,16,FALSE)</f>
        <v>0</v>
      </c>
      <c r="F141" s="73">
        <f>VLOOKUP($A141,Zakázka!$A:$Q,17,FALSE)</f>
        <v>0</v>
      </c>
      <c r="G141" s="6"/>
      <c r="H141" s="8"/>
    </row>
    <row r="142" spans="1:8" ht="10.5" hidden="1" outlineLevel="3" x14ac:dyDescent="0.15">
      <c r="A142" s="71" t="s">
        <v>241</v>
      </c>
      <c r="B142" s="72" t="s">
        <v>242</v>
      </c>
      <c r="C142" s="73">
        <f>VLOOKUP($A142,Zakázka!$A:$Q,10,FALSE)</f>
        <v>0</v>
      </c>
      <c r="D142" s="74">
        <f>VLOOKUP($A142,Zakázka!$A:$Q,12,FALSE)</f>
        <v>0</v>
      </c>
      <c r="E142" s="73">
        <f>VLOOKUP($A142,Zakázka!$A:$Q,16,FALSE)</f>
        <v>0</v>
      </c>
      <c r="F142" s="73">
        <f>VLOOKUP($A142,Zakázka!$A:$Q,17,FALSE)</f>
        <v>0</v>
      </c>
      <c r="G142" s="6"/>
      <c r="H142" s="8"/>
    </row>
    <row r="143" spans="1:8" ht="10.5" hidden="1" outlineLevel="3" x14ac:dyDescent="0.15">
      <c r="A143" s="71" t="s">
        <v>243</v>
      </c>
      <c r="B143" s="72" t="s">
        <v>244</v>
      </c>
      <c r="C143" s="73">
        <f>VLOOKUP($A143,Zakázka!$A:$Q,10,FALSE)</f>
        <v>0</v>
      </c>
      <c r="D143" s="74">
        <f>VLOOKUP($A143,Zakázka!$A:$Q,12,FALSE)</f>
        <v>0</v>
      </c>
      <c r="E143" s="73">
        <f>VLOOKUP($A143,Zakázka!$A:$Q,16,FALSE)</f>
        <v>0</v>
      </c>
      <c r="F143" s="73">
        <f>VLOOKUP($A143,Zakázka!$A:$Q,17,FALSE)</f>
        <v>0</v>
      </c>
      <c r="G143" s="6"/>
      <c r="H143" s="8"/>
    </row>
    <row r="144" spans="1:8" ht="10.5" hidden="1" outlineLevel="3" x14ac:dyDescent="0.15">
      <c r="A144" s="71" t="s">
        <v>245</v>
      </c>
      <c r="B144" s="72" t="s">
        <v>246</v>
      </c>
      <c r="C144" s="73">
        <f>VLOOKUP($A144,Zakázka!$A:$Q,10,FALSE)</f>
        <v>0</v>
      </c>
      <c r="D144" s="74">
        <f>VLOOKUP($A144,Zakázka!$A:$Q,12,FALSE)</f>
        <v>0</v>
      </c>
      <c r="E144" s="73">
        <f>VLOOKUP($A144,Zakázka!$A:$Q,16,FALSE)</f>
        <v>0</v>
      </c>
      <c r="F144" s="73">
        <f>VLOOKUP($A144,Zakázka!$A:$Q,17,FALSE)</f>
        <v>0</v>
      </c>
      <c r="G144" s="6"/>
      <c r="H144" s="8"/>
    </row>
    <row r="145" spans="1:8" ht="21" hidden="1" outlineLevel="3" x14ac:dyDescent="0.15">
      <c r="A145" s="71" t="s">
        <v>247</v>
      </c>
      <c r="B145" s="72" t="s">
        <v>248</v>
      </c>
      <c r="C145" s="73">
        <f>VLOOKUP($A145,Zakázka!$A:$Q,10,FALSE)</f>
        <v>0</v>
      </c>
      <c r="D145" s="74">
        <f>VLOOKUP($A145,Zakázka!$A:$Q,12,FALSE)</f>
        <v>0</v>
      </c>
      <c r="E145" s="73">
        <f>VLOOKUP($A145,Zakázka!$A:$Q,16,FALSE)</f>
        <v>0</v>
      </c>
      <c r="F145" s="73">
        <f>VLOOKUP($A145,Zakázka!$A:$Q,17,FALSE)</f>
        <v>0</v>
      </c>
      <c r="G145" s="6"/>
      <c r="H145" s="8"/>
    </row>
    <row r="146" spans="1:8" ht="10.5" hidden="1" outlineLevel="3" x14ac:dyDescent="0.15">
      <c r="A146" s="71" t="s">
        <v>249</v>
      </c>
      <c r="B146" s="72" t="s">
        <v>250</v>
      </c>
      <c r="C146" s="73">
        <f>VLOOKUP($A146,Zakázka!$A:$Q,10,FALSE)</f>
        <v>0</v>
      </c>
      <c r="D146" s="74">
        <f>VLOOKUP($A146,Zakázka!$A:$Q,12,FALSE)</f>
        <v>0</v>
      </c>
      <c r="E146" s="73">
        <f>VLOOKUP($A146,Zakázka!$A:$Q,16,FALSE)</f>
        <v>0</v>
      </c>
      <c r="F146" s="73">
        <f>VLOOKUP($A146,Zakázka!$A:$Q,17,FALSE)</f>
        <v>0</v>
      </c>
      <c r="G146" s="6"/>
      <c r="H146" s="8"/>
    </row>
    <row r="147" spans="1:8" ht="10.5" hidden="1" outlineLevel="3" x14ac:dyDescent="0.15">
      <c r="A147" s="71" t="s">
        <v>251</v>
      </c>
      <c r="B147" s="72" t="s">
        <v>252</v>
      </c>
      <c r="C147" s="73">
        <f>VLOOKUP($A147,Zakázka!$A:$Q,10,FALSE)</f>
        <v>0</v>
      </c>
      <c r="D147" s="74">
        <f>VLOOKUP($A147,Zakázka!$A:$Q,12,FALSE)</f>
        <v>0</v>
      </c>
      <c r="E147" s="73">
        <f>VLOOKUP($A147,Zakázka!$A:$Q,16,FALSE)</f>
        <v>0</v>
      </c>
      <c r="F147" s="73">
        <f>VLOOKUP($A147,Zakázka!$A:$Q,17,FALSE)</f>
        <v>0</v>
      </c>
      <c r="G147" s="6"/>
      <c r="H147" s="8"/>
    </row>
    <row r="148" spans="1:8" ht="10.5" hidden="1" outlineLevel="3" x14ac:dyDescent="0.15">
      <c r="A148" s="71" t="s">
        <v>253</v>
      </c>
      <c r="B148" s="72" t="s">
        <v>254</v>
      </c>
      <c r="C148" s="73">
        <f>VLOOKUP($A148,Zakázka!$A:$Q,10,FALSE)</f>
        <v>0</v>
      </c>
      <c r="D148" s="74">
        <f>VLOOKUP($A148,Zakázka!$A:$Q,12,FALSE)</f>
        <v>0</v>
      </c>
      <c r="E148" s="73">
        <f>VLOOKUP($A148,Zakázka!$A:$Q,16,FALSE)</f>
        <v>0</v>
      </c>
      <c r="F148" s="73">
        <f>VLOOKUP($A148,Zakázka!$A:$Q,17,FALSE)</f>
        <v>0</v>
      </c>
      <c r="G148" s="6"/>
      <c r="H148" s="8"/>
    </row>
    <row r="149" spans="1:8" ht="10.5" hidden="1" outlineLevel="3" x14ac:dyDescent="0.15">
      <c r="A149" s="71" t="s">
        <v>255</v>
      </c>
      <c r="B149" s="72" t="s">
        <v>256</v>
      </c>
      <c r="C149" s="73">
        <f>VLOOKUP($A149,Zakázka!$A:$Q,10,FALSE)</f>
        <v>0</v>
      </c>
      <c r="D149" s="74">
        <f>VLOOKUP($A149,Zakázka!$A:$Q,12,FALSE)</f>
        <v>0</v>
      </c>
      <c r="E149" s="73">
        <f>VLOOKUP($A149,Zakázka!$A:$Q,16,FALSE)</f>
        <v>0</v>
      </c>
      <c r="F149" s="73">
        <f>VLOOKUP($A149,Zakázka!$A:$Q,17,FALSE)</f>
        <v>0</v>
      </c>
      <c r="G149" s="6"/>
      <c r="H149" s="8"/>
    </row>
    <row r="150" spans="1:8" ht="10.5" hidden="1" outlineLevel="3" x14ac:dyDescent="0.15">
      <c r="A150" s="71" t="s">
        <v>257</v>
      </c>
      <c r="B150" s="72" t="s">
        <v>258</v>
      </c>
      <c r="C150" s="73">
        <f>VLOOKUP($A150,Zakázka!$A:$Q,10,FALSE)</f>
        <v>0</v>
      </c>
      <c r="D150" s="74">
        <f>VLOOKUP($A150,Zakázka!$A:$Q,12,FALSE)</f>
        <v>0</v>
      </c>
      <c r="E150" s="73">
        <f>VLOOKUP($A150,Zakázka!$A:$Q,16,FALSE)</f>
        <v>0</v>
      </c>
      <c r="F150" s="73">
        <f>VLOOKUP($A150,Zakázka!$A:$Q,17,FALSE)</f>
        <v>0</v>
      </c>
      <c r="G150" s="6"/>
      <c r="H150" s="8"/>
    </row>
    <row r="151" spans="1:8" ht="10.5" hidden="1" outlineLevel="3" x14ac:dyDescent="0.15">
      <c r="A151" s="71" t="s">
        <v>259</v>
      </c>
      <c r="B151" s="72" t="s">
        <v>260</v>
      </c>
      <c r="C151" s="73">
        <f>VLOOKUP($A151,Zakázka!$A:$Q,10,FALSE)</f>
        <v>0</v>
      </c>
      <c r="D151" s="74">
        <f>VLOOKUP($A151,Zakázka!$A:$Q,12,FALSE)</f>
        <v>0</v>
      </c>
      <c r="E151" s="73">
        <f>VLOOKUP($A151,Zakázka!$A:$Q,16,FALSE)</f>
        <v>0</v>
      </c>
      <c r="F151" s="73">
        <f>VLOOKUP($A151,Zakázka!$A:$Q,17,FALSE)</f>
        <v>0</v>
      </c>
      <c r="G151" s="6"/>
      <c r="H151" s="8"/>
    </row>
    <row r="152" spans="1:8" ht="10.5" hidden="1" outlineLevel="3" x14ac:dyDescent="0.15">
      <c r="A152" s="71" t="s">
        <v>261</v>
      </c>
      <c r="B152" s="72" t="s">
        <v>262</v>
      </c>
      <c r="C152" s="73">
        <f>VLOOKUP($A152,Zakázka!$A:$Q,10,FALSE)</f>
        <v>0</v>
      </c>
      <c r="D152" s="74">
        <f>VLOOKUP($A152,Zakázka!$A:$Q,12,FALSE)</f>
        <v>0</v>
      </c>
      <c r="E152" s="73">
        <f>VLOOKUP($A152,Zakázka!$A:$Q,16,FALSE)</f>
        <v>0</v>
      </c>
      <c r="F152" s="73">
        <f>VLOOKUP($A152,Zakázka!$A:$Q,17,FALSE)</f>
        <v>0</v>
      </c>
      <c r="G152" s="6"/>
      <c r="H152" s="8"/>
    </row>
    <row r="153" spans="1:8" ht="11.25" hidden="1" outlineLevel="2" x14ac:dyDescent="0.15">
      <c r="A153" s="67" t="s">
        <v>263</v>
      </c>
      <c r="B153" s="68" t="s">
        <v>264</v>
      </c>
      <c r="C153" s="69">
        <f>VLOOKUP($A153,Zakázka!$A:$Q,10,FALSE)</f>
        <v>0</v>
      </c>
      <c r="D153" s="70">
        <f>VLOOKUP($A153,Zakázka!$A:$Q,12,FALSE)</f>
        <v>0</v>
      </c>
      <c r="E153" s="69">
        <f>VLOOKUP($A153,Zakázka!$A:$Q,16,FALSE)</f>
        <v>0</v>
      </c>
      <c r="F153" s="69">
        <f>VLOOKUP($A153,Zakázka!$A:$Q,17,FALSE)</f>
        <v>0</v>
      </c>
      <c r="G153" s="6"/>
      <c r="H153" s="8"/>
    </row>
    <row r="154" spans="1:8" ht="10.5" hidden="1" outlineLevel="3" x14ac:dyDescent="0.15">
      <c r="A154" s="71" t="s">
        <v>265</v>
      </c>
      <c r="B154" s="72" t="s">
        <v>266</v>
      </c>
      <c r="C154" s="73">
        <f>VLOOKUP($A154,Zakázka!$A:$Q,10,FALSE)</f>
        <v>0</v>
      </c>
      <c r="D154" s="74">
        <f>VLOOKUP($A154,Zakázka!$A:$Q,12,FALSE)</f>
        <v>0</v>
      </c>
      <c r="E154" s="73">
        <f>VLOOKUP($A154,Zakázka!$A:$Q,16,FALSE)</f>
        <v>0</v>
      </c>
      <c r="F154" s="73">
        <f>VLOOKUP($A154,Zakázka!$A:$Q,17,FALSE)</f>
        <v>0</v>
      </c>
      <c r="G154" s="6"/>
      <c r="H154" s="8"/>
    </row>
    <row r="155" spans="1:8" ht="11.25" hidden="1" outlineLevel="2" x14ac:dyDescent="0.15">
      <c r="A155" s="67" t="s">
        <v>267</v>
      </c>
      <c r="B155" s="68" t="s">
        <v>268</v>
      </c>
      <c r="C155" s="69">
        <f>VLOOKUP($A155,Zakázka!$A:$Q,10,FALSE)</f>
        <v>0</v>
      </c>
      <c r="D155" s="70">
        <f>VLOOKUP($A155,Zakázka!$A:$Q,12,FALSE)</f>
        <v>0</v>
      </c>
      <c r="E155" s="69">
        <f>VLOOKUP($A155,Zakázka!$A:$Q,16,FALSE)</f>
        <v>0</v>
      </c>
      <c r="F155" s="69">
        <f>VLOOKUP($A155,Zakázka!$A:$Q,17,FALSE)</f>
        <v>0</v>
      </c>
      <c r="G155" s="6"/>
      <c r="H155" s="8"/>
    </row>
    <row r="156" spans="1:8" ht="10.5" hidden="1" outlineLevel="3" x14ac:dyDescent="0.15">
      <c r="A156" s="71" t="s">
        <v>269</v>
      </c>
      <c r="B156" s="72" t="s">
        <v>270</v>
      </c>
      <c r="C156" s="73">
        <f>VLOOKUP($A156,Zakázka!$A:$Q,10,FALSE)</f>
        <v>0</v>
      </c>
      <c r="D156" s="74">
        <f>VLOOKUP($A156,Zakázka!$A:$Q,12,FALSE)</f>
        <v>0</v>
      </c>
      <c r="E156" s="73">
        <f>VLOOKUP($A156,Zakázka!$A:$Q,16,FALSE)</f>
        <v>0</v>
      </c>
      <c r="F156" s="73">
        <f>VLOOKUP($A156,Zakázka!$A:$Q,17,FALSE)</f>
        <v>0</v>
      </c>
      <c r="G156" s="6"/>
      <c r="H156" s="8"/>
    </row>
    <row r="157" spans="1:8" ht="10.5" hidden="1" outlineLevel="3" x14ac:dyDescent="0.15">
      <c r="A157" s="71" t="s">
        <v>271</v>
      </c>
      <c r="B157" s="72" t="s">
        <v>272</v>
      </c>
      <c r="C157" s="73">
        <f>VLOOKUP($A157,Zakázka!$A:$Q,10,FALSE)</f>
        <v>0</v>
      </c>
      <c r="D157" s="74">
        <f>VLOOKUP($A157,Zakázka!$A:$Q,12,FALSE)</f>
        <v>0</v>
      </c>
      <c r="E157" s="73">
        <f>VLOOKUP($A157,Zakázka!$A:$Q,16,FALSE)</f>
        <v>0</v>
      </c>
      <c r="F157" s="73">
        <f>VLOOKUP($A157,Zakázka!$A:$Q,17,FALSE)</f>
        <v>0</v>
      </c>
      <c r="G157" s="6"/>
      <c r="H157" s="8"/>
    </row>
    <row r="158" spans="1:8" ht="10.5" hidden="1" outlineLevel="3" x14ac:dyDescent="0.15">
      <c r="A158" s="71" t="s">
        <v>273</v>
      </c>
      <c r="B158" s="72" t="s">
        <v>274</v>
      </c>
      <c r="C158" s="73">
        <f>VLOOKUP($A158,Zakázka!$A:$Q,10,FALSE)</f>
        <v>0</v>
      </c>
      <c r="D158" s="74">
        <f>VLOOKUP($A158,Zakázka!$A:$Q,12,FALSE)</f>
        <v>0</v>
      </c>
      <c r="E158" s="73">
        <f>VLOOKUP($A158,Zakázka!$A:$Q,16,FALSE)</f>
        <v>0</v>
      </c>
      <c r="F158" s="73">
        <f>VLOOKUP($A158,Zakázka!$A:$Q,17,FALSE)</f>
        <v>0</v>
      </c>
      <c r="G158" s="6"/>
      <c r="H158" s="8"/>
    </row>
    <row r="159" spans="1:8" ht="10.5" hidden="1" outlineLevel="3" x14ac:dyDescent="0.15">
      <c r="A159" s="71" t="s">
        <v>275</v>
      </c>
      <c r="B159" s="72" t="s">
        <v>276</v>
      </c>
      <c r="C159" s="73">
        <f>VLOOKUP($A159,Zakázka!$A:$Q,10,FALSE)</f>
        <v>0</v>
      </c>
      <c r="D159" s="74">
        <f>VLOOKUP($A159,Zakázka!$A:$Q,12,FALSE)</f>
        <v>0</v>
      </c>
      <c r="E159" s="73">
        <f>VLOOKUP($A159,Zakázka!$A:$Q,16,FALSE)</f>
        <v>0</v>
      </c>
      <c r="F159" s="73">
        <f>VLOOKUP($A159,Zakázka!$A:$Q,17,FALSE)</f>
        <v>0</v>
      </c>
      <c r="G159" s="6"/>
      <c r="H159" s="8"/>
    </row>
    <row r="160" spans="1:8" ht="10.5" hidden="1" outlineLevel="3" x14ac:dyDescent="0.15">
      <c r="A160" s="71" t="s">
        <v>277</v>
      </c>
      <c r="B160" s="72" t="s">
        <v>278</v>
      </c>
      <c r="C160" s="73">
        <f>VLOOKUP($A160,Zakázka!$A:$Q,10,FALSE)</f>
        <v>0</v>
      </c>
      <c r="D160" s="74">
        <f>VLOOKUP($A160,Zakázka!$A:$Q,12,FALSE)</f>
        <v>0</v>
      </c>
      <c r="E160" s="73">
        <f>VLOOKUP($A160,Zakázka!$A:$Q,16,FALSE)</f>
        <v>0</v>
      </c>
      <c r="F160" s="73">
        <f>VLOOKUP($A160,Zakázka!$A:$Q,17,FALSE)</f>
        <v>0</v>
      </c>
      <c r="G160" s="6"/>
      <c r="H160" s="8"/>
    </row>
    <row r="161" spans="1:8" ht="10.5" hidden="1" outlineLevel="3" x14ac:dyDescent="0.15">
      <c r="A161" s="71" t="s">
        <v>279</v>
      </c>
      <c r="B161" s="72" t="s">
        <v>280</v>
      </c>
      <c r="C161" s="73">
        <f>VLOOKUP($A161,Zakázka!$A:$Q,10,FALSE)</f>
        <v>0</v>
      </c>
      <c r="D161" s="74">
        <f>VLOOKUP($A161,Zakázka!$A:$Q,12,FALSE)</f>
        <v>0</v>
      </c>
      <c r="E161" s="73">
        <f>VLOOKUP($A161,Zakázka!$A:$Q,16,FALSE)</f>
        <v>0</v>
      </c>
      <c r="F161" s="73">
        <f>VLOOKUP($A161,Zakázka!$A:$Q,17,FALSE)</f>
        <v>0</v>
      </c>
      <c r="G161" s="6"/>
      <c r="H161" s="8"/>
    </row>
    <row r="162" spans="1:8" ht="10.5" hidden="1" outlineLevel="3" x14ac:dyDescent="0.15">
      <c r="A162" s="71" t="s">
        <v>281</v>
      </c>
      <c r="B162" s="72" t="s">
        <v>282</v>
      </c>
      <c r="C162" s="73">
        <f>VLOOKUP($A162,Zakázka!$A:$Q,10,FALSE)</f>
        <v>0</v>
      </c>
      <c r="D162" s="74">
        <f>VLOOKUP($A162,Zakázka!$A:$Q,12,FALSE)</f>
        <v>0</v>
      </c>
      <c r="E162" s="73">
        <f>VLOOKUP($A162,Zakázka!$A:$Q,16,FALSE)</f>
        <v>0</v>
      </c>
      <c r="F162" s="73">
        <f>VLOOKUP($A162,Zakázka!$A:$Q,17,FALSE)</f>
        <v>0</v>
      </c>
      <c r="G162" s="6"/>
      <c r="H162" s="8"/>
    </row>
    <row r="163" spans="1:8" ht="10.5" hidden="1" outlineLevel="3" x14ac:dyDescent="0.15">
      <c r="A163" s="71" t="s">
        <v>283</v>
      </c>
      <c r="B163" s="72" t="s">
        <v>284</v>
      </c>
      <c r="C163" s="73">
        <f>VLOOKUP($A163,Zakázka!$A:$Q,10,FALSE)</f>
        <v>0</v>
      </c>
      <c r="D163" s="74">
        <f>VLOOKUP($A163,Zakázka!$A:$Q,12,FALSE)</f>
        <v>0</v>
      </c>
      <c r="E163" s="73">
        <f>VLOOKUP($A163,Zakázka!$A:$Q,16,FALSE)</f>
        <v>0</v>
      </c>
      <c r="F163" s="73">
        <f>VLOOKUP($A163,Zakázka!$A:$Q,17,FALSE)</f>
        <v>0</v>
      </c>
      <c r="G163" s="6"/>
      <c r="H163" s="8"/>
    </row>
    <row r="164" spans="1:8" ht="10.5" hidden="1" outlineLevel="3" x14ac:dyDescent="0.15">
      <c r="A164" s="71" t="s">
        <v>285</v>
      </c>
      <c r="B164" s="72" t="s">
        <v>286</v>
      </c>
      <c r="C164" s="73">
        <f>VLOOKUP($A164,Zakázka!$A:$Q,10,FALSE)</f>
        <v>0</v>
      </c>
      <c r="D164" s="74">
        <f>VLOOKUP($A164,Zakázka!$A:$Q,12,FALSE)</f>
        <v>0</v>
      </c>
      <c r="E164" s="73">
        <f>VLOOKUP($A164,Zakázka!$A:$Q,16,FALSE)</f>
        <v>0</v>
      </c>
      <c r="F164" s="73">
        <f>VLOOKUP($A164,Zakázka!$A:$Q,17,FALSE)</f>
        <v>0</v>
      </c>
      <c r="G164" s="6"/>
      <c r="H164" s="8"/>
    </row>
    <row r="165" spans="1:8" ht="10.5" hidden="1" outlineLevel="3" x14ac:dyDescent="0.15">
      <c r="A165" s="71" t="s">
        <v>287</v>
      </c>
      <c r="B165" s="72" t="s">
        <v>288</v>
      </c>
      <c r="C165" s="73">
        <f>VLOOKUP($A165,Zakázka!$A:$Q,10,FALSE)</f>
        <v>0</v>
      </c>
      <c r="D165" s="74">
        <f>VLOOKUP($A165,Zakázka!$A:$Q,12,FALSE)</f>
        <v>0</v>
      </c>
      <c r="E165" s="73">
        <f>VLOOKUP($A165,Zakázka!$A:$Q,16,FALSE)</f>
        <v>0</v>
      </c>
      <c r="F165" s="73">
        <f>VLOOKUP($A165,Zakázka!$A:$Q,17,FALSE)</f>
        <v>0</v>
      </c>
      <c r="G165" s="6"/>
      <c r="H165" s="8"/>
    </row>
    <row r="166" spans="1:8" ht="10.5" hidden="1" outlineLevel="3" x14ac:dyDescent="0.15">
      <c r="A166" s="71" t="s">
        <v>289</v>
      </c>
      <c r="B166" s="72" t="s">
        <v>290</v>
      </c>
      <c r="C166" s="73">
        <f>VLOOKUP($A166,Zakázka!$A:$Q,10,FALSE)</f>
        <v>0</v>
      </c>
      <c r="D166" s="74">
        <f>VLOOKUP($A166,Zakázka!$A:$Q,12,FALSE)</f>
        <v>0</v>
      </c>
      <c r="E166" s="73">
        <f>VLOOKUP($A166,Zakázka!$A:$Q,16,FALSE)</f>
        <v>0</v>
      </c>
      <c r="F166" s="73">
        <f>VLOOKUP($A166,Zakázka!$A:$Q,17,FALSE)</f>
        <v>0</v>
      </c>
      <c r="G166" s="6"/>
      <c r="H166" s="8"/>
    </row>
    <row r="167" spans="1:8" ht="12" x14ac:dyDescent="0.15">
      <c r="A167" s="59" t="s">
        <v>291</v>
      </c>
      <c r="B167" s="60" t="s">
        <v>292</v>
      </c>
      <c r="C167" s="61">
        <f>VLOOKUP($A167,Zakázka!$A:$Q,10,FALSE)</f>
        <v>0</v>
      </c>
      <c r="D167" s="62">
        <f>VLOOKUP($A167,Zakázka!$A:$Q,12,FALSE)</f>
        <v>0</v>
      </c>
      <c r="E167" s="61">
        <f>VLOOKUP($A167,Zakázka!$A:$Q,16,FALSE)</f>
        <v>0</v>
      </c>
      <c r="F167" s="61">
        <f>VLOOKUP($A167,Zakázka!$A:$Q,17,FALSE)</f>
        <v>0</v>
      </c>
      <c r="G167" s="6"/>
      <c r="H167" s="8"/>
    </row>
    <row r="168" spans="1:8" ht="12" outlineLevel="1" collapsed="1" x14ac:dyDescent="0.15">
      <c r="A168" s="63" t="s">
        <v>293</v>
      </c>
      <c r="B168" s="64" t="s">
        <v>114</v>
      </c>
      <c r="C168" s="65">
        <f>VLOOKUP($A168,Zakázka!$A:$Q,10,FALSE)</f>
        <v>0</v>
      </c>
      <c r="D168" s="66">
        <f>VLOOKUP($A168,Zakázka!$A:$Q,12,FALSE)</f>
        <v>0</v>
      </c>
      <c r="E168" s="65">
        <f>VLOOKUP($A168,Zakázka!$A:$Q,16,FALSE)</f>
        <v>0</v>
      </c>
      <c r="F168" s="65">
        <f>VLOOKUP($A168,Zakázka!$A:$Q,17,FALSE)</f>
        <v>0</v>
      </c>
      <c r="G168" s="6"/>
      <c r="H168" s="8"/>
    </row>
    <row r="169" spans="1:8" ht="11.25" hidden="1" outlineLevel="2" x14ac:dyDescent="0.15">
      <c r="A169" s="67" t="s">
        <v>294</v>
      </c>
      <c r="B169" s="68" t="s">
        <v>46</v>
      </c>
      <c r="C169" s="69">
        <f>VLOOKUP($A169,Zakázka!$A:$Q,10,FALSE)</f>
        <v>0</v>
      </c>
      <c r="D169" s="70">
        <f>VLOOKUP($A169,Zakázka!$A:$Q,12,FALSE)</f>
        <v>0</v>
      </c>
      <c r="E169" s="69">
        <f>VLOOKUP($A169,Zakázka!$A:$Q,16,FALSE)</f>
        <v>0</v>
      </c>
      <c r="F169" s="69">
        <f>VLOOKUP($A169,Zakázka!$A:$Q,17,FALSE)</f>
        <v>0</v>
      </c>
      <c r="G169" s="6"/>
      <c r="H169" s="8"/>
    </row>
    <row r="170" spans="1:8" ht="10.5" hidden="1" outlineLevel="3" x14ac:dyDescent="0.15">
      <c r="A170" s="71" t="s">
        <v>295</v>
      </c>
      <c r="B170" s="72" t="s">
        <v>48</v>
      </c>
      <c r="C170" s="73">
        <f>VLOOKUP($A170,Zakázka!$A:$Q,10,FALSE)</f>
        <v>0</v>
      </c>
      <c r="D170" s="74">
        <f>VLOOKUP($A170,Zakázka!$A:$Q,12,FALSE)</f>
        <v>0</v>
      </c>
      <c r="E170" s="73">
        <f>VLOOKUP($A170,Zakázka!$A:$Q,16,FALSE)</f>
        <v>0</v>
      </c>
      <c r="F170" s="73">
        <f>VLOOKUP($A170,Zakázka!$A:$Q,17,FALSE)</f>
        <v>0</v>
      </c>
      <c r="G170" s="6"/>
      <c r="H170" s="8"/>
    </row>
    <row r="171" spans="1:8" ht="12" x14ac:dyDescent="0.15">
      <c r="A171" s="59" t="s">
        <v>296</v>
      </c>
      <c r="B171" s="60" t="s">
        <v>297</v>
      </c>
      <c r="C171" s="61">
        <f>VLOOKUP($A171,Zakázka!$A:$Q,10,FALSE)</f>
        <v>0</v>
      </c>
      <c r="D171" s="62">
        <f>VLOOKUP($A171,Zakázka!$A:$Q,12,FALSE)</f>
        <v>311.08211230526058</v>
      </c>
      <c r="E171" s="61">
        <f>VLOOKUP($A171,Zakázka!$A:$Q,16,FALSE)</f>
        <v>0</v>
      </c>
      <c r="F171" s="61">
        <f>VLOOKUP($A171,Zakázka!$A:$Q,17,FALSE)</f>
        <v>0</v>
      </c>
      <c r="G171" s="6"/>
      <c r="H171" s="8"/>
    </row>
    <row r="172" spans="1:8" ht="12" outlineLevel="1" collapsed="1" x14ac:dyDescent="0.15">
      <c r="A172" s="63" t="s">
        <v>298</v>
      </c>
      <c r="B172" s="64" t="s">
        <v>299</v>
      </c>
      <c r="C172" s="65">
        <f>VLOOKUP($A172,Zakázka!$A:$Q,10,FALSE)</f>
        <v>0</v>
      </c>
      <c r="D172" s="66">
        <f>VLOOKUP($A172,Zakázka!$A:$Q,12,FALSE)</f>
        <v>286.694417972</v>
      </c>
      <c r="E172" s="65">
        <f>VLOOKUP($A172,Zakázka!$A:$Q,16,FALSE)</f>
        <v>0</v>
      </c>
      <c r="F172" s="65">
        <f>VLOOKUP($A172,Zakázka!$A:$Q,17,FALSE)</f>
        <v>0</v>
      </c>
      <c r="G172" s="6"/>
      <c r="H172" s="8"/>
    </row>
    <row r="173" spans="1:8" ht="11.25" hidden="1" outlineLevel="2" x14ac:dyDescent="0.15">
      <c r="A173" s="67" t="s">
        <v>300</v>
      </c>
      <c r="B173" s="68" t="s">
        <v>38</v>
      </c>
      <c r="C173" s="69">
        <f>VLOOKUP($A173,Zakázka!$A:$Q,10,FALSE)</f>
        <v>0</v>
      </c>
      <c r="D173" s="70">
        <f>VLOOKUP($A173,Zakázka!$A:$Q,12,FALSE)</f>
        <v>0</v>
      </c>
      <c r="E173" s="69">
        <f>VLOOKUP($A173,Zakázka!$A:$Q,16,FALSE)</f>
        <v>0</v>
      </c>
      <c r="F173" s="69">
        <f>VLOOKUP($A173,Zakázka!$A:$Q,17,FALSE)</f>
        <v>0</v>
      </c>
      <c r="G173" s="6"/>
      <c r="H173" s="8"/>
    </row>
    <row r="174" spans="1:8" ht="10.5" hidden="1" outlineLevel="3" x14ac:dyDescent="0.15">
      <c r="A174" s="71" t="s">
        <v>301</v>
      </c>
      <c r="B174" s="72" t="s">
        <v>40</v>
      </c>
      <c r="C174" s="73">
        <f>VLOOKUP($A174,Zakázka!$A:$Q,10,FALSE)</f>
        <v>0</v>
      </c>
      <c r="D174" s="74">
        <f>VLOOKUP($A174,Zakázka!$A:$Q,12,FALSE)</f>
        <v>0</v>
      </c>
      <c r="E174" s="73">
        <f>VLOOKUP($A174,Zakázka!$A:$Q,16,FALSE)</f>
        <v>0</v>
      </c>
      <c r="F174" s="73">
        <f>VLOOKUP($A174,Zakázka!$A:$Q,17,FALSE)</f>
        <v>0</v>
      </c>
      <c r="G174" s="6"/>
      <c r="H174" s="8"/>
    </row>
    <row r="175" spans="1:8" ht="10.5" hidden="1" outlineLevel="3" x14ac:dyDescent="0.15">
      <c r="A175" s="71" t="s">
        <v>302</v>
      </c>
      <c r="B175" s="72" t="s">
        <v>303</v>
      </c>
      <c r="C175" s="73">
        <f>VLOOKUP($A175,Zakázka!$A:$Q,10,FALSE)</f>
        <v>0</v>
      </c>
      <c r="D175" s="74">
        <f>VLOOKUP($A175,Zakázka!$A:$Q,12,FALSE)</f>
        <v>0</v>
      </c>
      <c r="E175" s="73">
        <f>VLOOKUP($A175,Zakázka!$A:$Q,16,FALSE)</f>
        <v>0</v>
      </c>
      <c r="F175" s="73">
        <f>VLOOKUP($A175,Zakázka!$A:$Q,17,FALSE)</f>
        <v>0</v>
      </c>
      <c r="G175" s="6"/>
      <c r="H175" s="8"/>
    </row>
    <row r="176" spans="1:8" ht="10.5" hidden="1" outlineLevel="3" x14ac:dyDescent="0.15">
      <c r="A176" s="71" t="s">
        <v>304</v>
      </c>
      <c r="B176" s="72" t="s">
        <v>42</v>
      </c>
      <c r="C176" s="73">
        <f>VLOOKUP($A176,Zakázka!$A:$Q,10,FALSE)</f>
        <v>0</v>
      </c>
      <c r="D176" s="74">
        <f>VLOOKUP($A176,Zakázka!$A:$Q,12,FALSE)</f>
        <v>0</v>
      </c>
      <c r="E176" s="73">
        <f>VLOOKUP($A176,Zakázka!$A:$Q,16,FALSE)</f>
        <v>0</v>
      </c>
      <c r="F176" s="73">
        <f>VLOOKUP($A176,Zakázka!$A:$Q,17,FALSE)</f>
        <v>0</v>
      </c>
      <c r="G176" s="6"/>
      <c r="H176" s="8"/>
    </row>
    <row r="177" spans="1:8" ht="11.25" hidden="1" outlineLevel="2" x14ac:dyDescent="0.15">
      <c r="A177" s="67" t="s">
        <v>305</v>
      </c>
      <c r="B177" s="68" t="s">
        <v>306</v>
      </c>
      <c r="C177" s="69">
        <f>VLOOKUP($A177,Zakázka!$A:$Q,10,FALSE)</f>
        <v>0</v>
      </c>
      <c r="D177" s="70">
        <f>VLOOKUP($A177,Zakázka!$A:$Q,12,FALSE)</f>
        <v>193.15612620000002</v>
      </c>
      <c r="E177" s="69">
        <f>VLOOKUP($A177,Zakázka!$A:$Q,16,FALSE)</f>
        <v>0</v>
      </c>
      <c r="F177" s="69">
        <f>VLOOKUP($A177,Zakázka!$A:$Q,17,FALSE)</f>
        <v>0</v>
      </c>
      <c r="G177" s="6"/>
      <c r="H177" s="8"/>
    </row>
    <row r="178" spans="1:8" ht="10.5" hidden="1" outlineLevel="3" x14ac:dyDescent="0.15">
      <c r="A178" s="71" t="s">
        <v>307</v>
      </c>
      <c r="B178" s="72" t="s">
        <v>308</v>
      </c>
      <c r="C178" s="73">
        <f>VLOOKUP($A178,Zakázka!$A:$Q,10,FALSE)</f>
        <v>0</v>
      </c>
      <c r="D178" s="74">
        <f>VLOOKUP($A178,Zakázka!$A:$Q,12,FALSE)</f>
        <v>151.48971120000002</v>
      </c>
      <c r="E178" s="73">
        <f>VLOOKUP($A178,Zakázka!$A:$Q,16,FALSE)</f>
        <v>0</v>
      </c>
      <c r="F178" s="73">
        <f>VLOOKUP($A178,Zakázka!$A:$Q,17,FALSE)</f>
        <v>0</v>
      </c>
      <c r="G178" s="6"/>
      <c r="H178" s="8"/>
    </row>
    <row r="179" spans="1:8" ht="10.5" hidden="1" outlineLevel="3" x14ac:dyDescent="0.15">
      <c r="A179" s="71" t="s">
        <v>309</v>
      </c>
      <c r="B179" s="72" t="s">
        <v>310</v>
      </c>
      <c r="C179" s="73">
        <f>VLOOKUP($A179,Zakázka!$A:$Q,10,FALSE)</f>
        <v>0</v>
      </c>
      <c r="D179" s="74">
        <f>VLOOKUP($A179,Zakázka!$A:$Q,12,FALSE)</f>
        <v>0</v>
      </c>
      <c r="E179" s="73">
        <f>VLOOKUP($A179,Zakázka!$A:$Q,16,FALSE)</f>
        <v>0</v>
      </c>
      <c r="F179" s="73">
        <f>VLOOKUP($A179,Zakázka!$A:$Q,17,FALSE)</f>
        <v>0</v>
      </c>
      <c r="G179" s="6"/>
      <c r="H179" s="8"/>
    </row>
    <row r="180" spans="1:8" ht="10.5" hidden="1" outlineLevel="3" x14ac:dyDescent="0.15">
      <c r="A180" s="71" t="s">
        <v>311</v>
      </c>
      <c r="B180" s="72" t="s">
        <v>312</v>
      </c>
      <c r="C180" s="73">
        <f>VLOOKUP($A180,Zakázka!$A:$Q,10,FALSE)</f>
        <v>0</v>
      </c>
      <c r="D180" s="74">
        <f>VLOOKUP($A180,Zakázka!$A:$Q,12,FALSE)</f>
        <v>0</v>
      </c>
      <c r="E180" s="73">
        <f>VLOOKUP($A180,Zakázka!$A:$Q,16,FALSE)</f>
        <v>0</v>
      </c>
      <c r="F180" s="73">
        <f>VLOOKUP($A180,Zakázka!$A:$Q,17,FALSE)</f>
        <v>0</v>
      </c>
      <c r="G180" s="6"/>
      <c r="H180" s="8"/>
    </row>
    <row r="181" spans="1:8" ht="10.5" hidden="1" outlineLevel="3" x14ac:dyDescent="0.15">
      <c r="A181" s="71" t="s">
        <v>313</v>
      </c>
      <c r="B181" s="72" t="s">
        <v>314</v>
      </c>
      <c r="C181" s="73">
        <f>VLOOKUP($A181,Zakázka!$A:$Q,10,FALSE)</f>
        <v>0</v>
      </c>
      <c r="D181" s="74">
        <f>VLOOKUP($A181,Zakázka!$A:$Q,12,FALSE)</f>
        <v>41.666415000000001</v>
      </c>
      <c r="E181" s="73">
        <f>VLOOKUP($A181,Zakázka!$A:$Q,16,FALSE)</f>
        <v>0</v>
      </c>
      <c r="F181" s="73">
        <f>VLOOKUP($A181,Zakázka!$A:$Q,17,FALSE)</f>
        <v>0</v>
      </c>
      <c r="G181" s="6"/>
      <c r="H181" s="8"/>
    </row>
    <row r="182" spans="1:8" ht="11.25" hidden="1" outlineLevel="2" x14ac:dyDescent="0.15">
      <c r="A182" s="67" t="s">
        <v>315</v>
      </c>
      <c r="B182" s="68" t="s">
        <v>54</v>
      </c>
      <c r="C182" s="69">
        <f>VLOOKUP($A182,Zakázka!$A:$Q,10,FALSE)</f>
        <v>0</v>
      </c>
      <c r="D182" s="70">
        <f>VLOOKUP($A182,Zakázka!$A:$Q,12,FALSE)</f>
        <v>93.538191772000005</v>
      </c>
      <c r="E182" s="69">
        <f>VLOOKUP($A182,Zakázka!$A:$Q,16,FALSE)</f>
        <v>0</v>
      </c>
      <c r="F182" s="69">
        <f>VLOOKUP($A182,Zakázka!$A:$Q,17,FALSE)</f>
        <v>0</v>
      </c>
      <c r="G182" s="6"/>
      <c r="H182" s="8"/>
    </row>
    <row r="183" spans="1:8" ht="10.5" hidden="1" outlineLevel="3" x14ac:dyDescent="0.15">
      <c r="A183" s="71" t="s">
        <v>316</v>
      </c>
      <c r="B183" s="72" t="s">
        <v>155</v>
      </c>
      <c r="C183" s="73">
        <f>VLOOKUP($A183,Zakázka!$A:$Q,10,FALSE)</f>
        <v>0</v>
      </c>
      <c r="D183" s="74">
        <f>VLOOKUP($A183,Zakázka!$A:$Q,12,FALSE)</f>
        <v>93.538191772000005</v>
      </c>
      <c r="E183" s="73">
        <f>VLOOKUP($A183,Zakázka!$A:$Q,16,FALSE)</f>
        <v>0</v>
      </c>
      <c r="F183" s="73">
        <f>VLOOKUP($A183,Zakázka!$A:$Q,17,FALSE)</f>
        <v>0</v>
      </c>
      <c r="G183" s="6"/>
      <c r="H183" s="8"/>
    </row>
    <row r="184" spans="1:8" ht="11.25" hidden="1" outlineLevel="2" x14ac:dyDescent="0.15">
      <c r="A184" s="67" t="s">
        <v>317</v>
      </c>
      <c r="B184" s="68" t="s">
        <v>60</v>
      </c>
      <c r="C184" s="69">
        <f>VLOOKUP($A184,Zakázka!$A:$Q,10,FALSE)</f>
        <v>0</v>
      </c>
      <c r="D184" s="70">
        <f>VLOOKUP($A184,Zakázka!$A:$Q,12,FALSE)</f>
        <v>0</v>
      </c>
      <c r="E184" s="69">
        <f>VLOOKUP($A184,Zakázka!$A:$Q,16,FALSE)</f>
        <v>0</v>
      </c>
      <c r="F184" s="69">
        <f>VLOOKUP($A184,Zakázka!$A:$Q,17,FALSE)</f>
        <v>0</v>
      </c>
      <c r="G184" s="6"/>
      <c r="H184" s="8"/>
    </row>
    <row r="185" spans="1:8" ht="10.5" hidden="1" outlineLevel="3" x14ac:dyDescent="0.15">
      <c r="A185" s="71" t="s">
        <v>318</v>
      </c>
      <c r="B185" s="72" t="s">
        <v>62</v>
      </c>
      <c r="C185" s="73">
        <f>VLOOKUP($A185,Zakázka!$A:$Q,10,FALSE)</f>
        <v>0</v>
      </c>
      <c r="D185" s="74">
        <f>VLOOKUP($A185,Zakázka!$A:$Q,12,FALSE)</f>
        <v>0</v>
      </c>
      <c r="E185" s="73">
        <f>VLOOKUP($A185,Zakázka!$A:$Q,16,FALSE)</f>
        <v>0</v>
      </c>
      <c r="F185" s="73">
        <f>VLOOKUP($A185,Zakázka!$A:$Q,17,FALSE)</f>
        <v>0</v>
      </c>
      <c r="G185" s="6"/>
      <c r="H185" s="8"/>
    </row>
    <row r="186" spans="1:8" ht="10.5" hidden="1" outlineLevel="3" x14ac:dyDescent="0.15">
      <c r="A186" s="71" t="s">
        <v>319</v>
      </c>
      <c r="B186" s="72" t="s">
        <v>64</v>
      </c>
      <c r="C186" s="73">
        <f>VLOOKUP($A186,Zakázka!$A:$Q,10,FALSE)</f>
        <v>0</v>
      </c>
      <c r="D186" s="74">
        <f>VLOOKUP($A186,Zakázka!$A:$Q,12,FALSE)</f>
        <v>0</v>
      </c>
      <c r="E186" s="73">
        <f>VLOOKUP($A186,Zakázka!$A:$Q,16,FALSE)</f>
        <v>0</v>
      </c>
      <c r="F186" s="73">
        <f>VLOOKUP($A186,Zakázka!$A:$Q,17,FALSE)</f>
        <v>0</v>
      </c>
      <c r="G186" s="6"/>
      <c r="H186" s="8"/>
    </row>
    <row r="187" spans="1:8" ht="11.25" hidden="1" outlineLevel="2" x14ac:dyDescent="0.15">
      <c r="A187" s="67" t="s">
        <v>320</v>
      </c>
      <c r="B187" s="68" t="s">
        <v>194</v>
      </c>
      <c r="C187" s="69">
        <f>VLOOKUP($A187,Zakázka!$A:$Q,10,FALSE)</f>
        <v>0</v>
      </c>
      <c r="D187" s="70">
        <f>VLOOKUP($A187,Zakázka!$A:$Q,12,FALSE)</f>
        <v>1E-4</v>
      </c>
      <c r="E187" s="69">
        <f>VLOOKUP($A187,Zakázka!$A:$Q,16,FALSE)</f>
        <v>0</v>
      </c>
      <c r="F187" s="69">
        <f>VLOOKUP($A187,Zakázka!$A:$Q,17,FALSE)</f>
        <v>0</v>
      </c>
      <c r="G187" s="6"/>
      <c r="H187" s="8"/>
    </row>
    <row r="188" spans="1:8" ht="10.5" hidden="1" outlineLevel="3" x14ac:dyDescent="0.15">
      <c r="A188" s="71" t="s">
        <v>321</v>
      </c>
      <c r="B188" s="72" t="s">
        <v>322</v>
      </c>
      <c r="C188" s="73">
        <f>VLOOKUP($A188,Zakázka!$A:$Q,10,FALSE)</f>
        <v>0</v>
      </c>
      <c r="D188" s="74">
        <f>VLOOKUP($A188,Zakázka!$A:$Q,12,FALSE)</f>
        <v>1E-4</v>
      </c>
      <c r="E188" s="73">
        <f>VLOOKUP($A188,Zakázka!$A:$Q,16,FALSE)</f>
        <v>0</v>
      </c>
      <c r="F188" s="73">
        <f>VLOOKUP($A188,Zakázka!$A:$Q,17,FALSE)</f>
        <v>0</v>
      </c>
      <c r="G188" s="6"/>
      <c r="H188" s="8"/>
    </row>
    <row r="189" spans="1:8" ht="11.25" hidden="1" outlineLevel="2" x14ac:dyDescent="0.15">
      <c r="A189" s="67" t="s">
        <v>323</v>
      </c>
      <c r="B189" s="68" t="s">
        <v>66</v>
      </c>
      <c r="C189" s="69">
        <f>VLOOKUP($A189,Zakázka!$A:$Q,10,FALSE)</f>
        <v>0</v>
      </c>
      <c r="D189" s="70">
        <f>VLOOKUP($A189,Zakázka!$A:$Q,12,FALSE)</f>
        <v>0</v>
      </c>
      <c r="E189" s="69">
        <f>VLOOKUP($A189,Zakázka!$A:$Q,16,FALSE)</f>
        <v>0</v>
      </c>
      <c r="F189" s="69">
        <f>VLOOKUP($A189,Zakázka!$A:$Q,17,FALSE)</f>
        <v>0</v>
      </c>
      <c r="G189" s="6"/>
      <c r="H189" s="8"/>
    </row>
    <row r="190" spans="1:8" ht="10.5" hidden="1" outlineLevel="3" x14ac:dyDescent="0.15">
      <c r="A190" s="71" t="s">
        <v>324</v>
      </c>
      <c r="B190" s="72" t="s">
        <v>68</v>
      </c>
      <c r="C190" s="73">
        <f>VLOOKUP($A190,Zakázka!$A:$Q,10,FALSE)</f>
        <v>0</v>
      </c>
      <c r="D190" s="74">
        <f>VLOOKUP($A190,Zakázka!$A:$Q,12,FALSE)</f>
        <v>0</v>
      </c>
      <c r="E190" s="73">
        <f>VLOOKUP($A190,Zakázka!$A:$Q,16,FALSE)</f>
        <v>0</v>
      </c>
      <c r="F190" s="73">
        <f>VLOOKUP($A190,Zakázka!$A:$Q,17,FALSE)</f>
        <v>0</v>
      </c>
      <c r="G190" s="6"/>
      <c r="H190" s="8"/>
    </row>
    <row r="191" spans="1:8" ht="12" outlineLevel="1" collapsed="1" x14ac:dyDescent="0.15">
      <c r="A191" s="63" t="s">
        <v>325</v>
      </c>
      <c r="B191" s="64" t="s">
        <v>326</v>
      </c>
      <c r="C191" s="65">
        <f>VLOOKUP($A191,Zakázka!$A:$Q,10,FALSE)</f>
        <v>0</v>
      </c>
      <c r="D191" s="66">
        <f>VLOOKUP($A191,Zakázka!$A:$Q,12,FALSE)</f>
        <v>24.387694333260583</v>
      </c>
      <c r="E191" s="65">
        <f>VLOOKUP($A191,Zakázka!$A:$Q,16,FALSE)</f>
        <v>0</v>
      </c>
      <c r="F191" s="65">
        <f>VLOOKUP($A191,Zakázka!$A:$Q,17,FALSE)</f>
        <v>0</v>
      </c>
      <c r="G191" s="6"/>
      <c r="H191" s="8"/>
    </row>
    <row r="192" spans="1:8" ht="11.25" hidden="1" outlineLevel="2" x14ac:dyDescent="0.15">
      <c r="A192" s="67" t="s">
        <v>327</v>
      </c>
      <c r="B192" s="68" t="s">
        <v>38</v>
      </c>
      <c r="C192" s="69">
        <f>VLOOKUP($A192,Zakázka!$A:$Q,10,FALSE)</f>
        <v>0</v>
      </c>
      <c r="D192" s="70">
        <f>VLOOKUP($A192,Zakázka!$A:$Q,12,FALSE)</f>
        <v>9.7367524332605822</v>
      </c>
      <c r="E192" s="69">
        <f>VLOOKUP($A192,Zakázka!$A:$Q,16,FALSE)</f>
        <v>0</v>
      </c>
      <c r="F192" s="69">
        <f>VLOOKUP($A192,Zakázka!$A:$Q,17,FALSE)</f>
        <v>0</v>
      </c>
      <c r="G192" s="6"/>
      <c r="H192" s="8"/>
    </row>
    <row r="193" spans="1:8" ht="10.5" hidden="1" outlineLevel="3" x14ac:dyDescent="0.15">
      <c r="A193" s="71" t="s">
        <v>328</v>
      </c>
      <c r="B193" s="72" t="s">
        <v>303</v>
      </c>
      <c r="C193" s="73">
        <f>VLOOKUP($A193,Zakázka!$A:$Q,10,FALSE)</f>
        <v>0</v>
      </c>
      <c r="D193" s="74">
        <f>VLOOKUP($A193,Zakázka!$A:$Q,12,FALSE)</f>
        <v>0</v>
      </c>
      <c r="E193" s="73">
        <f>VLOOKUP($A193,Zakázka!$A:$Q,16,FALSE)</f>
        <v>0</v>
      </c>
      <c r="F193" s="73">
        <f>VLOOKUP($A193,Zakázka!$A:$Q,17,FALSE)</f>
        <v>0</v>
      </c>
      <c r="G193" s="6"/>
      <c r="H193" s="8"/>
    </row>
    <row r="194" spans="1:8" ht="10.5" hidden="1" outlineLevel="3" x14ac:dyDescent="0.15">
      <c r="A194" s="71" t="s">
        <v>329</v>
      </c>
      <c r="B194" s="72" t="s">
        <v>73</v>
      </c>
      <c r="C194" s="73">
        <f>VLOOKUP($A194,Zakázka!$A:$Q,10,FALSE)</f>
        <v>0</v>
      </c>
      <c r="D194" s="74">
        <f>VLOOKUP($A194,Zakázka!$A:$Q,12,FALSE)</f>
        <v>0</v>
      </c>
      <c r="E194" s="73">
        <f>VLOOKUP($A194,Zakázka!$A:$Q,16,FALSE)</f>
        <v>0</v>
      </c>
      <c r="F194" s="73">
        <f>VLOOKUP($A194,Zakázka!$A:$Q,17,FALSE)</f>
        <v>0</v>
      </c>
      <c r="G194" s="6"/>
      <c r="H194" s="8"/>
    </row>
    <row r="195" spans="1:8" ht="10.5" hidden="1" outlineLevel="3" x14ac:dyDescent="0.15">
      <c r="A195" s="71" t="s">
        <v>330</v>
      </c>
      <c r="B195" s="72" t="s">
        <v>42</v>
      </c>
      <c r="C195" s="73">
        <f>VLOOKUP($A195,Zakázka!$A:$Q,10,FALSE)</f>
        <v>0</v>
      </c>
      <c r="D195" s="74">
        <f>VLOOKUP($A195,Zakázka!$A:$Q,12,FALSE)</f>
        <v>0</v>
      </c>
      <c r="E195" s="73">
        <f>VLOOKUP($A195,Zakázka!$A:$Q,16,FALSE)</f>
        <v>0</v>
      </c>
      <c r="F195" s="73">
        <f>VLOOKUP($A195,Zakázka!$A:$Q,17,FALSE)</f>
        <v>0</v>
      </c>
      <c r="G195" s="6"/>
      <c r="H195" s="8"/>
    </row>
    <row r="196" spans="1:8" ht="10.5" hidden="1" outlineLevel="3" x14ac:dyDescent="0.15">
      <c r="A196" s="71" t="s">
        <v>331</v>
      </c>
      <c r="B196" s="72" t="s">
        <v>44</v>
      </c>
      <c r="C196" s="73">
        <f>VLOOKUP($A196,Zakázka!$A:$Q,10,FALSE)</f>
        <v>0</v>
      </c>
      <c r="D196" s="74">
        <f>VLOOKUP($A196,Zakázka!$A:$Q,12,FALSE)</f>
        <v>9.7367524332605822</v>
      </c>
      <c r="E196" s="73">
        <f>VLOOKUP($A196,Zakázka!$A:$Q,16,FALSE)</f>
        <v>0</v>
      </c>
      <c r="F196" s="73">
        <f>VLOOKUP($A196,Zakázka!$A:$Q,17,FALSE)</f>
        <v>0</v>
      </c>
      <c r="G196" s="6"/>
      <c r="H196" s="8"/>
    </row>
    <row r="197" spans="1:8" ht="11.25" hidden="1" outlineLevel="2" x14ac:dyDescent="0.15">
      <c r="A197" s="67" t="s">
        <v>332</v>
      </c>
      <c r="B197" s="68" t="s">
        <v>77</v>
      </c>
      <c r="C197" s="69">
        <f>VLOOKUP($A197,Zakázka!$A:$Q,10,FALSE)</f>
        <v>0</v>
      </c>
      <c r="D197" s="70">
        <f>VLOOKUP($A197,Zakázka!$A:$Q,12,FALSE)</f>
        <v>0</v>
      </c>
      <c r="E197" s="69">
        <f>VLOOKUP($A197,Zakázka!$A:$Q,16,FALSE)</f>
        <v>0</v>
      </c>
      <c r="F197" s="69">
        <f>VLOOKUP($A197,Zakázka!$A:$Q,17,FALSE)</f>
        <v>0</v>
      </c>
      <c r="G197" s="6"/>
      <c r="H197" s="8"/>
    </row>
    <row r="198" spans="1:8" ht="21" hidden="1" outlineLevel="3" x14ac:dyDescent="0.15">
      <c r="A198" s="71" t="s">
        <v>333</v>
      </c>
      <c r="B198" s="72" t="s">
        <v>79</v>
      </c>
      <c r="C198" s="73">
        <f>VLOOKUP($A198,Zakázka!$A:$Q,10,FALSE)</f>
        <v>0</v>
      </c>
      <c r="D198" s="74">
        <f>VLOOKUP($A198,Zakázka!$A:$Q,12,FALSE)</f>
        <v>0</v>
      </c>
      <c r="E198" s="73">
        <f>VLOOKUP($A198,Zakázka!$A:$Q,16,FALSE)</f>
        <v>0</v>
      </c>
      <c r="F198" s="73">
        <f>VLOOKUP($A198,Zakázka!$A:$Q,17,FALSE)</f>
        <v>0</v>
      </c>
      <c r="G198" s="6"/>
      <c r="H198" s="8"/>
    </row>
    <row r="199" spans="1:8" ht="11.25" hidden="1" outlineLevel="2" x14ac:dyDescent="0.15">
      <c r="A199" s="67" t="s">
        <v>334</v>
      </c>
      <c r="B199" s="68" t="s">
        <v>306</v>
      </c>
      <c r="C199" s="69">
        <f>VLOOKUP($A199,Zakázka!$A:$Q,10,FALSE)</f>
        <v>0</v>
      </c>
      <c r="D199" s="70">
        <f>VLOOKUP($A199,Zakázka!$A:$Q,12,FALSE)</f>
        <v>14.630760000000002</v>
      </c>
      <c r="E199" s="69">
        <f>VLOOKUP($A199,Zakázka!$A:$Q,16,FALSE)</f>
        <v>0</v>
      </c>
      <c r="F199" s="69">
        <f>VLOOKUP($A199,Zakázka!$A:$Q,17,FALSE)</f>
        <v>0</v>
      </c>
      <c r="G199" s="6"/>
      <c r="H199" s="8"/>
    </row>
    <row r="200" spans="1:8" ht="10.5" hidden="1" outlineLevel="3" x14ac:dyDescent="0.15">
      <c r="A200" s="71" t="s">
        <v>335</v>
      </c>
      <c r="B200" s="72" t="s">
        <v>310</v>
      </c>
      <c r="C200" s="73">
        <f>VLOOKUP($A200,Zakázka!$A:$Q,10,FALSE)</f>
        <v>0</v>
      </c>
      <c r="D200" s="74">
        <f>VLOOKUP($A200,Zakázka!$A:$Q,12,FALSE)</f>
        <v>11.674512000000002</v>
      </c>
      <c r="E200" s="73">
        <f>VLOOKUP($A200,Zakázka!$A:$Q,16,FALSE)</f>
        <v>0</v>
      </c>
      <c r="F200" s="73">
        <f>VLOOKUP($A200,Zakázka!$A:$Q,17,FALSE)</f>
        <v>0</v>
      </c>
      <c r="G200" s="6"/>
      <c r="H200" s="8"/>
    </row>
    <row r="201" spans="1:8" ht="10.5" hidden="1" outlineLevel="3" x14ac:dyDescent="0.15">
      <c r="A201" s="71" t="s">
        <v>336</v>
      </c>
      <c r="B201" s="72" t="s">
        <v>312</v>
      </c>
      <c r="C201" s="73">
        <f>VLOOKUP($A201,Zakázka!$A:$Q,10,FALSE)</f>
        <v>0</v>
      </c>
      <c r="D201" s="74">
        <f>VLOOKUP($A201,Zakázka!$A:$Q,12,FALSE)</f>
        <v>2.956248</v>
      </c>
      <c r="E201" s="73">
        <f>VLOOKUP($A201,Zakázka!$A:$Q,16,FALSE)</f>
        <v>0</v>
      </c>
      <c r="F201" s="73">
        <f>VLOOKUP($A201,Zakázka!$A:$Q,17,FALSE)</f>
        <v>0</v>
      </c>
      <c r="G201" s="6"/>
      <c r="H201" s="8"/>
    </row>
    <row r="202" spans="1:8" ht="11.25" hidden="1" outlineLevel="2" x14ac:dyDescent="0.15">
      <c r="A202" s="67" t="s">
        <v>337</v>
      </c>
      <c r="B202" s="68" t="s">
        <v>81</v>
      </c>
      <c r="C202" s="69">
        <f>VLOOKUP($A202,Zakázka!$A:$Q,10,FALSE)</f>
        <v>0</v>
      </c>
      <c r="D202" s="70">
        <f>VLOOKUP($A202,Zakázka!$A:$Q,12,FALSE)</f>
        <v>1.9140299999999999E-2</v>
      </c>
      <c r="E202" s="69">
        <f>VLOOKUP($A202,Zakázka!$A:$Q,16,FALSE)</f>
        <v>0</v>
      </c>
      <c r="F202" s="69">
        <f>VLOOKUP($A202,Zakázka!$A:$Q,17,FALSE)</f>
        <v>0</v>
      </c>
      <c r="G202" s="6"/>
      <c r="H202" s="8"/>
    </row>
    <row r="203" spans="1:8" ht="10.5" hidden="1" outlineLevel="3" x14ac:dyDescent="0.15">
      <c r="A203" s="71" t="s">
        <v>338</v>
      </c>
      <c r="B203" s="72" t="s">
        <v>83</v>
      </c>
      <c r="C203" s="73">
        <f>VLOOKUP($A203,Zakázka!$A:$Q,10,FALSE)</f>
        <v>0</v>
      </c>
      <c r="D203" s="74">
        <f>VLOOKUP($A203,Zakázka!$A:$Q,12,FALSE)</f>
        <v>1.9140299999999999E-2</v>
      </c>
      <c r="E203" s="73">
        <f>VLOOKUP($A203,Zakázka!$A:$Q,16,FALSE)</f>
        <v>0</v>
      </c>
      <c r="F203" s="73">
        <f>VLOOKUP($A203,Zakázka!$A:$Q,17,FALSE)</f>
        <v>0</v>
      </c>
      <c r="G203" s="6"/>
      <c r="H203" s="8"/>
    </row>
    <row r="204" spans="1:8" ht="11.25" hidden="1" outlineLevel="2" x14ac:dyDescent="0.15">
      <c r="A204" s="67" t="s">
        <v>339</v>
      </c>
      <c r="B204" s="68" t="s">
        <v>54</v>
      </c>
      <c r="C204" s="69">
        <f>VLOOKUP($A204,Zakázka!$A:$Q,10,FALSE)</f>
        <v>0</v>
      </c>
      <c r="D204" s="70">
        <f>VLOOKUP($A204,Zakázka!$A:$Q,12,FALSE)</f>
        <v>1.416E-4</v>
      </c>
      <c r="E204" s="69">
        <f>VLOOKUP($A204,Zakázka!$A:$Q,16,FALSE)</f>
        <v>0</v>
      </c>
      <c r="F204" s="69">
        <f>VLOOKUP($A204,Zakázka!$A:$Q,17,FALSE)</f>
        <v>0</v>
      </c>
      <c r="G204" s="6"/>
      <c r="H204" s="8"/>
    </row>
    <row r="205" spans="1:8" ht="10.5" hidden="1" outlineLevel="3" x14ac:dyDescent="0.15">
      <c r="A205" s="71" t="s">
        <v>340</v>
      </c>
      <c r="B205" s="72" t="s">
        <v>155</v>
      </c>
      <c r="C205" s="73">
        <f>VLOOKUP($A205,Zakázka!$A:$Q,10,FALSE)</f>
        <v>0</v>
      </c>
      <c r="D205" s="74">
        <f>VLOOKUP($A205,Zakázka!$A:$Q,12,FALSE)</f>
        <v>0</v>
      </c>
      <c r="E205" s="73">
        <f>VLOOKUP($A205,Zakázka!$A:$Q,16,FALSE)</f>
        <v>0</v>
      </c>
      <c r="F205" s="73">
        <f>VLOOKUP($A205,Zakázka!$A:$Q,17,FALSE)</f>
        <v>0</v>
      </c>
      <c r="G205" s="6"/>
      <c r="H205" s="8"/>
    </row>
    <row r="206" spans="1:8" ht="10.5" hidden="1" outlineLevel="3" x14ac:dyDescent="0.15">
      <c r="A206" s="71" t="s">
        <v>341</v>
      </c>
      <c r="B206" s="72" t="s">
        <v>86</v>
      </c>
      <c r="C206" s="73">
        <f>VLOOKUP($A206,Zakázka!$A:$Q,10,FALSE)</f>
        <v>0</v>
      </c>
      <c r="D206" s="74">
        <f>VLOOKUP($A206,Zakázka!$A:$Q,12,FALSE)</f>
        <v>1.416E-4</v>
      </c>
      <c r="E206" s="73">
        <f>VLOOKUP($A206,Zakázka!$A:$Q,16,FALSE)</f>
        <v>0</v>
      </c>
      <c r="F206" s="73">
        <f>VLOOKUP($A206,Zakázka!$A:$Q,17,FALSE)</f>
        <v>0</v>
      </c>
      <c r="G206" s="6"/>
      <c r="H206" s="8"/>
    </row>
    <row r="207" spans="1:8" ht="11.25" hidden="1" outlineLevel="2" x14ac:dyDescent="0.15">
      <c r="A207" s="67" t="s">
        <v>342</v>
      </c>
      <c r="B207" s="68" t="s">
        <v>60</v>
      </c>
      <c r="C207" s="69">
        <f>VLOOKUP($A207,Zakázka!$A:$Q,10,FALSE)</f>
        <v>0</v>
      </c>
      <c r="D207" s="70">
        <f>VLOOKUP($A207,Zakázka!$A:$Q,12,FALSE)</f>
        <v>0</v>
      </c>
      <c r="E207" s="69">
        <f>VLOOKUP($A207,Zakázka!$A:$Q,16,FALSE)</f>
        <v>0</v>
      </c>
      <c r="F207" s="69">
        <f>VLOOKUP($A207,Zakázka!$A:$Q,17,FALSE)</f>
        <v>0</v>
      </c>
      <c r="G207" s="6"/>
      <c r="H207" s="8"/>
    </row>
    <row r="208" spans="1:8" ht="10.5" hidden="1" outlineLevel="3" x14ac:dyDescent="0.15">
      <c r="A208" s="71" t="s">
        <v>343</v>
      </c>
      <c r="B208" s="72" t="s">
        <v>62</v>
      </c>
      <c r="C208" s="73">
        <f>VLOOKUP($A208,Zakázka!$A:$Q,10,FALSE)</f>
        <v>0</v>
      </c>
      <c r="D208" s="74">
        <f>VLOOKUP($A208,Zakázka!$A:$Q,12,FALSE)</f>
        <v>0</v>
      </c>
      <c r="E208" s="73">
        <f>VLOOKUP($A208,Zakázka!$A:$Q,16,FALSE)</f>
        <v>0</v>
      </c>
      <c r="F208" s="73">
        <f>VLOOKUP($A208,Zakázka!$A:$Q,17,FALSE)</f>
        <v>0</v>
      </c>
      <c r="G208" s="6"/>
      <c r="H208" s="8"/>
    </row>
    <row r="209" spans="1:8" ht="10.5" hidden="1" outlineLevel="3" x14ac:dyDescent="0.15">
      <c r="A209" s="71" t="s">
        <v>344</v>
      </c>
      <c r="B209" s="72" t="s">
        <v>64</v>
      </c>
      <c r="C209" s="73">
        <f>VLOOKUP($A209,Zakázka!$A:$Q,10,FALSE)</f>
        <v>0</v>
      </c>
      <c r="D209" s="74">
        <f>VLOOKUP($A209,Zakázka!$A:$Q,12,FALSE)</f>
        <v>0</v>
      </c>
      <c r="E209" s="73">
        <f>VLOOKUP($A209,Zakázka!$A:$Q,16,FALSE)</f>
        <v>0</v>
      </c>
      <c r="F209" s="73">
        <f>VLOOKUP($A209,Zakázka!$A:$Q,17,FALSE)</f>
        <v>0</v>
      </c>
      <c r="G209" s="6"/>
      <c r="H209" s="8"/>
    </row>
    <row r="210" spans="1:8" ht="11.25" hidden="1" outlineLevel="2" x14ac:dyDescent="0.15">
      <c r="A210" s="67" t="s">
        <v>345</v>
      </c>
      <c r="B210" s="68" t="s">
        <v>90</v>
      </c>
      <c r="C210" s="69">
        <f>VLOOKUP($A210,Zakázka!$A:$Q,10,FALSE)</f>
        <v>0</v>
      </c>
      <c r="D210" s="70">
        <f>VLOOKUP($A210,Zakázka!$A:$Q,12,FALSE)</f>
        <v>8.9999999999999998E-4</v>
      </c>
      <c r="E210" s="69">
        <f>VLOOKUP($A210,Zakázka!$A:$Q,16,FALSE)</f>
        <v>0</v>
      </c>
      <c r="F210" s="69">
        <f>VLOOKUP($A210,Zakázka!$A:$Q,17,FALSE)</f>
        <v>0</v>
      </c>
      <c r="G210" s="6"/>
      <c r="H210" s="8"/>
    </row>
    <row r="211" spans="1:8" ht="10.5" hidden="1" outlineLevel="3" x14ac:dyDescent="0.15">
      <c r="A211" s="71" t="s">
        <v>346</v>
      </c>
      <c r="B211" s="72" t="s">
        <v>347</v>
      </c>
      <c r="C211" s="73">
        <f>VLOOKUP($A211,Zakázka!$A:$Q,10,FALSE)</f>
        <v>0</v>
      </c>
      <c r="D211" s="74">
        <f>VLOOKUP($A211,Zakázka!$A:$Q,12,FALSE)</f>
        <v>0</v>
      </c>
      <c r="E211" s="73">
        <f>VLOOKUP($A211,Zakázka!$A:$Q,16,FALSE)</f>
        <v>0</v>
      </c>
      <c r="F211" s="73">
        <f>VLOOKUP($A211,Zakázka!$A:$Q,17,FALSE)</f>
        <v>0</v>
      </c>
      <c r="G211" s="6"/>
      <c r="H211" s="8"/>
    </row>
    <row r="212" spans="1:8" ht="10.5" hidden="1" outlineLevel="3" x14ac:dyDescent="0.15">
      <c r="A212" s="71" t="s">
        <v>348</v>
      </c>
      <c r="B212" s="72" t="s">
        <v>92</v>
      </c>
      <c r="C212" s="73">
        <f>VLOOKUP($A212,Zakázka!$A:$Q,10,FALSE)</f>
        <v>0</v>
      </c>
      <c r="D212" s="74">
        <f>VLOOKUP($A212,Zakázka!$A:$Q,12,FALSE)</f>
        <v>8.9999999999999998E-4</v>
      </c>
      <c r="E212" s="73">
        <f>VLOOKUP($A212,Zakázka!$A:$Q,16,FALSE)</f>
        <v>0</v>
      </c>
      <c r="F212" s="73">
        <f>VLOOKUP($A212,Zakázka!$A:$Q,17,FALSE)</f>
        <v>0</v>
      </c>
      <c r="G212" s="6"/>
      <c r="H212" s="8"/>
    </row>
    <row r="213" spans="1:8" ht="11.25" hidden="1" outlineLevel="2" x14ac:dyDescent="0.15">
      <c r="A213" s="67" t="s">
        <v>349</v>
      </c>
      <c r="B213" s="68" t="s">
        <v>66</v>
      </c>
      <c r="C213" s="69">
        <f>VLOOKUP($A213,Zakázka!$A:$Q,10,FALSE)</f>
        <v>0</v>
      </c>
      <c r="D213" s="70">
        <f>VLOOKUP($A213,Zakázka!$A:$Q,12,FALSE)</f>
        <v>0</v>
      </c>
      <c r="E213" s="69">
        <f>VLOOKUP($A213,Zakázka!$A:$Q,16,FALSE)</f>
        <v>0</v>
      </c>
      <c r="F213" s="69">
        <f>VLOOKUP($A213,Zakázka!$A:$Q,17,FALSE)</f>
        <v>0</v>
      </c>
      <c r="G213" s="6"/>
      <c r="H213" s="8"/>
    </row>
    <row r="214" spans="1:8" ht="10.5" hidden="1" outlineLevel="3" x14ac:dyDescent="0.15">
      <c r="A214" s="71" t="s">
        <v>350</v>
      </c>
      <c r="B214" s="72" t="s">
        <v>68</v>
      </c>
      <c r="C214" s="73">
        <f>VLOOKUP($A214,Zakázka!$A:$Q,10,FALSE)</f>
        <v>0</v>
      </c>
      <c r="D214" s="74">
        <f>VLOOKUP($A214,Zakázka!$A:$Q,12,FALSE)</f>
        <v>0</v>
      </c>
      <c r="E214" s="73">
        <f>VLOOKUP($A214,Zakázka!$A:$Q,16,FALSE)</f>
        <v>0</v>
      </c>
      <c r="F214" s="73">
        <f>VLOOKUP($A214,Zakázka!$A:$Q,17,FALSE)</f>
        <v>0</v>
      </c>
      <c r="G214" s="6"/>
      <c r="H214" s="8"/>
    </row>
    <row r="215" spans="1:8" ht="7.5" customHeight="1" x14ac:dyDescent="0.15">
      <c r="B215" s="37"/>
      <c r="C215" s="39"/>
      <c r="D215" s="42"/>
      <c r="E215" s="39"/>
      <c r="F215" s="39"/>
      <c r="G215" s="8"/>
    </row>
    <row r="216" spans="1:8" ht="12.75" x14ac:dyDescent="0.2">
      <c r="A216" s="5"/>
      <c r="B216" s="47" t="s">
        <v>0</v>
      </c>
      <c r="C216" s="48">
        <f>SUMIF(GROUP_ID,"",ITEM_PRICES)</f>
        <v>0</v>
      </c>
      <c r="D216" s="49"/>
      <c r="E216" s="50"/>
      <c r="F216" s="50"/>
      <c r="G216" s="6"/>
      <c r="H216" s="8"/>
    </row>
    <row r="217" spans="1:8" ht="12.75" x14ac:dyDescent="0.2">
      <c r="A217" s="5"/>
      <c r="B217" s="47"/>
      <c r="C217" s="48"/>
      <c r="D217" s="49"/>
      <c r="E217" s="50"/>
      <c r="F217" s="50"/>
      <c r="G217" s="6"/>
      <c r="H217" s="8"/>
    </row>
    <row r="218" spans="1:8" ht="12.75" x14ac:dyDescent="0.2">
      <c r="A218" s="1"/>
      <c r="B218" s="51"/>
      <c r="C218" s="52"/>
      <c r="D218" s="53"/>
      <c r="E218" s="54"/>
      <c r="F218" s="54"/>
      <c r="G218" s="6"/>
      <c r="H218" s="8"/>
    </row>
    <row r="219" spans="1:8" ht="12.75" x14ac:dyDescent="0.2">
      <c r="A219" s="1"/>
      <c r="B219" s="55"/>
      <c r="C219" s="56"/>
      <c r="D219" s="57"/>
      <c r="E219" s="58"/>
      <c r="F219" s="58"/>
      <c r="G219" s="6"/>
      <c r="H219" s="8"/>
    </row>
    <row r="220" spans="1:8" ht="12.75" x14ac:dyDescent="0.2">
      <c r="A220" s="5"/>
      <c r="B220" s="47"/>
      <c r="C220" s="48"/>
      <c r="D220" s="49"/>
      <c r="E220" s="50"/>
      <c r="F220" s="50"/>
      <c r="G220" s="6"/>
      <c r="H220" s="8"/>
    </row>
    <row r="221" spans="1:8" x14ac:dyDescent="0.15">
      <c r="B221" s="36"/>
      <c r="C221" s="38"/>
      <c r="D221" s="40"/>
      <c r="E221" s="38"/>
      <c r="F221" s="38"/>
    </row>
    <row r="222" spans="1:8" x14ac:dyDescent="0.15">
      <c r="B222" s="6"/>
      <c r="C222" s="8"/>
      <c r="D222" s="6"/>
      <c r="E222" s="8"/>
      <c r="F222" s="8"/>
    </row>
  </sheetData>
  <sheetProtection algorithmName="SHA-512" hashValue="odWb3zzjYbZE5G1hmHX8ye3DrdPLHGajNbl1ZJruPbq8WMbmXPIdLm1FJE2/UyUW494RJQFWwrRIKPWKLngsZw==" saltValue="N+Yiet1QOnPl2Nn+rg/E+A==" spinCount="100000" sheet="1" objects="1" scenarios="1"/>
  <pageMargins left="0.70866141732283505" right="0.70866141732283505" top="0.78740157480314998" bottom="0.78740157480314998" header="0.31496062992126" footer="0.31496062992126"/>
  <pageSetup paperSize="9" scale="91" fitToHeight="0" pageOrder="overThenDown" orientation="portrait" r:id="rId1"/>
  <headerFooter>
    <oddHeader>&amp;L&amp;8&amp;C&amp;8&amp;R&amp;8</oddHeader>
    <oddFooter>&amp;L&amp;8Vytvořeno systémem euroCALC4&amp;C&amp;P/&amp;N&amp;R&amp;8&amp;[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V780"/>
  <sheetViews>
    <sheetView view="pageBreakPreview" zoomScale="85" zoomScaleNormal="100" zoomScaleSheetLayoutView="85" workbookViewId="0">
      <pane ySplit="4" topLeftCell="A5" activePane="bottomLeft" state="frozen"/>
      <selection pane="bottomLeft" activeCell="I18" sqref="I18"/>
    </sheetView>
  </sheetViews>
  <sheetFormatPr defaultColWidth="9.140625" defaultRowHeight="8.25" outlineLevelRow="4" x14ac:dyDescent="0.15"/>
  <cols>
    <col min="1" max="1" width="28.7109375" style="2" hidden="1" customWidth="1"/>
    <col min="2" max="2" width="3.7109375" style="2" hidden="1" customWidth="1"/>
    <col min="3" max="3" width="5.7109375" style="2" customWidth="1"/>
    <col min="4" max="4" width="4.7109375" style="2" customWidth="1"/>
    <col min="5" max="5" width="14.7109375" style="2" customWidth="1"/>
    <col min="6" max="6" width="72.7109375" style="2" customWidth="1"/>
    <col min="7" max="7" width="4.7109375" style="2" customWidth="1"/>
    <col min="8" max="8" width="14.7109375" style="2" customWidth="1"/>
    <col min="9" max="9" width="12.7109375" style="2" customWidth="1"/>
    <col min="10" max="10" width="15.7109375" style="2" customWidth="1"/>
    <col min="11" max="11" width="11.7109375" style="2" hidden="1" customWidth="1"/>
    <col min="12" max="12" width="14.7109375" style="2" hidden="1" customWidth="1"/>
    <col min="13" max="13" width="11.7109375" style="2" hidden="1" customWidth="1"/>
    <col min="14" max="14" width="14.7109375" style="2" hidden="1" customWidth="1"/>
    <col min="15" max="15" width="9.7109375" style="2" hidden="1" customWidth="1"/>
    <col min="16" max="16" width="14.7109375" style="2" hidden="1" customWidth="1"/>
    <col min="17" max="17" width="15.7109375" style="2" hidden="1" customWidth="1"/>
    <col min="18" max="18" width="38.7109375" style="2" customWidth="1"/>
    <col min="19" max="21" width="9.140625" style="2"/>
    <col min="22" max="22" width="9.140625" style="2" customWidth="1"/>
    <col min="23" max="23" width="5.5703125" style="2" customWidth="1"/>
    <col min="24" max="16384" width="9.140625" style="2"/>
  </cols>
  <sheetData>
    <row r="1" spans="1:22" ht="15.75" x14ac:dyDescent="0.15">
      <c r="F1" s="19" t="s">
        <v>995</v>
      </c>
    </row>
    <row r="2" spans="1:22" ht="15.75" x14ac:dyDescent="0.15">
      <c r="B2" s="75"/>
      <c r="C2" s="75"/>
      <c r="D2" s="36"/>
      <c r="E2" s="36"/>
      <c r="F2" s="19" t="s">
        <v>351</v>
      </c>
      <c r="G2" s="36"/>
      <c r="H2" s="40"/>
      <c r="I2" s="78"/>
      <c r="J2" s="38"/>
      <c r="K2" s="40"/>
      <c r="L2" s="40"/>
      <c r="M2" s="40"/>
      <c r="N2" s="40"/>
      <c r="O2" s="38"/>
      <c r="P2" s="38"/>
      <c r="Q2" s="38"/>
      <c r="S2" s="7"/>
      <c r="V2" s="3"/>
    </row>
    <row r="3" spans="1:22" ht="7.5" customHeight="1" x14ac:dyDescent="0.15">
      <c r="A3" s="6"/>
      <c r="B3" s="76"/>
      <c r="C3" s="75"/>
      <c r="D3" s="77"/>
      <c r="E3" s="36"/>
      <c r="F3" s="36"/>
      <c r="G3" s="36"/>
      <c r="H3" s="40"/>
      <c r="I3" s="78"/>
      <c r="J3" s="38"/>
      <c r="K3" s="41"/>
      <c r="L3" s="41"/>
      <c r="M3" s="41"/>
      <c r="N3" s="41"/>
      <c r="O3" s="43"/>
      <c r="P3" s="43"/>
      <c r="Q3" s="43"/>
      <c r="R3" s="8"/>
    </row>
    <row r="4" spans="1:22" ht="11.25" x14ac:dyDescent="0.2">
      <c r="A4" s="4"/>
      <c r="B4" s="79"/>
      <c r="C4" s="79" t="s">
        <v>3</v>
      </c>
      <c r="D4" s="44" t="s">
        <v>4</v>
      </c>
      <c r="E4" s="44" t="s">
        <v>5</v>
      </c>
      <c r="F4" s="44" t="s">
        <v>2</v>
      </c>
      <c r="G4" s="44" t="s">
        <v>6</v>
      </c>
      <c r="H4" s="46" t="s">
        <v>7</v>
      </c>
      <c r="I4" s="80" t="s">
        <v>15</v>
      </c>
      <c r="J4" s="45" t="s">
        <v>8</v>
      </c>
      <c r="K4" s="46" t="s">
        <v>9</v>
      </c>
      <c r="L4" s="46" t="s">
        <v>10</v>
      </c>
      <c r="M4" s="46" t="s">
        <v>11</v>
      </c>
      <c r="N4" s="46" t="s">
        <v>12</v>
      </c>
      <c r="O4" s="45" t="s">
        <v>13</v>
      </c>
      <c r="P4" s="45" t="s">
        <v>1</v>
      </c>
      <c r="Q4" s="45" t="s">
        <v>14</v>
      </c>
      <c r="R4" s="6"/>
      <c r="S4" s="8"/>
    </row>
    <row r="5" spans="1:22" ht="7.5" customHeight="1" x14ac:dyDescent="0.15">
      <c r="B5" s="75"/>
      <c r="C5" s="75"/>
      <c r="D5" s="36"/>
      <c r="E5" s="36"/>
      <c r="F5" s="36"/>
      <c r="G5" s="36"/>
      <c r="H5" s="40"/>
      <c r="I5" s="78"/>
      <c r="J5" s="38"/>
      <c r="K5" s="40"/>
      <c r="L5" s="40"/>
      <c r="M5" s="40"/>
      <c r="N5" s="40"/>
      <c r="O5" s="38"/>
      <c r="P5" s="38"/>
      <c r="Q5" s="38"/>
      <c r="R5" s="8"/>
    </row>
    <row r="6" spans="1:22" ht="12" x14ac:dyDescent="0.2">
      <c r="A6" s="59" t="s">
        <v>33</v>
      </c>
      <c r="B6" s="81">
        <v>1</v>
      </c>
      <c r="C6" s="82"/>
      <c r="D6" s="83" t="s">
        <v>352</v>
      </c>
      <c r="E6" s="83"/>
      <c r="F6" s="60" t="s">
        <v>34</v>
      </c>
      <c r="G6" s="83"/>
      <c r="H6" s="84"/>
      <c r="I6" s="85"/>
      <c r="J6" s="61">
        <f>SUBTOTAL(9,J7:J172)</f>
        <v>0</v>
      </c>
      <c r="K6" s="84"/>
      <c r="L6" s="62">
        <f>SUBTOTAL(9,L7:L172)</f>
        <v>105.21553065752498</v>
      </c>
      <c r="M6" s="84"/>
      <c r="N6" s="62">
        <f>SUBTOTAL(9,N7:N172)</f>
        <v>49.940599999999996</v>
      </c>
      <c r="O6" s="86"/>
      <c r="P6" s="61">
        <f>SUBTOTAL(9,P7:P172)</f>
        <v>0</v>
      </c>
      <c r="Q6" s="61">
        <f>SUBTOTAL(9,Q7:Q172)</f>
        <v>0</v>
      </c>
      <c r="R6" s="6"/>
      <c r="S6" s="8"/>
      <c r="T6" s="8"/>
    </row>
    <row r="7" spans="1:22" ht="12" outlineLevel="1" x14ac:dyDescent="0.2">
      <c r="A7" s="63" t="s">
        <v>35</v>
      </c>
      <c r="B7" s="87">
        <v>2</v>
      </c>
      <c r="C7" s="88"/>
      <c r="D7" s="89" t="s">
        <v>353</v>
      </c>
      <c r="E7" s="89"/>
      <c r="F7" s="90" t="s">
        <v>36</v>
      </c>
      <c r="G7" s="89"/>
      <c r="H7" s="91"/>
      <c r="I7" s="92"/>
      <c r="J7" s="65">
        <f>SUBTOTAL(9,J8:J66)</f>
        <v>0</v>
      </c>
      <c r="K7" s="91"/>
      <c r="L7" s="66">
        <f>SUBTOTAL(9,L8:L66)</f>
        <v>62.559450035414407</v>
      </c>
      <c r="M7" s="91"/>
      <c r="N7" s="66">
        <f>SUBTOTAL(9,N8:N66)</f>
        <v>49.8</v>
      </c>
      <c r="O7" s="93"/>
      <c r="P7" s="65">
        <f>SUBTOTAL(9,P8:P66)</f>
        <v>0</v>
      </c>
      <c r="Q7" s="65">
        <f>SUBTOTAL(9,Q8:Q66)</f>
        <v>0</v>
      </c>
      <c r="R7" s="6"/>
      <c r="S7" s="8"/>
      <c r="T7" s="8"/>
    </row>
    <row r="8" spans="1:22" ht="11.25" outlineLevel="2" x14ac:dyDescent="0.2">
      <c r="A8" s="67" t="s">
        <v>37</v>
      </c>
      <c r="B8" s="94">
        <v>3</v>
      </c>
      <c r="C8" s="95"/>
      <c r="D8" s="96" t="s">
        <v>354</v>
      </c>
      <c r="E8" s="96"/>
      <c r="F8" s="97" t="s">
        <v>38</v>
      </c>
      <c r="G8" s="96"/>
      <c r="H8" s="98"/>
      <c r="I8" s="99"/>
      <c r="J8" s="69">
        <f>SUBTOTAL(9,J9:J27)</f>
        <v>0</v>
      </c>
      <c r="K8" s="98"/>
      <c r="L8" s="70">
        <f>SUBTOTAL(9,L9:L27)</f>
        <v>0</v>
      </c>
      <c r="M8" s="98"/>
      <c r="N8" s="70">
        <f>SUBTOTAL(9,N9:N27)</f>
        <v>0</v>
      </c>
      <c r="O8" s="100"/>
      <c r="P8" s="69">
        <f>SUBTOTAL(9,P9:P27)</f>
        <v>0</v>
      </c>
      <c r="Q8" s="69">
        <f>SUBTOTAL(9,Q9:Q27)</f>
        <v>0</v>
      </c>
      <c r="R8" s="6"/>
      <c r="S8" s="8"/>
      <c r="T8" s="8"/>
    </row>
    <row r="9" spans="1:22" ht="10.5" outlineLevel="3" x14ac:dyDescent="0.15">
      <c r="A9" s="71" t="s">
        <v>39</v>
      </c>
      <c r="B9" s="101">
        <v>4</v>
      </c>
      <c r="C9" s="102"/>
      <c r="D9" s="103" t="s">
        <v>355</v>
      </c>
      <c r="E9" s="103"/>
      <c r="F9" s="104" t="s">
        <v>40</v>
      </c>
      <c r="G9" s="103"/>
      <c r="H9" s="105"/>
      <c r="I9" s="106"/>
      <c r="J9" s="73">
        <f>SUBTOTAL(9,J10:J14)</f>
        <v>0</v>
      </c>
      <c r="K9" s="105"/>
      <c r="L9" s="74">
        <f>SUBTOTAL(9,L10:L14)</f>
        <v>0</v>
      </c>
      <c r="M9" s="105"/>
      <c r="N9" s="74">
        <f>SUBTOTAL(9,N10:N14)</f>
        <v>0</v>
      </c>
      <c r="O9" s="107"/>
      <c r="P9" s="73">
        <f>SUBTOTAL(9,P10:P14)</f>
        <v>0</v>
      </c>
      <c r="Q9" s="73">
        <f>SUBTOTAL(9,Q10:Q14)</f>
        <v>0</v>
      </c>
      <c r="R9" s="6"/>
      <c r="S9" s="8"/>
      <c r="T9" s="8"/>
    </row>
    <row r="10" spans="1:22" ht="11.25" outlineLevel="4" x14ac:dyDescent="0.2">
      <c r="A10" s="10"/>
      <c r="B10" s="108"/>
      <c r="C10" s="109">
        <v>140</v>
      </c>
      <c r="D10" s="110" t="s">
        <v>356</v>
      </c>
      <c r="E10" s="111" t="s">
        <v>357</v>
      </c>
      <c r="F10" s="112" t="s">
        <v>358</v>
      </c>
      <c r="G10" s="110" t="s">
        <v>359</v>
      </c>
      <c r="H10" s="113">
        <v>283.63633600000003</v>
      </c>
      <c r="I10" s="125"/>
      <c r="J10" s="115">
        <f>H10*I10</f>
        <v>0</v>
      </c>
      <c r="K10" s="113"/>
      <c r="L10" s="113">
        <f>H10*K10</f>
        <v>0</v>
      </c>
      <c r="M10" s="113"/>
      <c r="N10" s="113">
        <f>H10*M10</f>
        <v>0</v>
      </c>
      <c r="O10" s="115">
        <v>21</v>
      </c>
      <c r="P10" s="115">
        <f>J10*(O10/100)</f>
        <v>0</v>
      </c>
      <c r="Q10" s="115">
        <f>J10+P10</f>
        <v>0</v>
      </c>
      <c r="R10" s="8"/>
      <c r="S10" s="8"/>
      <c r="T10" s="8"/>
    </row>
    <row r="11" spans="1:22" ht="11.25" outlineLevel="4" x14ac:dyDescent="0.2">
      <c r="A11" s="10"/>
      <c r="B11" s="108"/>
      <c r="C11" s="109">
        <v>141</v>
      </c>
      <c r="D11" s="110" t="s">
        <v>356</v>
      </c>
      <c r="E11" s="111" t="s">
        <v>360</v>
      </c>
      <c r="F11" s="112" t="s">
        <v>361</v>
      </c>
      <c r="G11" s="110" t="s">
        <v>359</v>
      </c>
      <c r="H11" s="113">
        <v>0.114</v>
      </c>
      <c r="I11" s="125"/>
      <c r="J11" s="115">
        <f>H11*I11</f>
        <v>0</v>
      </c>
      <c r="K11" s="113"/>
      <c r="L11" s="113">
        <f>H11*K11</f>
        <v>0</v>
      </c>
      <c r="M11" s="113"/>
      <c r="N11" s="113">
        <f>H11*M11</f>
        <v>0</v>
      </c>
      <c r="O11" s="115">
        <v>21</v>
      </c>
      <c r="P11" s="115">
        <f>J11*(O11/100)</f>
        <v>0</v>
      </c>
      <c r="Q11" s="115">
        <f>J11+P11</f>
        <v>0</v>
      </c>
      <c r="R11" s="8"/>
      <c r="S11" s="8"/>
      <c r="T11" s="8"/>
    </row>
    <row r="12" spans="1:22" ht="11.25" outlineLevel="4" x14ac:dyDescent="0.2">
      <c r="A12" s="10"/>
      <c r="B12" s="108"/>
      <c r="C12" s="109">
        <v>142</v>
      </c>
      <c r="D12" s="110" t="s">
        <v>356</v>
      </c>
      <c r="E12" s="111" t="s">
        <v>362</v>
      </c>
      <c r="F12" s="112" t="s">
        <v>363</v>
      </c>
      <c r="G12" s="110" t="s">
        <v>359</v>
      </c>
      <c r="H12" s="113">
        <v>0.22800000000000001</v>
      </c>
      <c r="I12" s="125"/>
      <c r="J12" s="115">
        <f>H12*I12</f>
        <v>0</v>
      </c>
      <c r="K12" s="113"/>
      <c r="L12" s="113">
        <f>H12*K12</f>
        <v>0</v>
      </c>
      <c r="M12" s="113"/>
      <c r="N12" s="113">
        <f>H12*M12</f>
        <v>0</v>
      </c>
      <c r="O12" s="115">
        <v>21</v>
      </c>
      <c r="P12" s="115">
        <f>J12*(O12/100)</f>
        <v>0</v>
      </c>
      <c r="Q12" s="115">
        <f>J12+P12</f>
        <v>0</v>
      </c>
      <c r="R12" s="8"/>
      <c r="S12" s="8"/>
      <c r="T12" s="8"/>
    </row>
    <row r="13" spans="1:22" ht="11.25" outlineLevel="4" x14ac:dyDescent="0.2">
      <c r="A13" s="10"/>
      <c r="B13" s="108"/>
      <c r="C13" s="109">
        <v>143</v>
      </c>
      <c r="D13" s="110" t="s">
        <v>356</v>
      </c>
      <c r="E13" s="111" t="s">
        <v>364</v>
      </c>
      <c r="F13" s="112" t="s">
        <v>365</v>
      </c>
      <c r="G13" s="110" t="s">
        <v>366</v>
      </c>
      <c r="H13" s="113">
        <v>41.017600000000002</v>
      </c>
      <c r="I13" s="125"/>
      <c r="J13" s="115">
        <f>H13*I13</f>
        <v>0</v>
      </c>
      <c r="K13" s="113"/>
      <c r="L13" s="113">
        <f>H13*K13</f>
        <v>0</v>
      </c>
      <c r="M13" s="113"/>
      <c r="N13" s="113">
        <f>H13*M13</f>
        <v>0</v>
      </c>
      <c r="O13" s="115">
        <v>21</v>
      </c>
      <c r="P13" s="115">
        <f>J13*(O13/100)</f>
        <v>0</v>
      </c>
      <c r="Q13" s="115">
        <f>J13+P13</f>
        <v>0</v>
      </c>
      <c r="R13" s="8"/>
      <c r="S13" s="8"/>
      <c r="T13" s="8"/>
    </row>
    <row r="14" spans="1:22" outlineLevel="4" x14ac:dyDescent="0.15">
      <c r="B14" s="6"/>
      <c r="C14" s="6"/>
      <c r="D14" s="6"/>
      <c r="E14" s="6"/>
      <c r="F14" s="6"/>
      <c r="G14" s="6"/>
      <c r="H14" s="6"/>
      <c r="I14" s="8"/>
      <c r="J14" s="8"/>
      <c r="K14" s="6"/>
      <c r="L14" s="6"/>
      <c r="M14" s="6"/>
      <c r="N14" s="6"/>
      <c r="O14" s="6"/>
      <c r="P14" s="8"/>
      <c r="Q14" s="8"/>
    </row>
    <row r="15" spans="1:22" ht="10.5" outlineLevel="3" x14ac:dyDescent="0.15">
      <c r="A15" s="71" t="s">
        <v>41</v>
      </c>
      <c r="B15" s="101">
        <v>4</v>
      </c>
      <c r="C15" s="102"/>
      <c r="D15" s="103" t="s">
        <v>355</v>
      </c>
      <c r="E15" s="103"/>
      <c r="F15" s="104" t="s">
        <v>42</v>
      </c>
      <c r="G15" s="103"/>
      <c r="H15" s="105"/>
      <c r="I15" s="106"/>
      <c r="J15" s="73">
        <f>SUBTOTAL(9,J16:J23)</f>
        <v>0</v>
      </c>
      <c r="K15" s="105"/>
      <c r="L15" s="74">
        <f>SUBTOTAL(9,L16:L23)</f>
        <v>0</v>
      </c>
      <c r="M15" s="105"/>
      <c r="N15" s="74">
        <f>SUBTOTAL(9,N16:N23)</f>
        <v>0</v>
      </c>
      <c r="O15" s="107"/>
      <c r="P15" s="73">
        <f>SUBTOTAL(9,P16:P23)</f>
        <v>0</v>
      </c>
      <c r="Q15" s="73">
        <f>SUBTOTAL(9,Q16:Q23)</f>
        <v>0</v>
      </c>
      <c r="R15" s="6"/>
      <c r="S15" s="8"/>
      <c r="T15" s="8"/>
    </row>
    <row r="16" spans="1:22" ht="22.5" outlineLevel="4" x14ac:dyDescent="0.2">
      <c r="A16" s="10"/>
      <c r="B16" s="108"/>
      <c r="C16" s="109">
        <v>144</v>
      </c>
      <c r="D16" s="110" t="s">
        <v>356</v>
      </c>
      <c r="E16" s="111" t="s">
        <v>367</v>
      </c>
      <c r="F16" s="112" t="s">
        <v>368</v>
      </c>
      <c r="G16" s="110" t="s">
        <v>359</v>
      </c>
      <c r="H16" s="113">
        <v>283.52199999999999</v>
      </c>
      <c r="I16" s="125"/>
      <c r="J16" s="115">
        <f t="shared" ref="J16:J22" si="0">H16*I16</f>
        <v>0</v>
      </c>
      <c r="K16" s="113"/>
      <c r="L16" s="113">
        <f t="shared" ref="L16:L22" si="1">H16*K16</f>
        <v>0</v>
      </c>
      <c r="M16" s="113"/>
      <c r="N16" s="113">
        <f t="shared" ref="N16:N22" si="2">H16*M16</f>
        <v>0</v>
      </c>
      <c r="O16" s="115">
        <v>21</v>
      </c>
      <c r="P16" s="115">
        <f t="shared" ref="P16:P22" si="3">J16*(O16/100)</f>
        <v>0</v>
      </c>
      <c r="Q16" s="115">
        <f t="shared" ref="Q16:Q22" si="4">J16+P16</f>
        <v>0</v>
      </c>
      <c r="R16" s="8"/>
      <c r="S16" s="8"/>
      <c r="T16" s="8"/>
    </row>
    <row r="17" spans="1:20" ht="22.5" outlineLevel="4" x14ac:dyDescent="0.2">
      <c r="A17" s="10"/>
      <c r="B17" s="108"/>
      <c r="C17" s="109">
        <v>145</v>
      </c>
      <c r="D17" s="110" t="s">
        <v>356</v>
      </c>
      <c r="E17" s="111" t="s">
        <v>369</v>
      </c>
      <c r="F17" s="112" t="s">
        <v>370</v>
      </c>
      <c r="G17" s="110" t="s">
        <v>359</v>
      </c>
      <c r="H17" s="113">
        <v>141.76100000000002</v>
      </c>
      <c r="I17" s="125"/>
      <c r="J17" s="115">
        <f t="shared" si="0"/>
        <v>0</v>
      </c>
      <c r="K17" s="113"/>
      <c r="L17" s="113">
        <f t="shared" si="1"/>
        <v>0</v>
      </c>
      <c r="M17" s="113"/>
      <c r="N17" s="113">
        <f t="shared" si="2"/>
        <v>0</v>
      </c>
      <c r="O17" s="115">
        <v>21</v>
      </c>
      <c r="P17" s="115">
        <f t="shared" si="3"/>
        <v>0</v>
      </c>
      <c r="Q17" s="115">
        <f t="shared" si="4"/>
        <v>0</v>
      </c>
      <c r="R17" s="8"/>
      <c r="S17" s="8"/>
      <c r="T17" s="8"/>
    </row>
    <row r="18" spans="1:20" ht="22.5" outlineLevel="4" x14ac:dyDescent="0.2">
      <c r="A18" s="10"/>
      <c r="B18" s="108"/>
      <c r="C18" s="109">
        <v>146</v>
      </c>
      <c r="D18" s="110" t="s">
        <v>356</v>
      </c>
      <c r="E18" s="111" t="s">
        <v>371</v>
      </c>
      <c r="F18" s="112" t="s">
        <v>372</v>
      </c>
      <c r="G18" s="110" t="s">
        <v>359</v>
      </c>
      <c r="H18" s="113">
        <v>708.80499999999995</v>
      </c>
      <c r="I18" s="125"/>
      <c r="J18" s="115">
        <f t="shared" si="0"/>
        <v>0</v>
      </c>
      <c r="K18" s="113"/>
      <c r="L18" s="113">
        <f t="shared" si="1"/>
        <v>0</v>
      </c>
      <c r="M18" s="113"/>
      <c r="N18" s="113">
        <f t="shared" si="2"/>
        <v>0</v>
      </c>
      <c r="O18" s="115">
        <v>21</v>
      </c>
      <c r="P18" s="115">
        <f t="shared" si="3"/>
        <v>0</v>
      </c>
      <c r="Q18" s="115">
        <f t="shared" si="4"/>
        <v>0</v>
      </c>
      <c r="R18" s="8"/>
      <c r="S18" s="8"/>
      <c r="T18" s="8"/>
    </row>
    <row r="19" spans="1:20" ht="11.25" outlineLevel="4" x14ac:dyDescent="0.2">
      <c r="A19" s="10"/>
      <c r="B19" s="108"/>
      <c r="C19" s="109">
        <v>147</v>
      </c>
      <c r="D19" s="110" t="s">
        <v>356</v>
      </c>
      <c r="E19" s="111" t="s">
        <v>360</v>
      </c>
      <c r="F19" s="112" t="s">
        <v>361</v>
      </c>
      <c r="G19" s="110" t="s">
        <v>359</v>
      </c>
      <c r="H19" s="113">
        <v>141.76100000000002</v>
      </c>
      <c r="I19" s="125"/>
      <c r="J19" s="115">
        <f t="shared" si="0"/>
        <v>0</v>
      </c>
      <c r="K19" s="113"/>
      <c r="L19" s="113">
        <f t="shared" si="1"/>
        <v>0</v>
      </c>
      <c r="M19" s="113"/>
      <c r="N19" s="113">
        <f t="shared" si="2"/>
        <v>0</v>
      </c>
      <c r="O19" s="115">
        <v>21</v>
      </c>
      <c r="P19" s="115">
        <f t="shared" si="3"/>
        <v>0</v>
      </c>
      <c r="Q19" s="115">
        <f t="shared" si="4"/>
        <v>0</v>
      </c>
      <c r="R19" s="8"/>
      <c r="S19" s="8"/>
      <c r="T19" s="8"/>
    </row>
    <row r="20" spans="1:20" ht="11.25" outlineLevel="4" x14ac:dyDescent="0.2">
      <c r="A20" s="10"/>
      <c r="B20" s="108"/>
      <c r="C20" s="109">
        <v>148</v>
      </c>
      <c r="D20" s="110" t="s">
        <v>356</v>
      </c>
      <c r="E20" s="111" t="s">
        <v>373</v>
      </c>
      <c r="F20" s="112" t="s">
        <v>374</v>
      </c>
      <c r="G20" s="110" t="s">
        <v>375</v>
      </c>
      <c r="H20" s="113">
        <v>255.16980000000004</v>
      </c>
      <c r="I20" s="125"/>
      <c r="J20" s="115">
        <f t="shared" si="0"/>
        <v>0</v>
      </c>
      <c r="K20" s="113"/>
      <c r="L20" s="113">
        <f t="shared" si="1"/>
        <v>0</v>
      </c>
      <c r="M20" s="113"/>
      <c r="N20" s="113">
        <f t="shared" si="2"/>
        <v>0</v>
      </c>
      <c r="O20" s="115">
        <v>21</v>
      </c>
      <c r="P20" s="115">
        <f t="shared" si="3"/>
        <v>0</v>
      </c>
      <c r="Q20" s="115">
        <f t="shared" si="4"/>
        <v>0</v>
      </c>
      <c r="R20" s="8"/>
      <c r="S20" s="8"/>
      <c r="T20" s="8"/>
    </row>
    <row r="21" spans="1:20" ht="11.25" outlineLevel="4" x14ac:dyDescent="0.2">
      <c r="A21" s="10"/>
      <c r="B21" s="108"/>
      <c r="C21" s="109">
        <v>149</v>
      </c>
      <c r="D21" s="110" t="s">
        <v>356</v>
      </c>
      <c r="E21" s="111" t="s">
        <v>376</v>
      </c>
      <c r="F21" s="112" t="s">
        <v>377</v>
      </c>
      <c r="G21" s="110" t="s">
        <v>359</v>
      </c>
      <c r="H21" s="113">
        <v>141.76100000000002</v>
      </c>
      <c r="I21" s="125"/>
      <c r="J21" s="115">
        <f t="shared" si="0"/>
        <v>0</v>
      </c>
      <c r="K21" s="113"/>
      <c r="L21" s="113">
        <f t="shared" si="1"/>
        <v>0</v>
      </c>
      <c r="M21" s="113"/>
      <c r="N21" s="113">
        <f t="shared" si="2"/>
        <v>0</v>
      </c>
      <c r="O21" s="115">
        <v>21</v>
      </c>
      <c r="P21" s="115">
        <f t="shared" si="3"/>
        <v>0</v>
      </c>
      <c r="Q21" s="115">
        <f t="shared" si="4"/>
        <v>0</v>
      </c>
      <c r="R21" s="8"/>
      <c r="S21" s="8"/>
      <c r="T21" s="8"/>
    </row>
    <row r="22" spans="1:20" ht="11.25" outlineLevel="4" x14ac:dyDescent="0.2">
      <c r="A22" s="10"/>
      <c r="B22" s="108"/>
      <c r="C22" s="109">
        <v>150</v>
      </c>
      <c r="D22" s="110" t="s">
        <v>356</v>
      </c>
      <c r="E22" s="111" t="s">
        <v>362</v>
      </c>
      <c r="F22" s="112" t="s">
        <v>378</v>
      </c>
      <c r="G22" s="110" t="s">
        <v>359</v>
      </c>
      <c r="H22" s="113">
        <v>141.76100000000002</v>
      </c>
      <c r="I22" s="125"/>
      <c r="J22" s="115">
        <f t="shared" si="0"/>
        <v>0</v>
      </c>
      <c r="K22" s="113"/>
      <c r="L22" s="113">
        <f t="shared" si="1"/>
        <v>0</v>
      </c>
      <c r="M22" s="113"/>
      <c r="N22" s="113">
        <f t="shared" si="2"/>
        <v>0</v>
      </c>
      <c r="O22" s="115">
        <v>21</v>
      </c>
      <c r="P22" s="115">
        <f t="shared" si="3"/>
        <v>0</v>
      </c>
      <c r="Q22" s="115">
        <f t="shared" si="4"/>
        <v>0</v>
      </c>
      <c r="R22" s="8"/>
      <c r="S22" s="8"/>
      <c r="T22" s="8"/>
    </row>
    <row r="23" spans="1:20" outlineLevel="4" x14ac:dyDescent="0.15">
      <c r="B23" s="6"/>
      <c r="C23" s="6"/>
      <c r="D23" s="6"/>
      <c r="E23" s="6"/>
      <c r="F23" s="6"/>
      <c r="G23" s="6"/>
      <c r="H23" s="6"/>
      <c r="I23" s="8"/>
      <c r="J23" s="8"/>
      <c r="K23" s="6"/>
      <c r="L23" s="6"/>
      <c r="M23" s="6"/>
      <c r="N23" s="6"/>
      <c r="O23" s="6"/>
      <c r="P23" s="8"/>
      <c r="Q23" s="8"/>
    </row>
    <row r="24" spans="1:20" ht="10.5" outlineLevel="3" x14ac:dyDescent="0.15">
      <c r="A24" s="71" t="s">
        <v>43</v>
      </c>
      <c r="B24" s="101">
        <v>4</v>
      </c>
      <c r="C24" s="102"/>
      <c r="D24" s="103" t="s">
        <v>355</v>
      </c>
      <c r="E24" s="103"/>
      <c r="F24" s="104" t="s">
        <v>44</v>
      </c>
      <c r="G24" s="103"/>
      <c r="H24" s="105"/>
      <c r="I24" s="106"/>
      <c r="J24" s="73">
        <f>SUBTOTAL(9,J25:J27)</f>
        <v>0</v>
      </c>
      <c r="K24" s="105"/>
      <c r="L24" s="74">
        <f>SUBTOTAL(9,L25:L27)</f>
        <v>0</v>
      </c>
      <c r="M24" s="105"/>
      <c r="N24" s="74">
        <f>SUBTOTAL(9,N25:N27)</f>
        <v>0</v>
      </c>
      <c r="O24" s="107"/>
      <c r="P24" s="73">
        <f>SUBTOTAL(9,P25:P27)</f>
        <v>0</v>
      </c>
      <c r="Q24" s="73">
        <f>SUBTOTAL(9,Q25:Q27)</f>
        <v>0</v>
      </c>
      <c r="R24" s="6"/>
      <c r="S24" s="8"/>
      <c r="T24" s="8"/>
    </row>
    <row r="25" spans="1:20" ht="11.25" outlineLevel="4" x14ac:dyDescent="0.2">
      <c r="A25" s="10"/>
      <c r="B25" s="108"/>
      <c r="C25" s="109">
        <v>151</v>
      </c>
      <c r="D25" s="110" t="s">
        <v>356</v>
      </c>
      <c r="E25" s="111" t="s">
        <v>379</v>
      </c>
      <c r="F25" s="112" t="s">
        <v>380</v>
      </c>
      <c r="G25" s="110" t="s">
        <v>359</v>
      </c>
      <c r="H25" s="113">
        <v>0.11376266666673018</v>
      </c>
      <c r="I25" s="125"/>
      <c r="J25" s="115">
        <f>H25*I25</f>
        <v>0</v>
      </c>
      <c r="K25" s="113"/>
      <c r="L25" s="113">
        <f>H25*K25</f>
        <v>0</v>
      </c>
      <c r="M25" s="113"/>
      <c r="N25" s="113">
        <f>H25*M25</f>
        <v>0</v>
      </c>
      <c r="O25" s="115">
        <v>21</v>
      </c>
      <c r="P25" s="115">
        <f>J25*(O25/100)</f>
        <v>0</v>
      </c>
      <c r="Q25" s="115">
        <f>J25+P25</f>
        <v>0</v>
      </c>
      <c r="R25" s="8"/>
      <c r="S25" s="8"/>
      <c r="T25" s="8"/>
    </row>
    <row r="26" spans="1:20" ht="11.25" outlineLevel="4" x14ac:dyDescent="0.2">
      <c r="A26" s="10"/>
      <c r="B26" s="108"/>
      <c r="C26" s="109">
        <v>152</v>
      </c>
      <c r="D26" s="110" t="s">
        <v>356</v>
      </c>
      <c r="E26" s="111" t="s">
        <v>379</v>
      </c>
      <c r="F26" s="112" t="s">
        <v>381</v>
      </c>
      <c r="G26" s="110" t="s">
        <v>359</v>
      </c>
      <c r="H26" s="113">
        <v>210.70333333333332</v>
      </c>
      <c r="I26" s="125"/>
      <c r="J26" s="115">
        <f>H26*I26</f>
        <v>0</v>
      </c>
      <c r="K26" s="113"/>
      <c r="L26" s="113">
        <f>H26*K26</f>
        <v>0</v>
      </c>
      <c r="M26" s="113"/>
      <c r="N26" s="113">
        <f>H26*M26</f>
        <v>0</v>
      </c>
      <c r="O26" s="115">
        <v>21</v>
      </c>
      <c r="P26" s="115">
        <f>J26*(O26/100)</f>
        <v>0</v>
      </c>
      <c r="Q26" s="115">
        <f>J26+P26</f>
        <v>0</v>
      </c>
      <c r="R26" s="8"/>
      <c r="S26" s="8"/>
      <c r="T26" s="8"/>
    </row>
    <row r="27" spans="1:20" outlineLevel="4" x14ac:dyDescent="0.15">
      <c r="B27" s="6"/>
      <c r="C27" s="6"/>
      <c r="D27" s="6"/>
      <c r="E27" s="6"/>
      <c r="F27" s="6"/>
      <c r="G27" s="6"/>
      <c r="H27" s="6"/>
      <c r="I27" s="8"/>
      <c r="J27" s="8"/>
      <c r="K27" s="6"/>
      <c r="L27" s="6"/>
      <c r="M27" s="6"/>
      <c r="N27" s="6"/>
      <c r="O27" s="6"/>
      <c r="P27" s="8"/>
      <c r="Q27" s="8"/>
    </row>
    <row r="28" spans="1:20" ht="11.25" outlineLevel="2" x14ac:dyDescent="0.2">
      <c r="A28" s="67" t="s">
        <v>45</v>
      </c>
      <c r="B28" s="94">
        <v>3</v>
      </c>
      <c r="C28" s="95"/>
      <c r="D28" s="96" t="s">
        <v>354</v>
      </c>
      <c r="E28" s="96"/>
      <c r="F28" s="97" t="s">
        <v>46</v>
      </c>
      <c r="G28" s="96"/>
      <c r="H28" s="98"/>
      <c r="I28" s="99"/>
      <c r="J28" s="69">
        <f>SUBTOTAL(9,J29:J34)</f>
        <v>0</v>
      </c>
      <c r="K28" s="98"/>
      <c r="L28" s="70">
        <f>SUBTOTAL(9,L29:L34)</f>
        <v>6.5316220146144008</v>
      </c>
      <c r="M28" s="98"/>
      <c r="N28" s="70">
        <f>SUBTOTAL(9,N29:N34)</f>
        <v>0</v>
      </c>
      <c r="O28" s="100"/>
      <c r="P28" s="69">
        <f>SUBTOTAL(9,P29:P34)</f>
        <v>0</v>
      </c>
      <c r="Q28" s="69">
        <f>SUBTOTAL(9,Q29:Q34)</f>
        <v>0</v>
      </c>
      <c r="R28" s="6"/>
      <c r="S28" s="8"/>
      <c r="T28" s="8"/>
    </row>
    <row r="29" spans="1:20" ht="10.5" outlineLevel="3" x14ac:dyDescent="0.15">
      <c r="A29" s="71" t="s">
        <v>47</v>
      </c>
      <c r="B29" s="101">
        <v>4</v>
      </c>
      <c r="C29" s="102"/>
      <c r="D29" s="103" t="s">
        <v>355</v>
      </c>
      <c r="E29" s="103"/>
      <c r="F29" s="104" t="s">
        <v>48</v>
      </c>
      <c r="G29" s="103"/>
      <c r="H29" s="105"/>
      <c r="I29" s="106"/>
      <c r="J29" s="73">
        <f>SUBTOTAL(9,J30:J34)</f>
        <v>0</v>
      </c>
      <c r="K29" s="105"/>
      <c r="L29" s="74">
        <f>SUBTOTAL(9,L30:L34)</f>
        <v>6.5316220146144008</v>
      </c>
      <c r="M29" s="105"/>
      <c r="N29" s="74">
        <f>SUBTOTAL(9,N30:N34)</f>
        <v>0</v>
      </c>
      <c r="O29" s="107"/>
      <c r="P29" s="73">
        <f>SUBTOTAL(9,P30:P34)</f>
        <v>0</v>
      </c>
      <c r="Q29" s="73">
        <f>SUBTOTAL(9,Q30:Q34)</f>
        <v>0</v>
      </c>
      <c r="R29" s="6"/>
      <c r="S29" s="8"/>
      <c r="T29" s="8"/>
    </row>
    <row r="30" spans="1:20" ht="22.5" outlineLevel="4" x14ac:dyDescent="0.2">
      <c r="A30" s="10"/>
      <c r="B30" s="108"/>
      <c r="C30" s="109">
        <v>153</v>
      </c>
      <c r="D30" s="110" t="s">
        <v>356</v>
      </c>
      <c r="E30" s="111" t="s">
        <v>382</v>
      </c>
      <c r="F30" s="112" t="s">
        <v>383</v>
      </c>
      <c r="G30" s="110" t="s">
        <v>359</v>
      </c>
      <c r="H30" s="113">
        <v>2.4177600000000004</v>
      </c>
      <c r="I30" s="125"/>
      <c r="J30" s="115">
        <f>H30*I30</f>
        <v>0</v>
      </c>
      <c r="K30" s="113">
        <v>2.5242300000000002</v>
      </c>
      <c r="L30" s="113">
        <f>H30*K30</f>
        <v>6.102982324800001</v>
      </c>
      <c r="M30" s="113"/>
      <c r="N30" s="113">
        <f>H30*M30</f>
        <v>0</v>
      </c>
      <c r="O30" s="115">
        <v>21</v>
      </c>
      <c r="P30" s="115">
        <f>J30*(O30/100)</f>
        <v>0</v>
      </c>
      <c r="Q30" s="115">
        <f>J30+P30</f>
        <v>0</v>
      </c>
      <c r="R30" s="8"/>
      <c r="S30" s="8"/>
      <c r="T30" s="8"/>
    </row>
    <row r="31" spans="1:20" ht="11.25" outlineLevel="4" x14ac:dyDescent="0.2">
      <c r="A31" s="10"/>
      <c r="B31" s="108"/>
      <c r="C31" s="109">
        <v>154</v>
      </c>
      <c r="D31" s="110" t="s">
        <v>356</v>
      </c>
      <c r="E31" s="111" t="s">
        <v>384</v>
      </c>
      <c r="F31" s="112" t="s">
        <v>385</v>
      </c>
      <c r="G31" s="110" t="s">
        <v>366</v>
      </c>
      <c r="H31" s="113">
        <v>29.550400000000007</v>
      </c>
      <c r="I31" s="125"/>
      <c r="J31" s="115">
        <f>H31*I31</f>
        <v>0</v>
      </c>
      <c r="K31" s="113">
        <v>1.6199999999999999E-3</v>
      </c>
      <c r="L31" s="113">
        <f>H31*K31</f>
        <v>4.787164800000001E-2</v>
      </c>
      <c r="M31" s="113"/>
      <c r="N31" s="113">
        <f>H31*M31</f>
        <v>0</v>
      </c>
      <c r="O31" s="115">
        <v>21</v>
      </c>
      <c r="P31" s="115">
        <f>J31*(O31/100)</f>
        <v>0</v>
      </c>
      <c r="Q31" s="115">
        <f>J31+P31</f>
        <v>0</v>
      </c>
      <c r="R31" s="8"/>
      <c r="S31" s="8"/>
      <c r="T31" s="8"/>
    </row>
    <row r="32" spans="1:20" ht="22.5" outlineLevel="4" x14ac:dyDescent="0.2">
      <c r="A32" s="10"/>
      <c r="B32" s="108"/>
      <c r="C32" s="109">
        <v>155</v>
      </c>
      <c r="D32" s="110" t="s">
        <v>356</v>
      </c>
      <c r="E32" s="111" t="s">
        <v>386</v>
      </c>
      <c r="F32" s="112" t="s">
        <v>387</v>
      </c>
      <c r="G32" s="110" t="s">
        <v>366</v>
      </c>
      <c r="H32" s="113">
        <v>29.550400000000007</v>
      </c>
      <c r="I32" s="125"/>
      <c r="J32" s="115">
        <f>H32*I32</f>
        <v>0</v>
      </c>
      <c r="K32" s="113"/>
      <c r="L32" s="113">
        <f>H32*K32</f>
        <v>0</v>
      </c>
      <c r="M32" s="113"/>
      <c r="N32" s="113">
        <f>H32*M32</f>
        <v>0</v>
      </c>
      <c r="O32" s="115">
        <v>21</v>
      </c>
      <c r="P32" s="115">
        <f>J32*(O32/100)</f>
        <v>0</v>
      </c>
      <c r="Q32" s="115">
        <f>J32+P32</f>
        <v>0</v>
      </c>
      <c r="R32" s="8"/>
      <c r="S32" s="8"/>
      <c r="T32" s="8"/>
    </row>
    <row r="33" spans="1:20" ht="11.25" outlineLevel="4" x14ac:dyDescent="0.2">
      <c r="A33" s="10"/>
      <c r="B33" s="108"/>
      <c r="C33" s="109">
        <v>156</v>
      </c>
      <c r="D33" s="110" t="s">
        <v>356</v>
      </c>
      <c r="E33" s="111" t="s">
        <v>388</v>
      </c>
      <c r="F33" s="112" t="s">
        <v>389</v>
      </c>
      <c r="G33" s="110" t="s">
        <v>375</v>
      </c>
      <c r="H33" s="113">
        <v>0.34332192</v>
      </c>
      <c r="I33" s="125"/>
      <c r="J33" s="115">
        <f>H33*I33</f>
        <v>0</v>
      </c>
      <c r="K33" s="113">
        <v>1.10907</v>
      </c>
      <c r="L33" s="113">
        <f>H33*K33</f>
        <v>0.38076804181439999</v>
      </c>
      <c r="M33" s="113"/>
      <c r="N33" s="113">
        <f>H33*M33</f>
        <v>0</v>
      </c>
      <c r="O33" s="115">
        <v>21</v>
      </c>
      <c r="P33" s="115">
        <f>J33*(O33/100)</f>
        <v>0</v>
      </c>
      <c r="Q33" s="115">
        <f>J33+P33</f>
        <v>0</v>
      </c>
      <c r="R33" s="8"/>
      <c r="S33" s="8"/>
      <c r="T33" s="8"/>
    </row>
    <row r="34" spans="1:20" outlineLevel="4" x14ac:dyDescent="0.15">
      <c r="B34" s="6"/>
      <c r="C34" s="6"/>
      <c r="D34" s="6"/>
      <c r="E34" s="6"/>
      <c r="F34" s="6"/>
      <c r="G34" s="6"/>
      <c r="H34" s="6"/>
      <c r="I34" s="8"/>
      <c r="J34" s="8"/>
      <c r="K34" s="6"/>
      <c r="L34" s="6"/>
      <c r="M34" s="6"/>
      <c r="N34" s="6"/>
      <c r="O34" s="6"/>
      <c r="P34" s="8"/>
      <c r="Q34" s="8"/>
    </row>
    <row r="35" spans="1:20" ht="11.25" outlineLevel="2" x14ac:dyDescent="0.2">
      <c r="A35" s="67" t="s">
        <v>49</v>
      </c>
      <c r="B35" s="94">
        <v>3</v>
      </c>
      <c r="C35" s="95"/>
      <c r="D35" s="96" t="s">
        <v>354</v>
      </c>
      <c r="E35" s="96"/>
      <c r="F35" s="97" t="s">
        <v>50</v>
      </c>
      <c r="G35" s="96"/>
      <c r="H35" s="98"/>
      <c r="I35" s="99"/>
      <c r="J35" s="69">
        <f>SUBTOTAL(9,J36:J40)</f>
        <v>0</v>
      </c>
      <c r="K35" s="98"/>
      <c r="L35" s="70">
        <f>SUBTOTAL(9,L36:L40)</f>
        <v>13.807397260800002</v>
      </c>
      <c r="M35" s="98"/>
      <c r="N35" s="70">
        <f>SUBTOTAL(9,N36:N40)</f>
        <v>0</v>
      </c>
      <c r="O35" s="100"/>
      <c r="P35" s="69">
        <f>SUBTOTAL(9,P36:P40)</f>
        <v>0</v>
      </c>
      <c r="Q35" s="69">
        <f>SUBTOTAL(9,Q36:Q40)</f>
        <v>0</v>
      </c>
      <c r="R35" s="6"/>
      <c r="S35" s="8"/>
      <c r="T35" s="8"/>
    </row>
    <row r="36" spans="1:20" ht="10.5" outlineLevel="3" x14ac:dyDescent="0.15">
      <c r="A36" s="71" t="s">
        <v>51</v>
      </c>
      <c r="B36" s="101">
        <v>4</v>
      </c>
      <c r="C36" s="102"/>
      <c r="D36" s="103" t="s">
        <v>355</v>
      </c>
      <c r="E36" s="103"/>
      <c r="F36" s="104" t="s">
        <v>52</v>
      </c>
      <c r="G36" s="103"/>
      <c r="H36" s="105"/>
      <c r="I36" s="106"/>
      <c r="J36" s="73">
        <f>SUBTOTAL(9,J37:J40)</f>
        <v>0</v>
      </c>
      <c r="K36" s="105"/>
      <c r="L36" s="74">
        <f>SUBTOTAL(9,L37:L40)</f>
        <v>13.807397260800002</v>
      </c>
      <c r="M36" s="105"/>
      <c r="N36" s="74">
        <f>SUBTOTAL(9,N37:N40)</f>
        <v>0</v>
      </c>
      <c r="O36" s="107"/>
      <c r="P36" s="73">
        <f>SUBTOTAL(9,P37:P40)</f>
        <v>0</v>
      </c>
      <c r="Q36" s="73">
        <f>SUBTOTAL(9,Q37:Q40)</f>
        <v>0</v>
      </c>
      <c r="R36" s="6"/>
      <c r="S36" s="8"/>
      <c r="T36" s="8"/>
    </row>
    <row r="37" spans="1:20" ht="11.25" outlineLevel="4" x14ac:dyDescent="0.2">
      <c r="A37" s="10"/>
      <c r="B37" s="108"/>
      <c r="C37" s="109">
        <v>157</v>
      </c>
      <c r="D37" s="110" t="s">
        <v>356</v>
      </c>
      <c r="E37" s="111" t="s">
        <v>390</v>
      </c>
      <c r="F37" s="112" t="s">
        <v>391</v>
      </c>
      <c r="G37" s="110" t="s">
        <v>359</v>
      </c>
      <c r="H37" s="113">
        <v>2.4710400000000003</v>
      </c>
      <c r="I37" s="125"/>
      <c r="J37" s="115">
        <f>H37*I37</f>
        <v>0</v>
      </c>
      <c r="K37" s="113">
        <v>2.3010199999999998</v>
      </c>
      <c r="L37" s="113">
        <f>H37*K37</f>
        <v>5.6859124608</v>
      </c>
      <c r="M37" s="113"/>
      <c r="N37" s="113">
        <f>H37*M37</f>
        <v>0</v>
      </c>
      <c r="O37" s="115">
        <v>21</v>
      </c>
      <c r="P37" s="115">
        <f>J37*(O37/100)</f>
        <v>0</v>
      </c>
      <c r="Q37" s="115">
        <f>J37+P37</f>
        <v>0</v>
      </c>
      <c r="R37" s="8"/>
      <c r="S37" s="8"/>
      <c r="T37" s="8"/>
    </row>
    <row r="38" spans="1:20" ht="11.25" outlineLevel="4" x14ac:dyDescent="0.2">
      <c r="A38" s="10"/>
      <c r="B38" s="108"/>
      <c r="C38" s="109">
        <v>158</v>
      </c>
      <c r="D38" s="110" t="s">
        <v>356</v>
      </c>
      <c r="E38" s="111" t="s">
        <v>392</v>
      </c>
      <c r="F38" s="112" t="s">
        <v>393</v>
      </c>
      <c r="G38" s="110" t="s">
        <v>359</v>
      </c>
      <c r="H38" s="113">
        <v>2.4710400000000003</v>
      </c>
      <c r="I38" s="125"/>
      <c r="J38" s="115">
        <f>H38*I38</f>
        <v>0</v>
      </c>
      <c r="K38" s="113"/>
      <c r="L38" s="113">
        <f>H38*K38</f>
        <v>0</v>
      </c>
      <c r="M38" s="113"/>
      <c r="N38" s="113">
        <f>H38*M38</f>
        <v>0</v>
      </c>
      <c r="O38" s="115">
        <v>21</v>
      </c>
      <c r="P38" s="115">
        <f>J38*(O38/100)</f>
        <v>0</v>
      </c>
      <c r="Q38" s="115">
        <f>J38+P38</f>
        <v>0</v>
      </c>
      <c r="R38" s="8"/>
      <c r="S38" s="8"/>
      <c r="T38" s="8"/>
    </row>
    <row r="39" spans="1:20" ht="11.25" outlineLevel="4" x14ac:dyDescent="0.2">
      <c r="A39" s="10"/>
      <c r="B39" s="108"/>
      <c r="C39" s="109">
        <v>159</v>
      </c>
      <c r="D39" s="110" t="s">
        <v>356</v>
      </c>
      <c r="E39" s="111" t="s">
        <v>394</v>
      </c>
      <c r="F39" s="112" t="s">
        <v>395</v>
      </c>
      <c r="G39" s="110" t="s">
        <v>359</v>
      </c>
      <c r="H39" s="113">
        <v>4.1017600000000005</v>
      </c>
      <c r="I39" s="125"/>
      <c r="J39" s="115">
        <f>H39*I39</f>
        <v>0</v>
      </c>
      <c r="K39" s="113">
        <v>1.98</v>
      </c>
      <c r="L39" s="113">
        <f>H39*K39</f>
        <v>8.1214848000000011</v>
      </c>
      <c r="M39" s="113"/>
      <c r="N39" s="113">
        <f>H39*M39</f>
        <v>0</v>
      </c>
      <c r="O39" s="115">
        <v>21</v>
      </c>
      <c r="P39" s="115">
        <f>J39*(O39/100)</f>
        <v>0</v>
      </c>
      <c r="Q39" s="115">
        <f>J39+P39</f>
        <v>0</v>
      </c>
      <c r="R39" s="8"/>
      <c r="S39" s="8"/>
      <c r="T39" s="8"/>
    </row>
    <row r="40" spans="1:20" outlineLevel="4" x14ac:dyDescent="0.15">
      <c r="B40" s="6"/>
      <c r="C40" s="6"/>
      <c r="D40" s="6"/>
      <c r="E40" s="6"/>
      <c r="F40" s="6"/>
      <c r="G40" s="6"/>
      <c r="H40" s="6"/>
      <c r="I40" s="8"/>
      <c r="J40" s="8"/>
      <c r="K40" s="6"/>
      <c r="L40" s="6"/>
      <c r="M40" s="6"/>
      <c r="N40" s="6"/>
      <c r="O40" s="6"/>
      <c r="P40" s="8"/>
      <c r="Q40" s="8"/>
    </row>
    <row r="41" spans="1:20" ht="11.25" outlineLevel="2" x14ac:dyDescent="0.2">
      <c r="A41" s="67" t="s">
        <v>53</v>
      </c>
      <c r="B41" s="94">
        <v>3</v>
      </c>
      <c r="C41" s="95"/>
      <c r="D41" s="96" t="s">
        <v>354</v>
      </c>
      <c r="E41" s="96"/>
      <c r="F41" s="97" t="s">
        <v>54</v>
      </c>
      <c r="G41" s="96"/>
      <c r="H41" s="98"/>
      <c r="I41" s="99"/>
      <c r="J41" s="69">
        <f>SUBTOTAL(9,J42:J51)</f>
        <v>0</v>
      </c>
      <c r="K41" s="98"/>
      <c r="L41" s="70">
        <f>SUBTOTAL(9,L42:L51)</f>
        <v>42.220430760000006</v>
      </c>
      <c r="M41" s="98"/>
      <c r="N41" s="70">
        <f>SUBTOTAL(9,N42:N51)</f>
        <v>49.8</v>
      </c>
      <c r="O41" s="100"/>
      <c r="P41" s="69">
        <f>SUBTOTAL(9,P42:P51)</f>
        <v>0</v>
      </c>
      <c r="Q41" s="69">
        <f>SUBTOTAL(9,Q42:Q51)</f>
        <v>0</v>
      </c>
      <c r="R41" s="6"/>
      <c r="S41" s="8"/>
      <c r="T41" s="8"/>
    </row>
    <row r="42" spans="1:20" ht="10.5" outlineLevel="3" x14ac:dyDescent="0.15">
      <c r="A42" s="71" t="s">
        <v>55</v>
      </c>
      <c r="B42" s="101">
        <v>4</v>
      </c>
      <c r="C42" s="102"/>
      <c r="D42" s="103" t="s">
        <v>355</v>
      </c>
      <c r="E42" s="103"/>
      <c r="F42" s="104" t="s">
        <v>56</v>
      </c>
      <c r="G42" s="103"/>
      <c r="H42" s="105"/>
      <c r="I42" s="106"/>
      <c r="J42" s="73">
        <f>SUBTOTAL(9,J43:J47)</f>
        <v>0</v>
      </c>
      <c r="K42" s="105"/>
      <c r="L42" s="74">
        <f>SUBTOTAL(9,L43:L47)</f>
        <v>42.220430760000006</v>
      </c>
      <c r="M42" s="105"/>
      <c r="N42" s="74">
        <f>SUBTOTAL(9,N43:N47)</f>
        <v>0</v>
      </c>
      <c r="O42" s="107"/>
      <c r="P42" s="73">
        <f>SUBTOTAL(9,P43:P47)</f>
        <v>0</v>
      </c>
      <c r="Q42" s="73">
        <f>SUBTOTAL(9,Q43:Q47)</f>
        <v>0</v>
      </c>
      <c r="R42" s="6"/>
      <c r="S42" s="8"/>
      <c r="T42" s="8"/>
    </row>
    <row r="43" spans="1:20" ht="22.5" outlineLevel="4" x14ac:dyDescent="0.2">
      <c r="A43" s="10"/>
      <c r="B43" s="108"/>
      <c r="C43" s="109">
        <v>160</v>
      </c>
      <c r="D43" s="110" t="s">
        <v>356</v>
      </c>
      <c r="E43" s="111" t="s">
        <v>396</v>
      </c>
      <c r="F43" s="112" t="s">
        <v>397</v>
      </c>
      <c r="G43" s="110" t="s">
        <v>398</v>
      </c>
      <c r="H43" s="113">
        <v>1</v>
      </c>
      <c r="I43" s="125"/>
      <c r="J43" s="115">
        <f>H43*I43</f>
        <v>0</v>
      </c>
      <c r="K43" s="113">
        <v>42.22</v>
      </c>
      <c r="L43" s="113">
        <f>H43*K43</f>
        <v>42.22</v>
      </c>
      <c r="M43" s="113"/>
      <c r="N43" s="113">
        <f>H43*M43</f>
        <v>0</v>
      </c>
      <c r="O43" s="115">
        <v>21</v>
      </c>
      <c r="P43" s="115">
        <f>J43*(O43/100)</f>
        <v>0</v>
      </c>
      <c r="Q43" s="115">
        <f>J43+P43</f>
        <v>0</v>
      </c>
      <c r="R43" s="8"/>
      <c r="S43" s="8"/>
      <c r="T43" s="8"/>
    </row>
    <row r="44" spans="1:20" ht="11.25" outlineLevel="4" x14ac:dyDescent="0.2">
      <c r="A44" s="10"/>
      <c r="B44" s="108"/>
      <c r="C44" s="109">
        <v>161</v>
      </c>
      <c r="D44" s="110" t="s">
        <v>356</v>
      </c>
      <c r="E44" s="111" t="s">
        <v>399</v>
      </c>
      <c r="F44" s="112" t="s">
        <v>400</v>
      </c>
      <c r="G44" s="110" t="s">
        <v>398</v>
      </c>
      <c r="H44" s="113">
        <v>1</v>
      </c>
      <c r="I44" s="125"/>
      <c r="J44" s="115">
        <f>H44*I44</f>
        <v>0</v>
      </c>
      <c r="K44" s="113">
        <v>1.0000000000000001E-5</v>
      </c>
      <c r="L44" s="113">
        <f>H44*K44</f>
        <v>1.0000000000000001E-5</v>
      </c>
      <c r="M44" s="113"/>
      <c r="N44" s="113">
        <f>H44*M44</f>
        <v>0</v>
      </c>
      <c r="O44" s="115">
        <v>21</v>
      </c>
      <c r="P44" s="115">
        <f>J44*(O44/100)</f>
        <v>0</v>
      </c>
      <c r="Q44" s="115">
        <f>J44+P44</f>
        <v>0</v>
      </c>
      <c r="R44" s="8"/>
      <c r="S44" s="8"/>
      <c r="T44" s="8"/>
    </row>
    <row r="45" spans="1:20" ht="11.25" outlineLevel="4" x14ac:dyDescent="0.2">
      <c r="A45" s="10"/>
      <c r="B45" s="108"/>
      <c r="C45" s="109">
        <v>162</v>
      </c>
      <c r="D45" s="110" t="s">
        <v>356</v>
      </c>
      <c r="E45" s="111" t="s">
        <v>401</v>
      </c>
      <c r="F45" s="112" t="s">
        <v>402</v>
      </c>
      <c r="G45" s="110" t="s">
        <v>398</v>
      </c>
      <c r="H45" s="113">
        <v>1</v>
      </c>
      <c r="I45" s="125"/>
      <c r="J45" s="115">
        <f>H45*I45</f>
        <v>0</v>
      </c>
      <c r="K45" s="113">
        <v>1.0000000000000001E-5</v>
      </c>
      <c r="L45" s="113">
        <f>H45*K45</f>
        <v>1.0000000000000001E-5</v>
      </c>
      <c r="M45" s="113"/>
      <c r="N45" s="113">
        <f>H45*M45</f>
        <v>0</v>
      </c>
      <c r="O45" s="115">
        <v>21</v>
      </c>
      <c r="P45" s="115">
        <f>J45*(O45/100)</f>
        <v>0</v>
      </c>
      <c r="Q45" s="115">
        <f>J45+P45</f>
        <v>0</v>
      </c>
      <c r="R45" s="8"/>
      <c r="S45" s="8"/>
      <c r="T45" s="8"/>
    </row>
    <row r="46" spans="1:20" ht="11.25" outlineLevel="4" x14ac:dyDescent="0.2">
      <c r="A46" s="10"/>
      <c r="B46" s="108"/>
      <c r="C46" s="109">
        <v>163</v>
      </c>
      <c r="D46" s="110" t="s">
        <v>356</v>
      </c>
      <c r="E46" s="111" t="s">
        <v>403</v>
      </c>
      <c r="F46" s="112" t="s">
        <v>404</v>
      </c>
      <c r="G46" s="110" t="s">
        <v>366</v>
      </c>
      <c r="H46" s="113">
        <v>41.076000000000001</v>
      </c>
      <c r="I46" s="125"/>
      <c r="J46" s="115">
        <f>H46*I46</f>
        <v>0</v>
      </c>
      <c r="K46" s="113">
        <v>1.0000000000000001E-5</v>
      </c>
      <c r="L46" s="113">
        <f>H46*K46</f>
        <v>4.1076000000000003E-4</v>
      </c>
      <c r="M46" s="113"/>
      <c r="N46" s="113">
        <f>H46*M46</f>
        <v>0</v>
      </c>
      <c r="O46" s="115">
        <v>21</v>
      </c>
      <c r="P46" s="115">
        <f>J46*(O46/100)</f>
        <v>0</v>
      </c>
      <c r="Q46" s="115">
        <f>J46+P46</f>
        <v>0</v>
      </c>
      <c r="R46" s="8"/>
      <c r="S46" s="8"/>
      <c r="T46" s="8"/>
    </row>
    <row r="47" spans="1:20" outlineLevel="4" x14ac:dyDescent="0.15">
      <c r="B47" s="6"/>
      <c r="C47" s="6"/>
      <c r="D47" s="6"/>
      <c r="E47" s="6"/>
      <c r="F47" s="6"/>
      <c r="G47" s="6"/>
      <c r="H47" s="6"/>
      <c r="I47" s="8"/>
      <c r="J47" s="8"/>
      <c r="K47" s="6"/>
      <c r="L47" s="6"/>
      <c r="M47" s="6"/>
      <c r="N47" s="6"/>
      <c r="O47" s="6"/>
      <c r="P47" s="8"/>
      <c r="Q47" s="8"/>
    </row>
    <row r="48" spans="1:20" ht="10.5" outlineLevel="3" x14ac:dyDescent="0.15">
      <c r="A48" s="71" t="s">
        <v>57</v>
      </c>
      <c r="B48" s="101">
        <v>4</v>
      </c>
      <c r="C48" s="102"/>
      <c r="D48" s="103" t="s">
        <v>355</v>
      </c>
      <c r="E48" s="103"/>
      <c r="F48" s="104" t="s">
        <v>58</v>
      </c>
      <c r="G48" s="103"/>
      <c r="H48" s="105"/>
      <c r="I48" s="106"/>
      <c r="J48" s="73">
        <f>SUBTOTAL(9,J49:J51)</f>
        <v>0</v>
      </c>
      <c r="K48" s="105"/>
      <c r="L48" s="74">
        <f>SUBTOTAL(9,L49:L51)</f>
        <v>0</v>
      </c>
      <c r="M48" s="105"/>
      <c r="N48" s="74">
        <f>SUBTOTAL(9,N49:N51)</f>
        <v>49.8</v>
      </c>
      <c r="O48" s="107"/>
      <c r="P48" s="73">
        <f>SUBTOTAL(9,P49:P51)</f>
        <v>0</v>
      </c>
      <c r="Q48" s="73">
        <f>SUBTOTAL(9,Q49:Q51)</f>
        <v>0</v>
      </c>
      <c r="R48" s="6"/>
      <c r="S48" s="8"/>
      <c r="T48" s="8"/>
    </row>
    <row r="49" spans="1:20" ht="11.25" outlineLevel="4" x14ac:dyDescent="0.2">
      <c r="A49" s="10"/>
      <c r="B49" s="108"/>
      <c r="C49" s="109">
        <v>164</v>
      </c>
      <c r="D49" s="110" t="s">
        <v>356</v>
      </c>
      <c r="E49" s="111" t="s">
        <v>405</v>
      </c>
      <c r="F49" s="112" t="s">
        <v>406</v>
      </c>
      <c r="G49" s="110" t="s">
        <v>359</v>
      </c>
      <c r="H49" s="113">
        <v>15.75</v>
      </c>
      <c r="I49" s="125"/>
      <c r="J49" s="115">
        <f>H49*I49</f>
        <v>0</v>
      </c>
      <c r="K49" s="113"/>
      <c r="L49" s="113">
        <f>H49*K49</f>
        <v>0</v>
      </c>
      <c r="M49" s="113">
        <v>2.4</v>
      </c>
      <c r="N49" s="113">
        <f>H49*M49</f>
        <v>37.799999999999997</v>
      </c>
      <c r="O49" s="115">
        <v>21</v>
      </c>
      <c r="P49" s="115">
        <f>J49*(O49/100)</f>
        <v>0</v>
      </c>
      <c r="Q49" s="115">
        <f>J49+P49</f>
        <v>0</v>
      </c>
      <c r="R49" s="8"/>
      <c r="S49" s="8"/>
      <c r="T49" s="8"/>
    </row>
    <row r="50" spans="1:20" ht="11.25" outlineLevel="4" x14ac:dyDescent="0.2">
      <c r="A50" s="10"/>
      <c r="B50" s="108"/>
      <c r="C50" s="109">
        <v>165</v>
      </c>
      <c r="D50" s="110" t="s">
        <v>356</v>
      </c>
      <c r="E50" s="111" t="s">
        <v>407</v>
      </c>
      <c r="F50" s="112" t="s">
        <v>408</v>
      </c>
      <c r="G50" s="110" t="s">
        <v>359</v>
      </c>
      <c r="H50" s="113">
        <v>5</v>
      </c>
      <c r="I50" s="125"/>
      <c r="J50" s="115">
        <f>H50*I50</f>
        <v>0</v>
      </c>
      <c r="K50" s="113"/>
      <c r="L50" s="113">
        <f>H50*K50</f>
        <v>0</v>
      </c>
      <c r="M50" s="113">
        <v>2.4</v>
      </c>
      <c r="N50" s="113">
        <f>H50*M50</f>
        <v>12</v>
      </c>
      <c r="O50" s="115">
        <v>21</v>
      </c>
      <c r="P50" s="115">
        <f>J50*(O50/100)</f>
        <v>0</v>
      </c>
      <c r="Q50" s="115">
        <f>J50+P50</f>
        <v>0</v>
      </c>
      <c r="R50" s="8"/>
      <c r="S50" s="8"/>
      <c r="T50" s="8"/>
    </row>
    <row r="51" spans="1:20" outlineLevel="4" x14ac:dyDescent="0.15">
      <c r="B51" s="6"/>
      <c r="C51" s="6"/>
      <c r="D51" s="6"/>
      <c r="E51" s="6"/>
      <c r="F51" s="6"/>
      <c r="G51" s="6"/>
      <c r="H51" s="6"/>
      <c r="I51" s="8"/>
      <c r="J51" s="8"/>
      <c r="K51" s="6"/>
      <c r="L51" s="6"/>
      <c r="M51" s="6"/>
      <c r="N51" s="6"/>
      <c r="O51" s="6"/>
      <c r="P51" s="8"/>
      <c r="Q51" s="8"/>
    </row>
    <row r="52" spans="1:20" ht="11.25" outlineLevel="2" x14ac:dyDescent="0.2">
      <c r="A52" s="67" t="s">
        <v>59</v>
      </c>
      <c r="B52" s="94">
        <v>3</v>
      </c>
      <c r="C52" s="95"/>
      <c r="D52" s="96" t="s">
        <v>354</v>
      </c>
      <c r="E52" s="96"/>
      <c r="F52" s="97" t="s">
        <v>60</v>
      </c>
      <c r="G52" s="96"/>
      <c r="H52" s="98"/>
      <c r="I52" s="99"/>
      <c r="J52" s="69">
        <f>SUBTOTAL(9,J53:J60)</f>
        <v>0</v>
      </c>
      <c r="K52" s="98"/>
      <c r="L52" s="70">
        <f>SUBTOTAL(9,L53:L60)</f>
        <v>0</v>
      </c>
      <c r="M52" s="98"/>
      <c r="N52" s="70">
        <f>SUBTOTAL(9,N53:N60)</f>
        <v>0</v>
      </c>
      <c r="O52" s="100"/>
      <c r="P52" s="69">
        <f>SUBTOTAL(9,P53:P60)</f>
        <v>0</v>
      </c>
      <c r="Q52" s="69">
        <f>SUBTOTAL(9,Q53:Q60)</f>
        <v>0</v>
      </c>
      <c r="R52" s="6"/>
      <c r="S52" s="8"/>
      <c r="T52" s="8"/>
    </row>
    <row r="53" spans="1:20" ht="10.5" outlineLevel="3" x14ac:dyDescent="0.15">
      <c r="A53" s="71" t="s">
        <v>61</v>
      </c>
      <c r="B53" s="101">
        <v>4</v>
      </c>
      <c r="C53" s="102"/>
      <c r="D53" s="103" t="s">
        <v>355</v>
      </c>
      <c r="E53" s="103"/>
      <c r="F53" s="104" t="s">
        <v>62</v>
      </c>
      <c r="G53" s="103"/>
      <c r="H53" s="105"/>
      <c r="I53" s="106"/>
      <c r="J53" s="73">
        <f>SUBTOTAL(9,J54:J57)</f>
        <v>0</v>
      </c>
      <c r="K53" s="105"/>
      <c r="L53" s="74">
        <f>SUBTOTAL(9,L54:L57)</f>
        <v>0</v>
      </c>
      <c r="M53" s="105"/>
      <c r="N53" s="74">
        <f>SUBTOTAL(9,N54:N57)</f>
        <v>0</v>
      </c>
      <c r="O53" s="107"/>
      <c r="P53" s="73">
        <f>SUBTOTAL(9,P54:P57)</f>
        <v>0</v>
      </c>
      <c r="Q53" s="73">
        <f>SUBTOTAL(9,Q54:Q57)</f>
        <v>0</v>
      </c>
      <c r="R53" s="6"/>
      <c r="S53" s="8"/>
      <c r="T53" s="8"/>
    </row>
    <row r="54" spans="1:20" ht="11.25" outlineLevel="4" x14ac:dyDescent="0.2">
      <c r="A54" s="10"/>
      <c r="B54" s="108"/>
      <c r="C54" s="109">
        <v>166</v>
      </c>
      <c r="D54" s="110" t="s">
        <v>356</v>
      </c>
      <c r="E54" s="111" t="s">
        <v>409</v>
      </c>
      <c r="F54" s="112" t="s">
        <v>410</v>
      </c>
      <c r="G54" s="110" t="s">
        <v>375</v>
      </c>
      <c r="H54" s="113">
        <v>49.8</v>
      </c>
      <c r="I54" s="125"/>
      <c r="J54" s="115">
        <f>H54*I54</f>
        <v>0</v>
      </c>
      <c r="K54" s="113"/>
      <c r="L54" s="113">
        <f>H54*K54</f>
        <v>0</v>
      </c>
      <c r="M54" s="113"/>
      <c r="N54" s="113">
        <f>H54*M54</f>
        <v>0</v>
      </c>
      <c r="O54" s="115">
        <v>21</v>
      </c>
      <c r="P54" s="115">
        <f>J54*(O54/100)</f>
        <v>0</v>
      </c>
      <c r="Q54" s="115">
        <f>J54+P54</f>
        <v>0</v>
      </c>
      <c r="R54" s="8"/>
      <c r="S54" s="8"/>
      <c r="T54" s="8"/>
    </row>
    <row r="55" spans="1:20" ht="11.25" outlineLevel="4" x14ac:dyDescent="0.2">
      <c r="A55" s="10"/>
      <c r="B55" s="108"/>
      <c r="C55" s="109">
        <v>167</v>
      </c>
      <c r="D55" s="110" t="s">
        <v>356</v>
      </c>
      <c r="E55" s="111" t="s">
        <v>411</v>
      </c>
      <c r="F55" s="112" t="s">
        <v>412</v>
      </c>
      <c r="G55" s="110" t="s">
        <v>375</v>
      </c>
      <c r="H55" s="113">
        <v>49.8</v>
      </c>
      <c r="I55" s="125"/>
      <c r="J55" s="115">
        <f>H55*I55</f>
        <v>0</v>
      </c>
      <c r="K55" s="113"/>
      <c r="L55" s="113">
        <f>H55*K55</f>
        <v>0</v>
      </c>
      <c r="M55" s="113"/>
      <c r="N55" s="113">
        <f>H55*M55</f>
        <v>0</v>
      </c>
      <c r="O55" s="115">
        <v>21</v>
      </c>
      <c r="P55" s="115">
        <f>J55*(O55/100)</f>
        <v>0</v>
      </c>
      <c r="Q55" s="115">
        <f>J55+P55</f>
        <v>0</v>
      </c>
      <c r="R55" s="8"/>
      <c r="S55" s="8"/>
      <c r="T55" s="8"/>
    </row>
    <row r="56" spans="1:20" ht="11.25" outlineLevel="4" x14ac:dyDescent="0.2">
      <c r="A56" s="10"/>
      <c r="B56" s="108"/>
      <c r="C56" s="109">
        <v>168</v>
      </c>
      <c r="D56" s="110" t="s">
        <v>356</v>
      </c>
      <c r="E56" s="111" t="s">
        <v>413</v>
      </c>
      <c r="F56" s="112" t="s">
        <v>414</v>
      </c>
      <c r="G56" s="110" t="s">
        <v>375</v>
      </c>
      <c r="H56" s="113">
        <v>49.8</v>
      </c>
      <c r="I56" s="125"/>
      <c r="J56" s="115">
        <f>H56*I56</f>
        <v>0</v>
      </c>
      <c r="K56" s="113"/>
      <c r="L56" s="113">
        <f>H56*K56</f>
        <v>0</v>
      </c>
      <c r="M56" s="113"/>
      <c r="N56" s="113">
        <f>H56*M56</f>
        <v>0</v>
      </c>
      <c r="O56" s="115">
        <v>21</v>
      </c>
      <c r="P56" s="115">
        <f>J56*(O56/100)</f>
        <v>0</v>
      </c>
      <c r="Q56" s="115">
        <f>J56+P56</f>
        <v>0</v>
      </c>
      <c r="R56" s="8"/>
      <c r="S56" s="8"/>
      <c r="T56" s="8"/>
    </row>
    <row r="57" spans="1:20" outlineLevel="4" x14ac:dyDescent="0.15">
      <c r="B57" s="6"/>
      <c r="C57" s="6"/>
      <c r="D57" s="6"/>
      <c r="E57" s="6"/>
      <c r="F57" s="6"/>
      <c r="G57" s="6"/>
      <c r="H57" s="6"/>
      <c r="I57" s="8"/>
      <c r="J57" s="8"/>
      <c r="K57" s="6"/>
      <c r="L57" s="6"/>
      <c r="M57" s="6"/>
      <c r="N57" s="6"/>
      <c r="O57" s="6"/>
      <c r="P57" s="8"/>
      <c r="Q57" s="8"/>
    </row>
    <row r="58" spans="1:20" ht="10.5" outlineLevel="3" x14ac:dyDescent="0.15">
      <c r="A58" s="71" t="s">
        <v>63</v>
      </c>
      <c r="B58" s="101">
        <v>4</v>
      </c>
      <c r="C58" s="102"/>
      <c r="D58" s="103" t="s">
        <v>355</v>
      </c>
      <c r="E58" s="103"/>
      <c r="F58" s="104" t="s">
        <v>64</v>
      </c>
      <c r="G58" s="103"/>
      <c r="H58" s="105"/>
      <c r="I58" s="106"/>
      <c r="J58" s="73">
        <f>SUBTOTAL(9,J59:J60)</f>
        <v>0</v>
      </c>
      <c r="K58" s="105"/>
      <c r="L58" s="74">
        <f>SUBTOTAL(9,L59:L60)</f>
        <v>0</v>
      </c>
      <c r="M58" s="105"/>
      <c r="N58" s="74">
        <f>SUBTOTAL(9,N59:N60)</f>
        <v>0</v>
      </c>
      <c r="O58" s="107"/>
      <c r="P58" s="73">
        <f>SUBTOTAL(9,P59:P60)</f>
        <v>0</v>
      </c>
      <c r="Q58" s="73">
        <f>SUBTOTAL(9,Q59:Q60)</f>
        <v>0</v>
      </c>
      <c r="R58" s="6"/>
      <c r="S58" s="8"/>
      <c r="T58" s="8"/>
    </row>
    <row r="59" spans="1:20" ht="11.25" outlineLevel="4" x14ac:dyDescent="0.2">
      <c r="A59" s="10"/>
      <c r="B59" s="108"/>
      <c r="C59" s="109">
        <v>169</v>
      </c>
      <c r="D59" s="110" t="s">
        <v>356</v>
      </c>
      <c r="E59" s="111" t="s">
        <v>415</v>
      </c>
      <c r="F59" s="112" t="s">
        <v>416</v>
      </c>
      <c r="G59" s="110" t="s">
        <v>375</v>
      </c>
      <c r="H59" s="113">
        <v>112.35899999999999</v>
      </c>
      <c r="I59" s="125"/>
      <c r="J59" s="115">
        <f>H59*I59</f>
        <v>0</v>
      </c>
      <c r="K59" s="113"/>
      <c r="L59" s="113">
        <f>H59*K59</f>
        <v>0</v>
      </c>
      <c r="M59" s="113"/>
      <c r="N59" s="113">
        <f>H59*M59</f>
        <v>0</v>
      </c>
      <c r="O59" s="115">
        <v>21</v>
      </c>
      <c r="P59" s="115">
        <f>J59*(O59/100)</f>
        <v>0</v>
      </c>
      <c r="Q59" s="115">
        <f>J59+P59</f>
        <v>0</v>
      </c>
      <c r="R59" s="8"/>
      <c r="S59" s="8"/>
      <c r="T59" s="8"/>
    </row>
    <row r="60" spans="1:20" outlineLevel="4" x14ac:dyDescent="0.15">
      <c r="B60" s="6"/>
      <c r="C60" s="6"/>
      <c r="D60" s="6"/>
      <c r="E60" s="6"/>
      <c r="F60" s="6"/>
      <c r="G60" s="6"/>
      <c r="H60" s="6"/>
      <c r="I60" s="8"/>
      <c r="J60" s="8"/>
      <c r="K60" s="6"/>
      <c r="L60" s="6"/>
      <c r="M60" s="6"/>
      <c r="N60" s="6"/>
      <c r="O60" s="6"/>
      <c r="P60" s="8"/>
      <c r="Q60" s="8"/>
    </row>
    <row r="61" spans="1:20" ht="11.25" outlineLevel="2" x14ac:dyDescent="0.2">
      <c r="A61" s="67" t="s">
        <v>65</v>
      </c>
      <c r="B61" s="94">
        <v>3</v>
      </c>
      <c r="C61" s="95"/>
      <c r="D61" s="96" t="s">
        <v>354</v>
      </c>
      <c r="E61" s="96"/>
      <c r="F61" s="97" t="s">
        <v>66</v>
      </c>
      <c r="G61" s="96"/>
      <c r="H61" s="98"/>
      <c r="I61" s="99"/>
      <c r="J61" s="69">
        <f>SUBTOTAL(9,J62:J66)</f>
        <v>0</v>
      </c>
      <c r="K61" s="98"/>
      <c r="L61" s="70">
        <f>SUBTOTAL(9,L62:L66)</f>
        <v>0</v>
      </c>
      <c r="M61" s="98"/>
      <c r="N61" s="70">
        <f>SUBTOTAL(9,N62:N66)</f>
        <v>0</v>
      </c>
      <c r="O61" s="100"/>
      <c r="P61" s="69">
        <f>SUBTOTAL(9,P62:P66)</f>
        <v>0</v>
      </c>
      <c r="Q61" s="69">
        <f>SUBTOTAL(9,Q62:Q66)</f>
        <v>0</v>
      </c>
      <c r="R61" s="6"/>
      <c r="S61" s="8"/>
      <c r="T61" s="8"/>
    </row>
    <row r="62" spans="1:20" ht="10.5" outlineLevel="3" x14ac:dyDescent="0.15">
      <c r="A62" s="71" t="s">
        <v>67</v>
      </c>
      <c r="B62" s="101">
        <v>4</v>
      </c>
      <c r="C62" s="102"/>
      <c r="D62" s="103" t="s">
        <v>355</v>
      </c>
      <c r="E62" s="103"/>
      <c r="F62" s="104" t="s">
        <v>68</v>
      </c>
      <c r="G62" s="103"/>
      <c r="H62" s="105"/>
      <c r="I62" s="106"/>
      <c r="J62" s="73">
        <f>SUBTOTAL(9,J63:J66)</f>
        <v>0</v>
      </c>
      <c r="K62" s="105"/>
      <c r="L62" s="74">
        <f>SUBTOTAL(9,L63:L66)</f>
        <v>0</v>
      </c>
      <c r="M62" s="105"/>
      <c r="N62" s="74">
        <f>SUBTOTAL(9,N63:N66)</f>
        <v>0</v>
      </c>
      <c r="O62" s="107"/>
      <c r="P62" s="73">
        <f>SUBTOTAL(9,P63:P66)</f>
        <v>0</v>
      </c>
      <c r="Q62" s="73">
        <f>SUBTOTAL(9,Q63:Q66)</f>
        <v>0</v>
      </c>
      <c r="R62" s="6"/>
      <c r="S62" s="8"/>
      <c r="T62" s="8"/>
    </row>
    <row r="63" spans="1:20" ht="11.25" outlineLevel="4" x14ac:dyDescent="0.2">
      <c r="A63" s="10"/>
      <c r="B63" s="108"/>
      <c r="C63" s="109">
        <v>170</v>
      </c>
      <c r="D63" s="110" t="s">
        <v>417</v>
      </c>
      <c r="E63" s="111" t="s">
        <v>418</v>
      </c>
      <c r="F63" s="112" t="s">
        <v>419</v>
      </c>
      <c r="G63" s="110" t="s">
        <v>32</v>
      </c>
      <c r="H63" s="113">
        <v>1</v>
      </c>
      <c r="I63" s="125"/>
      <c r="J63" s="115">
        <f>H63*I63</f>
        <v>0</v>
      </c>
      <c r="K63" s="113"/>
      <c r="L63" s="113">
        <f>H63*K63</f>
        <v>0</v>
      </c>
      <c r="M63" s="113"/>
      <c r="N63" s="113">
        <f>H63*M63</f>
        <v>0</v>
      </c>
      <c r="O63" s="115">
        <v>21</v>
      </c>
      <c r="P63" s="115">
        <f>J63*(O63/100)</f>
        <v>0</v>
      </c>
      <c r="Q63" s="115">
        <f>J63+P63</f>
        <v>0</v>
      </c>
      <c r="R63" s="8"/>
      <c r="S63" s="8"/>
      <c r="T63" s="8"/>
    </row>
    <row r="64" spans="1:20" ht="11.25" outlineLevel="4" x14ac:dyDescent="0.2">
      <c r="A64" s="10"/>
      <c r="B64" s="108"/>
      <c r="C64" s="109">
        <v>171</v>
      </c>
      <c r="D64" s="110" t="s">
        <v>417</v>
      </c>
      <c r="E64" s="111" t="s">
        <v>420</v>
      </c>
      <c r="F64" s="112" t="s">
        <v>421</v>
      </c>
      <c r="G64" s="110" t="s">
        <v>32</v>
      </c>
      <c r="H64" s="113">
        <v>1</v>
      </c>
      <c r="I64" s="125"/>
      <c r="J64" s="115">
        <f>H64*I64</f>
        <v>0</v>
      </c>
      <c r="K64" s="113"/>
      <c r="L64" s="113">
        <f>H64*K64</f>
        <v>0</v>
      </c>
      <c r="M64" s="113"/>
      <c r="N64" s="113">
        <f>H64*M64</f>
        <v>0</v>
      </c>
      <c r="O64" s="115">
        <v>21</v>
      </c>
      <c r="P64" s="115">
        <f>J64*(O64/100)</f>
        <v>0</v>
      </c>
      <c r="Q64" s="115">
        <f>J64+P64</f>
        <v>0</v>
      </c>
      <c r="R64" s="8"/>
      <c r="S64" s="8"/>
      <c r="T64" s="8"/>
    </row>
    <row r="65" spans="1:20" ht="11.25" outlineLevel="4" x14ac:dyDescent="0.2">
      <c r="A65" s="10"/>
      <c r="B65" s="108"/>
      <c r="C65" s="109">
        <v>172</v>
      </c>
      <c r="D65" s="110" t="s">
        <v>417</v>
      </c>
      <c r="E65" s="111" t="s">
        <v>422</v>
      </c>
      <c r="F65" s="112" t="s">
        <v>423</v>
      </c>
      <c r="G65" s="110" t="s">
        <v>32</v>
      </c>
      <c r="H65" s="113">
        <v>1</v>
      </c>
      <c r="I65" s="125"/>
      <c r="J65" s="115">
        <f>H65*I65</f>
        <v>0</v>
      </c>
      <c r="K65" s="113"/>
      <c r="L65" s="113">
        <f>H65*K65</f>
        <v>0</v>
      </c>
      <c r="M65" s="113"/>
      <c r="N65" s="113">
        <f>H65*M65</f>
        <v>0</v>
      </c>
      <c r="O65" s="115">
        <v>21</v>
      </c>
      <c r="P65" s="115">
        <f>J65*(O65/100)</f>
        <v>0</v>
      </c>
      <c r="Q65" s="115">
        <f>J65+P65</f>
        <v>0</v>
      </c>
      <c r="R65" s="8"/>
      <c r="S65" s="8"/>
      <c r="T65" s="8"/>
    </row>
    <row r="66" spans="1:20" outlineLevel="4" x14ac:dyDescent="0.15">
      <c r="B66" s="6"/>
      <c r="C66" s="6"/>
      <c r="D66" s="6"/>
      <c r="E66" s="6"/>
      <c r="F66" s="6"/>
      <c r="G66" s="6"/>
      <c r="H66" s="6"/>
      <c r="I66" s="8"/>
      <c r="J66" s="8"/>
      <c r="K66" s="6"/>
      <c r="L66" s="6"/>
      <c r="M66" s="6"/>
      <c r="N66" s="6"/>
      <c r="O66" s="6"/>
      <c r="P66" s="8"/>
      <c r="Q66" s="8"/>
    </row>
    <row r="67" spans="1:20" ht="12" outlineLevel="1" x14ac:dyDescent="0.2">
      <c r="A67" s="63" t="s">
        <v>69</v>
      </c>
      <c r="B67" s="87">
        <v>2</v>
      </c>
      <c r="C67" s="88"/>
      <c r="D67" s="89" t="s">
        <v>353</v>
      </c>
      <c r="E67" s="89"/>
      <c r="F67" s="90" t="s">
        <v>70</v>
      </c>
      <c r="G67" s="89"/>
      <c r="H67" s="91"/>
      <c r="I67" s="92"/>
      <c r="J67" s="65">
        <f>SUBTOTAL(9,J68:J114)</f>
        <v>0</v>
      </c>
      <c r="K67" s="91"/>
      <c r="L67" s="66">
        <f>SUBTOTAL(9,L68:L114)</f>
        <v>21.996470010341373</v>
      </c>
      <c r="M67" s="91"/>
      <c r="N67" s="66">
        <f>SUBTOTAL(9,N68:N114)</f>
        <v>0.12140000000000001</v>
      </c>
      <c r="O67" s="93"/>
      <c r="P67" s="65">
        <f>SUBTOTAL(9,P68:P114)</f>
        <v>0</v>
      </c>
      <c r="Q67" s="65">
        <f>SUBTOTAL(9,Q68:Q114)</f>
        <v>0</v>
      </c>
      <c r="R67" s="6"/>
      <c r="S67" s="8"/>
      <c r="T67" s="8"/>
    </row>
    <row r="68" spans="1:20" ht="11.25" outlineLevel="2" x14ac:dyDescent="0.2">
      <c r="A68" s="67" t="s">
        <v>71</v>
      </c>
      <c r="B68" s="94">
        <v>3</v>
      </c>
      <c r="C68" s="95"/>
      <c r="D68" s="96" t="s">
        <v>354</v>
      </c>
      <c r="E68" s="96"/>
      <c r="F68" s="97" t="s">
        <v>38</v>
      </c>
      <c r="G68" s="96"/>
      <c r="H68" s="98"/>
      <c r="I68" s="99"/>
      <c r="J68" s="69">
        <f>SUBTOTAL(9,J69:J86)</f>
        <v>0</v>
      </c>
      <c r="K68" s="98"/>
      <c r="L68" s="70">
        <f>SUBTOTAL(9,L69:L86)</f>
        <v>21.994460010341374</v>
      </c>
      <c r="M68" s="98"/>
      <c r="N68" s="70">
        <f>SUBTOTAL(9,N69:N86)</f>
        <v>0</v>
      </c>
      <c r="O68" s="100"/>
      <c r="P68" s="69">
        <f>SUBTOTAL(9,P69:P86)</f>
        <v>0</v>
      </c>
      <c r="Q68" s="69">
        <f>SUBTOTAL(9,Q69:Q86)</f>
        <v>0</v>
      </c>
      <c r="R68" s="6"/>
      <c r="S68" s="8"/>
      <c r="T68" s="8"/>
    </row>
    <row r="69" spans="1:20" ht="10.5" outlineLevel="3" x14ac:dyDescent="0.15">
      <c r="A69" s="71" t="s">
        <v>72</v>
      </c>
      <c r="B69" s="101">
        <v>4</v>
      </c>
      <c r="C69" s="102"/>
      <c r="D69" s="103" t="s">
        <v>355</v>
      </c>
      <c r="E69" s="103"/>
      <c r="F69" s="104" t="s">
        <v>73</v>
      </c>
      <c r="G69" s="103"/>
      <c r="H69" s="105"/>
      <c r="I69" s="106"/>
      <c r="J69" s="73">
        <f>SUBTOTAL(9,J70:J71)</f>
        <v>0</v>
      </c>
      <c r="K69" s="105"/>
      <c r="L69" s="74">
        <f>SUBTOTAL(9,L70:L71)</f>
        <v>0</v>
      </c>
      <c r="M69" s="105"/>
      <c r="N69" s="74">
        <f>SUBTOTAL(9,N70:N71)</f>
        <v>0</v>
      </c>
      <c r="O69" s="107"/>
      <c r="P69" s="73">
        <f>SUBTOTAL(9,P70:P71)</f>
        <v>0</v>
      </c>
      <c r="Q69" s="73">
        <f>SUBTOTAL(9,Q70:Q71)</f>
        <v>0</v>
      </c>
      <c r="R69" s="6"/>
      <c r="S69" s="8"/>
      <c r="T69" s="8"/>
    </row>
    <row r="70" spans="1:20" ht="22.5" outlineLevel="4" x14ac:dyDescent="0.2">
      <c r="A70" s="10"/>
      <c r="B70" s="108"/>
      <c r="C70" s="109">
        <v>206</v>
      </c>
      <c r="D70" s="110" t="s">
        <v>356</v>
      </c>
      <c r="E70" s="111" t="s">
        <v>424</v>
      </c>
      <c r="F70" s="112" t="s">
        <v>425</v>
      </c>
      <c r="G70" s="110" t="s">
        <v>359</v>
      </c>
      <c r="H70" s="113">
        <v>92.160000000000011</v>
      </c>
      <c r="I70" s="125"/>
      <c r="J70" s="115">
        <f>H70*I70</f>
        <v>0</v>
      </c>
      <c r="K70" s="113"/>
      <c r="L70" s="113">
        <f>H70*K70</f>
        <v>0</v>
      </c>
      <c r="M70" s="113"/>
      <c r="N70" s="113">
        <f>H70*M70</f>
        <v>0</v>
      </c>
      <c r="O70" s="115">
        <v>21</v>
      </c>
      <c r="P70" s="115">
        <f>J70*(O70/100)</f>
        <v>0</v>
      </c>
      <c r="Q70" s="115">
        <f>J70+P70</f>
        <v>0</v>
      </c>
      <c r="R70" s="8"/>
      <c r="S70" s="8"/>
      <c r="T70" s="8"/>
    </row>
    <row r="71" spans="1:20" outlineLevel="4" x14ac:dyDescent="0.15">
      <c r="B71" s="6"/>
      <c r="C71" s="6"/>
      <c r="D71" s="6"/>
      <c r="E71" s="6"/>
      <c r="F71" s="6"/>
      <c r="G71" s="6"/>
      <c r="H71" s="6"/>
      <c r="I71" s="8"/>
      <c r="J71" s="8"/>
      <c r="K71" s="6"/>
      <c r="L71" s="6"/>
      <c r="M71" s="6"/>
      <c r="N71" s="6"/>
      <c r="O71" s="6"/>
      <c r="P71" s="8"/>
      <c r="Q71" s="8"/>
    </row>
    <row r="72" spans="1:20" ht="10.5" outlineLevel="3" x14ac:dyDescent="0.15">
      <c r="A72" s="71" t="s">
        <v>74</v>
      </c>
      <c r="B72" s="101">
        <v>4</v>
      </c>
      <c r="C72" s="102"/>
      <c r="D72" s="103" t="s">
        <v>355</v>
      </c>
      <c r="E72" s="103"/>
      <c r="F72" s="104" t="s">
        <v>42</v>
      </c>
      <c r="G72" s="103"/>
      <c r="H72" s="105"/>
      <c r="I72" s="106"/>
      <c r="J72" s="73">
        <f>SUBTOTAL(9,J73:J78)</f>
        <v>0</v>
      </c>
      <c r="K72" s="105"/>
      <c r="L72" s="74">
        <f>SUBTOTAL(9,L73:L78)</f>
        <v>0</v>
      </c>
      <c r="M72" s="105"/>
      <c r="N72" s="74">
        <f>SUBTOTAL(9,N73:N78)</f>
        <v>0</v>
      </c>
      <c r="O72" s="107"/>
      <c r="P72" s="73">
        <f>SUBTOTAL(9,P73:P78)</f>
        <v>0</v>
      </c>
      <c r="Q72" s="73">
        <f>SUBTOTAL(9,Q73:Q78)</f>
        <v>0</v>
      </c>
      <c r="R72" s="6"/>
      <c r="S72" s="8"/>
      <c r="T72" s="8"/>
    </row>
    <row r="73" spans="1:20" ht="11.25" outlineLevel="4" x14ac:dyDescent="0.2">
      <c r="A73" s="10"/>
      <c r="B73" s="108"/>
      <c r="C73" s="109">
        <v>207</v>
      </c>
      <c r="D73" s="110" t="s">
        <v>356</v>
      </c>
      <c r="E73" s="111" t="s">
        <v>426</v>
      </c>
      <c r="F73" s="112" t="s">
        <v>427</v>
      </c>
      <c r="G73" s="110" t="s">
        <v>359</v>
      </c>
      <c r="H73" s="113">
        <v>143.92320000000004</v>
      </c>
      <c r="I73" s="125"/>
      <c r="J73" s="115">
        <f>H73*I73</f>
        <v>0</v>
      </c>
      <c r="K73" s="113"/>
      <c r="L73" s="113">
        <f>H73*K73</f>
        <v>0</v>
      </c>
      <c r="M73" s="113"/>
      <c r="N73" s="113">
        <f>H73*M73</f>
        <v>0</v>
      </c>
      <c r="O73" s="115">
        <v>21</v>
      </c>
      <c r="P73" s="115">
        <f>J73*(O73/100)</f>
        <v>0</v>
      </c>
      <c r="Q73" s="115">
        <f>J73+P73</f>
        <v>0</v>
      </c>
      <c r="R73" s="8"/>
      <c r="S73" s="8"/>
      <c r="T73" s="8"/>
    </row>
    <row r="74" spans="1:20" ht="22.5" outlineLevel="4" x14ac:dyDescent="0.2">
      <c r="A74" s="10"/>
      <c r="B74" s="108"/>
      <c r="C74" s="109">
        <v>208</v>
      </c>
      <c r="D74" s="110" t="s">
        <v>356</v>
      </c>
      <c r="E74" s="111" t="s">
        <v>367</v>
      </c>
      <c r="F74" s="112" t="s">
        <v>368</v>
      </c>
      <c r="G74" s="110" t="s">
        <v>359</v>
      </c>
      <c r="H74" s="113">
        <v>10.099200000000002</v>
      </c>
      <c r="I74" s="125"/>
      <c r="J74" s="115">
        <f>H74*I74</f>
        <v>0</v>
      </c>
      <c r="K74" s="113"/>
      <c r="L74" s="113">
        <f>H74*K74</f>
        <v>0</v>
      </c>
      <c r="M74" s="113"/>
      <c r="N74" s="113">
        <f>H74*M74</f>
        <v>0</v>
      </c>
      <c r="O74" s="115">
        <v>21</v>
      </c>
      <c r="P74" s="115">
        <f>J74*(O74/100)</f>
        <v>0</v>
      </c>
      <c r="Q74" s="115">
        <f>J74+P74</f>
        <v>0</v>
      </c>
      <c r="R74" s="8"/>
      <c r="S74" s="8"/>
      <c r="T74" s="8"/>
    </row>
    <row r="75" spans="1:20" ht="22.5" outlineLevel="4" x14ac:dyDescent="0.2">
      <c r="A75" s="10"/>
      <c r="B75" s="108"/>
      <c r="C75" s="109">
        <v>209</v>
      </c>
      <c r="D75" s="110" t="s">
        <v>356</v>
      </c>
      <c r="E75" s="111" t="s">
        <v>369</v>
      </c>
      <c r="F75" s="112" t="s">
        <v>370</v>
      </c>
      <c r="G75" s="110" t="s">
        <v>359</v>
      </c>
      <c r="H75" s="113">
        <v>10.099200000000002</v>
      </c>
      <c r="I75" s="125"/>
      <c r="J75" s="115">
        <f>H75*I75</f>
        <v>0</v>
      </c>
      <c r="K75" s="113"/>
      <c r="L75" s="113">
        <f>H75*K75</f>
        <v>0</v>
      </c>
      <c r="M75" s="113"/>
      <c r="N75" s="113">
        <f>H75*M75</f>
        <v>0</v>
      </c>
      <c r="O75" s="115">
        <v>21</v>
      </c>
      <c r="P75" s="115">
        <f>J75*(O75/100)</f>
        <v>0</v>
      </c>
      <c r="Q75" s="115">
        <f>J75+P75</f>
        <v>0</v>
      </c>
      <c r="R75" s="8"/>
      <c r="S75" s="8"/>
      <c r="T75" s="8"/>
    </row>
    <row r="76" spans="1:20" ht="22.5" outlineLevel="4" x14ac:dyDescent="0.2">
      <c r="A76" s="10"/>
      <c r="B76" s="108"/>
      <c r="C76" s="109">
        <v>210</v>
      </c>
      <c r="D76" s="110" t="s">
        <v>356</v>
      </c>
      <c r="E76" s="111" t="s">
        <v>371</v>
      </c>
      <c r="F76" s="112" t="s">
        <v>372</v>
      </c>
      <c r="G76" s="110" t="s">
        <v>359</v>
      </c>
      <c r="H76" s="113">
        <v>50.496000000000009</v>
      </c>
      <c r="I76" s="125"/>
      <c r="J76" s="115">
        <f>H76*I76</f>
        <v>0</v>
      </c>
      <c r="K76" s="113"/>
      <c r="L76" s="113">
        <f>H76*K76</f>
        <v>0</v>
      </c>
      <c r="M76" s="113"/>
      <c r="N76" s="113">
        <f>H76*M76</f>
        <v>0</v>
      </c>
      <c r="O76" s="115">
        <v>21</v>
      </c>
      <c r="P76" s="115">
        <f>J76*(O76/100)</f>
        <v>0</v>
      </c>
      <c r="Q76" s="115">
        <f>J76+P76</f>
        <v>0</v>
      </c>
      <c r="R76" s="8"/>
      <c r="S76" s="8"/>
      <c r="T76" s="8"/>
    </row>
    <row r="77" spans="1:20" ht="11.25" outlineLevel="4" x14ac:dyDescent="0.2">
      <c r="A77" s="10"/>
      <c r="B77" s="108"/>
      <c r="C77" s="109">
        <v>211</v>
      </c>
      <c r="D77" s="110" t="s">
        <v>356</v>
      </c>
      <c r="E77" s="111" t="s">
        <v>428</v>
      </c>
      <c r="F77" s="112" t="s">
        <v>429</v>
      </c>
      <c r="G77" s="110" t="s">
        <v>359</v>
      </c>
      <c r="H77" s="113">
        <v>71.961600000000018</v>
      </c>
      <c r="I77" s="125"/>
      <c r="J77" s="115">
        <f>H77*I77</f>
        <v>0</v>
      </c>
      <c r="K77" s="113"/>
      <c r="L77" s="113">
        <f>H77*K77</f>
        <v>0</v>
      </c>
      <c r="M77" s="113"/>
      <c r="N77" s="113">
        <f>H77*M77</f>
        <v>0</v>
      </c>
      <c r="O77" s="115">
        <v>21</v>
      </c>
      <c r="P77" s="115">
        <f>J77*(O77/100)</f>
        <v>0</v>
      </c>
      <c r="Q77" s="115">
        <f>J77+P77</f>
        <v>0</v>
      </c>
      <c r="R77" s="8"/>
      <c r="S77" s="8"/>
      <c r="T77" s="8"/>
    </row>
    <row r="78" spans="1:20" outlineLevel="4" x14ac:dyDescent="0.15">
      <c r="B78" s="6"/>
      <c r="C78" s="6"/>
      <c r="D78" s="6"/>
      <c r="E78" s="6"/>
      <c r="F78" s="6"/>
      <c r="G78" s="6"/>
      <c r="H78" s="6"/>
      <c r="I78" s="8"/>
      <c r="J78" s="8"/>
      <c r="K78" s="6"/>
      <c r="L78" s="6"/>
      <c r="M78" s="6"/>
      <c r="N78" s="6"/>
      <c r="O78" s="6"/>
      <c r="P78" s="8"/>
      <c r="Q78" s="8"/>
    </row>
    <row r="79" spans="1:20" ht="10.5" outlineLevel="3" x14ac:dyDescent="0.15">
      <c r="A79" s="71" t="s">
        <v>75</v>
      </c>
      <c r="B79" s="101">
        <v>4</v>
      </c>
      <c r="C79" s="102"/>
      <c r="D79" s="103" t="s">
        <v>355</v>
      </c>
      <c r="E79" s="103"/>
      <c r="F79" s="104" t="s">
        <v>44</v>
      </c>
      <c r="G79" s="103"/>
      <c r="H79" s="105"/>
      <c r="I79" s="106"/>
      <c r="J79" s="73">
        <f>SUBTOTAL(9,J80:J86)</f>
        <v>0</v>
      </c>
      <c r="K79" s="105"/>
      <c r="L79" s="74">
        <f>SUBTOTAL(9,L80:L86)</f>
        <v>21.994460010341374</v>
      </c>
      <c r="M79" s="105"/>
      <c r="N79" s="74">
        <f>SUBTOTAL(9,N80:N86)</f>
        <v>0</v>
      </c>
      <c r="O79" s="107"/>
      <c r="P79" s="73">
        <f>SUBTOTAL(9,P80:P86)</f>
        <v>0</v>
      </c>
      <c r="Q79" s="73">
        <f>SUBTOTAL(9,Q80:Q86)</f>
        <v>0</v>
      </c>
      <c r="R79" s="6"/>
      <c r="S79" s="8"/>
      <c r="T79" s="8"/>
    </row>
    <row r="80" spans="1:20" ht="11.25" outlineLevel="4" x14ac:dyDescent="0.2">
      <c r="A80" s="10"/>
      <c r="B80" s="108"/>
      <c r="C80" s="109">
        <v>212</v>
      </c>
      <c r="D80" s="110" t="s">
        <v>356</v>
      </c>
      <c r="E80" s="111" t="s">
        <v>373</v>
      </c>
      <c r="F80" s="112" t="s">
        <v>374</v>
      </c>
      <c r="G80" s="110" t="s">
        <v>375</v>
      </c>
      <c r="H80" s="113">
        <v>18.178560000000004</v>
      </c>
      <c r="I80" s="125"/>
      <c r="J80" s="115">
        <f t="shared" ref="J80:J85" si="5">H80*I80</f>
        <v>0</v>
      </c>
      <c r="K80" s="113"/>
      <c r="L80" s="113">
        <f t="shared" ref="L80:L85" si="6">H80*K80</f>
        <v>0</v>
      </c>
      <c r="M80" s="113"/>
      <c r="N80" s="113">
        <f t="shared" ref="N80:N85" si="7">H80*M80</f>
        <v>0</v>
      </c>
      <c r="O80" s="115">
        <v>21</v>
      </c>
      <c r="P80" s="115">
        <f t="shared" ref="P80:P85" si="8">J80*(O80/100)</f>
        <v>0</v>
      </c>
      <c r="Q80" s="115">
        <f t="shared" ref="Q80:Q85" si="9">J80+P80</f>
        <v>0</v>
      </c>
      <c r="R80" s="8"/>
      <c r="S80" s="8"/>
      <c r="T80" s="8"/>
    </row>
    <row r="81" spans="1:20" ht="11.25" outlineLevel="4" x14ac:dyDescent="0.2">
      <c r="A81" s="10"/>
      <c r="B81" s="108"/>
      <c r="C81" s="109">
        <v>213</v>
      </c>
      <c r="D81" s="110" t="s">
        <v>356</v>
      </c>
      <c r="E81" s="111" t="s">
        <v>376</v>
      </c>
      <c r="F81" s="112" t="s">
        <v>377</v>
      </c>
      <c r="G81" s="110" t="s">
        <v>359</v>
      </c>
      <c r="H81" s="113">
        <v>10.099200000000002</v>
      </c>
      <c r="I81" s="125"/>
      <c r="J81" s="115">
        <f t="shared" si="5"/>
        <v>0</v>
      </c>
      <c r="K81" s="113"/>
      <c r="L81" s="113">
        <f t="shared" si="6"/>
        <v>0</v>
      </c>
      <c r="M81" s="113"/>
      <c r="N81" s="113">
        <f t="shared" si="7"/>
        <v>0</v>
      </c>
      <c r="O81" s="115">
        <v>21</v>
      </c>
      <c r="P81" s="115">
        <f t="shared" si="8"/>
        <v>0</v>
      </c>
      <c r="Q81" s="115">
        <f t="shared" si="9"/>
        <v>0</v>
      </c>
      <c r="R81" s="8"/>
      <c r="S81" s="8"/>
      <c r="T81" s="8"/>
    </row>
    <row r="82" spans="1:20" ht="11.25" outlineLevel="4" x14ac:dyDescent="0.2">
      <c r="A82" s="10"/>
      <c r="B82" s="108"/>
      <c r="C82" s="109">
        <v>214</v>
      </c>
      <c r="D82" s="110" t="s">
        <v>356</v>
      </c>
      <c r="E82" s="111" t="s">
        <v>362</v>
      </c>
      <c r="F82" s="112" t="s">
        <v>378</v>
      </c>
      <c r="G82" s="110" t="s">
        <v>359</v>
      </c>
      <c r="H82" s="113">
        <v>71.961600000000018</v>
      </c>
      <c r="I82" s="125"/>
      <c r="J82" s="115">
        <f t="shared" si="5"/>
        <v>0</v>
      </c>
      <c r="K82" s="113"/>
      <c r="L82" s="113">
        <f t="shared" si="6"/>
        <v>0</v>
      </c>
      <c r="M82" s="113"/>
      <c r="N82" s="113">
        <f t="shared" si="7"/>
        <v>0</v>
      </c>
      <c r="O82" s="115">
        <v>21</v>
      </c>
      <c r="P82" s="115">
        <f t="shared" si="8"/>
        <v>0</v>
      </c>
      <c r="Q82" s="115">
        <f t="shared" si="9"/>
        <v>0</v>
      </c>
      <c r="R82" s="8"/>
      <c r="S82" s="8"/>
      <c r="T82" s="8"/>
    </row>
    <row r="83" spans="1:20" ht="11.25" outlineLevel="4" x14ac:dyDescent="0.2">
      <c r="A83" s="10"/>
      <c r="B83" s="108"/>
      <c r="C83" s="109">
        <v>215</v>
      </c>
      <c r="D83" s="110" t="s">
        <v>356</v>
      </c>
      <c r="E83" s="111" t="s">
        <v>379</v>
      </c>
      <c r="F83" s="112" t="s">
        <v>430</v>
      </c>
      <c r="G83" s="110" t="s">
        <v>359</v>
      </c>
      <c r="H83" s="113">
        <v>71.961600000000018</v>
      </c>
      <c r="I83" s="125"/>
      <c r="J83" s="115">
        <f t="shared" si="5"/>
        <v>0</v>
      </c>
      <c r="K83" s="113"/>
      <c r="L83" s="113">
        <f t="shared" si="6"/>
        <v>0</v>
      </c>
      <c r="M83" s="113"/>
      <c r="N83" s="113">
        <f t="shared" si="7"/>
        <v>0</v>
      </c>
      <c r="O83" s="115">
        <v>21</v>
      </c>
      <c r="P83" s="115">
        <f t="shared" si="8"/>
        <v>0</v>
      </c>
      <c r="Q83" s="115">
        <f t="shared" si="9"/>
        <v>0</v>
      </c>
      <c r="R83" s="8"/>
      <c r="S83" s="8"/>
      <c r="T83" s="8"/>
    </row>
    <row r="84" spans="1:20" ht="11.25" outlineLevel="4" x14ac:dyDescent="0.2">
      <c r="A84" s="10"/>
      <c r="B84" s="108"/>
      <c r="C84" s="109">
        <v>216</v>
      </c>
      <c r="D84" s="110" t="s">
        <v>356</v>
      </c>
      <c r="E84" s="111" t="s">
        <v>431</v>
      </c>
      <c r="F84" s="112" t="s">
        <v>432</v>
      </c>
      <c r="G84" s="110" t="s">
        <v>359</v>
      </c>
      <c r="H84" s="113">
        <v>12.219144450189653</v>
      </c>
      <c r="I84" s="125"/>
      <c r="J84" s="115">
        <f t="shared" si="5"/>
        <v>0</v>
      </c>
      <c r="K84" s="113"/>
      <c r="L84" s="113">
        <f t="shared" si="6"/>
        <v>0</v>
      </c>
      <c r="M84" s="113"/>
      <c r="N84" s="113">
        <f t="shared" si="7"/>
        <v>0</v>
      </c>
      <c r="O84" s="115">
        <v>21</v>
      </c>
      <c r="P84" s="115">
        <f t="shared" si="8"/>
        <v>0</v>
      </c>
      <c r="Q84" s="115">
        <f t="shared" si="9"/>
        <v>0</v>
      </c>
      <c r="R84" s="8"/>
      <c r="S84" s="8"/>
      <c r="T84" s="8"/>
    </row>
    <row r="85" spans="1:20" ht="11.25" outlineLevel="4" x14ac:dyDescent="0.2">
      <c r="A85" s="10"/>
      <c r="B85" s="108"/>
      <c r="C85" s="109">
        <v>217</v>
      </c>
      <c r="D85" s="110" t="s">
        <v>433</v>
      </c>
      <c r="E85" s="111" t="s">
        <v>434</v>
      </c>
      <c r="F85" s="112" t="s">
        <v>435</v>
      </c>
      <c r="G85" s="110" t="s">
        <v>375</v>
      </c>
      <c r="H85" s="113">
        <v>21.994460010341374</v>
      </c>
      <c r="I85" s="125"/>
      <c r="J85" s="115">
        <f t="shared" si="5"/>
        <v>0</v>
      </c>
      <c r="K85" s="113">
        <v>1</v>
      </c>
      <c r="L85" s="113">
        <f t="shared" si="6"/>
        <v>21.994460010341374</v>
      </c>
      <c r="M85" s="113"/>
      <c r="N85" s="113">
        <f t="shared" si="7"/>
        <v>0</v>
      </c>
      <c r="O85" s="115">
        <v>21</v>
      </c>
      <c r="P85" s="115">
        <f t="shared" si="8"/>
        <v>0</v>
      </c>
      <c r="Q85" s="115">
        <f t="shared" si="9"/>
        <v>0</v>
      </c>
      <c r="R85" s="8"/>
      <c r="S85" s="8"/>
      <c r="T85" s="8"/>
    </row>
    <row r="86" spans="1:20" outlineLevel="4" x14ac:dyDescent="0.15">
      <c r="B86" s="6"/>
      <c r="C86" s="6"/>
      <c r="D86" s="6"/>
      <c r="E86" s="6"/>
      <c r="F86" s="6"/>
      <c r="G86" s="6"/>
      <c r="H86" s="6"/>
      <c r="I86" s="8"/>
      <c r="J86" s="8"/>
      <c r="K86" s="6"/>
      <c r="L86" s="6"/>
      <c r="M86" s="6"/>
      <c r="N86" s="6"/>
      <c r="O86" s="6"/>
      <c r="P86" s="8"/>
      <c r="Q86" s="8"/>
    </row>
    <row r="87" spans="1:20" ht="11.25" outlineLevel="2" x14ac:dyDescent="0.2">
      <c r="A87" s="67" t="s">
        <v>76</v>
      </c>
      <c r="B87" s="94">
        <v>3</v>
      </c>
      <c r="C87" s="95"/>
      <c r="D87" s="96" t="s">
        <v>354</v>
      </c>
      <c r="E87" s="96"/>
      <c r="F87" s="97" t="s">
        <v>77</v>
      </c>
      <c r="G87" s="96"/>
      <c r="H87" s="98"/>
      <c r="I87" s="99"/>
      <c r="J87" s="69">
        <f>SUBTOTAL(9,J88:J90)</f>
        <v>0</v>
      </c>
      <c r="K87" s="98"/>
      <c r="L87" s="70">
        <f>SUBTOTAL(9,L88:L90)</f>
        <v>0</v>
      </c>
      <c r="M87" s="98"/>
      <c r="N87" s="70">
        <f>SUBTOTAL(9,N88:N90)</f>
        <v>0</v>
      </c>
      <c r="O87" s="100"/>
      <c r="P87" s="69">
        <f>SUBTOTAL(9,P88:P90)</f>
        <v>0</v>
      </c>
      <c r="Q87" s="69">
        <f>SUBTOTAL(9,Q88:Q90)</f>
        <v>0</v>
      </c>
      <c r="R87" s="6"/>
      <c r="S87" s="8"/>
      <c r="T87" s="8"/>
    </row>
    <row r="88" spans="1:20" ht="21" outlineLevel="3" x14ac:dyDescent="0.15">
      <c r="A88" s="71" t="s">
        <v>78</v>
      </c>
      <c r="B88" s="101">
        <v>4</v>
      </c>
      <c r="C88" s="102"/>
      <c r="D88" s="103" t="s">
        <v>355</v>
      </c>
      <c r="E88" s="103"/>
      <c r="F88" s="104" t="s">
        <v>79</v>
      </c>
      <c r="G88" s="103"/>
      <c r="H88" s="105"/>
      <c r="I88" s="106"/>
      <c r="J88" s="73">
        <f>SUBTOTAL(9,J89:J90)</f>
        <v>0</v>
      </c>
      <c r="K88" s="105"/>
      <c r="L88" s="74">
        <f>SUBTOTAL(9,L89:L90)</f>
        <v>0</v>
      </c>
      <c r="M88" s="105"/>
      <c r="N88" s="74">
        <f>SUBTOTAL(9,N89:N90)</f>
        <v>0</v>
      </c>
      <c r="O88" s="107"/>
      <c r="P88" s="73">
        <f>SUBTOTAL(9,P89:P90)</f>
        <v>0</v>
      </c>
      <c r="Q88" s="73">
        <f>SUBTOTAL(9,Q89:Q90)</f>
        <v>0</v>
      </c>
      <c r="R88" s="6"/>
      <c r="S88" s="8"/>
      <c r="T88" s="8"/>
    </row>
    <row r="89" spans="1:20" ht="11.25" outlineLevel="4" x14ac:dyDescent="0.2">
      <c r="A89" s="10"/>
      <c r="B89" s="108"/>
      <c r="C89" s="109">
        <v>218</v>
      </c>
      <c r="D89" s="110" t="s">
        <v>356</v>
      </c>
      <c r="E89" s="111" t="s">
        <v>436</v>
      </c>
      <c r="F89" s="112" t="s">
        <v>437</v>
      </c>
      <c r="G89" s="110" t="s">
        <v>359</v>
      </c>
      <c r="H89" s="113">
        <v>7.6800000000000015</v>
      </c>
      <c r="I89" s="125"/>
      <c r="J89" s="115">
        <f>H89*I89</f>
        <v>0</v>
      </c>
      <c r="K89" s="113"/>
      <c r="L89" s="113">
        <f>H89*K89</f>
        <v>0</v>
      </c>
      <c r="M89" s="113"/>
      <c r="N89" s="113">
        <f>H89*M89</f>
        <v>0</v>
      </c>
      <c r="O89" s="115">
        <v>21</v>
      </c>
      <c r="P89" s="115">
        <f>J89*(O89/100)</f>
        <v>0</v>
      </c>
      <c r="Q89" s="115">
        <f>J89+P89</f>
        <v>0</v>
      </c>
      <c r="R89" s="8"/>
      <c r="S89" s="8"/>
      <c r="T89" s="8"/>
    </row>
    <row r="90" spans="1:20" outlineLevel="4" x14ac:dyDescent="0.15">
      <c r="B90" s="6"/>
      <c r="C90" s="6"/>
      <c r="D90" s="6"/>
      <c r="E90" s="6"/>
      <c r="F90" s="6"/>
      <c r="G90" s="6"/>
      <c r="H90" s="6"/>
      <c r="I90" s="8"/>
      <c r="J90" s="8"/>
      <c r="K90" s="6"/>
      <c r="L90" s="6"/>
      <c r="M90" s="6"/>
      <c r="N90" s="6"/>
      <c r="O90" s="6"/>
      <c r="P90" s="8"/>
      <c r="Q90" s="8"/>
    </row>
    <row r="91" spans="1:20" ht="11.25" outlineLevel="2" x14ac:dyDescent="0.2">
      <c r="A91" s="67" t="s">
        <v>80</v>
      </c>
      <c r="B91" s="94">
        <v>3</v>
      </c>
      <c r="C91" s="95"/>
      <c r="D91" s="96" t="s">
        <v>354</v>
      </c>
      <c r="E91" s="96"/>
      <c r="F91" s="97" t="s">
        <v>81</v>
      </c>
      <c r="G91" s="96"/>
      <c r="H91" s="98"/>
      <c r="I91" s="99"/>
      <c r="J91" s="69">
        <f>SUBTOTAL(9,J92:J94)</f>
        <v>0</v>
      </c>
      <c r="K91" s="98"/>
      <c r="L91" s="70">
        <f>SUBTOTAL(9,L92:L94)</f>
        <v>0</v>
      </c>
      <c r="M91" s="98"/>
      <c r="N91" s="70">
        <f>SUBTOTAL(9,N92:N94)</f>
        <v>0</v>
      </c>
      <c r="O91" s="100"/>
      <c r="P91" s="69">
        <f>SUBTOTAL(9,P92:P94)</f>
        <v>0</v>
      </c>
      <c r="Q91" s="69">
        <f>SUBTOTAL(9,Q92:Q94)</f>
        <v>0</v>
      </c>
      <c r="R91" s="6"/>
      <c r="S91" s="8"/>
      <c r="T91" s="8"/>
    </row>
    <row r="92" spans="1:20" ht="10.5" outlineLevel="3" x14ac:dyDescent="0.15">
      <c r="A92" s="71" t="s">
        <v>82</v>
      </c>
      <c r="B92" s="101">
        <v>4</v>
      </c>
      <c r="C92" s="102"/>
      <c r="D92" s="103" t="s">
        <v>355</v>
      </c>
      <c r="E92" s="103"/>
      <c r="F92" s="104" t="s">
        <v>83</v>
      </c>
      <c r="G92" s="103"/>
      <c r="H92" s="105"/>
      <c r="I92" s="106"/>
      <c r="J92" s="73">
        <f>SUBTOTAL(9,J93:J94)</f>
        <v>0</v>
      </c>
      <c r="K92" s="105"/>
      <c r="L92" s="74">
        <f>SUBTOTAL(9,L93:L94)</f>
        <v>0</v>
      </c>
      <c r="M92" s="105"/>
      <c r="N92" s="74">
        <f>SUBTOTAL(9,N93:N94)</f>
        <v>0</v>
      </c>
      <c r="O92" s="107"/>
      <c r="P92" s="73">
        <f>SUBTOTAL(9,P93:P94)</f>
        <v>0</v>
      </c>
      <c r="Q92" s="73">
        <f>SUBTOTAL(9,Q93:Q94)</f>
        <v>0</v>
      </c>
      <c r="R92" s="6"/>
      <c r="S92" s="8"/>
      <c r="T92" s="8"/>
    </row>
    <row r="93" spans="1:20" ht="11.25" outlineLevel="4" x14ac:dyDescent="0.2">
      <c r="A93" s="10"/>
      <c r="B93" s="108"/>
      <c r="C93" s="109">
        <v>219</v>
      </c>
      <c r="D93" s="110" t="s">
        <v>438</v>
      </c>
      <c r="E93" s="111" t="s">
        <v>439</v>
      </c>
      <c r="F93" s="112" t="s">
        <v>440</v>
      </c>
      <c r="G93" s="110" t="s">
        <v>398</v>
      </c>
      <c r="H93" s="113">
        <v>1</v>
      </c>
      <c r="I93" s="114"/>
      <c r="J93" s="115">
        <f>H93*I93</f>
        <v>0</v>
      </c>
      <c r="K93" s="113"/>
      <c r="L93" s="113">
        <f>H93*K93</f>
        <v>0</v>
      </c>
      <c r="M93" s="113"/>
      <c r="N93" s="113">
        <f>H93*M93</f>
        <v>0</v>
      </c>
      <c r="O93" s="115">
        <v>21</v>
      </c>
      <c r="P93" s="115">
        <f>J93*(O93/100)</f>
        <v>0</v>
      </c>
      <c r="Q93" s="115">
        <f>J93+P93</f>
        <v>0</v>
      </c>
      <c r="R93" s="8"/>
      <c r="S93" s="8"/>
      <c r="T93" s="8"/>
    </row>
    <row r="94" spans="1:20" outlineLevel="4" x14ac:dyDescent="0.15">
      <c r="B94" s="6"/>
      <c r="C94" s="6"/>
      <c r="D94" s="6"/>
      <c r="E94" s="6"/>
      <c r="F94" s="6"/>
      <c r="G94" s="6"/>
      <c r="H94" s="6"/>
      <c r="I94" s="8"/>
      <c r="J94" s="8"/>
      <c r="K94" s="6"/>
      <c r="L94" s="6"/>
      <c r="M94" s="6"/>
      <c r="N94" s="6"/>
      <c r="O94" s="6"/>
      <c r="P94" s="8"/>
      <c r="Q94" s="8"/>
    </row>
    <row r="95" spans="1:20" ht="11.25" outlineLevel="2" x14ac:dyDescent="0.2">
      <c r="A95" s="67" t="s">
        <v>84</v>
      </c>
      <c r="B95" s="94">
        <v>3</v>
      </c>
      <c r="C95" s="95"/>
      <c r="D95" s="96" t="s">
        <v>354</v>
      </c>
      <c r="E95" s="96"/>
      <c r="F95" s="97" t="s">
        <v>54</v>
      </c>
      <c r="G95" s="96"/>
      <c r="H95" s="98"/>
      <c r="I95" s="99"/>
      <c r="J95" s="69">
        <f>SUBTOTAL(9,J96:J99)</f>
        <v>0</v>
      </c>
      <c r="K95" s="98"/>
      <c r="L95" s="70">
        <f>SUBTOTAL(9,L96:L99)</f>
        <v>2.0100000000000001E-3</v>
      </c>
      <c r="M95" s="98"/>
      <c r="N95" s="70">
        <f>SUBTOTAL(9,N96:N99)</f>
        <v>0.12140000000000001</v>
      </c>
      <c r="O95" s="100"/>
      <c r="P95" s="69">
        <f>SUBTOTAL(9,P96:P99)</f>
        <v>0</v>
      </c>
      <c r="Q95" s="69">
        <f>SUBTOTAL(9,Q96:Q99)</f>
        <v>0</v>
      </c>
      <c r="R95" s="6"/>
      <c r="S95" s="8"/>
      <c r="T95" s="8"/>
    </row>
    <row r="96" spans="1:20" ht="10.5" outlineLevel="3" x14ac:dyDescent="0.15">
      <c r="A96" s="71" t="s">
        <v>85</v>
      </c>
      <c r="B96" s="101">
        <v>4</v>
      </c>
      <c r="C96" s="102"/>
      <c r="D96" s="103" t="s">
        <v>355</v>
      </c>
      <c r="E96" s="103"/>
      <c r="F96" s="104" t="s">
        <v>86</v>
      </c>
      <c r="G96" s="103"/>
      <c r="H96" s="105"/>
      <c r="I96" s="106"/>
      <c r="J96" s="73">
        <f>SUBTOTAL(9,J97:J99)</f>
        <v>0</v>
      </c>
      <c r="K96" s="105"/>
      <c r="L96" s="74">
        <f>SUBTOTAL(9,L97:L99)</f>
        <v>2.0100000000000001E-3</v>
      </c>
      <c r="M96" s="105"/>
      <c r="N96" s="74">
        <f>SUBTOTAL(9,N97:N99)</f>
        <v>0.12140000000000001</v>
      </c>
      <c r="O96" s="107"/>
      <c r="P96" s="73">
        <f>SUBTOTAL(9,P97:P99)</f>
        <v>0</v>
      </c>
      <c r="Q96" s="73">
        <f>SUBTOTAL(9,Q97:Q99)</f>
        <v>0</v>
      </c>
      <c r="R96" s="6"/>
      <c r="S96" s="8"/>
      <c r="T96" s="8"/>
    </row>
    <row r="97" spans="1:20" ht="11.25" outlineLevel="4" x14ac:dyDescent="0.2">
      <c r="A97" s="10"/>
      <c r="B97" s="108"/>
      <c r="C97" s="109">
        <v>220</v>
      </c>
      <c r="D97" s="110" t="s">
        <v>356</v>
      </c>
      <c r="E97" s="111" t="s">
        <v>441</v>
      </c>
      <c r="F97" s="112" t="s">
        <v>442</v>
      </c>
      <c r="G97" s="110" t="s">
        <v>443</v>
      </c>
      <c r="H97" s="113">
        <v>0.2</v>
      </c>
      <c r="I97" s="125"/>
      <c r="J97" s="115">
        <f>H97*I97</f>
        <v>0</v>
      </c>
      <c r="K97" s="113">
        <v>3.4499999999999999E-3</v>
      </c>
      <c r="L97" s="113">
        <f>H97*K97</f>
        <v>6.9000000000000008E-4</v>
      </c>
      <c r="M97" s="113">
        <v>8.6999999999999994E-2</v>
      </c>
      <c r="N97" s="113">
        <f>H97*M97</f>
        <v>1.7399999999999999E-2</v>
      </c>
      <c r="O97" s="115">
        <v>21</v>
      </c>
      <c r="P97" s="115">
        <f>J97*(O97/100)</f>
        <v>0</v>
      </c>
      <c r="Q97" s="115">
        <f>J97+P97</f>
        <v>0</v>
      </c>
      <c r="R97" s="8"/>
      <c r="S97" s="8"/>
      <c r="T97" s="8"/>
    </row>
    <row r="98" spans="1:20" ht="11.25" outlineLevel="4" x14ac:dyDescent="0.2">
      <c r="A98" s="10"/>
      <c r="B98" s="108"/>
      <c r="C98" s="109">
        <v>221</v>
      </c>
      <c r="D98" s="110" t="s">
        <v>356</v>
      </c>
      <c r="E98" s="111" t="s">
        <v>444</v>
      </c>
      <c r="F98" s="112" t="s">
        <v>445</v>
      </c>
      <c r="G98" s="110" t="s">
        <v>443</v>
      </c>
      <c r="H98" s="113">
        <v>0.2</v>
      </c>
      <c r="I98" s="125"/>
      <c r="J98" s="115">
        <f>H98*I98</f>
        <v>0</v>
      </c>
      <c r="K98" s="113">
        <v>6.6E-3</v>
      </c>
      <c r="L98" s="113">
        <f>H98*K98</f>
        <v>1.32E-3</v>
      </c>
      <c r="M98" s="113">
        <v>0.52</v>
      </c>
      <c r="N98" s="113">
        <f>H98*M98</f>
        <v>0.10400000000000001</v>
      </c>
      <c r="O98" s="115">
        <v>21</v>
      </c>
      <c r="P98" s="115">
        <f>J98*(O98/100)</f>
        <v>0</v>
      </c>
      <c r="Q98" s="115">
        <f>J98+P98</f>
        <v>0</v>
      </c>
      <c r="R98" s="8"/>
      <c r="S98" s="8"/>
      <c r="T98" s="8"/>
    </row>
    <row r="99" spans="1:20" outlineLevel="4" x14ac:dyDescent="0.15">
      <c r="B99" s="6"/>
      <c r="C99" s="6"/>
      <c r="D99" s="6"/>
      <c r="E99" s="6"/>
      <c r="F99" s="6"/>
      <c r="G99" s="6"/>
      <c r="H99" s="6"/>
      <c r="I99" s="8"/>
      <c r="J99" s="8"/>
      <c r="K99" s="6"/>
      <c r="L99" s="6"/>
      <c r="M99" s="6"/>
      <c r="N99" s="6"/>
      <c r="O99" s="6"/>
      <c r="P99" s="8"/>
      <c r="Q99" s="8"/>
    </row>
    <row r="100" spans="1:20" ht="11.25" outlineLevel="2" x14ac:dyDescent="0.2">
      <c r="A100" s="67" t="s">
        <v>87</v>
      </c>
      <c r="B100" s="94">
        <v>3</v>
      </c>
      <c r="C100" s="95"/>
      <c r="D100" s="96" t="s">
        <v>354</v>
      </c>
      <c r="E100" s="96"/>
      <c r="F100" s="97" t="s">
        <v>60</v>
      </c>
      <c r="G100" s="96"/>
      <c r="H100" s="98"/>
      <c r="I100" s="99"/>
      <c r="J100" s="69">
        <f>SUBTOTAL(9,J101:J103)</f>
        <v>0</v>
      </c>
      <c r="K100" s="98"/>
      <c r="L100" s="70">
        <f>SUBTOTAL(9,L101:L103)</f>
        <v>0</v>
      </c>
      <c r="M100" s="98"/>
      <c r="N100" s="70">
        <f>SUBTOTAL(9,N101:N103)</f>
        <v>0</v>
      </c>
      <c r="O100" s="100"/>
      <c r="P100" s="69">
        <f>SUBTOTAL(9,P101:P103)</f>
        <v>0</v>
      </c>
      <c r="Q100" s="69">
        <f>SUBTOTAL(9,Q101:Q103)</f>
        <v>0</v>
      </c>
      <c r="R100" s="6"/>
      <c r="S100" s="8"/>
      <c r="T100" s="8"/>
    </row>
    <row r="101" spans="1:20" ht="10.5" outlineLevel="3" x14ac:dyDescent="0.15">
      <c r="A101" s="71" t="s">
        <v>88</v>
      </c>
      <c r="B101" s="101">
        <v>4</v>
      </c>
      <c r="C101" s="102"/>
      <c r="D101" s="103" t="s">
        <v>355</v>
      </c>
      <c r="E101" s="103"/>
      <c r="F101" s="104" t="s">
        <v>64</v>
      </c>
      <c r="G101" s="103"/>
      <c r="H101" s="105"/>
      <c r="I101" s="106"/>
      <c r="J101" s="73">
        <f>SUBTOTAL(9,J102:J103)</f>
        <v>0</v>
      </c>
      <c r="K101" s="105"/>
      <c r="L101" s="74">
        <f>SUBTOTAL(9,L102:L103)</f>
        <v>0</v>
      </c>
      <c r="M101" s="105"/>
      <c r="N101" s="74">
        <f>SUBTOTAL(9,N102:N103)</f>
        <v>0</v>
      </c>
      <c r="O101" s="107"/>
      <c r="P101" s="73">
        <f>SUBTOTAL(9,P102:P103)</f>
        <v>0</v>
      </c>
      <c r="Q101" s="73">
        <f>SUBTOTAL(9,Q102:Q103)</f>
        <v>0</v>
      </c>
      <c r="R101" s="6"/>
      <c r="S101" s="8"/>
      <c r="T101" s="8"/>
    </row>
    <row r="102" spans="1:20" ht="11.25" outlineLevel="4" x14ac:dyDescent="0.2">
      <c r="A102" s="10"/>
      <c r="B102" s="108"/>
      <c r="C102" s="109">
        <v>428</v>
      </c>
      <c r="D102" s="110" t="s">
        <v>356</v>
      </c>
      <c r="E102" s="111" t="s">
        <v>446</v>
      </c>
      <c r="F102" s="112" t="s">
        <v>447</v>
      </c>
      <c r="G102" s="110" t="s">
        <v>375</v>
      </c>
      <c r="H102" s="113">
        <v>21.995999999999999</v>
      </c>
      <c r="I102" s="125"/>
      <c r="J102" s="115">
        <f>H102*I102</f>
        <v>0</v>
      </c>
      <c r="K102" s="113"/>
      <c r="L102" s="113">
        <f>H102*K102</f>
        <v>0</v>
      </c>
      <c r="M102" s="113"/>
      <c r="N102" s="113">
        <f>H102*M102</f>
        <v>0</v>
      </c>
      <c r="O102" s="115">
        <v>21</v>
      </c>
      <c r="P102" s="115">
        <f>J102*(O102/100)</f>
        <v>0</v>
      </c>
      <c r="Q102" s="115">
        <f>J102+P102</f>
        <v>0</v>
      </c>
      <c r="R102" s="8"/>
      <c r="S102" s="8"/>
      <c r="T102" s="8"/>
    </row>
    <row r="103" spans="1:20" outlineLevel="4" x14ac:dyDescent="0.15">
      <c r="B103" s="6"/>
      <c r="C103" s="6"/>
      <c r="D103" s="6"/>
      <c r="E103" s="6"/>
      <c r="F103" s="6"/>
      <c r="G103" s="6"/>
      <c r="H103" s="6"/>
      <c r="I103" s="8"/>
      <c r="J103" s="8"/>
      <c r="K103" s="6"/>
      <c r="L103" s="6"/>
      <c r="M103" s="6"/>
      <c r="N103" s="6"/>
      <c r="O103" s="6"/>
      <c r="P103" s="8"/>
      <c r="Q103" s="8"/>
    </row>
    <row r="104" spans="1:20" ht="11.25" outlineLevel="2" x14ac:dyDescent="0.2">
      <c r="A104" s="67" t="s">
        <v>89</v>
      </c>
      <c r="B104" s="94">
        <v>3</v>
      </c>
      <c r="C104" s="95"/>
      <c r="D104" s="96" t="s">
        <v>354</v>
      </c>
      <c r="E104" s="96"/>
      <c r="F104" s="97" t="s">
        <v>90</v>
      </c>
      <c r="G104" s="96"/>
      <c r="H104" s="98"/>
      <c r="I104" s="99"/>
      <c r="J104" s="69">
        <f>SUBTOTAL(9,J105:J108)</f>
        <v>0</v>
      </c>
      <c r="K104" s="98"/>
      <c r="L104" s="70">
        <f>SUBTOTAL(9,L105:L108)</f>
        <v>0</v>
      </c>
      <c r="M104" s="98"/>
      <c r="N104" s="70">
        <f>SUBTOTAL(9,N105:N108)</f>
        <v>0</v>
      </c>
      <c r="O104" s="100"/>
      <c r="P104" s="69">
        <f>SUBTOTAL(9,P105:P108)</f>
        <v>0</v>
      </c>
      <c r="Q104" s="69">
        <f>SUBTOTAL(9,Q105:Q108)</f>
        <v>0</v>
      </c>
      <c r="R104" s="6"/>
      <c r="S104" s="8"/>
      <c r="T104" s="8"/>
    </row>
    <row r="105" spans="1:20" ht="10.5" outlineLevel="3" x14ac:dyDescent="0.15">
      <c r="A105" s="71" t="s">
        <v>91</v>
      </c>
      <c r="B105" s="101">
        <v>4</v>
      </c>
      <c r="C105" s="102"/>
      <c r="D105" s="103" t="s">
        <v>355</v>
      </c>
      <c r="E105" s="103"/>
      <c r="F105" s="104" t="s">
        <v>92</v>
      </c>
      <c r="G105" s="103"/>
      <c r="H105" s="105"/>
      <c r="I105" s="106"/>
      <c r="J105" s="73">
        <f>SUBTOTAL(9,J106:J108)</f>
        <v>0</v>
      </c>
      <c r="K105" s="105"/>
      <c r="L105" s="74">
        <f>SUBTOTAL(9,L106:L108)</f>
        <v>0</v>
      </c>
      <c r="M105" s="105"/>
      <c r="N105" s="74">
        <f>SUBTOTAL(9,N106:N108)</f>
        <v>0</v>
      </c>
      <c r="O105" s="107"/>
      <c r="P105" s="73">
        <f>SUBTOTAL(9,P106:P108)</f>
        <v>0</v>
      </c>
      <c r="Q105" s="73">
        <f>SUBTOTAL(9,Q106:Q108)</f>
        <v>0</v>
      </c>
      <c r="R105" s="6"/>
      <c r="S105" s="8"/>
      <c r="T105" s="8"/>
    </row>
    <row r="106" spans="1:20" ht="11.25" outlineLevel="4" x14ac:dyDescent="0.2">
      <c r="A106" s="10"/>
      <c r="B106" s="108"/>
      <c r="C106" s="109">
        <v>222</v>
      </c>
      <c r="D106" s="110" t="s">
        <v>438</v>
      </c>
      <c r="E106" s="111" t="s">
        <v>448</v>
      </c>
      <c r="F106" s="112" t="s">
        <v>449</v>
      </c>
      <c r="G106" s="110" t="s">
        <v>398</v>
      </c>
      <c r="H106" s="113">
        <v>1</v>
      </c>
      <c r="I106" s="125"/>
      <c r="J106" s="115">
        <f>H106*I106</f>
        <v>0</v>
      </c>
      <c r="K106" s="113"/>
      <c r="L106" s="113">
        <f>H106*K106</f>
        <v>0</v>
      </c>
      <c r="M106" s="113"/>
      <c r="N106" s="113">
        <f>H106*M106</f>
        <v>0</v>
      </c>
      <c r="O106" s="115">
        <v>21</v>
      </c>
      <c r="P106" s="115">
        <f>J106*(O106/100)</f>
        <v>0</v>
      </c>
      <c r="Q106" s="115">
        <f>J106+P106</f>
        <v>0</v>
      </c>
      <c r="R106" s="8"/>
      <c r="S106" s="8"/>
      <c r="T106" s="8"/>
    </row>
    <row r="107" spans="1:20" ht="11.25" outlineLevel="4" x14ac:dyDescent="0.2">
      <c r="A107" s="10"/>
      <c r="B107" s="108"/>
      <c r="C107" s="109">
        <v>223</v>
      </c>
      <c r="D107" s="110" t="s">
        <v>438</v>
      </c>
      <c r="E107" s="111" t="s">
        <v>450</v>
      </c>
      <c r="F107" s="112" t="s">
        <v>451</v>
      </c>
      <c r="G107" s="110" t="s">
        <v>398</v>
      </c>
      <c r="H107" s="113">
        <v>1</v>
      </c>
      <c r="I107" s="125"/>
      <c r="J107" s="115">
        <f>H107*I107</f>
        <v>0</v>
      </c>
      <c r="K107" s="113"/>
      <c r="L107" s="113">
        <f>H107*K107</f>
        <v>0</v>
      </c>
      <c r="M107" s="113"/>
      <c r="N107" s="113">
        <f>H107*M107</f>
        <v>0</v>
      </c>
      <c r="O107" s="115">
        <v>21</v>
      </c>
      <c r="P107" s="115">
        <f>J107*(O107/100)</f>
        <v>0</v>
      </c>
      <c r="Q107" s="115">
        <f>J107+P107</f>
        <v>0</v>
      </c>
      <c r="R107" s="8"/>
      <c r="S107" s="8"/>
      <c r="T107" s="8"/>
    </row>
    <row r="108" spans="1:20" outlineLevel="4" x14ac:dyDescent="0.15">
      <c r="B108" s="6"/>
      <c r="C108" s="6"/>
      <c r="D108" s="6"/>
      <c r="E108" s="6"/>
      <c r="F108" s="6"/>
      <c r="G108" s="6"/>
      <c r="H108" s="6"/>
      <c r="I108" s="8"/>
      <c r="J108" s="8"/>
      <c r="K108" s="6"/>
      <c r="L108" s="6"/>
      <c r="M108" s="6"/>
      <c r="N108" s="6"/>
      <c r="O108" s="6"/>
      <c r="P108" s="8"/>
      <c r="Q108" s="8"/>
    </row>
    <row r="109" spans="1:20" ht="11.25" outlineLevel="2" x14ac:dyDescent="0.2">
      <c r="A109" s="67" t="s">
        <v>93</v>
      </c>
      <c r="B109" s="94">
        <v>3</v>
      </c>
      <c r="C109" s="95"/>
      <c r="D109" s="96" t="s">
        <v>354</v>
      </c>
      <c r="E109" s="96"/>
      <c r="F109" s="97" t="s">
        <v>66</v>
      </c>
      <c r="G109" s="96"/>
      <c r="H109" s="98"/>
      <c r="I109" s="99"/>
      <c r="J109" s="69">
        <f>SUBTOTAL(9,J110:J114)</f>
        <v>0</v>
      </c>
      <c r="K109" s="98"/>
      <c r="L109" s="70">
        <f>SUBTOTAL(9,L110:L114)</f>
        <v>0</v>
      </c>
      <c r="M109" s="98"/>
      <c r="N109" s="70">
        <f>SUBTOTAL(9,N110:N114)</f>
        <v>0</v>
      </c>
      <c r="O109" s="100"/>
      <c r="P109" s="69">
        <f>SUBTOTAL(9,P110:P114)</f>
        <v>0</v>
      </c>
      <c r="Q109" s="69">
        <f>SUBTOTAL(9,Q110:Q114)</f>
        <v>0</v>
      </c>
      <c r="R109" s="6"/>
      <c r="S109" s="8"/>
      <c r="T109" s="8"/>
    </row>
    <row r="110" spans="1:20" ht="10.5" outlineLevel="3" x14ac:dyDescent="0.15">
      <c r="A110" s="71" t="s">
        <v>94</v>
      </c>
      <c r="B110" s="101">
        <v>4</v>
      </c>
      <c r="C110" s="102"/>
      <c r="D110" s="103" t="s">
        <v>355</v>
      </c>
      <c r="E110" s="103"/>
      <c r="F110" s="104" t="s">
        <v>68</v>
      </c>
      <c r="G110" s="103"/>
      <c r="H110" s="105"/>
      <c r="I110" s="106"/>
      <c r="J110" s="73">
        <f>SUBTOTAL(9,J111:J114)</f>
        <v>0</v>
      </c>
      <c r="K110" s="105"/>
      <c r="L110" s="74">
        <f>SUBTOTAL(9,L111:L114)</f>
        <v>0</v>
      </c>
      <c r="M110" s="105"/>
      <c r="N110" s="74">
        <f>SUBTOTAL(9,N111:N114)</f>
        <v>0</v>
      </c>
      <c r="O110" s="107"/>
      <c r="P110" s="73">
        <f>SUBTOTAL(9,P111:P114)</f>
        <v>0</v>
      </c>
      <c r="Q110" s="73">
        <f>SUBTOTAL(9,Q111:Q114)</f>
        <v>0</v>
      </c>
      <c r="R110" s="6"/>
      <c r="S110" s="8"/>
      <c r="T110" s="8"/>
    </row>
    <row r="111" spans="1:20" ht="11.25" outlineLevel="4" x14ac:dyDescent="0.2">
      <c r="A111" s="10"/>
      <c r="B111" s="108"/>
      <c r="C111" s="109">
        <v>224</v>
      </c>
      <c r="D111" s="110" t="s">
        <v>417</v>
      </c>
      <c r="E111" s="111" t="s">
        <v>452</v>
      </c>
      <c r="F111" s="112" t="s">
        <v>419</v>
      </c>
      <c r="G111" s="110" t="s">
        <v>32</v>
      </c>
      <c r="H111" s="113">
        <v>1</v>
      </c>
      <c r="I111" s="125"/>
      <c r="J111" s="115">
        <f>H111*I111</f>
        <v>0</v>
      </c>
      <c r="K111" s="113"/>
      <c r="L111" s="113">
        <f>H111*K111</f>
        <v>0</v>
      </c>
      <c r="M111" s="113"/>
      <c r="N111" s="113">
        <f>H111*M111</f>
        <v>0</v>
      </c>
      <c r="O111" s="115">
        <v>21</v>
      </c>
      <c r="P111" s="115">
        <f>J111*(O111/100)</f>
        <v>0</v>
      </c>
      <c r="Q111" s="115">
        <f>J111+P111</f>
        <v>0</v>
      </c>
      <c r="R111" s="8"/>
      <c r="S111" s="8"/>
      <c r="T111" s="8"/>
    </row>
    <row r="112" spans="1:20" ht="11.25" outlineLevel="4" x14ac:dyDescent="0.2">
      <c r="A112" s="10"/>
      <c r="B112" s="108"/>
      <c r="C112" s="109">
        <v>225</v>
      </c>
      <c r="D112" s="110" t="s">
        <v>417</v>
      </c>
      <c r="E112" s="111" t="s">
        <v>453</v>
      </c>
      <c r="F112" s="112" t="s">
        <v>421</v>
      </c>
      <c r="G112" s="110" t="s">
        <v>32</v>
      </c>
      <c r="H112" s="113">
        <v>1</v>
      </c>
      <c r="I112" s="125"/>
      <c r="J112" s="115">
        <f>H112*I112</f>
        <v>0</v>
      </c>
      <c r="K112" s="113"/>
      <c r="L112" s="113">
        <f>H112*K112</f>
        <v>0</v>
      </c>
      <c r="M112" s="113"/>
      <c r="N112" s="113">
        <f>H112*M112</f>
        <v>0</v>
      </c>
      <c r="O112" s="115">
        <v>21</v>
      </c>
      <c r="P112" s="115">
        <f>J112*(O112/100)</f>
        <v>0</v>
      </c>
      <c r="Q112" s="115">
        <f>J112+P112</f>
        <v>0</v>
      </c>
      <c r="R112" s="8"/>
      <c r="S112" s="8"/>
      <c r="T112" s="8"/>
    </row>
    <row r="113" spans="1:20" ht="11.25" outlineLevel="4" x14ac:dyDescent="0.2">
      <c r="A113" s="10"/>
      <c r="B113" s="108"/>
      <c r="C113" s="109">
        <v>226</v>
      </c>
      <c r="D113" s="110" t="s">
        <v>417</v>
      </c>
      <c r="E113" s="111" t="s">
        <v>454</v>
      </c>
      <c r="F113" s="112" t="s">
        <v>423</v>
      </c>
      <c r="G113" s="110" t="s">
        <v>32</v>
      </c>
      <c r="H113" s="113">
        <v>1</v>
      </c>
      <c r="I113" s="125"/>
      <c r="J113" s="115">
        <f>H113*I113</f>
        <v>0</v>
      </c>
      <c r="K113" s="113"/>
      <c r="L113" s="113">
        <f>H113*K113</f>
        <v>0</v>
      </c>
      <c r="M113" s="113"/>
      <c r="N113" s="113">
        <f>H113*M113</f>
        <v>0</v>
      </c>
      <c r="O113" s="115">
        <v>21</v>
      </c>
      <c r="P113" s="115">
        <f>J113*(O113/100)</f>
        <v>0</v>
      </c>
      <c r="Q113" s="115">
        <f>J113+P113</f>
        <v>0</v>
      </c>
      <c r="R113" s="8"/>
      <c r="S113" s="8"/>
      <c r="T113" s="8"/>
    </row>
    <row r="114" spans="1:20" outlineLevel="4" x14ac:dyDescent="0.15">
      <c r="B114" s="6"/>
      <c r="C114" s="6"/>
      <c r="D114" s="6"/>
      <c r="E114" s="6"/>
      <c r="F114" s="6"/>
      <c r="G114" s="6"/>
      <c r="H114" s="6"/>
      <c r="I114" s="8"/>
      <c r="J114" s="8"/>
      <c r="K114" s="6"/>
      <c r="L114" s="6"/>
      <c r="M114" s="6"/>
      <c r="N114" s="6"/>
      <c r="O114" s="6"/>
      <c r="P114" s="8"/>
      <c r="Q114" s="8"/>
    </row>
    <row r="115" spans="1:20" ht="12" outlineLevel="1" x14ac:dyDescent="0.2">
      <c r="A115" s="63" t="s">
        <v>95</v>
      </c>
      <c r="B115" s="87">
        <v>2</v>
      </c>
      <c r="C115" s="88"/>
      <c r="D115" s="89" t="s">
        <v>353</v>
      </c>
      <c r="E115" s="89"/>
      <c r="F115" s="90" t="s">
        <v>96</v>
      </c>
      <c r="G115" s="89"/>
      <c r="H115" s="91"/>
      <c r="I115" s="92"/>
      <c r="J115" s="65">
        <f>SUBTOTAL(9,J116:J171)</f>
        <v>0</v>
      </c>
      <c r="K115" s="91"/>
      <c r="L115" s="66">
        <f>SUBTOTAL(9,L116:L171)</f>
        <v>20.659610611769182</v>
      </c>
      <c r="M115" s="91"/>
      <c r="N115" s="66">
        <f>SUBTOTAL(9,N116:N171)</f>
        <v>1.9199999999999998E-2</v>
      </c>
      <c r="O115" s="93"/>
      <c r="P115" s="65">
        <f>SUBTOTAL(9,P116:P171)</f>
        <v>0</v>
      </c>
      <c r="Q115" s="65">
        <f>SUBTOTAL(9,Q116:Q171)</f>
        <v>0</v>
      </c>
      <c r="R115" s="6"/>
      <c r="S115" s="8"/>
      <c r="T115" s="8"/>
    </row>
    <row r="116" spans="1:20" ht="11.25" outlineLevel="2" x14ac:dyDescent="0.2">
      <c r="A116" s="67" t="s">
        <v>97</v>
      </c>
      <c r="B116" s="94">
        <v>3</v>
      </c>
      <c r="C116" s="95"/>
      <c r="D116" s="96" t="s">
        <v>354</v>
      </c>
      <c r="E116" s="96"/>
      <c r="F116" s="97" t="s">
        <v>38</v>
      </c>
      <c r="G116" s="96"/>
      <c r="H116" s="98"/>
      <c r="I116" s="99"/>
      <c r="J116" s="69">
        <f>SUBTOTAL(9,J117:J134)</f>
        <v>0</v>
      </c>
      <c r="K116" s="98"/>
      <c r="L116" s="70">
        <f>SUBTOTAL(9,L117:L134)</f>
        <v>18.772566611769186</v>
      </c>
      <c r="M116" s="98"/>
      <c r="N116" s="70">
        <f>SUBTOTAL(9,N117:N134)</f>
        <v>0</v>
      </c>
      <c r="O116" s="100"/>
      <c r="P116" s="69">
        <f>SUBTOTAL(9,P117:P134)</f>
        <v>0</v>
      </c>
      <c r="Q116" s="69">
        <f>SUBTOTAL(9,Q117:Q134)</f>
        <v>0</v>
      </c>
      <c r="R116" s="6"/>
      <c r="S116" s="8"/>
      <c r="T116" s="8"/>
    </row>
    <row r="117" spans="1:20" ht="10.5" outlineLevel="3" x14ac:dyDescent="0.15">
      <c r="A117" s="71" t="s">
        <v>98</v>
      </c>
      <c r="B117" s="101">
        <v>4</v>
      </c>
      <c r="C117" s="102"/>
      <c r="D117" s="103" t="s">
        <v>355</v>
      </c>
      <c r="E117" s="103"/>
      <c r="F117" s="104" t="s">
        <v>73</v>
      </c>
      <c r="G117" s="103"/>
      <c r="H117" s="105"/>
      <c r="I117" s="106"/>
      <c r="J117" s="73">
        <f>SUBTOTAL(9,J118:J119)</f>
        <v>0</v>
      </c>
      <c r="K117" s="105"/>
      <c r="L117" s="74">
        <f>SUBTOTAL(9,L118:L119)</f>
        <v>0</v>
      </c>
      <c r="M117" s="105"/>
      <c r="N117" s="74">
        <f>SUBTOTAL(9,N118:N119)</f>
        <v>0</v>
      </c>
      <c r="O117" s="107"/>
      <c r="P117" s="73">
        <f>SUBTOTAL(9,P118:P119)</f>
        <v>0</v>
      </c>
      <c r="Q117" s="73">
        <f>SUBTOTAL(9,Q118:Q119)</f>
        <v>0</v>
      </c>
      <c r="R117" s="6"/>
      <c r="S117" s="8"/>
      <c r="T117" s="8"/>
    </row>
    <row r="118" spans="1:20" ht="22.5" outlineLevel="4" x14ac:dyDescent="0.2">
      <c r="A118" s="10"/>
      <c r="B118" s="108"/>
      <c r="C118" s="109">
        <v>227</v>
      </c>
      <c r="D118" s="110" t="s">
        <v>356</v>
      </c>
      <c r="E118" s="111" t="s">
        <v>424</v>
      </c>
      <c r="F118" s="112" t="s">
        <v>425</v>
      </c>
      <c r="G118" s="110" t="s">
        <v>359</v>
      </c>
      <c r="H118" s="113">
        <v>47</v>
      </c>
      <c r="I118" s="125"/>
      <c r="J118" s="115">
        <f>H118*I118</f>
        <v>0</v>
      </c>
      <c r="K118" s="113"/>
      <c r="L118" s="113">
        <f>H118*K118</f>
        <v>0</v>
      </c>
      <c r="M118" s="113"/>
      <c r="N118" s="113">
        <f>H118*M118</f>
        <v>0</v>
      </c>
      <c r="O118" s="115">
        <v>21</v>
      </c>
      <c r="P118" s="115">
        <f>J118*(O118/100)</f>
        <v>0</v>
      </c>
      <c r="Q118" s="115">
        <f>J118+P118</f>
        <v>0</v>
      </c>
      <c r="R118" s="8"/>
      <c r="S118" s="8"/>
      <c r="T118" s="8"/>
    </row>
    <row r="119" spans="1:20" outlineLevel="4" x14ac:dyDescent="0.15">
      <c r="B119" s="6"/>
      <c r="C119" s="6"/>
      <c r="D119" s="6"/>
      <c r="E119" s="6"/>
      <c r="F119" s="6"/>
      <c r="G119" s="6"/>
      <c r="H119" s="6"/>
      <c r="I119" s="8"/>
      <c r="J119" s="8"/>
      <c r="K119" s="6"/>
      <c r="L119" s="6"/>
      <c r="M119" s="6"/>
      <c r="N119" s="6"/>
      <c r="O119" s="6"/>
      <c r="P119" s="8"/>
      <c r="Q119" s="8"/>
    </row>
    <row r="120" spans="1:20" ht="10.5" outlineLevel="3" x14ac:dyDescent="0.15">
      <c r="A120" s="71" t="s">
        <v>99</v>
      </c>
      <c r="B120" s="101">
        <v>4</v>
      </c>
      <c r="C120" s="102"/>
      <c r="D120" s="103" t="s">
        <v>355</v>
      </c>
      <c r="E120" s="103"/>
      <c r="F120" s="104" t="s">
        <v>42</v>
      </c>
      <c r="G120" s="103"/>
      <c r="H120" s="105"/>
      <c r="I120" s="106"/>
      <c r="J120" s="73">
        <f>SUBTOTAL(9,J121:J126)</f>
        <v>0</v>
      </c>
      <c r="K120" s="105"/>
      <c r="L120" s="74">
        <f>SUBTOTAL(9,L121:L126)</f>
        <v>0</v>
      </c>
      <c r="M120" s="105"/>
      <c r="N120" s="74">
        <f>SUBTOTAL(9,N121:N126)</f>
        <v>0</v>
      </c>
      <c r="O120" s="107"/>
      <c r="P120" s="73">
        <f>SUBTOTAL(9,P121:P126)</f>
        <v>0</v>
      </c>
      <c r="Q120" s="73">
        <f>SUBTOTAL(9,Q121:Q126)</f>
        <v>0</v>
      </c>
      <c r="R120" s="6"/>
      <c r="S120" s="8"/>
      <c r="T120" s="8"/>
    </row>
    <row r="121" spans="1:20" ht="11.25" outlineLevel="4" x14ac:dyDescent="0.2">
      <c r="A121" s="10"/>
      <c r="B121" s="108"/>
      <c r="C121" s="109">
        <v>228</v>
      </c>
      <c r="D121" s="110" t="s">
        <v>356</v>
      </c>
      <c r="E121" s="111" t="s">
        <v>426</v>
      </c>
      <c r="F121" s="112" t="s">
        <v>427</v>
      </c>
      <c r="G121" s="110" t="s">
        <v>359</v>
      </c>
      <c r="H121" s="113">
        <v>62</v>
      </c>
      <c r="I121" s="125"/>
      <c r="J121" s="115">
        <f>H121*I121</f>
        <v>0</v>
      </c>
      <c r="K121" s="113"/>
      <c r="L121" s="113">
        <f>H121*K121</f>
        <v>0</v>
      </c>
      <c r="M121" s="113"/>
      <c r="N121" s="113">
        <f>H121*M121</f>
        <v>0</v>
      </c>
      <c r="O121" s="115">
        <v>21</v>
      </c>
      <c r="P121" s="115">
        <f>J121*(O121/100)</f>
        <v>0</v>
      </c>
      <c r="Q121" s="115">
        <f>J121+P121</f>
        <v>0</v>
      </c>
      <c r="R121" s="8"/>
      <c r="S121" s="8"/>
      <c r="T121" s="8"/>
    </row>
    <row r="122" spans="1:20" ht="22.5" outlineLevel="4" x14ac:dyDescent="0.2">
      <c r="A122" s="10"/>
      <c r="B122" s="108"/>
      <c r="C122" s="109">
        <v>229</v>
      </c>
      <c r="D122" s="110" t="s">
        <v>356</v>
      </c>
      <c r="E122" s="111" t="s">
        <v>367</v>
      </c>
      <c r="F122" s="112" t="s">
        <v>368</v>
      </c>
      <c r="G122" s="110" t="s">
        <v>359</v>
      </c>
      <c r="H122" s="113">
        <v>8</v>
      </c>
      <c r="I122" s="125"/>
      <c r="J122" s="115">
        <f>H122*I122</f>
        <v>0</v>
      </c>
      <c r="K122" s="113"/>
      <c r="L122" s="113">
        <f>H122*K122</f>
        <v>0</v>
      </c>
      <c r="M122" s="113"/>
      <c r="N122" s="113">
        <f>H122*M122</f>
        <v>0</v>
      </c>
      <c r="O122" s="115">
        <v>21</v>
      </c>
      <c r="P122" s="115">
        <f>J122*(O122/100)</f>
        <v>0</v>
      </c>
      <c r="Q122" s="115">
        <f>J122+P122</f>
        <v>0</v>
      </c>
      <c r="R122" s="8"/>
      <c r="S122" s="8"/>
      <c r="T122" s="8"/>
    </row>
    <row r="123" spans="1:20" ht="22.5" outlineLevel="4" x14ac:dyDescent="0.2">
      <c r="A123" s="10"/>
      <c r="B123" s="108"/>
      <c r="C123" s="109">
        <v>230</v>
      </c>
      <c r="D123" s="110" t="s">
        <v>356</v>
      </c>
      <c r="E123" s="111" t="s">
        <v>369</v>
      </c>
      <c r="F123" s="112" t="s">
        <v>370</v>
      </c>
      <c r="G123" s="110" t="s">
        <v>359</v>
      </c>
      <c r="H123" s="113">
        <v>8</v>
      </c>
      <c r="I123" s="125"/>
      <c r="J123" s="115">
        <f>H123*I123</f>
        <v>0</v>
      </c>
      <c r="K123" s="113"/>
      <c r="L123" s="113">
        <f>H123*K123</f>
        <v>0</v>
      </c>
      <c r="M123" s="113"/>
      <c r="N123" s="113">
        <f>H123*M123</f>
        <v>0</v>
      </c>
      <c r="O123" s="115">
        <v>21</v>
      </c>
      <c r="P123" s="115">
        <f>J123*(O123/100)</f>
        <v>0</v>
      </c>
      <c r="Q123" s="115">
        <f>J123+P123</f>
        <v>0</v>
      </c>
      <c r="R123" s="8"/>
      <c r="S123" s="8"/>
      <c r="T123" s="8"/>
    </row>
    <row r="124" spans="1:20" ht="22.5" outlineLevel="4" x14ac:dyDescent="0.2">
      <c r="A124" s="10"/>
      <c r="B124" s="108"/>
      <c r="C124" s="109">
        <v>231</v>
      </c>
      <c r="D124" s="110" t="s">
        <v>356</v>
      </c>
      <c r="E124" s="111" t="s">
        <v>371</v>
      </c>
      <c r="F124" s="112" t="s">
        <v>372</v>
      </c>
      <c r="G124" s="110" t="s">
        <v>359</v>
      </c>
      <c r="H124" s="113">
        <v>40</v>
      </c>
      <c r="I124" s="125"/>
      <c r="J124" s="115">
        <f>H124*I124</f>
        <v>0</v>
      </c>
      <c r="K124" s="113"/>
      <c r="L124" s="113">
        <f>H124*K124</f>
        <v>0</v>
      </c>
      <c r="M124" s="113"/>
      <c r="N124" s="113">
        <f>H124*M124</f>
        <v>0</v>
      </c>
      <c r="O124" s="115">
        <v>21</v>
      </c>
      <c r="P124" s="115">
        <f>J124*(O124/100)</f>
        <v>0</v>
      </c>
      <c r="Q124" s="115">
        <f>J124+P124</f>
        <v>0</v>
      </c>
      <c r="R124" s="8"/>
      <c r="S124" s="8"/>
      <c r="T124" s="8"/>
    </row>
    <row r="125" spans="1:20" ht="11.25" outlineLevel="4" x14ac:dyDescent="0.2">
      <c r="A125" s="10"/>
      <c r="B125" s="108"/>
      <c r="C125" s="109">
        <v>232</v>
      </c>
      <c r="D125" s="110" t="s">
        <v>356</v>
      </c>
      <c r="E125" s="111" t="s">
        <v>428</v>
      </c>
      <c r="F125" s="112" t="s">
        <v>429</v>
      </c>
      <c r="G125" s="110" t="s">
        <v>359</v>
      </c>
      <c r="H125" s="113">
        <v>31</v>
      </c>
      <c r="I125" s="125"/>
      <c r="J125" s="115">
        <f>H125*I125</f>
        <v>0</v>
      </c>
      <c r="K125" s="113"/>
      <c r="L125" s="113">
        <f>H125*K125</f>
        <v>0</v>
      </c>
      <c r="M125" s="113"/>
      <c r="N125" s="113">
        <f>H125*M125</f>
        <v>0</v>
      </c>
      <c r="O125" s="115">
        <v>21</v>
      </c>
      <c r="P125" s="115">
        <f>J125*(O125/100)</f>
        <v>0</v>
      </c>
      <c r="Q125" s="115">
        <f>J125+P125</f>
        <v>0</v>
      </c>
      <c r="R125" s="8"/>
      <c r="S125" s="8"/>
      <c r="T125" s="8"/>
    </row>
    <row r="126" spans="1:20" outlineLevel="4" x14ac:dyDescent="0.15">
      <c r="B126" s="6"/>
      <c r="C126" s="6"/>
      <c r="D126" s="6"/>
      <c r="E126" s="6"/>
      <c r="F126" s="6"/>
      <c r="G126" s="6"/>
      <c r="H126" s="6"/>
      <c r="I126" s="8"/>
      <c r="J126" s="8"/>
      <c r="K126" s="6"/>
      <c r="L126" s="6"/>
      <c r="M126" s="6"/>
      <c r="N126" s="6"/>
      <c r="O126" s="6"/>
      <c r="P126" s="8"/>
      <c r="Q126" s="8"/>
    </row>
    <row r="127" spans="1:20" ht="10.5" outlineLevel="3" x14ac:dyDescent="0.15">
      <c r="A127" s="71" t="s">
        <v>100</v>
      </c>
      <c r="B127" s="101">
        <v>4</v>
      </c>
      <c r="C127" s="102"/>
      <c r="D127" s="103" t="s">
        <v>355</v>
      </c>
      <c r="E127" s="103"/>
      <c r="F127" s="104" t="s">
        <v>44</v>
      </c>
      <c r="G127" s="103"/>
      <c r="H127" s="105"/>
      <c r="I127" s="106"/>
      <c r="J127" s="73">
        <f>SUBTOTAL(9,J128:J134)</f>
        <v>0</v>
      </c>
      <c r="K127" s="105"/>
      <c r="L127" s="74">
        <f>SUBTOTAL(9,L128:L134)</f>
        <v>18.772566611769186</v>
      </c>
      <c r="M127" s="105"/>
      <c r="N127" s="74">
        <f>SUBTOTAL(9,N128:N134)</f>
        <v>0</v>
      </c>
      <c r="O127" s="107"/>
      <c r="P127" s="73">
        <f>SUBTOTAL(9,P128:P134)</f>
        <v>0</v>
      </c>
      <c r="Q127" s="73">
        <f>SUBTOTAL(9,Q128:Q134)</f>
        <v>0</v>
      </c>
      <c r="R127" s="6"/>
      <c r="S127" s="8"/>
      <c r="T127" s="8"/>
    </row>
    <row r="128" spans="1:20" ht="11.25" outlineLevel="4" x14ac:dyDescent="0.2">
      <c r="A128" s="10"/>
      <c r="B128" s="108"/>
      <c r="C128" s="109">
        <v>233</v>
      </c>
      <c r="D128" s="110" t="s">
        <v>356</v>
      </c>
      <c r="E128" s="111" t="s">
        <v>373</v>
      </c>
      <c r="F128" s="112" t="s">
        <v>374</v>
      </c>
      <c r="G128" s="110" t="s">
        <v>375</v>
      </c>
      <c r="H128" s="113">
        <v>14.4</v>
      </c>
      <c r="I128" s="125"/>
      <c r="J128" s="115">
        <f t="shared" ref="J128:J133" si="10">H128*I128</f>
        <v>0</v>
      </c>
      <c r="K128" s="113"/>
      <c r="L128" s="113">
        <f t="shared" ref="L128:L133" si="11">H128*K128</f>
        <v>0</v>
      </c>
      <c r="M128" s="113"/>
      <c r="N128" s="113">
        <f t="shared" ref="N128:N133" si="12">H128*M128</f>
        <v>0</v>
      </c>
      <c r="O128" s="115">
        <v>21</v>
      </c>
      <c r="P128" s="115">
        <f t="shared" ref="P128:P133" si="13">J128*(O128/100)</f>
        <v>0</v>
      </c>
      <c r="Q128" s="115">
        <f t="shared" ref="Q128:Q133" si="14">J128+P128</f>
        <v>0</v>
      </c>
      <c r="R128" s="8"/>
      <c r="S128" s="8"/>
      <c r="T128" s="8"/>
    </row>
    <row r="129" spans="1:20" ht="11.25" outlineLevel="4" x14ac:dyDescent="0.2">
      <c r="A129" s="10"/>
      <c r="B129" s="108"/>
      <c r="C129" s="109">
        <v>234</v>
      </c>
      <c r="D129" s="110" t="s">
        <v>356</v>
      </c>
      <c r="E129" s="111" t="s">
        <v>376</v>
      </c>
      <c r="F129" s="112" t="s">
        <v>377</v>
      </c>
      <c r="G129" s="110" t="s">
        <v>359</v>
      </c>
      <c r="H129" s="113">
        <v>8</v>
      </c>
      <c r="I129" s="125"/>
      <c r="J129" s="115">
        <f t="shared" si="10"/>
        <v>0</v>
      </c>
      <c r="K129" s="113"/>
      <c r="L129" s="113">
        <f t="shared" si="11"/>
        <v>0</v>
      </c>
      <c r="M129" s="113"/>
      <c r="N129" s="113">
        <f t="shared" si="12"/>
        <v>0</v>
      </c>
      <c r="O129" s="115">
        <v>21</v>
      </c>
      <c r="P129" s="115">
        <f t="shared" si="13"/>
        <v>0</v>
      </c>
      <c r="Q129" s="115">
        <f t="shared" si="14"/>
        <v>0</v>
      </c>
      <c r="R129" s="8"/>
      <c r="S129" s="8"/>
      <c r="T129" s="8"/>
    </row>
    <row r="130" spans="1:20" ht="11.25" outlineLevel="4" x14ac:dyDescent="0.2">
      <c r="A130" s="10"/>
      <c r="B130" s="108"/>
      <c r="C130" s="109">
        <v>235</v>
      </c>
      <c r="D130" s="110" t="s">
        <v>356</v>
      </c>
      <c r="E130" s="111" t="s">
        <v>362</v>
      </c>
      <c r="F130" s="112" t="s">
        <v>378</v>
      </c>
      <c r="G130" s="110" t="s">
        <v>359</v>
      </c>
      <c r="H130" s="113">
        <v>31</v>
      </c>
      <c r="I130" s="125"/>
      <c r="J130" s="115">
        <f t="shared" si="10"/>
        <v>0</v>
      </c>
      <c r="K130" s="113"/>
      <c r="L130" s="113">
        <f t="shared" si="11"/>
        <v>0</v>
      </c>
      <c r="M130" s="113"/>
      <c r="N130" s="113">
        <f t="shared" si="12"/>
        <v>0</v>
      </c>
      <c r="O130" s="115">
        <v>21</v>
      </c>
      <c r="P130" s="115">
        <f t="shared" si="13"/>
        <v>0</v>
      </c>
      <c r="Q130" s="115">
        <f t="shared" si="14"/>
        <v>0</v>
      </c>
      <c r="R130" s="8"/>
      <c r="S130" s="8"/>
      <c r="T130" s="8"/>
    </row>
    <row r="131" spans="1:20" ht="11.25" outlineLevel="4" x14ac:dyDescent="0.2">
      <c r="A131" s="10"/>
      <c r="B131" s="108"/>
      <c r="C131" s="109">
        <v>236</v>
      </c>
      <c r="D131" s="110" t="s">
        <v>356</v>
      </c>
      <c r="E131" s="111" t="s">
        <v>379</v>
      </c>
      <c r="F131" s="112" t="s">
        <v>430</v>
      </c>
      <c r="G131" s="110" t="s">
        <v>359</v>
      </c>
      <c r="H131" s="113">
        <v>31</v>
      </c>
      <c r="I131" s="125"/>
      <c r="J131" s="115">
        <f t="shared" si="10"/>
        <v>0</v>
      </c>
      <c r="K131" s="113"/>
      <c r="L131" s="113">
        <f t="shared" si="11"/>
        <v>0</v>
      </c>
      <c r="M131" s="113"/>
      <c r="N131" s="113">
        <f t="shared" si="12"/>
        <v>0</v>
      </c>
      <c r="O131" s="115">
        <v>21</v>
      </c>
      <c r="P131" s="115">
        <f t="shared" si="13"/>
        <v>0</v>
      </c>
      <c r="Q131" s="115">
        <f t="shared" si="14"/>
        <v>0</v>
      </c>
      <c r="R131" s="8"/>
      <c r="S131" s="8"/>
      <c r="T131" s="8"/>
    </row>
    <row r="132" spans="1:20" ht="11.25" outlineLevel="4" x14ac:dyDescent="0.2">
      <c r="A132" s="10"/>
      <c r="B132" s="108"/>
      <c r="C132" s="109">
        <v>237</v>
      </c>
      <c r="D132" s="110" t="s">
        <v>356</v>
      </c>
      <c r="E132" s="111" t="s">
        <v>431</v>
      </c>
      <c r="F132" s="112" t="s">
        <v>432</v>
      </c>
      <c r="G132" s="110" t="s">
        <v>359</v>
      </c>
      <c r="H132" s="113">
        <v>10.429203673205103</v>
      </c>
      <c r="I132" s="125"/>
      <c r="J132" s="115">
        <f t="shared" si="10"/>
        <v>0</v>
      </c>
      <c r="K132" s="113"/>
      <c r="L132" s="113">
        <f t="shared" si="11"/>
        <v>0</v>
      </c>
      <c r="M132" s="113"/>
      <c r="N132" s="113">
        <f t="shared" si="12"/>
        <v>0</v>
      </c>
      <c r="O132" s="115">
        <v>21</v>
      </c>
      <c r="P132" s="115">
        <f t="shared" si="13"/>
        <v>0</v>
      </c>
      <c r="Q132" s="115">
        <f t="shared" si="14"/>
        <v>0</v>
      </c>
      <c r="R132" s="8"/>
      <c r="S132" s="8"/>
      <c r="T132" s="8"/>
    </row>
    <row r="133" spans="1:20" ht="11.25" outlineLevel="4" x14ac:dyDescent="0.2">
      <c r="A133" s="10"/>
      <c r="B133" s="108"/>
      <c r="C133" s="109">
        <v>238</v>
      </c>
      <c r="D133" s="110" t="s">
        <v>433</v>
      </c>
      <c r="E133" s="111" t="s">
        <v>434</v>
      </c>
      <c r="F133" s="112" t="s">
        <v>435</v>
      </c>
      <c r="G133" s="110" t="s">
        <v>375</v>
      </c>
      <c r="H133" s="113">
        <v>18.772566611769186</v>
      </c>
      <c r="I133" s="125"/>
      <c r="J133" s="115">
        <f t="shared" si="10"/>
        <v>0</v>
      </c>
      <c r="K133" s="113">
        <v>1</v>
      </c>
      <c r="L133" s="113">
        <f t="shared" si="11"/>
        <v>18.772566611769186</v>
      </c>
      <c r="M133" s="113"/>
      <c r="N133" s="113">
        <f t="shared" si="12"/>
        <v>0</v>
      </c>
      <c r="O133" s="115">
        <v>21</v>
      </c>
      <c r="P133" s="115">
        <f t="shared" si="13"/>
        <v>0</v>
      </c>
      <c r="Q133" s="115">
        <f t="shared" si="14"/>
        <v>0</v>
      </c>
      <c r="R133" s="8"/>
      <c r="S133" s="8"/>
      <c r="T133" s="8"/>
    </row>
    <row r="134" spans="1:20" outlineLevel="4" x14ac:dyDescent="0.15">
      <c r="B134" s="6"/>
      <c r="C134" s="6"/>
      <c r="D134" s="6"/>
      <c r="E134" s="6"/>
      <c r="F134" s="6"/>
      <c r="G134" s="6"/>
      <c r="H134" s="6"/>
      <c r="I134" s="8"/>
      <c r="J134" s="8"/>
      <c r="K134" s="6"/>
      <c r="L134" s="6"/>
      <c r="M134" s="6"/>
      <c r="N134" s="6"/>
      <c r="O134" s="6"/>
      <c r="P134" s="8"/>
      <c r="Q134" s="8"/>
    </row>
    <row r="135" spans="1:20" ht="11.25" outlineLevel="2" x14ac:dyDescent="0.2">
      <c r="A135" s="67" t="s">
        <v>101</v>
      </c>
      <c r="B135" s="94">
        <v>3</v>
      </c>
      <c r="C135" s="95"/>
      <c r="D135" s="96" t="s">
        <v>354</v>
      </c>
      <c r="E135" s="96"/>
      <c r="F135" s="97" t="s">
        <v>77</v>
      </c>
      <c r="G135" s="96"/>
      <c r="H135" s="98"/>
      <c r="I135" s="99"/>
      <c r="J135" s="69">
        <f>SUBTOTAL(9,J136:J138)</f>
        <v>0</v>
      </c>
      <c r="K135" s="98"/>
      <c r="L135" s="70">
        <f>SUBTOTAL(9,L136:L138)</f>
        <v>0</v>
      </c>
      <c r="M135" s="98"/>
      <c r="N135" s="70">
        <f>SUBTOTAL(9,N136:N138)</f>
        <v>0</v>
      </c>
      <c r="O135" s="100"/>
      <c r="P135" s="69">
        <f>SUBTOTAL(9,P136:P138)</f>
        <v>0</v>
      </c>
      <c r="Q135" s="69">
        <f>SUBTOTAL(9,Q136:Q138)</f>
        <v>0</v>
      </c>
      <c r="R135" s="6"/>
      <c r="S135" s="8"/>
      <c r="T135" s="8"/>
    </row>
    <row r="136" spans="1:20" ht="21" outlineLevel="3" x14ac:dyDescent="0.15">
      <c r="A136" s="71" t="s">
        <v>102</v>
      </c>
      <c r="B136" s="101">
        <v>4</v>
      </c>
      <c r="C136" s="102"/>
      <c r="D136" s="103" t="s">
        <v>355</v>
      </c>
      <c r="E136" s="103"/>
      <c r="F136" s="104" t="s">
        <v>79</v>
      </c>
      <c r="G136" s="103"/>
      <c r="H136" s="105"/>
      <c r="I136" s="106"/>
      <c r="J136" s="73">
        <f>SUBTOTAL(9,J137:J138)</f>
        <v>0</v>
      </c>
      <c r="K136" s="105"/>
      <c r="L136" s="74">
        <f>SUBTOTAL(9,L137:L138)</f>
        <v>0</v>
      </c>
      <c r="M136" s="105"/>
      <c r="N136" s="74">
        <f>SUBTOTAL(9,N137:N138)</f>
        <v>0</v>
      </c>
      <c r="O136" s="107"/>
      <c r="P136" s="73">
        <f>SUBTOTAL(9,P137:P138)</f>
        <v>0</v>
      </c>
      <c r="Q136" s="73">
        <f>SUBTOTAL(9,Q137:Q138)</f>
        <v>0</v>
      </c>
      <c r="R136" s="6"/>
      <c r="S136" s="8"/>
      <c r="T136" s="8"/>
    </row>
    <row r="137" spans="1:20" ht="11.25" outlineLevel="4" x14ac:dyDescent="0.2">
      <c r="A137" s="10"/>
      <c r="B137" s="108"/>
      <c r="C137" s="109">
        <v>239</v>
      </c>
      <c r="D137" s="110" t="s">
        <v>356</v>
      </c>
      <c r="E137" s="111" t="s">
        <v>436</v>
      </c>
      <c r="F137" s="112" t="s">
        <v>437</v>
      </c>
      <c r="G137" s="110" t="s">
        <v>359</v>
      </c>
      <c r="H137" s="113">
        <v>4</v>
      </c>
      <c r="I137" s="125"/>
      <c r="J137" s="115">
        <f>H137*I137</f>
        <v>0</v>
      </c>
      <c r="K137" s="113"/>
      <c r="L137" s="113">
        <f>H137*K137</f>
        <v>0</v>
      </c>
      <c r="M137" s="113"/>
      <c r="N137" s="113">
        <f>H137*M137</f>
        <v>0</v>
      </c>
      <c r="O137" s="115">
        <v>21</v>
      </c>
      <c r="P137" s="115">
        <f>J137*(O137/100)</f>
        <v>0</v>
      </c>
      <c r="Q137" s="115">
        <f>J137+P137</f>
        <v>0</v>
      </c>
      <c r="R137" s="8"/>
      <c r="S137" s="8"/>
      <c r="T137" s="8"/>
    </row>
    <row r="138" spans="1:20" outlineLevel="4" x14ac:dyDescent="0.15">
      <c r="B138" s="6"/>
      <c r="C138" s="6"/>
      <c r="D138" s="6"/>
      <c r="E138" s="6"/>
      <c r="F138" s="6"/>
      <c r="G138" s="6"/>
      <c r="H138" s="6"/>
      <c r="I138" s="8"/>
      <c r="J138" s="8"/>
      <c r="K138" s="6"/>
      <c r="L138" s="6"/>
      <c r="M138" s="6"/>
      <c r="N138" s="6"/>
      <c r="O138" s="6"/>
      <c r="P138" s="8"/>
      <c r="Q138" s="8"/>
    </row>
    <row r="139" spans="1:20" ht="11.25" outlineLevel="2" x14ac:dyDescent="0.2">
      <c r="A139" s="67" t="s">
        <v>103</v>
      </c>
      <c r="B139" s="94">
        <v>3</v>
      </c>
      <c r="C139" s="95"/>
      <c r="D139" s="96" t="s">
        <v>354</v>
      </c>
      <c r="E139" s="96"/>
      <c r="F139" s="97" t="s">
        <v>81</v>
      </c>
      <c r="G139" s="96"/>
      <c r="H139" s="98"/>
      <c r="I139" s="99"/>
      <c r="J139" s="69">
        <f>SUBTOTAL(9,J140:J160)</f>
        <v>0</v>
      </c>
      <c r="K139" s="98"/>
      <c r="L139" s="70">
        <f>SUBTOTAL(9,L140:L160)</f>
        <v>1.8865699999999999</v>
      </c>
      <c r="M139" s="98"/>
      <c r="N139" s="70">
        <f>SUBTOTAL(9,N140:N160)</f>
        <v>0</v>
      </c>
      <c r="O139" s="100"/>
      <c r="P139" s="69">
        <f>SUBTOTAL(9,P140:P160)</f>
        <v>0</v>
      </c>
      <c r="Q139" s="69">
        <f>SUBTOTAL(9,Q140:Q160)</f>
        <v>0</v>
      </c>
      <c r="R139" s="6"/>
      <c r="S139" s="8"/>
      <c r="T139" s="8"/>
    </row>
    <row r="140" spans="1:20" ht="10.5" outlineLevel="3" x14ac:dyDescent="0.15">
      <c r="A140" s="71" t="s">
        <v>104</v>
      </c>
      <c r="B140" s="101">
        <v>4</v>
      </c>
      <c r="C140" s="102"/>
      <c r="D140" s="103" t="s">
        <v>355</v>
      </c>
      <c r="E140" s="103"/>
      <c r="F140" s="104" t="s">
        <v>83</v>
      </c>
      <c r="G140" s="103"/>
      <c r="H140" s="105"/>
      <c r="I140" s="106"/>
      <c r="J140" s="73">
        <f>SUBTOTAL(9,J141:J146)</f>
        <v>0</v>
      </c>
      <c r="K140" s="105"/>
      <c r="L140" s="74">
        <f>SUBTOTAL(9,L141:L146)</f>
        <v>0.23419999999999999</v>
      </c>
      <c r="M140" s="105"/>
      <c r="N140" s="74">
        <f>SUBTOTAL(9,N141:N146)</f>
        <v>0</v>
      </c>
      <c r="O140" s="107"/>
      <c r="P140" s="73">
        <f>SUBTOTAL(9,P141:P146)</f>
        <v>0</v>
      </c>
      <c r="Q140" s="73">
        <f>SUBTOTAL(9,Q141:Q146)</f>
        <v>0</v>
      </c>
      <c r="R140" s="6"/>
      <c r="S140" s="8"/>
      <c r="T140" s="8"/>
    </row>
    <row r="141" spans="1:20" ht="11.25" outlineLevel="4" x14ac:dyDescent="0.2">
      <c r="A141" s="10"/>
      <c r="B141" s="108"/>
      <c r="C141" s="109">
        <v>240</v>
      </c>
      <c r="D141" s="110" t="s">
        <v>433</v>
      </c>
      <c r="E141" s="111" t="s">
        <v>455</v>
      </c>
      <c r="F141" s="112" t="s">
        <v>456</v>
      </c>
      <c r="G141" s="110" t="s">
        <v>398</v>
      </c>
      <c r="H141" s="113">
        <v>8</v>
      </c>
      <c r="I141" s="125"/>
      <c r="J141" s="115">
        <f>H141*I141</f>
        <v>0</v>
      </c>
      <c r="K141" s="113">
        <v>1.4E-3</v>
      </c>
      <c r="L141" s="113">
        <f>H141*K141</f>
        <v>1.12E-2</v>
      </c>
      <c r="M141" s="113"/>
      <c r="N141" s="113">
        <f>H141*M141</f>
        <v>0</v>
      </c>
      <c r="O141" s="115">
        <v>21</v>
      </c>
      <c r="P141" s="115">
        <f>J141*(O141/100)</f>
        <v>0</v>
      </c>
      <c r="Q141" s="115">
        <f>J141+P141</f>
        <v>0</v>
      </c>
      <c r="R141" s="8"/>
      <c r="S141" s="8"/>
      <c r="T141" s="8"/>
    </row>
    <row r="142" spans="1:20" ht="11.25" outlineLevel="4" x14ac:dyDescent="0.2">
      <c r="A142" s="10"/>
      <c r="B142" s="108"/>
      <c r="C142" s="109">
        <v>241</v>
      </c>
      <c r="D142" s="110" t="s">
        <v>433</v>
      </c>
      <c r="E142" s="111" t="s">
        <v>457</v>
      </c>
      <c r="F142" s="112" t="s">
        <v>458</v>
      </c>
      <c r="G142" s="110" t="s">
        <v>398</v>
      </c>
      <c r="H142" s="113">
        <v>1</v>
      </c>
      <c r="I142" s="125"/>
      <c r="J142" s="115">
        <f>H142*I142</f>
        <v>0</v>
      </c>
      <c r="K142" s="113">
        <v>3.0000000000000001E-3</v>
      </c>
      <c r="L142" s="113">
        <f>H142*K142</f>
        <v>3.0000000000000001E-3</v>
      </c>
      <c r="M142" s="113"/>
      <c r="N142" s="113">
        <f>H142*M142</f>
        <v>0</v>
      </c>
      <c r="O142" s="115">
        <v>21</v>
      </c>
      <c r="P142" s="115">
        <f>J142*(O142/100)</f>
        <v>0</v>
      </c>
      <c r="Q142" s="115">
        <f>J142+P142</f>
        <v>0</v>
      </c>
      <c r="R142" s="8"/>
      <c r="S142" s="8"/>
      <c r="T142" s="8"/>
    </row>
    <row r="143" spans="1:20" ht="11.25" outlineLevel="4" x14ac:dyDescent="0.2">
      <c r="A143" s="10"/>
      <c r="B143" s="108"/>
      <c r="C143" s="109">
        <v>242</v>
      </c>
      <c r="D143" s="110" t="s">
        <v>356</v>
      </c>
      <c r="E143" s="111" t="s">
        <v>459</v>
      </c>
      <c r="F143" s="112" t="s">
        <v>460</v>
      </c>
      <c r="G143" s="110" t="s">
        <v>443</v>
      </c>
      <c r="H143" s="113">
        <v>50</v>
      </c>
      <c r="I143" s="125"/>
      <c r="J143" s="115">
        <f>H143*I143</f>
        <v>0</v>
      </c>
      <c r="K143" s="113">
        <v>4.4000000000000003E-3</v>
      </c>
      <c r="L143" s="113">
        <f>H143*K143</f>
        <v>0.22</v>
      </c>
      <c r="M143" s="113"/>
      <c r="N143" s="113">
        <f>H143*M143</f>
        <v>0</v>
      </c>
      <c r="O143" s="115">
        <v>21</v>
      </c>
      <c r="P143" s="115">
        <f>J143*(O143/100)</f>
        <v>0</v>
      </c>
      <c r="Q143" s="115">
        <f>J143+P143</f>
        <v>0</v>
      </c>
      <c r="R143" s="8"/>
      <c r="S143" s="8"/>
      <c r="T143" s="8"/>
    </row>
    <row r="144" spans="1:20" ht="11.25" outlineLevel="4" x14ac:dyDescent="0.2">
      <c r="A144" s="10"/>
      <c r="B144" s="108"/>
      <c r="C144" s="109">
        <v>243</v>
      </c>
      <c r="D144" s="110" t="s">
        <v>356</v>
      </c>
      <c r="E144" s="111" t="s">
        <v>461</v>
      </c>
      <c r="F144" s="112" t="s">
        <v>462</v>
      </c>
      <c r="G144" s="110" t="s">
        <v>398</v>
      </c>
      <c r="H144" s="113">
        <v>8</v>
      </c>
      <c r="I144" s="125"/>
      <c r="J144" s="115">
        <f>H144*I144</f>
        <v>0</v>
      </c>
      <c r="K144" s="113"/>
      <c r="L144" s="113">
        <f>H144*K144</f>
        <v>0</v>
      </c>
      <c r="M144" s="113"/>
      <c r="N144" s="113">
        <f>H144*M144</f>
        <v>0</v>
      </c>
      <c r="O144" s="115">
        <v>21</v>
      </c>
      <c r="P144" s="115">
        <f>J144*(O144/100)</f>
        <v>0</v>
      </c>
      <c r="Q144" s="115">
        <f>J144+P144</f>
        <v>0</v>
      </c>
      <c r="R144" s="8"/>
      <c r="S144" s="8"/>
      <c r="T144" s="8"/>
    </row>
    <row r="145" spans="1:20" ht="11.25" outlineLevel="4" x14ac:dyDescent="0.2">
      <c r="A145" s="10"/>
      <c r="B145" s="108"/>
      <c r="C145" s="109">
        <v>244</v>
      </c>
      <c r="D145" s="110" t="s">
        <v>356</v>
      </c>
      <c r="E145" s="111" t="s">
        <v>463</v>
      </c>
      <c r="F145" s="112" t="s">
        <v>464</v>
      </c>
      <c r="G145" s="110" t="s">
        <v>398</v>
      </c>
      <c r="H145" s="113">
        <v>1</v>
      </c>
      <c r="I145" s="125"/>
      <c r="J145" s="115">
        <f>H145*I145</f>
        <v>0</v>
      </c>
      <c r="K145" s="113"/>
      <c r="L145" s="113">
        <f>H145*K145</f>
        <v>0</v>
      </c>
      <c r="M145" s="113"/>
      <c r="N145" s="113">
        <f>H145*M145</f>
        <v>0</v>
      </c>
      <c r="O145" s="115">
        <v>21</v>
      </c>
      <c r="P145" s="115">
        <f>J145*(O145/100)</f>
        <v>0</v>
      </c>
      <c r="Q145" s="115">
        <f>J145+P145</f>
        <v>0</v>
      </c>
      <c r="R145" s="8"/>
      <c r="S145" s="8"/>
      <c r="T145" s="8"/>
    </row>
    <row r="146" spans="1:20" outlineLevel="4" x14ac:dyDescent="0.15">
      <c r="B146" s="6"/>
      <c r="C146" s="6"/>
      <c r="D146" s="6"/>
      <c r="E146" s="6"/>
      <c r="F146" s="6"/>
      <c r="G146" s="6"/>
      <c r="H146" s="6"/>
      <c r="I146" s="8"/>
      <c r="J146" s="8"/>
      <c r="K146" s="6"/>
      <c r="L146" s="6"/>
      <c r="M146" s="6"/>
      <c r="N146" s="6"/>
      <c r="O146" s="6"/>
      <c r="P146" s="8"/>
      <c r="Q146" s="8"/>
    </row>
    <row r="147" spans="1:20" ht="10.5" outlineLevel="3" x14ac:dyDescent="0.15">
      <c r="A147" s="71" t="s">
        <v>105</v>
      </c>
      <c r="B147" s="101">
        <v>4</v>
      </c>
      <c r="C147" s="102"/>
      <c r="D147" s="103" t="s">
        <v>355</v>
      </c>
      <c r="E147" s="103"/>
      <c r="F147" s="104" t="s">
        <v>106</v>
      </c>
      <c r="G147" s="103"/>
      <c r="H147" s="105"/>
      <c r="I147" s="106"/>
      <c r="J147" s="73">
        <f>SUBTOTAL(9,J148:J160)</f>
        <v>0</v>
      </c>
      <c r="K147" s="105"/>
      <c r="L147" s="74">
        <f>SUBTOTAL(9,L148:L160)</f>
        <v>1.6523699999999999</v>
      </c>
      <c r="M147" s="105"/>
      <c r="N147" s="74">
        <f>SUBTOTAL(9,N148:N160)</f>
        <v>0</v>
      </c>
      <c r="O147" s="107"/>
      <c r="P147" s="73">
        <f>SUBTOTAL(9,P148:P160)</f>
        <v>0</v>
      </c>
      <c r="Q147" s="73">
        <f>SUBTOTAL(9,Q148:Q160)</f>
        <v>0</v>
      </c>
      <c r="R147" s="6"/>
      <c r="S147" s="8"/>
      <c r="T147" s="8"/>
    </row>
    <row r="148" spans="1:20" ht="11.25" outlineLevel="4" x14ac:dyDescent="0.2">
      <c r="A148" s="10"/>
      <c r="B148" s="108"/>
      <c r="C148" s="109">
        <v>245</v>
      </c>
      <c r="D148" s="110" t="s">
        <v>433</v>
      </c>
      <c r="E148" s="111" t="s">
        <v>465</v>
      </c>
      <c r="F148" s="112" t="s">
        <v>466</v>
      </c>
      <c r="G148" s="110" t="s">
        <v>398</v>
      </c>
      <c r="H148" s="113">
        <v>2</v>
      </c>
      <c r="I148" s="125"/>
      <c r="J148" s="115">
        <f t="shared" ref="J148:J159" si="15">H148*I148</f>
        <v>0</v>
      </c>
      <c r="K148" s="113">
        <v>0.04</v>
      </c>
      <c r="L148" s="113">
        <f t="shared" ref="L148:L159" si="16">H148*K148</f>
        <v>0.08</v>
      </c>
      <c r="M148" s="113"/>
      <c r="N148" s="113">
        <f t="shared" ref="N148:N159" si="17">H148*M148</f>
        <v>0</v>
      </c>
      <c r="O148" s="115">
        <v>21</v>
      </c>
      <c r="P148" s="115">
        <f t="shared" ref="P148:P159" si="18">J148*(O148/100)</f>
        <v>0</v>
      </c>
      <c r="Q148" s="115">
        <f t="shared" ref="Q148:Q159" si="19">J148+P148</f>
        <v>0</v>
      </c>
      <c r="R148" s="8"/>
      <c r="S148" s="8"/>
      <c r="T148" s="8"/>
    </row>
    <row r="149" spans="1:20" ht="11.25" outlineLevel="4" x14ac:dyDescent="0.2">
      <c r="A149" s="10"/>
      <c r="B149" s="108"/>
      <c r="C149" s="109">
        <v>246</v>
      </c>
      <c r="D149" s="110" t="s">
        <v>433</v>
      </c>
      <c r="E149" s="111" t="s">
        <v>467</v>
      </c>
      <c r="F149" s="112" t="s">
        <v>468</v>
      </c>
      <c r="G149" s="110" t="s">
        <v>398</v>
      </c>
      <c r="H149" s="113">
        <v>2</v>
      </c>
      <c r="I149" s="125"/>
      <c r="J149" s="115">
        <f t="shared" si="15"/>
        <v>0</v>
      </c>
      <c r="K149" s="113">
        <v>7.0000000000000007E-2</v>
      </c>
      <c r="L149" s="113">
        <f t="shared" si="16"/>
        <v>0.14000000000000001</v>
      </c>
      <c r="M149" s="113"/>
      <c r="N149" s="113">
        <f t="shared" si="17"/>
        <v>0</v>
      </c>
      <c r="O149" s="115">
        <v>21</v>
      </c>
      <c r="P149" s="115">
        <f t="shared" si="18"/>
        <v>0</v>
      </c>
      <c r="Q149" s="115">
        <f t="shared" si="19"/>
        <v>0</v>
      </c>
      <c r="R149" s="8"/>
      <c r="S149" s="8"/>
      <c r="T149" s="8"/>
    </row>
    <row r="150" spans="1:20" ht="11.25" outlineLevel="4" x14ac:dyDescent="0.2">
      <c r="A150" s="10"/>
      <c r="B150" s="108"/>
      <c r="C150" s="109">
        <v>247</v>
      </c>
      <c r="D150" s="110" t="s">
        <v>433</v>
      </c>
      <c r="E150" s="111" t="s">
        <v>469</v>
      </c>
      <c r="F150" s="112" t="s">
        <v>470</v>
      </c>
      <c r="G150" s="110" t="s">
        <v>398</v>
      </c>
      <c r="H150" s="113">
        <v>2</v>
      </c>
      <c r="I150" s="125"/>
      <c r="J150" s="115">
        <f t="shared" si="15"/>
        <v>0</v>
      </c>
      <c r="K150" s="113">
        <v>0.108</v>
      </c>
      <c r="L150" s="113">
        <f t="shared" si="16"/>
        <v>0.216</v>
      </c>
      <c r="M150" s="113"/>
      <c r="N150" s="113">
        <f t="shared" si="17"/>
        <v>0</v>
      </c>
      <c r="O150" s="115">
        <v>21</v>
      </c>
      <c r="P150" s="115">
        <f t="shared" si="18"/>
        <v>0</v>
      </c>
      <c r="Q150" s="115">
        <f t="shared" si="19"/>
        <v>0</v>
      </c>
      <c r="R150" s="8"/>
      <c r="S150" s="8"/>
      <c r="T150" s="8"/>
    </row>
    <row r="151" spans="1:20" ht="11.25" outlineLevel="4" x14ac:dyDescent="0.2">
      <c r="A151" s="10"/>
      <c r="B151" s="108"/>
      <c r="C151" s="109">
        <v>248</v>
      </c>
      <c r="D151" s="110" t="s">
        <v>433</v>
      </c>
      <c r="E151" s="111" t="s">
        <v>471</v>
      </c>
      <c r="F151" s="112" t="s">
        <v>472</v>
      </c>
      <c r="G151" s="110" t="s">
        <v>398</v>
      </c>
      <c r="H151" s="113">
        <v>2</v>
      </c>
      <c r="I151" s="125"/>
      <c r="J151" s="115">
        <f t="shared" si="15"/>
        <v>0</v>
      </c>
      <c r="K151" s="113">
        <v>0.29799999999999999</v>
      </c>
      <c r="L151" s="113">
        <f t="shared" si="16"/>
        <v>0.59599999999999997</v>
      </c>
      <c r="M151" s="113"/>
      <c r="N151" s="113">
        <f t="shared" si="17"/>
        <v>0</v>
      </c>
      <c r="O151" s="115">
        <v>21</v>
      </c>
      <c r="P151" s="115">
        <f t="shared" si="18"/>
        <v>0</v>
      </c>
      <c r="Q151" s="115">
        <f t="shared" si="19"/>
        <v>0</v>
      </c>
      <c r="R151" s="8"/>
      <c r="S151" s="8"/>
      <c r="T151" s="8"/>
    </row>
    <row r="152" spans="1:20" ht="11.25" outlineLevel="4" x14ac:dyDescent="0.2">
      <c r="A152" s="10"/>
      <c r="B152" s="108"/>
      <c r="C152" s="109">
        <v>249</v>
      </c>
      <c r="D152" s="110" t="s">
        <v>433</v>
      </c>
      <c r="E152" s="111" t="s">
        <v>473</v>
      </c>
      <c r="F152" s="112" t="s">
        <v>474</v>
      </c>
      <c r="G152" s="110" t="s">
        <v>398</v>
      </c>
      <c r="H152" s="113">
        <v>2</v>
      </c>
      <c r="I152" s="125"/>
      <c r="J152" s="115">
        <f t="shared" si="15"/>
        <v>0</v>
      </c>
      <c r="K152" s="113">
        <v>6.7000000000000004E-2</v>
      </c>
      <c r="L152" s="113">
        <f t="shared" si="16"/>
        <v>0.13400000000000001</v>
      </c>
      <c r="M152" s="113"/>
      <c r="N152" s="113">
        <f t="shared" si="17"/>
        <v>0</v>
      </c>
      <c r="O152" s="115">
        <v>21</v>
      </c>
      <c r="P152" s="115">
        <f t="shared" si="18"/>
        <v>0</v>
      </c>
      <c r="Q152" s="115">
        <f t="shared" si="19"/>
        <v>0</v>
      </c>
      <c r="R152" s="8"/>
      <c r="S152" s="8"/>
      <c r="T152" s="8"/>
    </row>
    <row r="153" spans="1:20" ht="11.25" outlineLevel="4" x14ac:dyDescent="0.2">
      <c r="A153" s="10"/>
      <c r="B153" s="108"/>
      <c r="C153" s="109">
        <v>250</v>
      </c>
      <c r="D153" s="110" t="s">
        <v>356</v>
      </c>
      <c r="E153" s="111" t="s">
        <v>475</v>
      </c>
      <c r="F153" s="112" t="s">
        <v>476</v>
      </c>
      <c r="G153" s="110" t="s">
        <v>398</v>
      </c>
      <c r="H153" s="113">
        <v>1</v>
      </c>
      <c r="I153" s="125"/>
      <c r="J153" s="115">
        <f t="shared" si="15"/>
        <v>0</v>
      </c>
      <c r="K153" s="113">
        <v>3.8809999999999997E-2</v>
      </c>
      <c r="L153" s="113">
        <f t="shared" si="16"/>
        <v>3.8809999999999997E-2</v>
      </c>
      <c r="M153" s="113"/>
      <c r="N153" s="113">
        <f t="shared" si="17"/>
        <v>0</v>
      </c>
      <c r="O153" s="115">
        <v>21</v>
      </c>
      <c r="P153" s="115">
        <f t="shared" si="18"/>
        <v>0</v>
      </c>
      <c r="Q153" s="115">
        <f t="shared" si="19"/>
        <v>0</v>
      </c>
      <c r="R153" s="8"/>
      <c r="S153" s="8"/>
      <c r="T153" s="8"/>
    </row>
    <row r="154" spans="1:20" ht="11.25" outlineLevel="4" x14ac:dyDescent="0.2">
      <c r="A154" s="10"/>
      <c r="B154" s="108"/>
      <c r="C154" s="109">
        <v>251</v>
      </c>
      <c r="D154" s="110" t="s">
        <v>356</v>
      </c>
      <c r="E154" s="111" t="s">
        <v>477</v>
      </c>
      <c r="F154" s="112" t="s">
        <v>478</v>
      </c>
      <c r="G154" s="110" t="s">
        <v>398</v>
      </c>
      <c r="H154" s="113">
        <v>2</v>
      </c>
      <c r="I154" s="125"/>
      <c r="J154" s="115">
        <f t="shared" si="15"/>
        <v>0</v>
      </c>
      <c r="K154" s="113">
        <v>0.12422</v>
      </c>
      <c r="L154" s="113">
        <f t="shared" si="16"/>
        <v>0.24843999999999999</v>
      </c>
      <c r="M154" s="113"/>
      <c r="N154" s="113">
        <f t="shared" si="17"/>
        <v>0</v>
      </c>
      <c r="O154" s="115">
        <v>21</v>
      </c>
      <c r="P154" s="115">
        <f t="shared" si="18"/>
        <v>0</v>
      </c>
      <c r="Q154" s="115">
        <f t="shared" si="19"/>
        <v>0</v>
      </c>
      <c r="R154" s="8"/>
      <c r="S154" s="8"/>
      <c r="T154" s="8"/>
    </row>
    <row r="155" spans="1:20" ht="11.25" outlineLevel="4" x14ac:dyDescent="0.2">
      <c r="A155" s="10"/>
      <c r="B155" s="108"/>
      <c r="C155" s="109">
        <v>252</v>
      </c>
      <c r="D155" s="110" t="s">
        <v>356</v>
      </c>
      <c r="E155" s="111" t="s">
        <v>479</v>
      </c>
      <c r="F155" s="112" t="s">
        <v>480</v>
      </c>
      <c r="G155" s="110" t="s">
        <v>398</v>
      </c>
      <c r="H155" s="113">
        <v>2</v>
      </c>
      <c r="I155" s="125"/>
      <c r="J155" s="115">
        <f t="shared" si="15"/>
        <v>0</v>
      </c>
      <c r="K155" s="113">
        <v>2.972E-2</v>
      </c>
      <c r="L155" s="113">
        <f t="shared" si="16"/>
        <v>5.944E-2</v>
      </c>
      <c r="M155" s="113"/>
      <c r="N155" s="113">
        <f t="shared" si="17"/>
        <v>0</v>
      </c>
      <c r="O155" s="115">
        <v>21</v>
      </c>
      <c r="P155" s="115">
        <f t="shared" si="18"/>
        <v>0</v>
      </c>
      <c r="Q155" s="115">
        <f t="shared" si="19"/>
        <v>0</v>
      </c>
      <c r="R155" s="8"/>
      <c r="S155" s="8"/>
      <c r="T155" s="8"/>
    </row>
    <row r="156" spans="1:20" ht="11.25" outlineLevel="4" x14ac:dyDescent="0.2">
      <c r="A156" s="10"/>
      <c r="B156" s="108"/>
      <c r="C156" s="109">
        <v>253</v>
      </c>
      <c r="D156" s="110" t="s">
        <v>356</v>
      </c>
      <c r="E156" s="111" t="s">
        <v>481</v>
      </c>
      <c r="F156" s="112" t="s">
        <v>482</v>
      </c>
      <c r="G156" s="110" t="s">
        <v>398</v>
      </c>
      <c r="H156" s="113">
        <v>2</v>
      </c>
      <c r="I156" s="125"/>
      <c r="J156" s="115">
        <f t="shared" si="15"/>
        <v>0</v>
      </c>
      <c r="K156" s="113">
        <v>2.972E-2</v>
      </c>
      <c r="L156" s="113">
        <f t="shared" si="16"/>
        <v>5.944E-2</v>
      </c>
      <c r="M156" s="113"/>
      <c r="N156" s="113">
        <f t="shared" si="17"/>
        <v>0</v>
      </c>
      <c r="O156" s="115">
        <v>21</v>
      </c>
      <c r="P156" s="115">
        <f t="shared" si="18"/>
        <v>0</v>
      </c>
      <c r="Q156" s="115">
        <f t="shared" si="19"/>
        <v>0</v>
      </c>
      <c r="R156" s="8"/>
      <c r="S156" s="8"/>
      <c r="T156" s="8"/>
    </row>
    <row r="157" spans="1:20" ht="11.25" outlineLevel="4" x14ac:dyDescent="0.2">
      <c r="A157" s="10"/>
      <c r="B157" s="108"/>
      <c r="C157" s="109">
        <v>254</v>
      </c>
      <c r="D157" s="110" t="s">
        <v>356</v>
      </c>
      <c r="E157" s="111" t="s">
        <v>483</v>
      </c>
      <c r="F157" s="112" t="s">
        <v>484</v>
      </c>
      <c r="G157" s="110" t="s">
        <v>398</v>
      </c>
      <c r="H157" s="113">
        <v>2</v>
      </c>
      <c r="I157" s="125"/>
      <c r="J157" s="115">
        <f t="shared" si="15"/>
        <v>0</v>
      </c>
      <c r="K157" s="113">
        <v>3.0759999999999999E-2</v>
      </c>
      <c r="L157" s="113">
        <f t="shared" si="16"/>
        <v>6.1519999999999998E-2</v>
      </c>
      <c r="M157" s="113"/>
      <c r="N157" s="113">
        <f t="shared" si="17"/>
        <v>0</v>
      </c>
      <c r="O157" s="115">
        <v>21</v>
      </c>
      <c r="P157" s="115">
        <f t="shared" si="18"/>
        <v>0</v>
      </c>
      <c r="Q157" s="115">
        <f t="shared" si="19"/>
        <v>0</v>
      </c>
      <c r="R157" s="8"/>
      <c r="S157" s="8"/>
      <c r="T157" s="8"/>
    </row>
    <row r="158" spans="1:20" ht="11.25" outlineLevel="4" x14ac:dyDescent="0.2">
      <c r="A158" s="10"/>
      <c r="B158" s="108"/>
      <c r="C158" s="109">
        <v>255</v>
      </c>
      <c r="D158" s="110" t="s">
        <v>356</v>
      </c>
      <c r="E158" s="111" t="s">
        <v>485</v>
      </c>
      <c r="F158" s="112" t="s">
        <v>486</v>
      </c>
      <c r="G158" s="110" t="s">
        <v>398</v>
      </c>
      <c r="H158" s="113">
        <v>2</v>
      </c>
      <c r="I158" s="125"/>
      <c r="J158" s="115">
        <f t="shared" si="15"/>
        <v>0</v>
      </c>
      <c r="K158" s="113">
        <v>9.3600000000000003E-3</v>
      </c>
      <c r="L158" s="113">
        <f t="shared" si="16"/>
        <v>1.8720000000000001E-2</v>
      </c>
      <c r="M158" s="113"/>
      <c r="N158" s="113">
        <f t="shared" si="17"/>
        <v>0</v>
      </c>
      <c r="O158" s="115">
        <v>21</v>
      </c>
      <c r="P158" s="115">
        <f t="shared" si="18"/>
        <v>0</v>
      </c>
      <c r="Q158" s="115">
        <f t="shared" si="19"/>
        <v>0</v>
      </c>
      <c r="R158" s="8"/>
      <c r="S158" s="8"/>
      <c r="T158" s="8"/>
    </row>
    <row r="159" spans="1:20" ht="11.25" outlineLevel="4" x14ac:dyDescent="0.2">
      <c r="A159" s="10"/>
      <c r="B159" s="108"/>
      <c r="C159" s="109">
        <v>256</v>
      </c>
      <c r="D159" s="110" t="s">
        <v>438</v>
      </c>
      <c r="E159" s="111" t="s">
        <v>439</v>
      </c>
      <c r="F159" s="112" t="s">
        <v>487</v>
      </c>
      <c r="G159" s="110" t="s">
        <v>398</v>
      </c>
      <c r="H159" s="113">
        <v>1</v>
      </c>
      <c r="I159" s="125"/>
      <c r="J159" s="115">
        <f t="shared" si="15"/>
        <v>0</v>
      </c>
      <c r="K159" s="113"/>
      <c r="L159" s="113">
        <f t="shared" si="16"/>
        <v>0</v>
      </c>
      <c r="M159" s="113"/>
      <c r="N159" s="113">
        <f t="shared" si="17"/>
        <v>0</v>
      </c>
      <c r="O159" s="115">
        <v>21</v>
      </c>
      <c r="P159" s="115">
        <f t="shared" si="18"/>
        <v>0</v>
      </c>
      <c r="Q159" s="115">
        <f t="shared" si="19"/>
        <v>0</v>
      </c>
      <c r="R159" s="8"/>
      <c r="S159" s="8"/>
      <c r="T159" s="8"/>
    </row>
    <row r="160" spans="1:20" outlineLevel="4" x14ac:dyDescent="0.15">
      <c r="B160" s="6"/>
      <c r="C160" s="6"/>
      <c r="D160" s="6"/>
      <c r="E160" s="6"/>
      <c r="F160" s="6"/>
      <c r="G160" s="6"/>
      <c r="H160" s="6"/>
      <c r="I160" s="8"/>
      <c r="J160" s="8"/>
      <c r="K160" s="6"/>
      <c r="L160" s="6"/>
      <c r="M160" s="6"/>
      <c r="N160" s="6"/>
      <c r="O160" s="6"/>
      <c r="P160" s="8"/>
      <c r="Q160" s="8"/>
    </row>
    <row r="161" spans="1:20" ht="11.25" outlineLevel="2" x14ac:dyDescent="0.2">
      <c r="A161" s="67" t="s">
        <v>107</v>
      </c>
      <c r="B161" s="94">
        <v>3</v>
      </c>
      <c r="C161" s="95"/>
      <c r="D161" s="96" t="s">
        <v>354</v>
      </c>
      <c r="E161" s="96"/>
      <c r="F161" s="97" t="s">
        <v>54</v>
      </c>
      <c r="G161" s="96"/>
      <c r="H161" s="98"/>
      <c r="I161" s="99"/>
      <c r="J161" s="69">
        <f>SUBTOTAL(9,J162:J165)</f>
        <v>0</v>
      </c>
      <c r="K161" s="98"/>
      <c r="L161" s="70">
        <f>SUBTOTAL(9,L162:L165)</f>
        <v>4.7400000000000003E-4</v>
      </c>
      <c r="M161" s="98"/>
      <c r="N161" s="70">
        <f>SUBTOTAL(9,N162:N165)</f>
        <v>1.9199999999999998E-2</v>
      </c>
      <c r="O161" s="100"/>
      <c r="P161" s="69">
        <f>SUBTOTAL(9,P162:P165)</f>
        <v>0</v>
      </c>
      <c r="Q161" s="69">
        <f>SUBTOTAL(9,Q162:Q165)</f>
        <v>0</v>
      </c>
      <c r="R161" s="6"/>
      <c r="S161" s="8"/>
      <c r="T161" s="8"/>
    </row>
    <row r="162" spans="1:20" ht="10.5" outlineLevel="3" x14ac:dyDescent="0.15">
      <c r="A162" s="71" t="s">
        <v>108</v>
      </c>
      <c r="B162" s="101">
        <v>4</v>
      </c>
      <c r="C162" s="102"/>
      <c r="D162" s="103" t="s">
        <v>355</v>
      </c>
      <c r="E162" s="103"/>
      <c r="F162" s="104" t="s">
        <v>86</v>
      </c>
      <c r="G162" s="103"/>
      <c r="H162" s="105"/>
      <c r="I162" s="106"/>
      <c r="J162" s="73">
        <f>SUBTOTAL(9,J163:J165)</f>
        <v>0</v>
      </c>
      <c r="K162" s="105"/>
      <c r="L162" s="74">
        <f>SUBTOTAL(9,L163:L165)</f>
        <v>4.7400000000000003E-4</v>
      </c>
      <c r="M162" s="105"/>
      <c r="N162" s="74">
        <f>SUBTOTAL(9,N163:N165)</f>
        <v>1.9199999999999998E-2</v>
      </c>
      <c r="O162" s="107"/>
      <c r="P162" s="73">
        <f>SUBTOTAL(9,P163:P165)</f>
        <v>0</v>
      </c>
      <c r="Q162" s="73">
        <f>SUBTOTAL(9,Q163:Q165)</f>
        <v>0</v>
      </c>
      <c r="R162" s="6"/>
      <c r="S162" s="8"/>
      <c r="T162" s="8"/>
    </row>
    <row r="163" spans="1:20" ht="11.25" outlineLevel="4" x14ac:dyDescent="0.2">
      <c r="A163" s="10"/>
      <c r="B163" s="108"/>
      <c r="C163" s="109">
        <v>257</v>
      </c>
      <c r="D163" s="110" t="s">
        <v>356</v>
      </c>
      <c r="E163" s="111" t="s">
        <v>488</v>
      </c>
      <c r="F163" s="112" t="s">
        <v>489</v>
      </c>
      <c r="G163" s="110" t="s">
        <v>443</v>
      </c>
      <c r="H163" s="113">
        <v>0.12</v>
      </c>
      <c r="I163" s="125"/>
      <c r="J163" s="115">
        <f>H163*I163</f>
        <v>0</v>
      </c>
      <c r="K163" s="113">
        <v>3.9500000000000004E-3</v>
      </c>
      <c r="L163" s="113">
        <f>H163*K163</f>
        <v>4.7400000000000003E-4</v>
      </c>
      <c r="M163" s="113">
        <v>0.16</v>
      </c>
      <c r="N163" s="113">
        <f>H163*M163</f>
        <v>1.9199999999999998E-2</v>
      </c>
      <c r="O163" s="115">
        <v>21</v>
      </c>
      <c r="P163" s="115">
        <f>J163*(O163/100)</f>
        <v>0</v>
      </c>
      <c r="Q163" s="115">
        <f>J163+P163</f>
        <v>0</v>
      </c>
      <c r="R163" s="8"/>
      <c r="S163" s="8"/>
      <c r="T163" s="8"/>
    </row>
    <row r="164" spans="1:20" ht="11.25" outlineLevel="4" x14ac:dyDescent="0.2">
      <c r="A164" s="10"/>
      <c r="B164" s="108"/>
      <c r="C164" s="109">
        <v>258</v>
      </c>
      <c r="D164" s="110" t="s">
        <v>438</v>
      </c>
      <c r="E164" s="111" t="s">
        <v>490</v>
      </c>
      <c r="F164" s="112" t="s">
        <v>491</v>
      </c>
      <c r="G164" s="110" t="s">
        <v>398</v>
      </c>
      <c r="H164" s="113">
        <v>1</v>
      </c>
      <c r="I164" s="125"/>
      <c r="J164" s="115">
        <f>H164*I164</f>
        <v>0</v>
      </c>
      <c r="K164" s="113"/>
      <c r="L164" s="113">
        <f>H164*K164</f>
        <v>0</v>
      </c>
      <c r="M164" s="113"/>
      <c r="N164" s="113">
        <f>H164*M164</f>
        <v>0</v>
      </c>
      <c r="O164" s="115">
        <v>21</v>
      </c>
      <c r="P164" s="115">
        <f>J164*(O164/100)</f>
        <v>0</v>
      </c>
      <c r="Q164" s="115">
        <f>J164+P164</f>
        <v>0</v>
      </c>
      <c r="R164" s="8"/>
      <c r="S164" s="8"/>
      <c r="T164" s="8"/>
    </row>
    <row r="165" spans="1:20" outlineLevel="4" x14ac:dyDescent="0.15">
      <c r="B165" s="6"/>
      <c r="C165" s="6"/>
      <c r="D165" s="6"/>
      <c r="E165" s="6"/>
      <c r="F165" s="6"/>
      <c r="G165" s="6"/>
      <c r="H165" s="6"/>
      <c r="I165" s="8"/>
      <c r="J165" s="8"/>
      <c r="K165" s="6"/>
      <c r="L165" s="6"/>
      <c r="M165" s="6"/>
      <c r="N165" s="6"/>
      <c r="O165" s="6"/>
      <c r="P165" s="8"/>
      <c r="Q165" s="8"/>
    </row>
    <row r="166" spans="1:20" ht="11.25" outlineLevel="2" x14ac:dyDescent="0.2">
      <c r="A166" s="67" t="s">
        <v>109</v>
      </c>
      <c r="B166" s="94">
        <v>3</v>
      </c>
      <c r="C166" s="95"/>
      <c r="D166" s="96" t="s">
        <v>354</v>
      </c>
      <c r="E166" s="96"/>
      <c r="F166" s="97" t="s">
        <v>66</v>
      </c>
      <c r="G166" s="96"/>
      <c r="H166" s="98"/>
      <c r="I166" s="99"/>
      <c r="J166" s="69">
        <f>SUBTOTAL(9,J167:J171)</f>
        <v>0</v>
      </c>
      <c r="K166" s="98"/>
      <c r="L166" s="70">
        <f>SUBTOTAL(9,L167:L171)</f>
        <v>0</v>
      </c>
      <c r="M166" s="98"/>
      <c r="N166" s="70">
        <f>SUBTOTAL(9,N167:N171)</f>
        <v>0</v>
      </c>
      <c r="O166" s="100"/>
      <c r="P166" s="69">
        <f>SUBTOTAL(9,P167:P171)</f>
        <v>0</v>
      </c>
      <c r="Q166" s="69">
        <f>SUBTOTAL(9,Q167:Q171)</f>
        <v>0</v>
      </c>
      <c r="R166" s="6"/>
      <c r="S166" s="8"/>
      <c r="T166" s="8"/>
    </row>
    <row r="167" spans="1:20" ht="10.5" outlineLevel="3" x14ac:dyDescent="0.15">
      <c r="A167" s="71" t="s">
        <v>110</v>
      </c>
      <c r="B167" s="101">
        <v>4</v>
      </c>
      <c r="C167" s="102"/>
      <c r="D167" s="103" t="s">
        <v>355</v>
      </c>
      <c r="E167" s="103"/>
      <c r="F167" s="104" t="s">
        <v>68</v>
      </c>
      <c r="G167" s="103"/>
      <c r="H167" s="105"/>
      <c r="I167" s="106"/>
      <c r="J167" s="73">
        <f>SUBTOTAL(9,J168:J171)</f>
        <v>0</v>
      </c>
      <c r="K167" s="105"/>
      <c r="L167" s="74">
        <f>SUBTOTAL(9,L168:L171)</f>
        <v>0</v>
      </c>
      <c r="M167" s="105"/>
      <c r="N167" s="74">
        <f>SUBTOTAL(9,N168:N171)</f>
        <v>0</v>
      </c>
      <c r="O167" s="107"/>
      <c r="P167" s="73">
        <f>SUBTOTAL(9,P168:P171)</f>
        <v>0</v>
      </c>
      <c r="Q167" s="73">
        <f>SUBTOTAL(9,Q168:Q171)</f>
        <v>0</v>
      </c>
      <c r="R167" s="6"/>
      <c r="S167" s="8"/>
      <c r="T167" s="8"/>
    </row>
    <row r="168" spans="1:20" ht="11.25" outlineLevel="4" x14ac:dyDescent="0.2">
      <c r="A168" s="10"/>
      <c r="B168" s="108"/>
      <c r="C168" s="109">
        <v>259</v>
      </c>
      <c r="D168" s="110" t="s">
        <v>417</v>
      </c>
      <c r="E168" s="111" t="s">
        <v>492</v>
      </c>
      <c r="F168" s="112" t="s">
        <v>419</v>
      </c>
      <c r="G168" s="110" t="s">
        <v>32</v>
      </c>
      <c r="H168" s="113">
        <v>1</v>
      </c>
      <c r="I168" s="125"/>
      <c r="J168" s="115">
        <f>H168*I168</f>
        <v>0</v>
      </c>
      <c r="K168" s="113"/>
      <c r="L168" s="113">
        <f>H168*K168</f>
        <v>0</v>
      </c>
      <c r="M168" s="113"/>
      <c r="N168" s="113">
        <f>H168*M168</f>
        <v>0</v>
      </c>
      <c r="O168" s="115">
        <v>21</v>
      </c>
      <c r="P168" s="115">
        <f>J168*(O168/100)</f>
        <v>0</v>
      </c>
      <c r="Q168" s="115">
        <f>J168+P168</f>
        <v>0</v>
      </c>
      <c r="R168" s="8"/>
      <c r="S168" s="8"/>
      <c r="T168" s="8"/>
    </row>
    <row r="169" spans="1:20" ht="11.25" outlineLevel="4" x14ac:dyDescent="0.2">
      <c r="A169" s="10"/>
      <c r="B169" s="108"/>
      <c r="C169" s="109">
        <v>260</v>
      </c>
      <c r="D169" s="110" t="s">
        <v>417</v>
      </c>
      <c r="E169" s="111" t="s">
        <v>493</v>
      </c>
      <c r="F169" s="112" t="s">
        <v>421</v>
      </c>
      <c r="G169" s="110" t="s">
        <v>32</v>
      </c>
      <c r="H169" s="113">
        <v>1</v>
      </c>
      <c r="I169" s="125"/>
      <c r="J169" s="115">
        <f>H169*I169</f>
        <v>0</v>
      </c>
      <c r="K169" s="113"/>
      <c r="L169" s="113">
        <f>H169*K169</f>
        <v>0</v>
      </c>
      <c r="M169" s="113"/>
      <c r="N169" s="113">
        <f>H169*M169</f>
        <v>0</v>
      </c>
      <c r="O169" s="115">
        <v>21</v>
      </c>
      <c r="P169" s="115">
        <f>J169*(O169/100)</f>
        <v>0</v>
      </c>
      <c r="Q169" s="115">
        <f>J169+P169</f>
        <v>0</v>
      </c>
      <c r="R169" s="8"/>
      <c r="S169" s="8"/>
      <c r="T169" s="8"/>
    </row>
    <row r="170" spans="1:20" ht="11.25" outlineLevel="4" x14ac:dyDescent="0.2">
      <c r="A170" s="10"/>
      <c r="B170" s="108"/>
      <c r="C170" s="109">
        <v>261</v>
      </c>
      <c r="D170" s="110" t="s">
        <v>417</v>
      </c>
      <c r="E170" s="111" t="s">
        <v>494</v>
      </c>
      <c r="F170" s="112" t="s">
        <v>423</v>
      </c>
      <c r="G170" s="110" t="s">
        <v>32</v>
      </c>
      <c r="H170" s="113">
        <v>1</v>
      </c>
      <c r="I170" s="125"/>
      <c r="J170" s="115">
        <f>H170*I170</f>
        <v>0</v>
      </c>
      <c r="K170" s="113"/>
      <c r="L170" s="113">
        <f>H170*K170</f>
        <v>0</v>
      </c>
      <c r="M170" s="113"/>
      <c r="N170" s="113">
        <f>H170*M170</f>
        <v>0</v>
      </c>
      <c r="O170" s="115">
        <v>21</v>
      </c>
      <c r="P170" s="115">
        <f>J170*(O170/100)</f>
        <v>0</v>
      </c>
      <c r="Q170" s="115">
        <f>J170+P170</f>
        <v>0</v>
      </c>
      <c r="R170" s="8"/>
      <c r="S170" s="8"/>
      <c r="T170" s="8"/>
    </row>
    <row r="171" spans="1:20" outlineLevel="4" x14ac:dyDescent="0.15">
      <c r="B171" s="6"/>
      <c r="C171" s="6"/>
      <c r="D171" s="6"/>
      <c r="E171" s="6"/>
      <c r="F171" s="6"/>
      <c r="G171" s="6"/>
      <c r="H171" s="6"/>
      <c r="I171" s="8"/>
      <c r="J171" s="8"/>
      <c r="K171" s="6"/>
      <c r="L171" s="6"/>
      <c r="M171" s="6"/>
      <c r="N171" s="6"/>
      <c r="O171" s="6"/>
      <c r="P171" s="8"/>
      <c r="Q171" s="8"/>
    </row>
    <row r="172" spans="1:20" outlineLevel="1" x14ac:dyDescent="0.15"/>
    <row r="173" spans="1:20" ht="12" x14ac:dyDescent="0.2">
      <c r="A173" s="59" t="s">
        <v>111</v>
      </c>
      <c r="B173" s="81">
        <v>1</v>
      </c>
      <c r="C173" s="82"/>
      <c r="D173" s="83" t="s">
        <v>352</v>
      </c>
      <c r="E173" s="83"/>
      <c r="F173" s="60" t="s">
        <v>112</v>
      </c>
      <c r="G173" s="83"/>
      <c r="H173" s="84"/>
      <c r="I173" s="85"/>
      <c r="J173" s="61">
        <f>SUBTOTAL(9,J174:J632)</f>
        <v>0</v>
      </c>
      <c r="K173" s="84"/>
      <c r="L173" s="62">
        <f>SUBTOTAL(9,L174:L632)</f>
        <v>8973.9748494857668</v>
      </c>
      <c r="M173" s="84"/>
      <c r="N173" s="62">
        <f>SUBTOTAL(9,N174:N632)</f>
        <v>1411.4968399500001</v>
      </c>
      <c r="O173" s="86"/>
      <c r="P173" s="61">
        <f>SUBTOTAL(9,P174:P632)</f>
        <v>0</v>
      </c>
      <c r="Q173" s="61">
        <f>SUBTOTAL(9,Q174:Q632)</f>
        <v>0</v>
      </c>
      <c r="R173" s="6"/>
      <c r="S173" s="8"/>
      <c r="T173" s="8"/>
    </row>
    <row r="174" spans="1:20" ht="12" outlineLevel="1" x14ac:dyDescent="0.2">
      <c r="A174" s="63" t="s">
        <v>113</v>
      </c>
      <c r="B174" s="87">
        <v>2</v>
      </c>
      <c r="C174" s="88"/>
      <c r="D174" s="89" t="s">
        <v>353</v>
      </c>
      <c r="E174" s="89"/>
      <c r="F174" s="90" t="s">
        <v>114</v>
      </c>
      <c r="G174" s="89"/>
      <c r="H174" s="91"/>
      <c r="I174" s="92"/>
      <c r="J174" s="65">
        <f>SUBTOTAL(9,J175:J274)</f>
        <v>0</v>
      </c>
      <c r="K174" s="91"/>
      <c r="L174" s="66">
        <f>SUBTOTAL(9,L175:L274)</f>
        <v>8812.9005320358046</v>
      </c>
      <c r="M174" s="91"/>
      <c r="N174" s="66">
        <f>SUBTOTAL(9,N175:N274)</f>
        <v>1411.4968399500001</v>
      </c>
      <c r="O174" s="93"/>
      <c r="P174" s="65">
        <f>SUBTOTAL(9,P175:P274)</f>
        <v>0</v>
      </c>
      <c r="Q174" s="65">
        <f>SUBTOTAL(9,Q175:Q274)</f>
        <v>0</v>
      </c>
      <c r="R174" s="6"/>
      <c r="S174" s="8"/>
      <c r="T174" s="8"/>
    </row>
    <row r="175" spans="1:20" ht="11.25" outlineLevel="2" x14ac:dyDescent="0.2">
      <c r="A175" s="67" t="s">
        <v>115</v>
      </c>
      <c r="B175" s="94">
        <v>3</v>
      </c>
      <c r="C175" s="95"/>
      <c r="D175" s="96" t="s">
        <v>354</v>
      </c>
      <c r="E175" s="96"/>
      <c r="F175" s="97" t="s">
        <v>38</v>
      </c>
      <c r="G175" s="96"/>
      <c r="H175" s="98"/>
      <c r="I175" s="99"/>
      <c r="J175" s="69">
        <f>SUBTOTAL(9,J176:J204)</f>
        <v>0</v>
      </c>
      <c r="K175" s="98"/>
      <c r="L175" s="70">
        <f>SUBTOTAL(9,L176:L204)</f>
        <v>7.1999999999999998E-3</v>
      </c>
      <c r="M175" s="98"/>
      <c r="N175" s="70">
        <f>SUBTOTAL(9,N176:N204)</f>
        <v>852.01783995000005</v>
      </c>
      <c r="O175" s="100"/>
      <c r="P175" s="69">
        <f>SUBTOTAL(9,P176:P204)</f>
        <v>0</v>
      </c>
      <c r="Q175" s="69">
        <f>SUBTOTAL(9,Q176:Q204)</f>
        <v>0</v>
      </c>
      <c r="R175" s="6"/>
      <c r="S175" s="8"/>
      <c r="T175" s="8"/>
    </row>
    <row r="176" spans="1:20" ht="10.5" outlineLevel="3" x14ac:dyDescent="0.15">
      <c r="A176" s="71" t="s">
        <v>116</v>
      </c>
      <c r="B176" s="101">
        <v>4</v>
      </c>
      <c r="C176" s="102"/>
      <c r="D176" s="103" t="s">
        <v>355</v>
      </c>
      <c r="E176" s="103"/>
      <c r="F176" s="104" t="s">
        <v>40</v>
      </c>
      <c r="G176" s="103"/>
      <c r="H176" s="105"/>
      <c r="I176" s="106"/>
      <c r="J176" s="73">
        <f>SUBTOTAL(9,J177:J187)</f>
        <v>0</v>
      </c>
      <c r="K176" s="105"/>
      <c r="L176" s="74">
        <f>SUBTOTAL(9,L177:L187)</f>
        <v>7.1999999999999998E-3</v>
      </c>
      <c r="M176" s="105"/>
      <c r="N176" s="74">
        <f>SUBTOTAL(9,N177:N187)</f>
        <v>852.01783995000005</v>
      </c>
      <c r="O176" s="107"/>
      <c r="P176" s="73">
        <f>SUBTOTAL(9,P177:P187)</f>
        <v>0</v>
      </c>
      <c r="Q176" s="73">
        <f>SUBTOTAL(9,Q177:Q187)</f>
        <v>0</v>
      </c>
      <c r="R176" s="6"/>
      <c r="S176" s="8"/>
      <c r="T176" s="8"/>
    </row>
    <row r="177" spans="1:20" ht="11.25" outlineLevel="4" x14ac:dyDescent="0.2">
      <c r="A177" s="10"/>
      <c r="B177" s="108"/>
      <c r="C177" s="109">
        <v>1</v>
      </c>
      <c r="D177" s="110" t="s">
        <v>356</v>
      </c>
      <c r="E177" s="111" t="s">
        <v>495</v>
      </c>
      <c r="F177" s="112" t="s">
        <v>496</v>
      </c>
      <c r="G177" s="110" t="s">
        <v>366</v>
      </c>
      <c r="H177" s="113">
        <v>1642.18</v>
      </c>
      <c r="I177" s="125"/>
      <c r="J177" s="115">
        <f t="shared" ref="J177:J186" si="20">H177*I177</f>
        <v>0</v>
      </c>
      <c r="K177" s="113"/>
      <c r="L177" s="113">
        <f t="shared" ref="L177:L186" si="21">H177*K177</f>
        <v>0</v>
      </c>
      <c r="M177" s="113">
        <v>0.44</v>
      </c>
      <c r="N177" s="113">
        <f t="shared" ref="N177:N186" si="22">H177*M177</f>
        <v>722.55920000000003</v>
      </c>
      <c r="O177" s="115">
        <v>21</v>
      </c>
      <c r="P177" s="115">
        <f t="shared" ref="P177:P186" si="23">J177*(O177/100)</f>
        <v>0</v>
      </c>
      <c r="Q177" s="115">
        <f t="shared" ref="Q177:Q186" si="24">J177+P177</f>
        <v>0</v>
      </c>
      <c r="R177" s="8"/>
      <c r="S177" s="8"/>
      <c r="T177" s="8"/>
    </row>
    <row r="178" spans="1:20" ht="11.25" outlineLevel="4" x14ac:dyDescent="0.2">
      <c r="A178" s="10"/>
      <c r="B178" s="108"/>
      <c r="C178" s="109">
        <v>2</v>
      </c>
      <c r="D178" s="110" t="s">
        <v>356</v>
      </c>
      <c r="E178" s="111" t="s">
        <v>497</v>
      </c>
      <c r="F178" s="112" t="s">
        <v>498</v>
      </c>
      <c r="G178" s="110" t="s">
        <v>366</v>
      </c>
      <c r="H178" s="113">
        <v>387.18</v>
      </c>
      <c r="I178" s="125"/>
      <c r="J178" s="115">
        <f t="shared" si="20"/>
        <v>0</v>
      </c>
      <c r="K178" s="113"/>
      <c r="L178" s="113">
        <f t="shared" si="21"/>
        <v>0</v>
      </c>
      <c r="M178" s="113">
        <v>0.22</v>
      </c>
      <c r="N178" s="113">
        <f t="shared" si="22"/>
        <v>85.179600000000008</v>
      </c>
      <c r="O178" s="115">
        <v>21</v>
      </c>
      <c r="P178" s="115">
        <f t="shared" si="23"/>
        <v>0</v>
      </c>
      <c r="Q178" s="115">
        <f t="shared" si="24"/>
        <v>0</v>
      </c>
      <c r="R178" s="8"/>
      <c r="S178" s="8"/>
      <c r="T178" s="8"/>
    </row>
    <row r="179" spans="1:20" ht="11.25" outlineLevel="4" x14ac:dyDescent="0.2">
      <c r="A179" s="10"/>
      <c r="B179" s="108"/>
      <c r="C179" s="109">
        <v>3</v>
      </c>
      <c r="D179" s="110" t="s">
        <v>356</v>
      </c>
      <c r="E179" s="111" t="s">
        <v>499</v>
      </c>
      <c r="F179" s="112" t="s">
        <v>500</v>
      </c>
      <c r="G179" s="110" t="s">
        <v>366</v>
      </c>
      <c r="H179" s="113">
        <v>124.72969000000001</v>
      </c>
      <c r="I179" s="125"/>
      <c r="J179" s="115">
        <f t="shared" si="20"/>
        <v>0</v>
      </c>
      <c r="K179" s="113"/>
      <c r="L179" s="113">
        <f t="shared" si="21"/>
        <v>0</v>
      </c>
      <c r="M179" s="113">
        <v>0.35499999999999998</v>
      </c>
      <c r="N179" s="113">
        <f t="shared" si="22"/>
        <v>44.279039949999998</v>
      </c>
      <c r="O179" s="115">
        <v>21</v>
      </c>
      <c r="P179" s="115">
        <f t="shared" si="23"/>
        <v>0</v>
      </c>
      <c r="Q179" s="115">
        <f t="shared" si="24"/>
        <v>0</v>
      </c>
      <c r="R179" s="8"/>
      <c r="S179" s="8"/>
      <c r="T179" s="8"/>
    </row>
    <row r="180" spans="1:20" ht="11.25" outlineLevel="4" x14ac:dyDescent="0.2">
      <c r="A180" s="10"/>
      <c r="B180" s="108"/>
      <c r="C180" s="109">
        <v>4</v>
      </c>
      <c r="D180" s="110" t="s">
        <v>356</v>
      </c>
      <c r="E180" s="111" t="s">
        <v>501</v>
      </c>
      <c r="F180" s="112" t="s">
        <v>502</v>
      </c>
      <c r="G180" s="110" t="s">
        <v>503</v>
      </c>
      <c r="H180" s="113">
        <v>240</v>
      </c>
      <c r="I180" s="125"/>
      <c r="J180" s="115">
        <f t="shared" si="20"/>
        <v>0</v>
      </c>
      <c r="K180" s="113">
        <v>3.0000000000000001E-5</v>
      </c>
      <c r="L180" s="113">
        <f t="shared" si="21"/>
        <v>7.1999999999999998E-3</v>
      </c>
      <c r="M180" s="113"/>
      <c r="N180" s="113">
        <f t="shared" si="22"/>
        <v>0</v>
      </c>
      <c r="O180" s="115">
        <v>21</v>
      </c>
      <c r="P180" s="115">
        <f t="shared" si="23"/>
        <v>0</v>
      </c>
      <c r="Q180" s="115">
        <f t="shared" si="24"/>
        <v>0</v>
      </c>
      <c r="R180" s="8"/>
      <c r="S180" s="8"/>
      <c r="T180" s="8"/>
    </row>
    <row r="181" spans="1:20" ht="11.25" outlineLevel="4" x14ac:dyDescent="0.2">
      <c r="A181" s="10"/>
      <c r="B181" s="108"/>
      <c r="C181" s="109">
        <v>5</v>
      </c>
      <c r="D181" s="110" t="s">
        <v>356</v>
      </c>
      <c r="E181" s="111" t="s">
        <v>504</v>
      </c>
      <c r="F181" s="112" t="s">
        <v>505</v>
      </c>
      <c r="G181" s="110" t="s">
        <v>506</v>
      </c>
      <c r="H181" s="113">
        <v>14</v>
      </c>
      <c r="I181" s="125"/>
      <c r="J181" s="115">
        <f t="shared" si="20"/>
        <v>0</v>
      </c>
      <c r="K181" s="113"/>
      <c r="L181" s="113">
        <f t="shared" si="21"/>
        <v>0</v>
      </c>
      <c r="M181" s="113"/>
      <c r="N181" s="113">
        <f t="shared" si="22"/>
        <v>0</v>
      </c>
      <c r="O181" s="115">
        <v>21</v>
      </c>
      <c r="P181" s="115">
        <f t="shared" si="23"/>
        <v>0</v>
      </c>
      <c r="Q181" s="115">
        <f t="shared" si="24"/>
        <v>0</v>
      </c>
      <c r="R181" s="8"/>
      <c r="S181" s="8"/>
      <c r="T181" s="8"/>
    </row>
    <row r="182" spans="1:20" ht="11.25" outlineLevel="4" x14ac:dyDescent="0.2">
      <c r="A182" s="10"/>
      <c r="B182" s="108"/>
      <c r="C182" s="109">
        <v>6</v>
      </c>
      <c r="D182" s="110" t="s">
        <v>356</v>
      </c>
      <c r="E182" s="111" t="s">
        <v>507</v>
      </c>
      <c r="F182" s="112" t="s">
        <v>508</v>
      </c>
      <c r="G182" s="110" t="s">
        <v>359</v>
      </c>
      <c r="H182" s="113">
        <v>2636.5084209650786</v>
      </c>
      <c r="I182" s="125"/>
      <c r="J182" s="115">
        <f t="shared" si="20"/>
        <v>0</v>
      </c>
      <c r="K182" s="113"/>
      <c r="L182" s="113">
        <f t="shared" si="21"/>
        <v>0</v>
      </c>
      <c r="M182" s="113"/>
      <c r="N182" s="113">
        <f t="shared" si="22"/>
        <v>0</v>
      </c>
      <c r="O182" s="115">
        <v>21</v>
      </c>
      <c r="P182" s="115">
        <f t="shared" si="23"/>
        <v>0</v>
      </c>
      <c r="Q182" s="115">
        <f t="shared" si="24"/>
        <v>0</v>
      </c>
      <c r="R182" s="8"/>
      <c r="S182" s="8"/>
      <c r="T182" s="8"/>
    </row>
    <row r="183" spans="1:20" ht="11.25" outlineLevel="4" x14ac:dyDescent="0.2">
      <c r="A183" s="10"/>
      <c r="B183" s="108"/>
      <c r="C183" s="109">
        <v>7</v>
      </c>
      <c r="D183" s="110" t="s">
        <v>356</v>
      </c>
      <c r="E183" s="111" t="s">
        <v>360</v>
      </c>
      <c r="F183" s="112" t="s">
        <v>361</v>
      </c>
      <c r="G183" s="110" t="s">
        <v>359</v>
      </c>
      <c r="H183" s="113">
        <v>370.6331816</v>
      </c>
      <c r="I183" s="125"/>
      <c r="J183" s="115">
        <f t="shared" si="20"/>
        <v>0</v>
      </c>
      <c r="K183" s="113"/>
      <c r="L183" s="113">
        <f t="shared" si="21"/>
        <v>0</v>
      </c>
      <c r="M183" s="113"/>
      <c r="N183" s="113">
        <f t="shared" si="22"/>
        <v>0</v>
      </c>
      <c r="O183" s="115">
        <v>21</v>
      </c>
      <c r="P183" s="115">
        <f t="shared" si="23"/>
        <v>0</v>
      </c>
      <c r="Q183" s="115">
        <f t="shared" si="24"/>
        <v>0</v>
      </c>
      <c r="R183" s="8"/>
      <c r="S183" s="8"/>
      <c r="T183" s="8"/>
    </row>
    <row r="184" spans="1:20" ht="11.25" outlineLevel="4" x14ac:dyDescent="0.2">
      <c r="A184" s="10"/>
      <c r="B184" s="108"/>
      <c r="C184" s="109">
        <v>8</v>
      </c>
      <c r="D184" s="110" t="s">
        <v>356</v>
      </c>
      <c r="E184" s="111" t="s">
        <v>362</v>
      </c>
      <c r="F184" s="112" t="s">
        <v>363</v>
      </c>
      <c r="G184" s="110" t="s">
        <v>359</v>
      </c>
      <c r="H184" s="113">
        <v>370.6331816</v>
      </c>
      <c r="I184" s="125"/>
      <c r="J184" s="115">
        <f t="shared" si="20"/>
        <v>0</v>
      </c>
      <c r="K184" s="113"/>
      <c r="L184" s="113">
        <f t="shared" si="21"/>
        <v>0</v>
      </c>
      <c r="M184" s="113"/>
      <c r="N184" s="113">
        <f t="shared" si="22"/>
        <v>0</v>
      </c>
      <c r="O184" s="115">
        <v>21</v>
      </c>
      <c r="P184" s="115">
        <f t="shared" si="23"/>
        <v>0</v>
      </c>
      <c r="Q184" s="115">
        <f t="shared" si="24"/>
        <v>0</v>
      </c>
      <c r="R184" s="8"/>
      <c r="S184" s="8"/>
      <c r="T184" s="8"/>
    </row>
    <row r="185" spans="1:20" ht="11.25" outlineLevel="4" x14ac:dyDescent="0.2">
      <c r="A185" s="10"/>
      <c r="B185" s="108"/>
      <c r="C185" s="109">
        <v>9</v>
      </c>
      <c r="D185" s="110" t="s">
        <v>356</v>
      </c>
      <c r="E185" s="111" t="s">
        <v>379</v>
      </c>
      <c r="F185" s="112" t="s">
        <v>430</v>
      </c>
      <c r="G185" s="110" t="s">
        <v>359</v>
      </c>
      <c r="H185" s="113">
        <v>370.6331816</v>
      </c>
      <c r="I185" s="125"/>
      <c r="J185" s="115">
        <f t="shared" si="20"/>
        <v>0</v>
      </c>
      <c r="K185" s="113"/>
      <c r="L185" s="113">
        <f t="shared" si="21"/>
        <v>0</v>
      </c>
      <c r="M185" s="113"/>
      <c r="N185" s="113">
        <f t="shared" si="22"/>
        <v>0</v>
      </c>
      <c r="O185" s="115">
        <v>21</v>
      </c>
      <c r="P185" s="115">
        <f t="shared" si="23"/>
        <v>0</v>
      </c>
      <c r="Q185" s="115">
        <f t="shared" si="24"/>
        <v>0</v>
      </c>
      <c r="R185" s="8"/>
      <c r="S185" s="8"/>
      <c r="T185" s="8"/>
    </row>
    <row r="186" spans="1:20" ht="11.25" outlineLevel="4" x14ac:dyDescent="0.2">
      <c r="A186" s="10"/>
      <c r="B186" s="108"/>
      <c r="C186" s="109">
        <v>10</v>
      </c>
      <c r="D186" s="110" t="s">
        <v>356</v>
      </c>
      <c r="E186" s="111" t="s">
        <v>364</v>
      </c>
      <c r="F186" s="112" t="s">
        <v>365</v>
      </c>
      <c r="G186" s="110" t="s">
        <v>366</v>
      </c>
      <c r="H186" s="113">
        <v>1116.452</v>
      </c>
      <c r="I186" s="125"/>
      <c r="J186" s="115">
        <f t="shared" si="20"/>
        <v>0</v>
      </c>
      <c r="K186" s="113"/>
      <c r="L186" s="113">
        <f t="shared" si="21"/>
        <v>0</v>
      </c>
      <c r="M186" s="113"/>
      <c r="N186" s="113">
        <f t="shared" si="22"/>
        <v>0</v>
      </c>
      <c r="O186" s="115">
        <v>21</v>
      </c>
      <c r="P186" s="115">
        <f t="shared" si="23"/>
        <v>0</v>
      </c>
      <c r="Q186" s="115">
        <f t="shared" si="24"/>
        <v>0</v>
      </c>
      <c r="R186" s="8"/>
      <c r="S186" s="8"/>
      <c r="T186" s="8"/>
    </row>
    <row r="187" spans="1:20" outlineLevel="4" x14ac:dyDescent="0.15">
      <c r="B187" s="6"/>
      <c r="C187" s="6"/>
      <c r="D187" s="6"/>
      <c r="E187" s="6"/>
      <c r="F187" s="6"/>
      <c r="G187" s="6"/>
      <c r="H187" s="6"/>
      <c r="I187" s="8"/>
      <c r="J187" s="8"/>
      <c r="K187" s="6"/>
      <c r="L187" s="6"/>
      <c r="M187" s="6"/>
      <c r="N187" s="6"/>
      <c r="O187" s="6"/>
      <c r="P187" s="8"/>
      <c r="Q187" s="8"/>
    </row>
    <row r="188" spans="1:20" ht="10.5" outlineLevel="3" x14ac:dyDescent="0.15">
      <c r="A188" s="71" t="s">
        <v>117</v>
      </c>
      <c r="B188" s="101">
        <v>4</v>
      </c>
      <c r="C188" s="102"/>
      <c r="D188" s="103" t="s">
        <v>355</v>
      </c>
      <c r="E188" s="103"/>
      <c r="F188" s="104" t="s">
        <v>118</v>
      </c>
      <c r="G188" s="103"/>
      <c r="H188" s="105"/>
      <c r="I188" s="106"/>
      <c r="J188" s="73">
        <f>SUBTOTAL(9,J189:J192)</f>
        <v>0</v>
      </c>
      <c r="K188" s="105"/>
      <c r="L188" s="74">
        <f>SUBTOTAL(9,L189:L192)</f>
        <v>0</v>
      </c>
      <c r="M188" s="105"/>
      <c r="N188" s="74">
        <f>SUBTOTAL(9,N189:N192)</f>
        <v>0</v>
      </c>
      <c r="O188" s="107"/>
      <c r="P188" s="73">
        <f>SUBTOTAL(9,P189:P192)</f>
        <v>0</v>
      </c>
      <c r="Q188" s="73">
        <f>SUBTOTAL(9,Q189:Q192)</f>
        <v>0</v>
      </c>
      <c r="R188" s="6"/>
      <c r="S188" s="8"/>
      <c r="T188" s="8"/>
    </row>
    <row r="189" spans="1:20" ht="11.25" outlineLevel="4" x14ac:dyDescent="0.2">
      <c r="A189" s="10"/>
      <c r="B189" s="108"/>
      <c r="C189" s="109">
        <v>11</v>
      </c>
      <c r="D189" s="110" t="s">
        <v>356</v>
      </c>
      <c r="E189" s="111" t="s">
        <v>509</v>
      </c>
      <c r="F189" s="112" t="s">
        <v>510</v>
      </c>
      <c r="G189" s="110" t="s">
        <v>366</v>
      </c>
      <c r="H189" s="113">
        <v>766</v>
      </c>
      <c r="I189" s="125"/>
      <c r="J189" s="115">
        <f>H189*I189</f>
        <v>0</v>
      </c>
      <c r="K189" s="113"/>
      <c r="L189" s="113">
        <f>H189*K189</f>
        <v>0</v>
      </c>
      <c r="M189" s="113"/>
      <c r="N189" s="113">
        <f>H189*M189</f>
        <v>0</v>
      </c>
      <c r="O189" s="115">
        <v>21</v>
      </c>
      <c r="P189" s="115">
        <f>J189*(O189/100)</f>
        <v>0</v>
      </c>
      <c r="Q189" s="115">
        <f>J189+P189</f>
        <v>0</v>
      </c>
      <c r="R189" s="8"/>
      <c r="S189" s="8"/>
      <c r="T189" s="8"/>
    </row>
    <row r="190" spans="1:20" ht="11.25" outlineLevel="4" x14ac:dyDescent="0.2">
      <c r="A190" s="10"/>
      <c r="B190" s="108"/>
      <c r="C190" s="109">
        <v>12</v>
      </c>
      <c r="D190" s="110" t="s">
        <v>356</v>
      </c>
      <c r="E190" s="111" t="s">
        <v>511</v>
      </c>
      <c r="F190" s="112" t="s">
        <v>512</v>
      </c>
      <c r="G190" s="110" t="s">
        <v>359</v>
      </c>
      <c r="H190" s="113">
        <v>306.40000000000003</v>
      </c>
      <c r="I190" s="125"/>
      <c r="J190" s="115">
        <f>H190*I190</f>
        <v>0</v>
      </c>
      <c r="K190" s="113"/>
      <c r="L190" s="113">
        <f>H190*K190</f>
        <v>0</v>
      </c>
      <c r="M190" s="113"/>
      <c r="N190" s="113">
        <f>H190*M190</f>
        <v>0</v>
      </c>
      <c r="O190" s="115">
        <v>21</v>
      </c>
      <c r="P190" s="115">
        <f>J190*(O190/100)</f>
        <v>0</v>
      </c>
      <c r="Q190" s="115">
        <f>J190+P190</f>
        <v>0</v>
      </c>
      <c r="R190" s="8"/>
      <c r="S190" s="8"/>
      <c r="T190" s="8"/>
    </row>
    <row r="191" spans="1:20" ht="11.25" outlineLevel="4" x14ac:dyDescent="0.2">
      <c r="A191" s="10"/>
      <c r="B191" s="108"/>
      <c r="C191" s="109">
        <v>13</v>
      </c>
      <c r="D191" s="110" t="s">
        <v>356</v>
      </c>
      <c r="E191" s="111" t="s">
        <v>513</v>
      </c>
      <c r="F191" s="112" t="s">
        <v>514</v>
      </c>
      <c r="G191" s="110" t="s">
        <v>359</v>
      </c>
      <c r="H191" s="113">
        <v>306.40000000000003</v>
      </c>
      <c r="I191" s="125"/>
      <c r="J191" s="115">
        <f>H191*I191</f>
        <v>0</v>
      </c>
      <c r="K191" s="113"/>
      <c r="L191" s="113">
        <f>H191*K191</f>
        <v>0</v>
      </c>
      <c r="M191" s="113"/>
      <c r="N191" s="113">
        <f>H191*M191</f>
        <v>0</v>
      </c>
      <c r="O191" s="115">
        <v>21</v>
      </c>
      <c r="P191" s="115">
        <f>J191*(O191/100)</f>
        <v>0</v>
      </c>
      <c r="Q191" s="115">
        <f>J191+P191</f>
        <v>0</v>
      </c>
      <c r="R191" s="8"/>
      <c r="S191" s="8"/>
      <c r="T191" s="8"/>
    </row>
    <row r="192" spans="1:20" outlineLevel="4" x14ac:dyDescent="0.15">
      <c r="B192" s="6"/>
      <c r="C192" s="6"/>
      <c r="D192" s="6"/>
      <c r="E192" s="6"/>
      <c r="F192" s="6"/>
      <c r="G192" s="6"/>
      <c r="H192" s="6"/>
      <c r="I192" s="8"/>
      <c r="J192" s="8"/>
      <c r="K192" s="6"/>
      <c r="L192" s="6"/>
      <c r="M192" s="6"/>
      <c r="N192" s="6"/>
      <c r="O192" s="6"/>
      <c r="P192" s="8"/>
      <c r="Q192" s="8"/>
    </row>
    <row r="193" spans="1:20" ht="10.5" outlineLevel="3" x14ac:dyDescent="0.15">
      <c r="A193" s="71" t="s">
        <v>119</v>
      </c>
      <c r="B193" s="101">
        <v>4</v>
      </c>
      <c r="C193" s="102"/>
      <c r="D193" s="103" t="s">
        <v>355</v>
      </c>
      <c r="E193" s="103"/>
      <c r="F193" s="104" t="s">
        <v>42</v>
      </c>
      <c r="G193" s="103"/>
      <c r="H193" s="105"/>
      <c r="I193" s="106"/>
      <c r="J193" s="73">
        <f>SUBTOTAL(9,J194:J201)</f>
        <v>0</v>
      </c>
      <c r="K193" s="105"/>
      <c r="L193" s="74">
        <f>SUBTOTAL(9,L194:L201)</f>
        <v>0</v>
      </c>
      <c r="M193" s="105"/>
      <c r="N193" s="74">
        <f>SUBTOTAL(9,N194:N201)</f>
        <v>0</v>
      </c>
      <c r="O193" s="107"/>
      <c r="P193" s="73">
        <f>SUBTOTAL(9,P194:P201)</f>
        <v>0</v>
      </c>
      <c r="Q193" s="73">
        <f>SUBTOTAL(9,Q194:Q201)</f>
        <v>0</v>
      </c>
      <c r="R193" s="6"/>
      <c r="S193" s="8"/>
      <c r="T193" s="8"/>
    </row>
    <row r="194" spans="1:20" ht="22.5" outlineLevel="4" x14ac:dyDescent="0.2">
      <c r="A194" s="10"/>
      <c r="B194" s="108"/>
      <c r="C194" s="109">
        <v>14</v>
      </c>
      <c r="D194" s="110" t="s">
        <v>356</v>
      </c>
      <c r="E194" s="111" t="s">
        <v>367</v>
      </c>
      <c r="F194" s="112" t="s">
        <v>368</v>
      </c>
      <c r="G194" s="110" t="s">
        <v>359</v>
      </c>
      <c r="H194" s="113">
        <v>2265.875</v>
      </c>
      <c r="I194" s="125"/>
      <c r="J194" s="115">
        <f t="shared" ref="J194:J200" si="25">H194*I194</f>
        <v>0</v>
      </c>
      <c r="K194" s="113"/>
      <c r="L194" s="113">
        <f t="shared" ref="L194:L200" si="26">H194*K194</f>
        <v>0</v>
      </c>
      <c r="M194" s="113"/>
      <c r="N194" s="113">
        <f t="shared" ref="N194:N200" si="27">H194*M194</f>
        <v>0</v>
      </c>
      <c r="O194" s="115">
        <v>21</v>
      </c>
      <c r="P194" s="115">
        <f t="shared" ref="P194:P200" si="28">J194*(O194/100)</f>
        <v>0</v>
      </c>
      <c r="Q194" s="115">
        <f t="shared" ref="Q194:Q200" si="29">J194+P194</f>
        <v>0</v>
      </c>
      <c r="R194" s="8"/>
      <c r="S194" s="8"/>
      <c r="T194" s="8"/>
    </row>
    <row r="195" spans="1:20" ht="22.5" outlineLevel="4" x14ac:dyDescent="0.2">
      <c r="A195" s="10"/>
      <c r="B195" s="108"/>
      <c r="C195" s="109">
        <v>15</v>
      </c>
      <c r="D195" s="110" t="s">
        <v>356</v>
      </c>
      <c r="E195" s="111" t="s">
        <v>369</v>
      </c>
      <c r="F195" s="112" t="s">
        <v>370</v>
      </c>
      <c r="G195" s="110" t="s">
        <v>359</v>
      </c>
      <c r="H195" s="113">
        <v>1132.9375</v>
      </c>
      <c r="I195" s="125"/>
      <c r="J195" s="115">
        <f t="shared" si="25"/>
        <v>0</v>
      </c>
      <c r="K195" s="113"/>
      <c r="L195" s="113">
        <f t="shared" si="26"/>
        <v>0</v>
      </c>
      <c r="M195" s="113"/>
      <c r="N195" s="113">
        <f t="shared" si="27"/>
        <v>0</v>
      </c>
      <c r="O195" s="115">
        <v>21</v>
      </c>
      <c r="P195" s="115">
        <f t="shared" si="28"/>
        <v>0</v>
      </c>
      <c r="Q195" s="115">
        <f t="shared" si="29"/>
        <v>0</v>
      </c>
      <c r="R195" s="8"/>
      <c r="S195" s="8"/>
      <c r="T195" s="8"/>
    </row>
    <row r="196" spans="1:20" ht="22.5" outlineLevel="4" x14ac:dyDescent="0.2">
      <c r="A196" s="10"/>
      <c r="B196" s="108"/>
      <c r="C196" s="109">
        <v>16</v>
      </c>
      <c r="D196" s="110" t="s">
        <v>356</v>
      </c>
      <c r="E196" s="111" t="s">
        <v>371</v>
      </c>
      <c r="F196" s="112" t="s">
        <v>372</v>
      </c>
      <c r="G196" s="110" t="s">
        <v>359</v>
      </c>
      <c r="H196" s="113">
        <v>6306.1874999999991</v>
      </c>
      <c r="I196" s="125"/>
      <c r="J196" s="115">
        <f t="shared" si="25"/>
        <v>0</v>
      </c>
      <c r="K196" s="113"/>
      <c r="L196" s="113">
        <f t="shared" si="26"/>
        <v>0</v>
      </c>
      <c r="M196" s="113"/>
      <c r="N196" s="113">
        <f t="shared" si="27"/>
        <v>0</v>
      </c>
      <c r="O196" s="115">
        <v>21</v>
      </c>
      <c r="P196" s="115">
        <f t="shared" si="28"/>
        <v>0</v>
      </c>
      <c r="Q196" s="115">
        <f t="shared" si="29"/>
        <v>0</v>
      </c>
      <c r="R196" s="8"/>
      <c r="S196" s="8"/>
      <c r="T196" s="8"/>
    </row>
    <row r="197" spans="1:20" ht="11.25" outlineLevel="4" x14ac:dyDescent="0.2">
      <c r="A197" s="10"/>
      <c r="B197" s="108"/>
      <c r="C197" s="109">
        <v>17</v>
      </c>
      <c r="D197" s="110" t="s">
        <v>356</v>
      </c>
      <c r="E197" s="111" t="s">
        <v>360</v>
      </c>
      <c r="F197" s="112" t="s">
        <v>361</v>
      </c>
      <c r="G197" s="110" t="s">
        <v>359</v>
      </c>
      <c r="H197" s="113">
        <v>1132.9375</v>
      </c>
      <c r="I197" s="125"/>
      <c r="J197" s="115">
        <f t="shared" si="25"/>
        <v>0</v>
      </c>
      <c r="K197" s="113"/>
      <c r="L197" s="113">
        <f t="shared" si="26"/>
        <v>0</v>
      </c>
      <c r="M197" s="113"/>
      <c r="N197" s="113">
        <f t="shared" si="27"/>
        <v>0</v>
      </c>
      <c r="O197" s="115">
        <v>21</v>
      </c>
      <c r="P197" s="115">
        <f t="shared" si="28"/>
        <v>0</v>
      </c>
      <c r="Q197" s="115">
        <f t="shared" si="29"/>
        <v>0</v>
      </c>
      <c r="R197" s="8"/>
      <c r="S197" s="8"/>
      <c r="T197" s="8"/>
    </row>
    <row r="198" spans="1:20" ht="11.25" outlineLevel="4" x14ac:dyDescent="0.2">
      <c r="A198" s="10"/>
      <c r="B198" s="108"/>
      <c r="C198" s="109">
        <v>18</v>
      </c>
      <c r="D198" s="110" t="s">
        <v>356</v>
      </c>
      <c r="E198" s="111" t="s">
        <v>373</v>
      </c>
      <c r="F198" s="112" t="s">
        <v>374</v>
      </c>
      <c r="G198" s="110" t="s">
        <v>375</v>
      </c>
      <c r="H198" s="113">
        <v>2039.2874999999999</v>
      </c>
      <c r="I198" s="125"/>
      <c r="J198" s="115">
        <f t="shared" si="25"/>
        <v>0</v>
      </c>
      <c r="K198" s="113"/>
      <c r="L198" s="113">
        <f t="shared" si="26"/>
        <v>0</v>
      </c>
      <c r="M198" s="113"/>
      <c r="N198" s="113">
        <f t="shared" si="27"/>
        <v>0</v>
      </c>
      <c r="O198" s="115">
        <v>21</v>
      </c>
      <c r="P198" s="115">
        <f t="shared" si="28"/>
        <v>0</v>
      </c>
      <c r="Q198" s="115">
        <f t="shared" si="29"/>
        <v>0</v>
      </c>
      <c r="R198" s="8"/>
      <c r="S198" s="8"/>
      <c r="T198" s="8"/>
    </row>
    <row r="199" spans="1:20" ht="11.25" outlineLevel="4" x14ac:dyDescent="0.2">
      <c r="A199" s="10"/>
      <c r="B199" s="108"/>
      <c r="C199" s="109">
        <v>19</v>
      </c>
      <c r="D199" s="110" t="s">
        <v>356</v>
      </c>
      <c r="E199" s="111" t="s">
        <v>376</v>
      </c>
      <c r="F199" s="112" t="s">
        <v>377</v>
      </c>
      <c r="G199" s="110" t="s">
        <v>359</v>
      </c>
      <c r="H199" s="113">
        <v>1132.9375</v>
      </c>
      <c r="I199" s="125"/>
      <c r="J199" s="115">
        <f t="shared" si="25"/>
        <v>0</v>
      </c>
      <c r="K199" s="113"/>
      <c r="L199" s="113">
        <f t="shared" si="26"/>
        <v>0</v>
      </c>
      <c r="M199" s="113"/>
      <c r="N199" s="113">
        <f t="shared" si="27"/>
        <v>0</v>
      </c>
      <c r="O199" s="115">
        <v>21</v>
      </c>
      <c r="P199" s="115">
        <f t="shared" si="28"/>
        <v>0</v>
      </c>
      <c r="Q199" s="115">
        <f t="shared" si="29"/>
        <v>0</v>
      </c>
      <c r="R199" s="8"/>
      <c r="S199" s="8"/>
      <c r="T199" s="8"/>
    </row>
    <row r="200" spans="1:20" ht="11.25" outlineLevel="4" x14ac:dyDescent="0.2">
      <c r="A200" s="10"/>
      <c r="B200" s="108"/>
      <c r="C200" s="109">
        <v>20</v>
      </c>
      <c r="D200" s="110" t="s">
        <v>356</v>
      </c>
      <c r="E200" s="111" t="s">
        <v>362</v>
      </c>
      <c r="F200" s="112" t="s">
        <v>378</v>
      </c>
      <c r="G200" s="110" t="s">
        <v>359</v>
      </c>
      <c r="H200" s="113">
        <v>1132.9375</v>
      </c>
      <c r="I200" s="125"/>
      <c r="J200" s="115">
        <f t="shared" si="25"/>
        <v>0</v>
      </c>
      <c r="K200" s="113"/>
      <c r="L200" s="113">
        <f t="shared" si="26"/>
        <v>0</v>
      </c>
      <c r="M200" s="113"/>
      <c r="N200" s="113">
        <f t="shared" si="27"/>
        <v>0</v>
      </c>
      <c r="O200" s="115">
        <v>21</v>
      </c>
      <c r="P200" s="115">
        <f t="shared" si="28"/>
        <v>0</v>
      </c>
      <c r="Q200" s="115">
        <f t="shared" si="29"/>
        <v>0</v>
      </c>
      <c r="R200" s="8"/>
      <c r="S200" s="8"/>
      <c r="T200" s="8"/>
    </row>
    <row r="201" spans="1:20" outlineLevel="4" x14ac:dyDescent="0.15">
      <c r="B201" s="6"/>
      <c r="C201" s="6"/>
      <c r="D201" s="6"/>
      <c r="E201" s="6"/>
      <c r="F201" s="6"/>
      <c r="G201" s="6"/>
      <c r="H201" s="6"/>
      <c r="I201" s="8"/>
      <c r="J201" s="8"/>
      <c r="K201" s="6"/>
      <c r="L201" s="6"/>
      <c r="M201" s="6"/>
      <c r="N201" s="6"/>
      <c r="O201" s="6"/>
      <c r="P201" s="8"/>
      <c r="Q201" s="8"/>
    </row>
    <row r="202" spans="1:20" ht="10.5" outlineLevel="3" x14ac:dyDescent="0.15">
      <c r="A202" s="71" t="s">
        <v>120</v>
      </c>
      <c r="B202" s="101">
        <v>4</v>
      </c>
      <c r="C202" s="102"/>
      <c r="D202" s="103" t="s">
        <v>355</v>
      </c>
      <c r="E202" s="103"/>
      <c r="F202" s="104" t="s">
        <v>121</v>
      </c>
      <c r="G202" s="103"/>
      <c r="H202" s="105"/>
      <c r="I202" s="106"/>
      <c r="J202" s="73">
        <f>SUBTOTAL(9,J203:J204)</f>
        <v>0</v>
      </c>
      <c r="K202" s="105"/>
      <c r="L202" s="74">
        <f>SUBTOTAL(9,L203:L204)</f>
        <v>0</v>
      </c>
      <c r="M202" s="105"/>
      <c r="N202" s="74">
        <f>SUBTOTAL(9,N203:N204)</f>
        <v>0</v>
      </c>
      <c r="O202" s="107"/>
      <c r="P202" s="73">
        <f>SUBTOTAL(9,P203:P204)</f>
        <v>0</v>
      </c>
      <c r="Q202" s="73">
        <f>SUBTOTAL(9,Q203:Q204)</f>
        <v>0</v>
      </c>
      <c r="R202" s="6"/>
      <c r="S202" s="8"/>
      <c r="T202" s="8"/>
    </row>
    <row r="203" spans="1:20" ht="11.25" outlineLevel="4" x14ac:dyDescent="0.2">
      <c r="A203" s="10"/>
      <c r="B203" s="108"/>
      <c r="C203" s="109">
        <v>21</v>
      </c>
      <c r="D203" s="110" t="s">
        <v>356</v>
      </c>
      <c r="E203" s="111" t="s">
        <v>515</v>
      </c>
      <c r="F203" s="112" t="s">
        <v>516</v>
      </c>
      <c r="G203" s="110" t="s">
        <v>366</v>
      </c>
      <c r="H203" s="113">
        <v>1062.3399999999999</v>
      </c>
      <c r="I203" s="125"/>
      <c r="J203" s="115">
        <f>H203*I203</f>
        <v>0</v>
      </c>
      <c r="K203" s="113"/>
      <c r="L203" s="113">
        <f>H203*K203</f>
        <v>0</v>
      </c>
      <c r="M203" s="113"/>
      <c r="N203" s="113">
        <f>H203*M203</f>
        <v>0</v>
      </c>
      <c r="O203" s="115">
        <v>21</v>
      </c>
      <c r="P203" s="115">
        <f>J203*(O203/100)</f>
        <v>0</v>
      </c>
      <c r="Q203" s="115">
        <f>J203+P203</f>
        <v>0</v>
      </c>
      <c r="R203" s="8"/>
      <c r="S203" s="8"/>
      <c r="T203" s="8"/>
    </row>
    <row r="204" spans="1:20" outlineLevel="4" x14ac:dyDescent="0.15">
      <c r="B204" s="6"/>
      <c r="C204" s="6"/>
      <c r="D204" s="6"/>
      <c r="E204" s="6"/>
      <c r="F204" s="6"/>
      <c r="G204" s="6"/>
      <c r="H204" s="6"/>
      <c r="I204" s="8"/>
      <c r="J204" s="8"/>
      <c r="K204" s="6"/>
      <c r="L204" s="6"/>
      <c r="M204" s="6"/>
      <c r="N204" s="6"/>
      <c r="O204" s="6"/>
      <c r="P204" s="8"/>
      <c r="Q204" s="8"/>
    </row>
    <row r="205" spans="1:20" ht="11.25" outlineLevel="2" x14ac:dyDescent="0.2">
      <c r="A205" s="67" t="s">
        <v>122</v>
      </c>
      <c r="B205" s="94">
        <v>3</v>
      </c>
      <c r="C205" s="95"/>
      <c r="D205" s="96" t="s">
        <v>354</v>
      </c>
      <c r="E205" s="96"/>
      <c r="F205" s="97" t="s">
        <v>123</v>
      </c>
      <c r="G205" s="96"/>
      <c r="H205" s="98"/>
      <c r="I205" s="99"/>
      <c r="J205" s="69">
        <f>SUBTOTAL(9,J206:J210)</f>
        <v>0</v>
      </c>
      <c r="K205" s="98"/>
      <c r="L205" s="70">
        <f>SUBTOTAL(9,L206:L210)</f>
        <v>79.668174239999985</v>
      </c>
      <c r="M205" s="98"/>
      <c r="N205" s="70">
        <f>SUBTOTAL(9,N206:N210)</f>
        <v>0</v>
      </c>
      <c r="O205" s="100"/>
      <c r="P205" s="69">
        <f>SUBTOTAL(9,P206:P210)</f>
        <v>0</v>
      </c>
      <c r="Q205" s="69">
        <f>SUBTOTAL(9,Q206:Q210)</f>
        <v>0</v>
      </c>
      <c r="R205" s="6"/>
      <c r="S205" s="8"/>
      <c r="T205" s="8"/>
    </row>
    <row r="206" spans="1:20" ht="10.5" outlineLevel="3" x14ac:dyDescent="0.15">
      <c r="A206" s="71" t="s">
        <v>124</v>
      </c>
      <c r="B206" s="101">
        <v>4</v>
      </c>
      <c r="C206" s="102"/>
      <c r="D206" s="103" t="s">
        <v>355</v>
      </c>
      <c r="E206" s="103"/>
      <c r="F206" s="104" t="s">
        <v>125</v>
      </c>
      <c r="G206" s="103"/>
      <c r="H206" s="105"/>
      <c r="I206" s="106"/>
      <c r="J206" s="73">
        <f>SUBTOTAL(9,J207:J210)</f>
        <v>0</v>
      </c>
      <c r="K206" s="105"/>
      <c r="L206" s="74">
        <f>SUBTOTAL(9,L207:L210)</f>
        <v>79.668174239999985</v>
      </c>
      <c r="M206" s="105"/>
      <c r="N206" s="74">
        <f>SUBTOTAL(9,N207:N210)</f>
        <v>0</v>
      </c>
      <c r="O206" s="107"/>
      <c r="P206" s="73">
        <f>SUBTOTAL(9,P207:P210)</f>
        <v>0</v>
      </c>
      <c r="Q206" s="73">
        <f>SUBTOTAL(9,Q207:Q210)</f>
        <v>0</v>
      </c>
      <c r="R206" s="6"/>
      <c r="S206" s="8"/>
      <c r="T206" s="8"/>
    </row>
    <row r="207" spans="1:20" ht="11.25" outlineLevel="4" x14ac:dyDescent="0.2">
      <c r="A207" s="10"/>
      <c r="B207" s="108"/>
      <c r="C207" s="109">
        <v>22</v>
      </c>
      <c r="D207" s="110" t="s">
        <v>356</v>
      </c>
      <c r="E207" s="111" t="s">
        <v>517</v>
      </c>
      <c r="F207" s="112" t="s">
        <v>518</v>
      </c>
      <c r="G207" s="110" t="s">
        <v>359</v>
      </c>
      <c r="H207" s="113">
        <v>48.744599999999998</v>
      </c>
      <c r="I207" s="125"/>
      <c r="J207" s="115">
        <f>H207*I207</f>
        <v>0</v>
      </c>
      <c r="K207" s="113">
        <v>1.63</v>
      </c>
      <c r="L207" s="113">
        <f>H207*K207</f>
        <v>79.453697999999989</v>
      </c>
      <c r="M207" s="113"/>
      <c r="N207" s="113">
        <f>H207*M207</f>
        <v>0</v>
      </c>
      <c r="O207" s="115">
        <v>21</v>
      </c>
      <c r="P207" s="115">
        <f>J207*(O207/100)</f>
        <v>0</v>
      </c>
      <c r="Q207" s="115">
        <f>J207+P207</f>
        <v>0</v>
      </c>
      <c r="R207" s="8"/>
      <c r="S207" s="8"/>
      <c r="T207" s="8"/>
    </row>
    <row r="208" spans="1:20" ht="11.25" outlineLevel="4" x14ac:dyDescent="0.2">
      <c r="A208" s="10"/>
      <c r="B208" s="108"/>
      <c r="C208" s="109">
        <v>23</v>
      </c>
      <c r="D208" s="110" t="s">
        <v>356</v>
      </c>
      <c r="E208" s="111" t="s">
        <v>519</v>
      </c>
      <c r="F208" s="112" t="s">
        <v>520</v>
      </c>
      <c r="G208" s="110" t="s">
        <v>443</v>
      </c>
      <c r="H208" s="113">
        <v>162.482</v>
      </c>
      <c r="I208" s="125"/>
      <c r="J208" s="115">
        <f>H208*I208</f>
        <v>0</v>
      </c>
      <c r="K208" s="113">
        <v>1.16E-3</v>
      </c>
      <c r="L208" s="113">
        <f>H208*K208</f>
        <v>0.18847912</v>
      </c>
      <c r="M208" s="113"/>
      <c r="N208" s="113">
        <f>H208*M208</f>
        <v>0</v>
      </c>
      <c r="O208" s="115">
        <v>21</v>
      </c>
      <c r="P208" s="115">
        <f>J208*(O208/100)</f>
        <v>0</v>
      </c>
      <c r="Q208" s="115">
        <f>J208+P208</f>
        <v>0</v>
      </c>
      <c r="R208" s="8"/>
      <c r="S208" s="8"/>
      <c r="T208" s="8"/>
    </row>
    <row r="209" spans="1:20" ht="11.25" outlineLevel="4" x14ac:dyDescent="0.2">
      <c r="A209" s="10"/>
      <c r="B209" s="108"/>
      <c r="C209" s="109">
        <v>24</v>
      </c>
      <c r="D209" s="110" t="s">
        <v>356</v>
      </c>
      <c r="E209" s="111" t="s">
        <v>521</v>
      </c>
      <c r="F209" s="112" t="s">
        <v>522</v>
      </c>
      <c r="G209" s="110" t="s">
        <v>443</v>
      </c>
      <c r="H209" s="113">
        <v>162.482</v>
      </c>
      <c r="I209" s="125"/>
      <c r="J209" s="115">
        <f>H209*I209</f>
        <v>0</v>
      </c>
      <c r="K209" s="113">
        <v>1.6000000000000001E-4</v>
      </c>
      <c r="L209" s="113">
        <f>H209*K209</f>
        <v>2.5997120000000002E-2</v>
      </c>
      <c r="M209" s="113"/>
      <c r="N209" s="113">
        <f>H209*M209</f>
        <v>0</v>
      </c>
      <c r="O209" s="115">
        <v>21</v>
      </c>
      <c r="P209" s="115">
        <f>J209*(O209/100)</f>
        <v>0</v>
      </c>
      <c r="Q209" s="115">
        <f>J209+P209</f>
        <v>0</v>
      </c>
      <c r="R209" s="8"/>
      <c r="S209" s="8"/>
      <c r="T209" s="8"/>
    </row>
    <row r="210" spans="1:20" outlineLevel="4" x14ac:dyDescent="0.15">
      <c r="B210" s="6"/>
      <c r="C210" s="6"/>
      <c r="D210" s="6"/>
      <c r="E210" s="6"/>
      <c r="F210" s="6"/>
      <c r="G210" s="6"/>
      <c r="H210" s="6"/>
      <c r="I210" s="8"/>
      <c r="J210" s="8"/>
      <c r="K210" s="6"/>
      <c r="L210" s="6"/>
      <c r="M210" s="6"/>
      <c r="N210" s="6"/>
      <c r="O210" s="6"/>
      <c r="P210" s="8"/>
      <c r="Q210" s="8"/>
    </row>
    <row r="211" spans="1:20" ht="11.25" outlineLevel="2" x14ac:dyDescent="0.2">
      <c r="A211" s="67" t="s">
        <v>126</v>
      </c>
      <c r="B211" s="94">
        <v>3</v>
      </c>
      <c r="C211" s="95"/>
      <c r="D211" s="96" t="s">
        <v>354</v>
      </c>
      <c r="E211" s="96"/>
      <c r="F211" s="97" t="s">
        <v>46</v>
      </c>
      <c r="G211" s="96"/>
      <c r="H211" s="98"/>
      <c r="I211" s="99"/>
      <c r="J211" s="69">
        <f>SUBTOTAL(9,J212:J216)</f>
        <v>0</v>
      </c>
      <c r="K211" s="98"/>
      <c r="L211" s="70">
        <f>SUBTOTAL(9,L212:L216)</f>
        <v>0</v>
      </c>
      <c r="M211" s="98"/>
      <c r="N211" s="70">
        <f>SUBTOTAL(9,N212:N216)</f>
        <v>0</v>
      </c>
      <c r="O211" s="100"/>
      <c r="P211" s="69">
        <f>SUBTOTAL(9,P212:P216)</f>
        <v>0</v>
      </c>
      <c r="Q211" s="69">
        <f>SUBTOTAL(9,Q212:Q216)</f>
        <v>0</v>
      </c>
      <c r="R211" s="6"/>
      <c r="S211" s="8"/>
      <c r="T211" s="8"/>
    </row>
    <row r="212" spans="1:20" ht="10.5" outlineLevel="3" x14ac:dyDescent="0.15">
      <c r="A212" s="71" t="s">
        <v>127</v>
      </c>
      <c r="B212" s="101">
        <v>4</v>
      </c>
      <c r="C212" s="102"/>
      <c r="D212" s="103" t="s">
        <v>355</v>
      </c>
      <c r="E212" s="103"/>
      <c r="F212" s="104" t="s">
        <v>48</v>
      </c>
      <c r="G212" s="103"/>
      <c r="H212" s="105"/>
      <c r="I212" s="106"/>
      <c r="J212" s="73">
        <f>SUBTOTAL(9,J213:J216)</f>
        <v>0</v>
      </c>
      <c r="K212" s="105"/>
      <c r="L212" s="74">
        <f>SUBTOTAL(9,L213:L216)</f>
        <v>0</v>
      </c>
      <c r="M212" s="105"/>
      <c r="N212" s="74">
        <f>SUBTOTAL(9,N213:N216)</f>
        <v>0</v>
      </c>
      <c r="O212" s="107"/>
      <c r="P212" s="73">
        <f>SUBTOTAL(9,P213:P216)</f>
        <v>0</v>
      </c>
      <c r="Q212" s="73">
        <f>SUBTOTAL(9,Q213:Q216)</f>
        <v>0</v>
      </c>
      <c r="R212" s="6"/>
      <c r="S212" s="8"/>
      <c r="T212" s="8"/>
    </row>
    <row r="213" spans="1:20" ht="11.25" outlineLevel="4" x14ac:dyDescent="0.2">
      <c r="A213" s="10"/>
      <c r="B213" s="108"/>
      <c r="C213" s="109">
        <v>25</v>
      </c>
      <c r="D213" s="110" t="s">
        <v>356</v>
      </c>
      <c r="E213" s="111" t="s">
        <v>523</v>
      </c>
      <c r="F213" s="112" t="s">
        <v>524</v>
      </c>
      <c r="G213" s="110" t="s">
        <v>525</v>
      </c>
      <c r="H213" s="113">
        <v>2</v>
      </c>
      <c r="I213" s="125"/>
      <c r="J213" s="115">
        <f>H213*I213</f>
        <v>0</v>
      </c>
      <c r="K213" s="113"/>
      <c r="L213" s="113">
        <f>H213*K213</f>
        <v>0</v>
      </c>
      <c r="M213" s="113"/>
      <c r="N213" s="113">
        <f>H213*M213</f>
        <v>0</v>
      </c>
      <c r="O213" s="115">
        <v>21</v>
      </c>
      <c r="P213" s="115">
        <f>J213*(O213/100)</f>
        <v>0</v>
      </c>
      <c r="Q213" s="115">
        <f>J213+P213</f>
        <v>0</v>
      </c>
      <c r="R213" s="8"/>
      <c r="S213" s="8"/>
      <c r="T213" s="8"/>
    </row>
    <row r="214" spans="1:20" ht="22.5" outlineLevel="4" x14ac:dyDescent="0.2">
      <c r="A214" s="10"/>
      <c r="B214" s="108"/>
      <c r="C214" s="109">
        <v>26</v>
      </c>
      <c r="D214" s="110" t="s">
        <v>356</v>
      </c>
      <c r="E214" s="111" t="s">
        <v>526</v>
      </c>
      <c r="F214" s="112" t="s">
        <v>527</v>
      </c>
      <c r="G214" s="110" t="s">
        <v>525</v>
      </c>
      <c r="H214" s="113">
        <v>2</v>
      </c>
      <c r="I214" s="114">
        <v>0</v>
      </c>
      <c r="J214" s="115">
        <f>H214*I214</f>
        <v>0</v>
      </c>
      <c r="K214" s="113"/>
      <c r="L214" s="113">
        <f>H214*K214</f>
        <v>0</v>
      </c>
      <c r="M214" s="113"/>
      <c r="N214" s="113">
        <f>H214*M214</f>
        <v>0</v>
      </c>
      <c r="O214" s="115">
        <v>21</v>
      </c>
      <c r="P214" s="115">
        <f>J214*(O214/100)</f>
        <v>0</v>
      </c>
      <c r="Q214" s="115">
        <f>J214+P214</f>
        <v>0</v>
      </c>
      <c r="R214" s="8"/>
      <c r="S214" s="8"/>
      <c r="T214" s="8"/>
    </row>
    <row r="215" spans="1:20" ht="22.5" outlineLevel="4" x14ac:dyDescent="0.2">
      <c r="A215" s="10"/>
      <c r="B215" s="108"/>
      <c r="C215" s="109">
        <v>28</v>
      </c>
      <c r="D215" s="110" t="s">
        <v>356</v>
      </c>
      <c r="E215" s="111" t="s">
        <v>528</v>
      </c>
      <c r="F215" s="112" t="s">
        <v>529</v>
      </c>
      <c r="G215" s="110" t="s">
        <v>525</v>
      </c>
      <c r="H215" s="113">
        <v>1</v>
      </c>
      <c r="I215" s="114">
        <v>0</v>
      </c>
      <c r="J215" s="115">
        <f>H215*I215</f>
        <v>0</v>
      </c>
      <c r="K215" s="113"/>
      <c r="L215" s="113">
        <f>H215*K215</f>
        <v>0</v>
      </c>
      <c r="M215" s="113"/>
      <c r="N215" s="113">
        <f>H215*M215</f>
        <v>0</v>
      </c>
      <c r="O215" s="115">
        <v>21</v>
      </c>
      <c r="P215" s="115">
        <f>J215*(O215/100)</f>
        <v>0</v>
      </c>
      <c r="Q215" s="115">
        <f>J215+P215</f>
        <v>0</v>
      </c>
      <c r="R215" s="8"/>
      <c r="S215" s="8"/>
      <c r="T215" s="8"/>
    </row>
    <row r="216" spans="1:20" outlineLevel="4" x14ac:dyDescent="0.15">
      <c r="B216" s="6"/>
      <c r="C216" s="6"/>
      <c r="D216" s="6"/>
      <c r="E216" s="6"/>
      <c r="F216" s="6"/>
      <c r="G216" s="6"/>
      <c r="H216" s="6"/>
      <c r="I216" s="8"/>
      <c r="J216" s="8"/>
      <c r="K216" s="6"/>
      <c r="L216" s="6"/>
      <c r="M216" s="6"/>
      <c r="N216" s="6"/>
      <c r="O216" s="6"/>
      <c r="P216" s="8"/>
      <c r="Q216" s="8"/>
    </row>
    <row r="217" spans="1:20" ht="11.25" outlineLevel="2" x14ac:dyDescent="0.2">
      <c r="A217" s="67" t="s">
        <v>128</v>
      </c>
      <c r="B217" s="94">
        <v>3</v>
      </c>
      <c r="C217" s="95"/>
      <c r="D217" s="96" t="s">
        <v>354</v>
      </c>
      <c r="E217" s="96"/>
      <c r="F217" s="97" t="s">
        <v>50</v>
      </c>
      <c r="G217" s="96"/>
      <c r="H217" s="98"/>
      <c r="I217" s="99"/>
      <c r="J217" s="69">
        <f>SUBTOTAL(9,J218:J226)</f>
        <v>0</v>
      </c>
      <c r="K217" s="98"/>
      <c r="L217" s="70">
        <f>SUBTOTAL(9,L218:L226)</f>
        <v>2180.2223833366479</v>
      </c>
      <c r="M217" s="98"/>
      <c r="N217" s="70">
        <f>SUBTOTAL(9,N218:N226)</f>
        <v>0</v>
      </c>
      <c r="O217" s="100"/>
      <c r="P217" s="69">
        <f>SUBTOTAL(9,P218:P226)</f>
        <v>0</v>
      </c>
      <c r="Q217" s="69">
        <f>SUBTOTAL(9,Q218:Q226)</f>
        <v>0</v>
      </c>
      <c r="R217" s="6"/>
      <c r="S217" s="8"/>
      <c r="T217" s="8"/>
    </row>
    <row r="218" spans="1:20" ht="10.5" outlineLevel="3" x14ac:dyDescent="0.15">
      <c r="A218" s="71" t="s">
        <v>129</v>
      </c>
      <c r="B218" s="101">
        <v>4</v>
      </c>
      <c r="C218" s="102"/>
      <c r="D218" s="103" t="s">
        <v>355</v>
      </c>
      <c r="E218" s="103"/>
      <c r="F218" s="104" t="s">
        <v>52</v>
      </c>
      <c r="G218" s="103"/>
      <c r="H218" s="105"/>
      <c r="I218" s="106"/>
      <c r="J218" s="73">
        <f>SUBTOTAL(9,J219:J226)</f>
        <v>0</v>
      </c>
      <c r="K218" s="105"/>
      <c r="L218" s="74">
        <f>SUBTOTAL(9,L219:L226)</f>
        <v>2180.2223833366479</v>
      </c>
      <c r="M218" s="105"/>
      <c r="N218" s="74">
        <f>SUBTOTAL(9,N219:N226)</f>
        <v>0</v>
      </c>
      <c r="O218" s="107"/>
      <c r="P218" s="73">
        <f>SUBTOTAL(9,P219:P226)</f>
        <v>0</v>
      </c>
      <c r="Q218" s="73">
        <f>SUBTOTAL(9,Q219:Q226)</f>
        <v>0</v>
      </c>
      <c r="R218" s="6"/>
      <c r="S218" s="8"/>
      <c r="T218" s="8"/>
    </row>
    <row r="219" spans="1:20" ht="11.25" outlineLevel="4" x14ac:dyDescent="0.2">
      <c r="A219" s="10"/>
      <c r="B219" s="108"/>
      <c r="C219" s="109">
        <v>29</v>
      </c>
      <c r="D219" s="110" t="s">
        <v>433</v>
      </c>
      <c r="E219" s="111" t="s">
        <v>530</v>
      </c>
      <c r="F219" s="112" t="s">
        <v>531</v>
      </c>
      <c r="G219" s="110" t="s">
        <v>375</v>
      </c>
      <c r="H219" s="113">
        <v>603.75800000000004</v>
      </c>
      <c r="I219" s="125"/>
      <c r="J219" s="115">
        <f t="shared" ref="J219:J225" si="30">H219*I219</f>
        <v>0</v>
      </c>
      <c r="K219" s="113">
        <v>1</v>
      </c>
      <c r="L219" s="113">
        <f t="shared" ref="L219:L225" si="31">H219*K219</f>
        <v>603.75800000000004</v>
      </c>
      <c r="M219" s="113"/>
      <c r="N219" s="113">
        <f t="shared" ref="N219:N225" si="32">H219*M219</f>
        <v>0</v>
      </c>
      <c r="O219" s="115">
        <v>21</v>
      </c>
      <c r="P219" s="115">
        <f t="shared" ref="P219:P225" si="33">J219*(O219/100)</f>
        <v>0</v>
      </c>
      <c r="Q219" s="115">
        <f t="shared" ref="Q219:Q225" si="34">J219+P219</f>
        <v>0</v>
      </c>
      <c r="R219" s="8"/>
      <c r="S219" s="8"/>
      <c r="T219" s="8"/>
    </row>
    <row r="220" spans="1:20" ht="11.25" outlineLevel="4" x14ac:dyDescent="0.2">
      <c r="A220" s="10"/>
      <c r="B220" s="108"/>
      <c r="C220" s="109">
        <v>30</v>
      </c>
      <c r="D220" s="110" t="s">
        <v>356</v>
      </c>
      <c r="E220" s="111" t="s">
        <v>390</v>
      </c>
      <c r="F220" s="112" t="s">
        <v>391</v>
      </c>
      <c r="G220" s="110" t="s">
        <v>359</v>
      </c>
      <c r="H220" s="113">
        <v>100.22742423268355</v>
      </c>
      <c r="I220" s="125"/>
      <c r="J220" s="115">
        <f t="shared" si="30"/>
        <v>0</v>
      </c>
      <c r="K220" s="113">
        <v>2.3010199999999998</v>
      </c>
      <c r="L220" s="113">
        <f t="shared" si="31"/>
        <v>230.62530770788948</v>
      </c>
      <c r="M220" s="113"/>
      <c r="N220" s="113">
        <f t="shared" si="32"/>
        <v>0</v>
      </c>
      <c r="O220" s="115">
        <v>21</v>
      </c>
      <c r="P220" s="115">
        <f t="shared" si="33"/>
        <v>0</v>
      </c>
      <c r="Q220" s="115">
        <f t="shared" si="34"/>
        <v>0</v>
      </c>
      <c r="R220" s="8"/>
      <c r="S220" s="8"/>
      <c r="T220" s="8"/>
    </row>
    <row r="221" spans="1:20" ht="11.25" outlineLevel="4" x14ac:dyDescent="0.2">
      <c r="A221" s="10"/>
      <c r="B221" s="108"/>
      <c r="C221" s="109">
        <v>31</v>
      </c>
      <c r="D221" s="110" t="s">
        <v>356</v>
      </c>
      <c r="E221" s="111" t="s">
        <v>392</v>
      </c>
      <c r="F221" s="112" t="s">
        <v>393</v>
      </c>
      <c r="G221" s="110" t="s">
        <v>359</v>
      </c>
      <c r="H221" s="113">
        <v>100.22742423268355</v>
      </c>
      <c r="I221" s="125"/>
      <c r="J221" s="115">
        <f t="shared" si="30"/>
        <v>0</v>
      </c>
      <c r="K221" s="113"/>
      <c r="L221" s="113">
        <f t="shared" si="31"/>
        <v>0</v>
      </c>
      <c r="M221" s="113"/>
      <c r="N221" s="113">
        <f t="shared" si="32"/>
        <v>0</v>
      </c>
      <c r="O221" s="115">
        <v>21</v>
      </c>
      <c r="P221" s="115">
        <f t="shared" si="33"/>
        <v>0</v>
      </c>
      <c r="Q221" s="115">
        <f t="shared" si="34"/>
        <v>0</v>
      </c>
      <c r="R221" s="8"/>
      <c r="S221" s="8"/>
      <c r="T221" s="8"/>
    </row>
    <row r="222" spans="1:20" ht="11.25" outlineLevel="4" x14ac:dyDescent="0.2">
      <c r="A222" s="10"/>
      <c r="B222" s="108"/>
      <c r="C222" s="109">
        <v>32</v>
      </c>
      <c r="D222" s="110" t="s">
        <v>356</v>
      </c>
      <c r="E222" s="111" t="s">
        <v>532</v>
      </c>
      <c r="F222" s="112" t="s">
        <v>533</v>
      </c>
      <c r="G222" s="110" t="s">
        <v>366</v>
      </c>
      <c r="H222" s="113">
        <v>31.742652171871271</v>
      </c>
      <c r="I222" s="125"/>
      <c r="J222" s="115">
        <f t="shared" si="30"/>
        <v>0</v>
      </c>
      <c r="K222" s="113">
        <v>1.6070000000000001E-2</v>
      </c>
      <c r="L222" s="113">
        <f t="shared" si="31"/>
        <v>0.51010442040197135</v>
      </c>
      <c r="M222" s="113"/>
      <c r="N222" s="113">
        <f t="shared" si="32"/>
        <v>0</v>
      </c>
      <c r="O222" s="115">
        <v>21</v>
      </c>
      <c r="P222" s="115">
        <f t="shared" si="33"/>
        <v>0</v>
      </c>
      <c r="Q222" s="115">
        <f t="shared" si="34"/>
        <v>0</v>
      </c>
      <c r="R222" s="8"/>
      <c r="S222" s="8"/>
      <c r="T222" s="8"/>
    </row>
    <row r="223" spans="1:20" ht="11.25" outlineLevel="4" x14ac:dyDescent="0.2">
      <c r="A223" s="10"/>
      <c r="B223" s="108"/>
      <c r="C223" s="109">
        <v>33</v>
      </c>
      <c r="D223" s="110" t="s">
        <v>356</v>
      </c>
      <c r="E223" s="111" t="s">
        <v>534</v>
      </c>
      <c r="F223" s="112" t="s">
        <v>535</v>
      </c>
      <c r="G223" s="110" t="s">
        <v>366</v>
      </c>
      <c r="H223" s="113">
        <v>31.742652171871271</v>
      </c>
      <c r="I223" s="125"/>
      <c r="J223" s="115">
        <f t="shared" si="30"/>
        <v>0</v>
      </c>
      <c r="K223" s="113"/>
      <c r="L223" s="113">
        <f t="shared" si="31"/>
        <v>0</v>
      </c>
      <c r="M223" s="113"/>
      <c r="N223" s="113">
        <f t="shared" si="32"/>
        <v>0</v>
      </c>
      <c r="O223" s="115">
        <v>21</v>
      </c>
      <c r="P223" s="115">
        <f t="shared" si="33"/>
        <v>0</v>
      </c>
      <c r="Q223" s="115">
        <f t="shared" si="34"/>
        <v>0</v>
      </c>
      <c r="R223" s="8"/>
      <c r="S223" s="8"/>
      <c r="T223" s="8"/>
    </row>
    <row r="224" spans="1:20" ht="11.25" outlineLevel="4" x14ac:dyDescent="0.2">
      <c r="A224" s="10"/>
      <c r="B224" s="108"/>
      <c r="C224" s="109">
        <v>34</v>
      </c>
      <c r="D224" s="110" t="s">
        <v>356</v>
      </c>
      <c r="E224" s="111" t="s">
        <v>394</v>
      </c>
      <c r="F224" s="112" t="s">
        <v>395</v>
      </c>
      <c r="G224" s="110" t="s">
        <v>359</v>
      </c>
      <c r="H224" s="113">
        <v>389.82038949916989</v>
      </c>
      <c r="I224" s="125"/>
      <c r="J224" s="115">
        <f t="shared" si="30"/>
        <v>0</v>
      </c>
      <c r="K224" s="113">
        <v>1.98</v>
      </c>
      <c r="L224" s="113">
        <f t="shared" si="31"/>
        <v>771.84437120835639</v>
      </c>
      <c r="M224" s="113"/>
      <c r="N224" s="113">
        <f t="shared" si="32"/>
        <v>0</v>
      </c>
      <c r="O224" s="115">
        <v>21</v>
      </c>
      <c r="P224" s="115">
        <f t="shared" si="33"/>
        <v>0</v>
      </c>
      <c r="Q224" s="115">
        <f t="shared" si="34"/>
        <v>0</v>
      </c>
      <c r="R224" s="8"/>
      <c r="S224" s="8"/>
      <c r="T224" s="8"/>
    </row>
    <row r="225" spans="1:20" ht="11.25" outlineLevel="4" x14ac:dyDescent="0.2">
      <c r="A225" s="10"/>
      <c r="B225" s="108"/>
      <c r="C225" s="109">
        <v>35</v>
      </c>
      <c r="D225" s="110" t="s">
        <v>356</v>
      </c>
      <c r="E225" s="111" t="s">
        <v>536</v>
      </c>
      <c r="F225" s="112" t="s">
        <v>537</v>
      </c>
      <c r="G225" s="110" t="s">
        <v>359</v>
      </c>
      <c r="H225" s="113">
        <v>301.834</v>
      </c>
      <c r="I225" s="125"/>
      <c r="J225" s="115">
        <f t="shared" si="30"/>
        <v>0</v>
      </c>
      <c r="K225" s="113">
        <v>1.9</v>
      </c>
      <c r="L225" s="113">
        <f t="shared" si="31"/>
        <v>573.4846</v>
      </c>
      <c r="M225" s="113"/>
      <c r="N225" s="113">
        <f t="shared" si="32"/>
        <v>0</v>
      </c>
      <c r="O225" s="115">
        <v>21</v>
      </c>
      <c r="P225" s="115">
        <f t="shared" si="33"/>
        <v>0</v>
      </c>
      <c r="Q225" s="115">
        <f t="shared" si="34"/>
        <v>0</v>
      </c>
      <c r="R225" s="8"/>
      <c r="S225" s="8"/>
      <c r="T225" s="8"/>
    </row>
    <row r="226" spans="1:20" outlineLevel="4" x14ac:dyDescent="0.15">
      <c r="B226" s="6"/>
      <c r="C226" s="6"/>
      <c r="D226" s="6"/>
      <c r="E226" s="6"/>
      <c r="F226" s="6"/>
      <c r="G226" s="6"/>
      <c r="H226" s="6"/>
      <c r="I226" s="8"/>
      <c r="J226" s="8"/>
      <c r="K226" s="6"/>
      <c r="L226" s="6"/>
      <c r="M226" s="6"/>
      <c r="N226" s="6"/>
      <c r="O226" s="6"/>
      <c r="P226" s="8"/>
      <c r="Q226" s="8"/>
    </row>
    <row r="227" spans="1:20" ht="11.25" outlineLevel="2" x14ac:dyDescent="0.2">
      <c r="A227" s="67" t="s">
        <v>130</v>
      </c>
      <c r="B227" s="94">
        <v>3</v>
      </c>
      <c r="C227" s="95"/>
      <c r="D227" s="96" t="s">
        <v>354</v>
      </c>
      <c r="E227" s="96"/>
      <c r="F227" s="97" t="s">
        <v>54</v>
      </c>
      <c r="G227" s="96"/>
      <c r="H227" s="98"/>
      <c r="I227" s="99"/>
      <c r="J227" s="69">
        <f>SUBTOTAL(9,J228:J239)</f>
        <v>0</v>
      </c>
      <c r="K227" s="98"/>
      <c r="L227" s="70">
        <f>SUBTOTAL(9,L228:L239)</f>
        <v>6552.418280421658</v>
      </c>
      <c r="M227" s="98"/>
      <c r="N227" s="70">
        <f>SUBTOTAL(9,N228:N239)</f>
        <v>559.47900000000004</v>
      </c>
      <c r="O227" s="100"/>
      <c r="P227" s="69">
        <f>SUBTOTAL(9,P228:P239)</f>
        <v>0</v>
      </c>
      <c r="Q227" s="69">
        <f>SUBTOTAL(9,Q228:Q239)</f>
        <v>0</v>
      </c>
      <c r="R227" s="6"/>
      <c r="S227" s="8"/>
      <c r="T227" s="8"/>
    </row>
    <row r="228" spans="1:20" ht="10.5" outlineLevel="3" x14ac:dyDescent="0.15">
      <c r="A228" s="71" t="s">
        <v>131</v>
      </c>
      <c r="B228" s="101">
        <v>4</v>
      </c>
      <c r="C228" s="102"/>
      <c r="D228" s="103" t="s">
        <v>355</v>
      </c>
      <c r="E228" s="103"/>
      <c r="F228" s="104" t="s">
        <v>132</v>
      </c>
      <c r="G228" s="103"/>
      <c r="H228" s="105"/>
      <c r="I228" s="106"/>
      <c r="J228" s="73">
        <f>SUBTOTAL(9,J229:J231)</f>
        <v>0</v>
      </c>
      <c r="K228" s="105"/>
      <c r="L228" s="74">
        <f>SUBTOTAL(9,L229:L231)</f>
        <v>6552.4075800000001</v>
      </c>
      <c r="M228" s="105"/>
      <c r="N228" s="74">
        <f>SUBTOTAL(9,N229:N231)</f>
        <v>0</v>
      </c>
      <c r="O228" s="107"/>
      <c r="P228" s="73">
        <f>SUBTOTAL(9,P229:P231)</f>
        <v>0</v>
      </c>
      <c r="Q228" s="73">
        <f>SUBTOTAL(9,Q229:Q231)</f>
        <v>0</v>
      </c>
      <c r="R228" s="6"/>
      <c r="S228" s="8"/>
      <c r="T228" s="8"/>
    </row>
    <row r="229" spans="1:20" ht="11.25" outlineLevel="4" x14ac:dyDescent="0.2">
      <c r="A229" s="10"/>
      <c r="B229" s="108"/>
      <c r="C229" s="109">
        <v>36</v>
      </c>
      <c r="D229" s="110" t="s">
        <v>433</v>
      </c>
      <c r="E229" s="111" t="s">
        <v>538</v>
      </c>
      <c r="F229" s="112" t="s">
        <v>539</v>
      </c>
      <c r="G229" s="110" t="s">
        <v>359</v>
      </c>
      <c r="H229" s="113">
        <v>6552.4075800000001</v>
      </c>
      <c r="I229" s="125"/>
      <c r="J229" s="115">
        <f>H229*I229</f>
        <v>0</v>
      </c>
      <c r="K229" s="113">
        <v>1</v>
      </c>
      <c r="L229" s="113">
        <f>H229*K229</f>
        <v>6552.4075800000001</v>
      </c>
      <c r="M229" s="113"/>
      <c r="N229" s="113">
        <f>H229*M229</f>
        <v>0</v>
      </c>
      <c r="O229" s="115">
        <v>21</v>
      </c>
      <c r="P229" s="115">
        <f>J229*(O229/100)</f>
        <v>0</v>
      </c>
      <c r="Q229" s="115">
        <f>J229+P229</f>
        <v>0</v>
      </c>
      <c r="R229" s="8"/>
      <c r="S229" s="8"/>
      <c r="T229" s="8"/>
    </row>
    <row r="230" spans="1:20" ht="11.25" outlineLevel="4" x14ac:dyDescent="0.2">
      <c r="A230" s="10"/>
      <c r="B230" s="108"/>
      <c r="C230" s="109">
        <v>37</v>
      </c>
      <c r="D230" s="110" t="s">
        <v>356</v>
      </c>
      <c r="E230" s="111" t="s">
        <v>540</v>
      </c>
      <c r="F230" s="112" t="s">
        <v>541</v>
      </c>
      <c r="G230" s="110" t="s">
        <v>359</v>
      </c>
      <c r="H230" s="113">
        <v>6423.9286580604085</v>
      </c>
      <c r="I230" s="125"/>
      <c r="J230" s="115">
        <f>H230*I230</f>
        <v>0</v>
      </c>
      <c r="K230" s="113"/>
      <c r="L230" s="113">
        <f>H230*K230</f>
        <v>0</v>
      </c>
      <c r="M230" s="113"/>
      <c r="N230" s="113">
        <f>H230*M230</f>
        <v>0</v>
      </c>
      <c r="O230" s="115">
        <v>21</v>
      </c>
      <c r="P230" s="115">
        <f>J230*(O230/100)</f>
        <v>0</v>
      </c>
      <c r="Q230" s="115">
        <f>J230+P230</f>
        <v>0</v>
      </c>
      <c r="R230" s="8"/>
      <c r="S230" s="8"/>
      <c r="T230" s="8"/>
    </row>
    <row r="231" spans="1:20" outlineLevel="4" x14ac:dyDescent="0.15">
      <c r="B231" s="6"/>
      <c r="C231" s="6"/>
      <c r="D231" s="6"/>
      <c r="E231" s="6"/>
      <c r="F231" s="6"/>
      <c r="G231" s="6"/>
      <c r="H231" s="6"/>
      <c r="I231" s="8"/>
      <c r="J231" s="8"/>
      <c r="K231" s="6"/>
      <c r="L231" s="6"/>
      <c r="M231" s="6"/>
      <c r="N231" s="6"/>
      <c r="O231" s="6"/>
      <c r="P231" s="8"/>
      <c r="Q231" s="8"/>
    </row>
    <row r="232" spans="1:20" ht="10.5" outlineLevel="3" x14ac:dyDescent="0.15">
      <c r="A232" s="71" t="s">
        <v>133</v>
      </c>
      <c r="B232" s="101">
        <v>4</v>
      </c>
      <c r="C232" s="102"/>
      <c r="D232" s="103" t="s">
        <v>355</v>
      </c>
      <c r="E232" s="103"/>
      <c r="F232" s="104" t="s">
        <v>56</v>
      </c>
      <c r="G232" s="103"/>
      <c r="H232" s="105"/>
      <c r="I232" s="106"/>
      <c r="J232" s="73">
        <f>SUBTOTAL(9,J233:J235)</f>
        <v>0</v>
      </c>
      <c r="K232" s="105"/>
      <c r="L232" s="74">
        <f>SUBTOTAL(9,L233:L235)</f>
        <v>1.0700421657759517E-2</v>
      </c>
      <c r="M232" s="105"/>
      <c r="N232" s="74">
        <f>SUBTOTAL(9,N233:N235)</f>
        <v>0</v>
      </c>
      <c r="O232" s="107"/>
      <c r="P232" s="73">
        <f>SUBTOTAL(9,P233:P235)</f>
        <v>0</v>
      </c>
      <c r="Q232" s="73">
        <f>SUBTOTAL(9,Q233:Q235)</f>
        <v>0</v>
      </c>
      <c r="R232" s="6"/>
      <c r="S232" s="8"/>
      <c r="T232" s="8"/>
    </row>
    <row r="233" spans="1:20" ht="11.25" outlineLevel="4" x14ac:dyDescent="0.2">
      <c r="A233" s="10"/>
      <c r="B233" s="108"/>
      <c r="C233" s="109">
        <v>38</v>
      </c>
      <c r="D233" s="110" t="s">
        <v>356</v>
      </c>
      <c r="E233" s="111" t="s">
        <v>403</v>
      </c>
      <c r="F233" s="112" t="s">
        <v>404</v>
      </c>
      <c r="G233" s="110" t="s">
        <v>366</v>
      </c>
      <c r="H233" s="113">
        <v>1070.0421657759516</v>
      </c>
      <c r="I233" s="125"/>
      <c r="J233" s="115">
        <f>H233*I233</f>
        <v>0</v>
      </c>
      <c r="K233" s="113">
        <v>1.0000000000000001E-5</v>
      </c>
      <c r="L233" s="113">
        <f>H233*K233</f>
        <v>1.0700421657759517E-2</v>
      </c>
      <c r="M233" s="113"/>
      <c r="N233" s="113">
        <f>H233*M233</f>
        <v>0</v>
      </c>
      <c r="O233" s="115">
        <v>21</v>
      </c>
      <c r="P233" s="115">
        <f>J233*(O233/100)</f>
        <v>0</v>
      </c>
      <c r="Q233" s="115">
        <f>J233+P233</f>
        <v>0</v>
      </c>
      <c r="R233" s="8"/>
      <c r="S233" s="8"/>
      <c r="T233" s="8"/>
    </row>
    <row r="234" spans="1:20" ht="11.25" outlineLevel="4" x14ac:dyDescent="0.2">
      <c r="A234" s="10"/>
      <c r="B234" s="108"/>
      <c r="C234" s="109">
        <v>39</v>
      </c>
      <c r="D234" s="110" t="s">
        <v>356</v>
      </c>
      <c r="E234" s="111" t="s">
        <v>542</v>
      </c>
      <c r="F234" s="112" t="s">
        <v>543</v>
      </c>
      <c r="G234" s="110" t="s">
        <v>366</v>
      </c>
      <c r="H234" s="113">
        <v>1070.0421657759516</v>
      </c>
      <c r="I234" s="125"/>
      <c r="J234" s="115">
        <f>H234*I234</f>
        <v>0</v>
      </c>
      <c r="K234" s="113"/>
      <c r="L234" s="113">
        <f>H234*K234</f>
        <v>0</v>
      </c>
      <c r="M234" s="113"/>
      <c r="N234" s="113">
        <f>H234*M234</f>
        <v>0</v>
      </c>
      <c r="O234" s="115">
        <v>21</v>
      </c>
      <c r="P234" s="115">
        <f>J234*(O234/100)</f>
        <v>0</v>
      </c>
      <c r="Q234" s="115">
        <f>J234+P234</f>
        <v>0</v>
      </c>
      <c r="R234" s="8"/>
      <c r="S234" s="8"/>
      <c r="T234" s="8"/>
    </row>
    <row r="235" spans="1:20" outlineLevel="4" x14ac:dyDescent="0.15">
      <c r="B235" s="6"/>
      <c r="C235" s="6"/>
      <c r="D235" s="6"/>
      <c r="E235" s="6"/>
      <c r="F235" s="6"/>
      <c r="G235" s="6"/>
      <c r="H235" s="6"/>
      <c r="I235" s="8"/>
      <c r="J235" s="8"/>
      <c r="K235" s="6"/>
      <c r="L235" s="6"/>
      <c r="M235" s="6"/>
      <c r="N235" s="6"/>
      <c r="O235" s="6"/>
      <c r="P235" s="8"/>
      <c r="Q235" s="8"/>
    </row>
    <row r="236" spans="1:20" ht="10.5" outlineLevel="3" x14ac:dyDescent="0.15">
      <c r="A236" s="71" t="s">
        <v>134</v>
      </c>
      <c r="B236" s="101">
        <v>4</v>
      </c>
      <c r="C236" s="102"/>
      <c r="D236" s="103" t="s">
        <v>355</v>
      </c>
      <c r="E236" s="103"/>
      <c r="F236" s="104" t="s">
        <v>58</v>
      </c>
      <c r="G236" s="103"/>
      <c r="H236" s="105"/>
      <c r="I236" s="106"/>
      <c r="J236" s="73">
        <f>SUBTOTAL(9,J237:J239)</f>
        <v>0</v>
      </c>
      <c r="K236" s="105"/>
      <c r="L236" s="74">
        <f>SUBTOTAL(9,L237:L239)</f>
        <v>0</v>
      </c>
      <c r="M236" s="105"/>
      <c r="N236" s="74">
        <f>SUBTOTAL(9,N237:N239)</f>
        <v>559.47900000000004</v>
      </c>
      <c r="O236" s="107"/>
      <c r="P236" s="73">
        <f>SUBTOTAL(9,P237:P239)</f>
        <v>0</v>
      </c>
      <c r="Q236" s="73">
        <f>SUBTOTAL(9,Q237:Q239)</f>
        <v>0</v>
      </c>
      <c r="R236" s="6"/>
      <c r="S236" s="8"/>
      <c r="T236" s="8"/>
    </row>
    <row r="237" spans="1:20" ht="22.5" outlineLevel="4" x14ac:dyDescent="0.2">
      <c r="A237" s="10"/>
      <c r="B237" s="108"/>
      <c r="C237" s="109">
        <v>40</v>
      </c>
      <c r="D237" s="110" t="s">
        <v>356</v>
      </c>
      <c r="E237" s="111" t="s">
        <v>544</v>
      </c>
      <c r="F237" s="112" t="s">
        <v>545</v>
      </c>
      <c r="G237" s="110" t="s">
        <v>359</v>
      </c>
      <c r="H237" s="113">
        <v>251</v>
      </c>
      <c r="I237" s="125"/>
      <c r="J237" s="115">
        <f>H237*I237</f>
        <v>0</v>
      </c>
      <c r="K237" s="113"/>
      <c r="L237" s="113">
        <f>H237*K237</f>
        <v>0</v>
      </c>
      <c r="M237" s="113">
        <v>2.2000000000000002</v>
      </c>
      <c r="N237" s="113">
        <f>H237*M237</f>
        <v>552.20000000000005</v>
      </c>
      <c r="O237" s="115">
        <v>21</v>
      </c>
      <c r="P237" s="115">
        <f>J237*(O237/100)</f>
        <v>0</v>
      </c>
      <c r="Q237" s="115">
        <f>J237+P237</f>
        <v>0</v>
      </c>
      <c r="R237" s="8"/>
      <c r="S237" s="8"/>
      <c r="T237" s="8"/>
    </row>
    <row r="238" spans="1:20" ht="11.25" outlineLevel="4" x14ac:dyDescent="0.2">
      <c r="A238" s="10"/>
      <c r="B238" s="108"/>
      <c r="C238" s="109">
        <v>41</v>
      </c>
      <c r="D238" s="110" t="s">
        <v>356</v>
      </c>
      <c r="E238" s="111" t="s">
        <v>546</v>
      </c>
      <c r="F238" s="112" t="s">
        <v>547</v>
      </c>
      <c r="G238" s="110" t="s">
        <v>359</v>
      </c>
      <c r="H238" s="113">
        <v>251</v>
      </c>
      <c r="I238" s="125"/>
      <c r="J238" s="115">
        <f>H238*I238</f>
        <v>0</v>
      </c>
      <c r="K238" s="113"/>
      <c r="L238" s="113">
        <f>H238*K238</f>
        <v>0</v>
      </c>
      <c r="M238" s="113">
        <v>2.9000000000000001E-2</v>
      </c>
      <c r="N238" s="113">
        <f>H238*M238</f>
        <v>7.2790000000000008</v>
      </c>
      <c r="O238" s="115">
        <v>21</v>
      </c>
      <c r="P238" s="115">
        <f>J238*(O238/100)</f>
        <v>0</v>
      </c>
      <c r="Q238" s="115">
        <f>J238+P238</f>
        <v>0</v>
      </c>
      <c r="R238" s="8"/>
      <c r="S238" s="8"/>
      <c r="T238" s="8"/>
    </row>
    <row r="239" spans="1:20" outlineLevel="4" x14ac:dyDescent="0.15">
      <c r="B239" s="6"/>
      <c r="C239" s="6"/>
      <c r="D239" s="6"/>
      <c r="E239" s="6"/>
      <c r="F239" s="6"/>
      <c r="G239" s="6"/>
      <c r="H239" s="6"/>
      <c r="I239" s="8"/>
      <c r="J239" s="8"/>
      <c r="K239" s="6"/>
      <c r="L239" s="6"/>
      <c r="M239" s="6"/>
      <c r="N239" s="6"/>
      <c r="O239" s="6"/>
      <c r="P239" s="8"/>
      <c r="Q239" s="8"/>
    </row>
    <row r="240" spans="1:20" ht="11.25" outlineLevel="2" x14ac:dyDescent="0.2">
      <c r="A240" s="67" t="s">
        <v>135</v>
      </c>
      <c r="B240" s="94">
        <v>3</v>
      </c>
      <c r="C240" s="95"/>
      <c r="D240" s="96" t="s">
        <v>354</v>
      </c>
      <c r="E240" s="96"/>
      <c r="F240" s="97" t="s">
        <v>60</v>
      </c>
      <c r="G240" s="96"/>
      <c r="H240" s="98"/>
      <c r="I240" s="99"/>
      <c r="J240" s="69">
        <f>SUBTOTAL(9,J241:J251)</f>
        <v>0</v>
      </c>
      <c r="K240" s="98"/>
      <c r="L240" s="70">
        <f>SUBTOTAL(9,L241:L251)</f>
        <v>0</v>
      </c>
      <c r="M240" s="98"/>
      <c r="N240" s="70">
        <f>SUBTOTAL(9,N241:N251)</f>
        <v>0</v>
      </c>
      <c r="O240" s="100"/>
      <c r="P240" s="69">
        <f>SUBTOTAL(9,P241:P251)</f>
        <v>0</v>
      </c>
      <c r="Q240" s="69">
        <f>SUBTOTAL(9,Q241:Q251)</f>
        <v>0</v>
      </c>
      <c r="R240" s="6"/>
      <c r="S240" s="8"/>
      <c r="T240" s="8"/>
    </row>
    <row r="241" spans="1:20" ht="10.5" outlineLevel="3" x14ac:dyDescent="0.15">
      <c r="A241" s="71" t="s">
        <v>136</v>
      </c>
      <c r="B241" s="101">
        <v>4</v>
      </c>
      <c r="C241" s="102"/>
      <c r="D241" s="103" t="s">
        <v>355</v>
      </c>
      <c r="E241" s="103"/>
      <c r="F241" s="104" t="s">
        <v>62</v>
      </c>
      <c r="G241" s="103"/>
      <c r="H241" s="105"/>
      <c r="I241" s="106"/>
      <c r="J241" s="73">
        <f>SUBTOTAL(9,J242:J248)</f>
        <v>0</v>
      </c>
      <c r="K241" s="105"/>
      <c r="L241" s="74">
        <f>SUBTOTAL(9,L242:L248)</f>
        <v>0</v>
      </c>
      <c r="M241" s="105"/>
      <c r="N241" s="74">
        <f>SUBTOTAL(9,N242:N248)</f>
        <v>0</v>
      </c>
      <c r="O241" s="107"/>
      <c r="P241" s="73">
        <f>SUBTOTAL(9,P242:P248)</f>
        <v>0</v>
      </c>
      <c r="Q241" s="73">
        <f>SUBTOTAL(9,Q242:Q248)</f>
        <v>0</v>
      </c>
      <c r="R241" s="6"/>
      <c r="S241" s="8"/>
      <c r="T241" s="8"/>
    </row>
    <row r="242" spans="1:20" ht="11.25" outlineLevel="4" x14ac:dyDescent="0.2">
      <c r="A242" s="10"/>
      <c r="B242" s="108"/>
      <c r="C242" s="109">
        <v>42</v>
      </c>
      <c r="D242" s="110" t="s">
        <v>356</v>
      </c>
      <c r="E242" s="111" t="s">
        <v>409</v>
      </c>
      <c r="F242" s="112" t="s">
        <v>410</v>
      </c>
      <c r="G242" s="110" t="s">
        <v>375</v>
      </c>
      <c r="H242" s="113">
        <v>603.75800000000004</v>
      </c>
      <c r="I242" s="125"/>
      <c r="J242" s="115">
        <f t="shared" ref="J242:J247" si="35">H242*I242</f>
        <v>0</v>
      </c>
      <c r="K242" s="113"/>
      <c r="L242" s="113">
        <f t="shared" ref="L242:L247" si="36">H242*K242</f>
        <v>0</v>
      </c>
      <c r="M242" s="113"/>
      <c r="N242" s="113">
        <f t="shared" ref="N242:N247" si="37">H242*M242</f>
        <v>0</v>
      </c>
      <c r="O242" s="115">
        <v>21</v>
      </c>
      <c r="P242" s="115">
        <f t="shared" ref="P242:P247" si="38">J242*(O242/100)</f>
        <v>0</v>
      </c>
      <c r="Q242" s="115">
        <f t="shared" ref="Q242:Q247" si="39">J242+P242</f>
        <v>0</v>
      </c>
      <c r="R242" s="8"/>
      <c r="S242" s="8"/>
      <c r="T242" s="8"/>
    </row>
    <row r="243" spans="1:20" ht="11.25" outlineLevel="4" x14ac:dyDescent="0.2">
      <c r="A243" s="10"/>
      <c r="B243" s="108"/>
      <c r="C243" s="109">
        <v>43</v>
      </c>
      <c r="D243" s="110" t="s">
        <v>356</v>
      </c>
      <c r="E243" s="111" t="s">
        <v>411</v>
      </c>
      <c r="F243" s="112" t="s">
        <v>412</v>
      </c>
      <c r="G243" s="110" t="s">
        <v>375</v>
      </c>
      <c r="H243" s="113">
        <v>808.43899999999996</v>
      </c>
      <c r="I243" s="125"/>
      <c r="J243" s="115">
        <f t="shared" si="35"/>
        <v>0</v>
      </c>
      <c r="K243" s="113"/>
      <c r="L243" s="113">
        <f t="shared" si="36"/>
        <v>0</v>
      </c>
      <c r="M243" s="113"/>
      <c r="N243" s="113">
        <f t="shared" si="37"/>
        <v>0</v>
      </c>
      <c r="O243" s="115">
        <v>21</v>
      </c>
      <c r="P243" s="115">
        <f t="shared" si="38"/>
        <v>0</v>
      </c>
      <c r="Q243" s="115">
        <f t="shared" si="39"/>
        <v>0</v>
      </c>
      <c r="R243" s="8"/>
      <c r="S243" s="8"/>
      <c r="T243" s="8"/>
    </row>
    <row r="244" spans="1:20" ht="11.25" outlineLevel="4" x14ac:dyDescent="0.2">
      <c r="A244" s="10"/>
      <c r="B244" s="108"/>
      <c r="C244" s="109">
        <v>44</v>
      </c>
      <c r="D244" s="110" t="s">
        <v>356</v>
      </c>
      <c r="E244" s="111" t="s">
        <v>548</v>
      </c>
      <c r="F244" s="112" t="s">
        <v>549</v>
      </c>
      <c r="G244" s="110" t="s">
        <v>375</v>
      </c>
      <c r="H244" s="113">
        <v>1207.336</v>
      </c>
      <c r="I244" s="125"/>
      <c r="J244" s="115">
        <f t="shared" si="35"/>
        <v>0</v>
      </c>
      <c r="K244" s="113"/>
      <c r="L244" s="113">
        <f t="shared" si="36"/>
        <v>0</v>
      </c>
      <c r="M244" s="113"/>
      <c r="N244" s="113">
        <f t="shared" si="37"/>
        <v>0</v>
      </c>
      <c r="O244" s="115">
        <v>21</v>
      </c>
      <c r="P244" s="115">
        <f t="shared" si="38"/>
        <v>0</v>
      </c>
      <c r="Q244" s="115">
        <f t="shared" si="39"/>
        <v>0</v>
      </c>
      <c r="R244" s="8"/>
      <c r="S244" s="8"/>
      <c r="T244" s="8"/>
    </row>
    <row r="245" spans="1:20" ht="11.25" outlineLevel="4" x14ac:dyDescent="0.2">
      <c r="A245" s="10"/>
      <c r="B245" s="108"/>
      <c r="C245" s="109">
        <v>45</v>
      </c>
      <c r="D245" s="110" t="s">
        <v>356</v>
      </c>
      <c r="E245" s="111" t="s">
        <v>550</v>
      </c>
      <c r="F245" s="112" t="s">
        <v>551</v>
      </c>
      <c r="G245" s="110" t="s">
        <v>375</v>
      </c>
      <c r="H245" s="113">
        <v>11318.145999999999</v>
      </c>
      <c r="I245" s="125"/>
      <c r="J245" s="115">
        <f t="shared" si="35"/>
        <v>0</v>
      </c>
      <c r="K245" s="113"/>
      <c r="L245" s="113">
        <f t="shared" si="36"/>
        <v>0</v>
      </c>
      <c r="M245" s="113"/>
      <c r="N245" s="113">
        <f t="shared" si="37"/>
        <v>0</v>
      </c>
      <c r="O245" s="115">
        <v>21</v>
      </c>
      <c r="P245" s="115">
        <f t="shared" si="38"/>
        <v>0</v>
      </c>
      <c r="Q245" s="115">
        <f t="shared" si="39"/>
        <v>0</v>
      </c>
      <c r="R245" s="8"/>
      <c r="S245" s="8"/>
      <c r="T245" s="8"/>
    </row>
    <row r="246" spans="1:20" ht="11.25" outlineLevel="4" x14ac:dyDescent="0.2">
      <c r="A246" s="10"/>
      <c r="B246" s="108"/>
      <c r="C246" s="109">
        <v>46</v>
      </c>
      <c r="D246" s="110" t="s">
        <v>356</v>
      </c>
      <c r="E246" s="111" t="s">
        <v>552</v>
      </c>
      <c r="F246" s="112" t="s">
        <v>374</v>
      </c>
      <c r="G246" s="110" t="s">
        <v>375</v>
      </c>
      <c r="H246" s="113">
        <v>722.55899999999997</v>
      </c>
      <c r="I246" s="125"/>
      <c r="J246" s="115">
        <f t="shared" si="35"/>
        <v>0</v>
      </c>
      <c r="K246" s="113"/>
      <c r="L246" s="113">
        <f t="shared" si="36"/>
        <v>0</v>
      </c>
      <c r="M246" s="113"/>
      <c r="N246" s="113">
        <f t="shared" si="37"/>
        <v>0</v>
      </c>
      <c r="O246" s="115">
        <v>21</v>
      </c>
      <c r="P246" s="115">
        <f t="shared" si="38"/>
        <v>0</v>
      </c>
      <c r="Q246" s="115">
        <f t="shared" si="39"/>
        <v>0</v>
      </c>
      <c r="R246" s="8"/>
      <c r="S246" s="8"/>
      <c r="T246" s="8"/>
    </row>
    <row r="247" spans="1:20" ht="22.5" outlineLevel="4" x14ac:dyDescent="0.2">
      <c r="A247" s="10"/>
      <c r="B247" s="108"/>
      <c r="C247" s="109">
        <v>429</v>
      </c>
      <c r="D247" s="110" t="s">
        <v>356</v>
      </c>
      <c r="E247" s="111" t="s">
        <v>553</v>
      </c>
      <c r="F247" s="112" t="s">
        <v>554</v>
      </c>
      <c r="G247" s="110" t="s">
        <v>375</v>
      </c>
      <c r="H247" s="113">
        <v>85.88</v>
      </c>
      <c r="I247" s="125"/>
      <c r="J247" s="115">
        <f t="shared" si="35"/>
        <v>0</v>
      </c>
      <c r="K247" s="113"/>
      <c r="L247" s="113">
        <f t="shared" si="36"/>
        <v>0</v>
      </c>
      <c r="M247" s="113"/>
      <c r="N247" s="113">
        <f t="shared" si="37"/>
        <v>0</v>
      </c>
      <c r="O247" s="115">
        <v>21</v>
      </c>
      <c r="P247" s="115">
        <f t="shared" si="38"/>
        <v>0</v>
      </c>
      <c r="Q247" s="115">
        <f t="shared" si="39"/>
        <v>0</v>
      </c>
      <c r="R247" s="8"/>
      <c r="S247" s="8"/>
      <c r="T247" s="8"/>
    </row>
    <row r="248" spans="1:20" outlineLevel="4" x14ac:dyDescent="0.15">
      <c r="B248" s="6"/>
      <c r="C248" s="6"/>
      <c r="D248" s="6"/>
      <c r="E248" s="6"/>
      <c r="F248" s="6"/>
      <c r="G248" s="6"/>
      <c r="H248" s="6"/>
      <c r="I248" s="8"/>
      <c r="J248" s="8"/>
      <c r="K248" s="6"/>
      <c r="L248" s="6"/>
      <c r="M248" s="6"/>
      <c r="N248" s="6"/>
      <c r="O248" s="6"/>
      <c r="P248" s="8"/>
      <c r="Q248" s="8"/>
    </row>
    <row r="249" spans="1:20" ht="10.5" outlineLevel="3" x14ac:dyDescent="0.15">
      <c r="A249" s="71" t="s">
        <v>137</v>
      </c>
      <c r="B249" s="101">
        <v>4</v>
      </c>
      <c r="C249" s="102"/>
      <c r="D249" s="103" t="s">
        <v>355</v>
      </c>
      <c r="E249" s="103"/>
      <c r="F249" s="104" t="s">
        <v>64</v>
      </c>
      <c r="G249" s="103"/>
      <c r="H249" s="105"/>
      <c r="I249" s="106"/>
      <c r="J249" s="73">
        <f>SUBTOTAL(9,J250:J251)</f>
        <v>0</v>
      </c>
      <c r="K249" s="105"/>
      <c r="L249" s="74">
        <f>SUBTOTAL(9,L250:L251)</f>
        <v>0</v>
      </c>
      <c r="M249" s="105"/>
      <c r="N249" s="74">
        <f>SUBTOTAL(9,N250:N251)</f>
        <v>0</v>
      </c>
      <c r="O249" s="107"/>
      <c r="P249" s="73">
        <f>SUBTOTAL(9,P250:P251)</f>
        <v>0</v>
      </c>
      <c r="Q249" s="73">
        <f>SUBTOTAL(9,Q250:Q251)</f>
        <v>0</v>
      </c>
      <c r="R249" s="6"/>
      <c r="S249" s="8"/>
      <c r="T249" s="8"/>
    </row>
    <row r="250" spans="1:20" ht="11.25" outlineLevel="4" x14ac:dyDescent="0.2">
      <c r="A250" s="10"/>
      <c r="B250" s="108"/>
      <c r="C250" s="109">
        <v>47</v>
      </c>
      <c r="D250" s="110" t="s">
        <v>356</v>
      </c>
      <c r="E250" s="111" t="s">
        <v>415</v>
      </c>
      <c r="F250" s="112" t="s">
        <v>416</v>
      </c>
      <c r="G250" s="110" t="s">
        <v>375</v>
      </c>
      <c r="H250" s="113">
        <v>8263.6659999999993</v>
      </c>
      <c r="I250" s="125"/>
      <c r="J250" s="115">
        <f>H250*I250</f>
        <v>0</v>
      </c>
      <c r="K250" s="113"/>
      <c r="L250" s="113">
        <f>H250*K250</f>
        <v>0</v>
      </c>
      <c r="M250" s="113"/>
      <c r="N250" s="113">
        <f>H250*M250</f>
        <v>0</v>
      </c>
      <c r="O250" s="115">
        <v>21</v>
      </c>
      <c r="P250" s="115">
        <f>J250*(O250/100)</f>
        <v>0</v>
      </c>
      <c r="Q250" s="115">
        <f>J250+P250</f>
        <v>0</v>
      </c>
      <c r="R250" s="8"/>
      <c r="S250" s="8"/>
      <c r="T250" s="8"/>
    </row>
    <row r="251" spans="1:20" outlineLevel="4" x14ac:dyDescent="0.15">
      <c r="B251" s="6"/>
      <c r="C251" s="6"/>
      <c r="D251" s="6"/>
      <c r="E251" s="6"/>
      <c r="F251" s="6"/>
      <c r="G251" s="6"/>
      <c r="H251" s="6"/>
      <c r="I251" s="8"/>
      <c r="J251" s="8"/>
      <c r="K251" s="6"/>
      <c r="L251" s="6"/>
      <c r="M251" s="6"/>
      <c r="N251" s="6"/>
      <c r="O251" s="6"/>
      <c r="P251" s="8"/>
      <c r="Q251" s="8"/>
    </row>
    <row r="252" spans="1:20" ht="11.25" outlineLevel="2" x14ac:dyDescent="0.2">
      <c r="A252" s="67" t="s">
        <v>138</v>
      </c>
      <c r="B252" s="94">
        <v>3</v>
      </c>
      <c r="C252" s="95"/>
      <c r="D252" s="96" t="s">
        <v>354</v>
      </c>
      <c r="E252" s="96"/>
      <c r="F252" s="97" t="s">
        <v>139</v>
      </c>
      <c r="G252" s="96"/>
      <c r="H252" s="98"/>
      <c r="I252" s="99"/>
      <c r="J252" s="69">
        <f>SUBTOTAL(9,J253:J264)</f>
        <v>0</v>
      </c>
      <c r="K252" s="98"/>
      <c r="L252" s="70">
        <f>SUBTOTAL(9,L253:L264)</f>
        <v>0.58449403750000006</v>
      </c>
      <c r="M252" s="98"/>
      <c r="N252" s="70">
        <f>SUBTOTAL(9,N253:N264)</f>
        <v>0</v>
      </c>
      <c r="O252" s="100"/>
      <c r="P252" s="69">
        <f>SUBTOTAL(9,P253:P264)</f>
        <v>0</v>
      </c>
      <c r="Q252" s="69">
        <f>SUBTOTAL(9,Q253:Q264)</f>
        <v>0</v>
      </c>
      <c r="R252" s="6"/>
      <c r="S252" s="8"/>
      <c r="T252" s="8"/>
    </row>
    <row r="253" spans="1:20" ht="10.5" outlineLevel="3" x14ac:dyDescent="0.15">
      <c r="A253" s="71" t="s">
        <v>140</v>
      </c>
      <c r="B253" s="101">
        <v>4</v>
      </c>
      <c r="C253" s="102"/>
      <c r="D253" s="103" t="s">
        <v>355</v>
      </c>
      <c r="E253" s="103"/>
      <c r="F253" s="104" t="s">
        <v>141</v>
      </c>
      <c r="G253" s="103"/>
      <c r="H253" s="105"/>
      <c r="I253" s="106"/>
      <c r="J253" s="73">
        <f>SUBTOTAL(9,J254:J258)</f>
        <v>0</v>
      </c>
      <c r="K253" s="105"/>
      <c r="L253" s="74">
        <f>SUBTOTAL(9,L254:L258)</f>
        <v>0.17073670999999999</v>
      </c>
      <c r="M253" s="105"/>
      <c r="N253" s="74">
        <f>SUBTOTAL(9,N254:N258)</f>
        <v>0</v>
      </c>
      <c r="O253" s="107"/>
      <c r="P253" s="73">
        <f>SUBTOTAL(9,P254:P258)</f>
        <v>0</v>
      </c>
      <c r="Q253" s="73">
        <f>SUBTOTAL(9,Q254:Q258)</f>
        <v>0</v>
      </c>
      <c r="R253" s="6"/>
      <c r="S253" s="8"/>
      <c r="T253" s="8"/>
    </row>
    <row r="254" spans="1:20" ht="11.25" outlineLevel="4" x14ac:dyDescent="0.2">
      <c r="A254" s="10"/>
      <c r="B254" s="108"/>
      <c r="C254" s="109">
        <v>48</v>
      </c>
      <c r="D254" s="110" t="s">
        <v>433</v>
      </c>
      <c r="E254" s="111" t="s">
        <v>555</v>
      </c>
      <c r="F254" s="112" t="s">
        <v>556</v>
      </c>
      <c r="G254" s="110" t="s">
        <v>443</v>
      </c>
      <c r="H254" s="113">
        <v>87.792000000000002</v>
      </c>
      <c r="I254" s="125"/>
      <c r="J254" s="115">
        <f>H254*I254</f>
        <v>0</v>
      </c>
      <c r="K254" s="113">
        <v>1.8000000000000001E-4</v>
      </c>
      <c r="L254" s="113">
        <f>H254*K254</f>
        <v>1.580256E-2</v>
      </c>
      <c r="M254" s="113"/>
      <c r="N254" s="113">
        <f>H254*M254</f>
        <v>0</v>
      </c>
      <c r="O254" s="115">
        <v>21</v>
      </c>
      <c r="P254" s="115">
        <f>J254*(O254/100)</f>
        <v>0</v>
      </c>
      <c r="Q254" s="115">
        <f>J254+P254</f>
        <v>0</v>
      </c>
      <c r="R254" s="8"/>
      <c r="S254" s="8"/>
      <c r="T254" s="8"/>
    </row>
    <row r="255" spans="1:20" ht="11.25" outlineLevel="4" x14ac:dyDescent="0.2">
      <c r="A255" s="10"/>
      <c r="B255" s="108"/>
      <c r="C255" s="109">
        <v>49</v>
      </c>
      <c r="D255" s="110" t="s">
        <v>356</v>
      </c>
      <c r="E255" s="111" t="s">
        <v>557</v>
      </c>
      <c r="F255" s="112" t="s">
        <v>558</v>
      </c>
      <c r="G255" s="110" t="s">
        <v>366</v>
      </c>
      <c r="H255" s="113">
        <v>202.67699999999999</v>
      </c>
      <c r="I255" s="125"/>
      <c r="J255" s="115">
        <f>H255*I255</f>
        <v>0</v>
      </c>
      <c r="K255" s="113">
        <v>7.5000000000000002E-4</v>
      </c>
      <c r="L255" s="113">
        <f>H255*K255</f>
        <v>0.15200775</v>
      </c>
      <c r="M255" s="113"/>
      <c r="N255" s="113">
        <f>H255*M255</f>
        <v>0</v>
      </c>
      <c r="O255" s="115">
        <v>21</v>
      </c>
      <c r="P255" s="115">
        <f>J255*(O255/100)</f>
        <v>0</v>
      </c>
      <c r="Q255" s="115">
        <f>J255+P255</f>
        <v>0</v>
      </c>
      <c r="R255" s="8"/>
      <c r="S255" s="8"/>
      <c r="T255" s="8"/>
    </row>
    <row r="256" spans="1:20" ht="11.25" outlineLevel="4" x14ac:dyDescent="0.2">
      <c r="A256" s="10"/>
      <c r="B256" s="108"/>
      <c r="C256" s="109">
        <v>50</v>
      </c>
      <c r="D256" s="110" t="s">
        <v>356</v>
      </c>
      <c r="E256" s="111" t="s">
        <v>559</v>
      </c>
      <c r="F256" s="112" t="s">
        <v>560</v>
      </c>
      <c r="G256" s="110" t="s">
        <v>443</v>
      </c>
      <c r="H256" s="113">
        <v>73.16</v>
      </c>
      <c r="I256" s="125"/>
      <c r="J256" s="115">
        <f>H256*I256</f>
        <v>0</v>
      </c>
      <c r="K256" s="113">
        <v>4.0000000000000003E-5</v>
      </c>
      <c r="L256" s="113">
        <f>H256*K256</f>
        <v>2.9264E-3</v>
      </c>
      <c r="M256" s="113"/>
      <c r="N256" s="113">
        <f>H256*M256</f>
        <v>0</v>
      </c>
      <c r="O256" s="115">
        <v>21</v>
      </c>
      <c r="P256" s="115">
        <f>J256*(O256/100)</f>
        <v>0</v>
      </c>
      <c r="Q256" s="115">
        <f>J256+P256</f>
        <v>0</v>
      </c>
      <c r="R256" s="8"/>
      <c r="S256" s="8"/>
      <c r="T256" s="8"/>
    </row>
    <row r="257" spans="1:20" ht="11.25" outlineLevel="4" x14ac:dyDescent="0.2">
      <c r="A257" s="10"/>
      <c r="B257" s="108"/>
      <c r="C257" s="109">
        <v>51</v>
      </c>
      <c r="D257" s="110" t="s">
        <v>356</v>
      </c>
      <c r="E257" s="111" t="s">
        <v>561</v>
      </c>
      <c r="F257" s="112" t="s">
        <v>562</v>
      </c>
      <c r="G257" s="110" t="s">
        <v>375</v>
      </c>
      <c r="H257" s="113">
        <v>0.622</v>
      </c>
      <c r="I257" s="125"/>
      <c r="J257" s="115">
        <f>H257*I257</f>
        <v>0</v>
      </c>
      <c r="K257" s="113"/>
      <c r="L257" s="113">
        <f>H257*K257</f>
        <v>0</v>
      </c>
      <c r="M257" s="113"/>
      <c r="N257" s="113">
        <f>H257*M257</f>
        <v>0</v>
      </c>
      <c r="O257" s="115">
        <v>21</v>
      </c>
      <c r="P257" s="115">
        <f>J257*(O257/100)</f>
        <v>0</v>
      </c>
      <c r="Q257" s="115">
        <f>J257+P257</f>
        <v>0</v>
      </c>
      <c r="R257" s="8"/>
      <c r="S257" s="8"/>
      <c r="T257" s="8"/>
    </row>
    <row r="258" spans="1:20" outlineLevel="4" x14ac:dyDescent="0.15">
      <c r="B258" s="6"/>
      <c r="C258" s="6"/>
      <c r="D258" s="6"/>
      <c r="E258" s="6"/>
      <c r="F258" s="6"/>
      <c r="G258" s="6"/>
      <c r="H258" s="6"/>
      <c r="I258" s="8"/>
      <c r="J258" s="8"/>
      <c r="K258" s="6"/>
      <c r="L258" s="6"/>
      <c r="M258" s="6"/>
      <c r="N258" s="6"/>
      <c r="O258" s="6"/>
      <c r="P258" s="8"/>
      <c r="Q258" s="8"/>
    </row>
    <row r="259" spans="1:20" ht="10.5" outlineLevel="3" x14ac:dyDescent="0.15">
      <c r="A259" s="71" t="s">
        <v>142</v>
      </c>
      <c r="B259" s="101">
        <v>4</v>
      </c>
      <c r="C259" s="102"/>
      <c r="D259" s="103" t="s">
        <v>355</v>
      </c>
      <c r="E259" s="103"/>
      <c r="F259" s="104" t="s">
        <v>143</v>
      </c>
      <c r="G259" s="103"/>
      <c r="H259" s="105"/>
      <c r="I259" s="106"/>
      <c r="J259" s="73">
        <f>SUBTOTAL(9,J260:J264)</f>
        <v>0</v>
      </c>
      <c r="K259" s="105"/>
      <c r="L259" s="74">
        <f>SUBTOTAL(9,L260:L264)</f>
        <v>0.41375732750000005</v>
      </c>
      <c r="M259" s="105"/>
      <c r="N259" s="74">
        <f>SUBTOTAL(9,N260:N264)</f>
        <v>0</v>
      </c>
      <c r="O259" s="107"/>
      <c r="P259" s="73">
        <f>SUBTOTAL(9,P260:P264)</f>
        <v>0</v>
      </c>
      <c r="Q259" s="73">
        <f>SUBTOTAL(9,Q260:Q264)</f>
        <v>0</v>
      </c>
      <c r="R259" s="6"/>
      <c r="S259" s="8"/>
      <c r="T259" s="8"/>
    </row>
    <row r="260" spans="1:20" ht="11.25" outlineLevel="4" x14ac:dyDescent="0.2">
      <c r="A260" s="10"/>
      <c r="B260" s="108"/>
      <c r="C260" s="109">
        <v>52</v>
      </c>
      <c r="D260" s="110" t="s">
        <v>433</v>
      </c>
      <c r="E260" s="111" t="s">
        <v>563</v>
      </c>
      <c r="F260" s="112" t="s">
        <v>564</v>
      </c>
      <c r="G260" s="110" t="s">
        <v>565</v>
      </c>
      <c r="H260" s="113">
        <v>63.655020000000015</v>
      </c>
      <c r="I260" s="125"/>
      <c r="J260" s="115">
        <f>H260*I260</f>
        <v>0</v>
      </c>
      <c r="K260" s="113">
        <v>1E-3</v>
      </c>
      <c r="L260" s="113">
        <f>H260*K260</f>
        <v>6.365502000000002E-2</v>
      </c>
      <c r="M260" s="113"/>
      <c r="N260" s="113">
        <f>H260*M260</f>
        <v>0</v>
      </c>
      <c r="O260" s="115">
        <v>21</v>
      </c>
      <c r="P260" s="115">
        <f>J260*(O260/100)</f>
        <v>0</v>
      </c>
      <c r="Q260" s="115">
        <f>J260+P260</f>
        <v>0</v>
      </c>
      <c r="R260" s="8"/>
      <c r="S260" s="8"/>
      <c r="T260" s="8"/>
    </row>
    <row r="261" spans="1:20" ht="11.25" outlineLevel="4" x14ac:dyDescent="0.2">
      <c r="A261" s="10"/>
      <c r="B261" s="108"/>
      <c r="C261" s="109">
        <v>53</v>
      </c>
      <c r="D261" s="110" t="s">
        <v>433</v>
      </c>
      <c r="E261" s="111" t="s">
        <v>566</v>
      </c>
      <c r="F261" s="112" t="s">
        <v>567</v>
      </c>
      <c r="G261" s="110" t="s">
        <v>565</v>
      </c>
      <c r="H261" s="113">
        <v>350.10230750000005</v>
      </c>
      <c r="I261" s="125"/>
      <c r="J261" s="115">
        <f>H261*I261</f>
        <v>0</v>
      </c>
      <c r="K261" s="113">
        <v>1E-3</v>
      </c>
      <c r="L261" s="113">
        <f>H261*K261</f>
        <v>0.35010230750000004</v>
      </c>
      <c r="M261" s="113"/>
      <c r="N261" s="113">
        <f>H261*M261</f>
        <v>0</v>
      </c>
      <c r="O261" s="115">
        <v>21</v>
      </c>
      <c r="P261" s="115">
        <f>J261*(O261/100)</f>
        <v>0</v>
      </c>
      <c r="Q261" s="115">
        <f>J261+P261</f>
        <v>0</v>
      </c>
      <c r="R261" s="8"/>
      <c r="S261" s="8"/>
      <c r="T261" s="8"/>
    </row>
    <row r="262" spans="1:20" ht="11.25" outlineLevel="4" x14ac:dyDescent="0.2">
      <c r="A262" s="10"/>
      <c r="B262" s="108"/>
      <c r="C262" s="109">
        <v>54</v>
      </c>
      <c r="D262" s="110" t="s">
        <v>356</v>
      </c>
      <c r="E262" s="111" t="s">
        <v>568</v>
      </c>
      <c r="F262" s="112" t="s">
        <v>569</v>
      </c>
      <c r="G262" s="110" t="s">
        <v>366</v>
      </c>
      <c r="H262" s="113">
        <v>385.78757786082656</v>
      </c>
      <c r="I262" s="125"/>
      <c r="J262" s="115">
        <f>H262*I262</f>
        <v>0</v>
      </c>
      <c r="K262" s="113"/>
      <c r="L262" s="113">
        <f>H262*K262</f>
        <v>0</v>
      </c>
      <c r="M262" s="113"/>
      <c r="N262" s="113">
        <f>H262*M262</f>
        <v>0</v>
      </c>
      <c r="O262" s="115">
        <v>21</v>
      </c>
      <c r="P262" s="115">
        <f>J262*(O262/100)</f>
        <v>0</v>
      </c>
      <c r="Q262" s="115">
        <f>J262+P262</f>
        <v>0</v>
      </c>
      <c r="R262" s="8"/>
      <c r="S262" s="8"/>
      <c r="T262" s="8"/>
    </row>
    <row r="263" spans="1:20" ht="11.25" outlineLevel="4" x14ac:dyDescent="0.2">
      <c r="A263" s="10"/>
      <c r="B263" s="108"/>
      <c r="C263" s="109">
        <v>55</v>
      </c>
      <c r="D263" s="110" t="s">
        <v>356</v>
      </c>
      <c r="E263" s="111" t="s">
        <v>570</v>
      </c>
      <c r="F263" s="112" t="s">
        <v>571</v>
      </c>
      <c r="G263" s="110" t="s">
        <v>366</v>
      </c>
      <c r="H263" s="113">
        <v>1157.3627335824797</v>
      </c>
      <c r="I263" s="125"/>
      <c r="J263" s="115">
        <f>H263*I263</f>
        <v>0</v>
      </c>
      <c r="K263" s="113"/>
      <c r="L263" s="113">
        <f>H263*K263</f>
        <v>0</v>
      </c>
      <c r="M263" s="113"/>
      <c r="N263" s="113">
        <f>H263*M263</f>
        <v>0</v>
      </c>
      <c r="O263" s="115">
        <v>21</v>
      </c>
      <c r="P263" s="115">
        <f>J263*(O263/100)</f>
        <v>0</v>
      </c>
      <c r="Q263" s="115">
        <f>J263+P263</f>
        <v>0</v>
      </c>
      <c r="R263" s="8"/>
      <c r="S263" s="8"/>
      <c r="T263" s="8"/>
    </row>
    <row r="264" spans="1:20" outlineLevel="4" x14ac:dyDescent="0.15">
      <c r="B264" s="6"/>
      <c r="C264" s="6"/>
      <c r="D264" s="6"/>
      <c r="E264" s="6"/>
      <c r="F264" s="6"/>
      <c r="G264" s="6"/>
      <c r="H264" s="6"/>
      <c r="I264" s="8"/>
      <c r="J264" s="8"/>
      <c r="K264" s="6"/>
      <c r="L264" s="6"/>
      <c r="M264" s="6"/>
      <c r="N264" s="6"/>
      <c r="O264" s="6"/>
      <c r="P264" s="8"/>
      <c r="Q264" s="8"/>
    </row>
    <row r="265" spans="1:20" ht="11.25" outlineLevel="2" x14ac:dyDescent="0.2">
      <c r="A265" s="67" t="s">
        <v>144</v>
      </c>
      <c r="B265" s="94">
        <v>3</v>
      </c>
      <c r="C265" s="95"/>
      <c r="D265" s="96" t="s">
        <v>354</v>
      </c>
      <c r="E265" s="96"/>
      <c r="F265" s="97" t="s">
        <v>66</v>
      </c>
      <c r="G265" s="96"/>
      <c r="H265" s="98"/>
      <c r="I265" s="99"/>
      <c r="J265" s="69">
        <f>SUBTOTAL(9,J266:J274)</f>
        <v>0</v>
      </c>
      <c r="K265" s="98"/>
      <c r="L265" s="70">
        <f>SUBTOTAL(9,L266:L274)</f>
        <v>0</v>
      </c>
      <c r="M265" s="98"/>
      <c r="N265" s="70">
        <f>SUBTOTAL(9,N266:N274)</f>
        <v>0</v>
      </c>
      <c r="O265" s="100"/>
      <c r="P265" s="69">
        <f>SUBTOTAL(9,P266:P274)</f>
        <v>0</v>
      </c>
      <c r="Q265" s="69">
        <f>SUBTOTAL(9,Q266:Q274)</f>
        <v>0</v>
      </c>
      <c r="R265" s="6"/>
      <c r="S265" s="8"/>
      <c r="T265" s="8"/>
    </row>
    <row r="266" spans="1:20" ht="10.5" outlineLevel="3" x14ac:dyDescent="0.15">
      <c r="A266" s="71" t="s">
        <v>145</v>
      </c>
      <c r="B266" s="101">
        <v>4</v>
      </c>
      <c r="C266" s="102"/>
      <c r="D266" s="103" t="s">
        <v>355</v>
      </c>
      <c r="E266" s="103"/>
      <c r="F266" s="104" t="s">
        <v>68</v>
      </c>
      <c r="G266" s="103"/>
      <c r="H266" s="105"/>
      <c r="I266" s="106"/>
      <c r="J266" s="73">
        <f>SUBTOTAL(9,J267:J274)</f>
        <v>0</v>
      </c>
      <c r="K266" s="105"/>
      <c r="L266" s="74">
        <f>SUBTOTAL(9,L267:L274)</f>
        <v>0</v>
      </c>
      <c r="M266" s="105"/>
      <c r="N266" s="74">
        <f>SUBTOTAL(9,N267:N274)</f>
        <v>0</v>
      </c>
      <c r="O266" s="107"/>
      <c r="P266" s="73">
        <f>SUBTOTAL(9,P267:P274)</f>
        <v>0</v>
      </c>
      <c r="Q266" s="73">
        <f>SUBTOTAL(9,Q267:Q274)</f>
        <v>0</v>
      </c>
      <c r="R266" s="6"/>
      <c r="S266" s="8"/>
      <c r="T266" s="8"/>
    </row>
    <row r="267" spans="1:20" ht="11.25" outlineLevel="4" x14ac:dyDescent="0.2">
      <c r="A267" s="10"/>
      <c r="B267" s="108"/>
      <c r="C267" s="109">
        <v>56</v>
      </c>
      <c r="D267" s="110" t="s">
        <v>417</v>
      </c>
      <c r="E267" s="111" t="s">
        <v>572</v>
      </c>
      <c r="F267" s="112" t="s">
        <v>573</v>
      </c>
      <c r="G267" s="110" t="s">
        <v>32</v>
      </c>
      <c r="H267" s="113">
        <v>1</v>
      </c>
      <c r="I267" s="125"/>
      <c r="J267" s="115">
        <f t="shared" ref="J267:J273" si="40">H267*I267</f>
        <v>0</v>
      </c>
      <c r="K267" s="113"/>
      <c r="L267" s="113">
        <f t="shared" ref="L267:L273" si="41">H267*K267</f>
        <v>0</v>
      </c>
      <c r="M267" s="113"/>
      <c r="N267" s="113">
        <f t="shared" ref="N267:N273" si="42">H267*M267</f>
        <v>0</v>
      </c>
      <c r="O267" s="115">
        <v>21</v>
      </c>
      <c r="P267" s="115">
        <f t="shared" ref="P267:P273" si="43">J267*(O267/100)</f>
        <v>0</v>
      </c>
      <c r="Q267" s="115">
        <f t="shared" ref="Q267:Q273" si="44">J267+P267</f>
        <v>0</v>
      </c>
      <c r="R267" s="8"/>
      <c r="S267" s="8"/>
      <c r="T267" s="8"/>
    </row>
    <row r="268" spans="1:20" ht="11.25" outlineLevel="4" x14ac:dyDescent="0.2">
      <c r="A268" s="10"/>
      <c r="B268" s="108"/>
      <c r="C268" s="109">
        <v>57</v>
      </c>
      <c r="D268" s="110" t="s">
        <v>417</v>
      </c>
      <c r="E268" s="111" t="s">
        <v>574</v>
      </c>
      <c r="F268" s="112" t="s">
        <v>575</v>
      </c>
      <c r="G268" s="110" t="s">
        <v>32</v>
      </c>
      <c r="H268" s="113">
        <v>1</v>
      </c>
      <c r="I268" s="125"/>
      <c r="J268" s="115">
        <f t="shared" si="40"/>
        <v>0</v>
      </c>
      <c r="K268" s="113"/>
      <c r="L268" s="113">
        <f t="shared" si="41"/>
        <v>0</v>
      </c>
      <c r="M268" s="113"/>
      <c r="N268" s="113">
        <f t="shared" si="42"/>
        <v>0</v>
      </c>
      <c r="O268" s="115">
        <v>21</v>
      </c>
      <c r="P268" s="115">
        <f t="shared" si="43"/>
        <v>0</v>
      </c>
      <c r="Q268" s="115">
        <f t="shared" si="44"/>
        <v>0</v>
      </c>
      <c r="R268" s="8"/>
      <c r="S268" s="8"/>
      <c r="T268" s="8"/>
    </row>
    <row r="269" spans="1:20" ht="11.25" outlineLevel="4" x14ac:dyDescent="0.2">
      <c r="A269" s="10"/>
      <c r="B269" s="108"/>
      <c r="C269" s="109">
        <v>58</v>
      </c>
      <c r="D269" s="110" t="s">
        <v>417</v>
      </c>
      <c r="E269" s="111" t="s">
        <v>576</v>
      </c>
      <c r="F269" s="112" t="s">
        <v>577</v>
      </c>
      <c r="G269" s="110" t="s">
        <v>32</v>
      </c>
      <c r="H269" s="113">
        <v>1</v>
      </c>
      <c r="I269" s="125"/>
      <c r="J269" s="115">
        <f t="shared" si="40"/>
        <v>0</v>
      </c>
      <c r="K269" s="113"/>
      <c r="L269" s="113">
        <f t="shared" si="41"/>
        <v>0</v>
      </c>
      <c r="M269" s="113"/>
      <c r="N269" s="113">
        <f t="shared" si="42"/>
        <v>0</v>
      </c>
      <c r="O269" s="115">
        <v>21</v>
      </c>
      <c r="P269" s="115">
        <f t="shared" si="43"/>
        <v>0</v>
      </c>
      <c r="Q269" s="115">
        <f t="shared" si="44"/>
        <v>0</v>
      </c>
      <c r="R269" s="8"/>
      <c r="S269" s="8"/>
      <c r="T269" s="8"/>
    </row>
    <row r="270" spans="1:20" ht="11.25" outlineLevel="4" x14ac:dyDescent="0.2">
      <c r="A270" s="10"/>
      <c r="B270" s="108"/>
      <c r="C270" s="109">
        <v>59</v>
      </c>
      <c r="D270" s="110" t="s">
        <v>417</v>
      </c>
      <c r="E270" s="111" t="s">
        <v>578</v>
      </c>
      <c r="F270" s="112" t="s">
        <v>419</v>
      </c>
      <c r="G270" s="110" t="s">
        <v>32</v>
      </c>
      <c r="H270" s="113">
        <v>1</v>
      </c>
      <c r="I270" s="125"/>
      <c r="J270" s="115">
        <f t="shared" si="40"/>
        <v>0</v>
      </c>
      <c r="K270" s="113"/>
      <c r="L270" s="113">
        <f t="shared" si="41"/>
        <v>0</v>
      </c>
      <c r="M270" s="113"/>
      <c r="N270" s="113">
        <f t="shared" si="42"/>
        <v>0</v>
      </c>
      <c r="O270" s="115">
        <v>21</v>
      </c>
      <c r="P270" s="115">
        <f t="shared" si="43"/>
        <v>0</v>
      </c>
      <c r="Q270" s="115">
        <f t="shared" si="44"/>
        <v>0</v>
      </c>
      <c r="R270" s="8"/>
      <c r="S270" s="8"/>
      <c r="T270" s="8"/>
    </row>
    <row r="271" spans="1:20" ht="11.25" outlineLevel="4" x14ac:dyDescent="0.2">
      <c r="A271" s="10"/>
      <c r="B271" s="108"/>
      <c r="C271" s="109">
        <v>60</v>
      </c>
      <c r="D271" s="110" t="s">
        <v>417</v>
      </c>
      <c r="E271" s="111" t="s">
        <v>579</v>
      </c>
      <c r="F271" s="112" t="s">
        <v>421</v>
      </c>
      <c r="G271" s="110" t="s">
        <v>32</v>
      </c>
      <c r="H271" s="113">
        <v>1</v>
      </c>
      <c r="I271" s="125"/>
      <c r="J271" s="115">
        <f t="shared" si="40"/>
        <v>0</v>
      </c>
      <c r="K271" s="113"/>
      <c r="L271" s="113">
        <f t="shared" si="41"/>
        <v>0</v>
      </c>
      <c r="M271" s="113"/>
      <c r="N271" s="113">
        <f t="shared" si="42"/>
        <v>0</v>
      </c>
      <c r="O271" s="115">
        <v>21</v>
      </c>
      <c r="P271" s="115">
        <f t="shared" si="43"/>
        <v>0</v>
      </c>
      <c r="Q271" s="115">
        <f t="shared" si="44"/>
        <v>0</v>
      </c>
      <c r="R271" s="8"/>
      <c r="S271" s="8"/>
      <c r="T271" s="8"/>
    </row>
    <row r="272" spans="1:20" ht="11.25" outlineLevel="4" x14ac:dyDescent="0.2">
      <c r="A272" s="10"/>
      <c r="B272" s="108"/>
      <c r="C272" s="109">
        <v>61</v>
      </c>
      <c r="D272" s="110" t="s">
        <v>417</v>
      </c>
      <c r="E272" s="111" t="s">
        <v>580</v>
      </c>
      <c r="F272" s="112" t="s">
        <v>423</v>
      </c>
      <c r="G272" s="110" t="s">
        <v>32</v>
      </c>
      <c r="H272" s="113">
        <v>1</v>
      </c>
      <c r="I272" s="125"/>
      <c r="J272" s="115">
        <f t="shared" si="40"/>
        <v>0</v>
      </c>
      <c r="K272" s="113"/>
      <c r="L272" s="113">
        <f t="shared" si="41"/>
        <v>0</v>
      </c>
      <c r="M272" s="113"/>
      <c r="N272" s="113">
        <f t="shared" si="42"/>
        <v>0</v>
      </c>
      <c r="O272" s="115">
        <v>21</v>
      </c>
      <c r="P272" s="115">
        <f t="shared" si="43"/>
        <v>0</v>
      </c>
      <c r="Q272" s="115">
        <f t="shared" si="44"/>
        <v>0</v>
      </c>
      <c r="R272" s="8"/>
      <c r="S272" s="8"/>
      <c r="T272" s="8"/>
    </row>
    <row r="273" spans="1:20" ht="11.25" outlineLevel="4" x14ac:dyDescent="0.2">
      <c r="A273" s="10"/>
      <c r="B273" s="108"/>
      <c r="C273" s="109">
        <v>62</v>
      </c>
      <c r="D273" s="110" t="s">
        <v>417</v>
      </c>
      <c r="E273" s="111" t="s">
        <v>581</v>
      </c>
      <c r="F273" s="112" t="s">
        <v>582</v>
      </c>
      <c r="G273" s="110" t="s">
        <v>32</v>
      </c>
      <c r="H273" s="113">
        <v>1</v>
      </c>
      <c r="I273" s="125"/>
      <c r="J273" s="115">
        <f t="shared" si="40"/>
        <v>0</v>
      </c>
      <c r="K273" s="113"/>
      <c r="L273" s="113">
        <f t="shared" si="41"/>
        <v>0</v>
      </c>
      <c r="M273" s="113"/>
      <c r="N273" s="113">
        <f t="shared" si="42"/>
        <v>0</v>
      </c>
      <c r="O273" s="115">
        <v>21</v>
      </c>
      <c r="P273" s="115">
        <f t="shared" si="43"/>
        <v>0</v>
      </c>
      <c r="Q273" s="115">
        <f t="shared" si="44"/>
        <v>0</v>
      </c>
      <c r="R273" s="8"/>
      <c r="S273" s="8"/>
      <c r="T273" s="8"/>
    </row>
    <row r="274" spans="1:20" outlineLevel="4" x14ac:dyDescent="0.15">
      <c r="B274" s="6"/>
      <c r="C274" s="6"/>
      <c r="D274" s="6"/>
      <c r="E274" s="6"/>
      <c r="F274" s="6"/>
      <c r="G274" s="6"/>
      <c r="H274" s="6"/>
      <c r="I274" s="8"/>
      <c r="J274" s="8"/>
      <c r="K274" s="6"/>
      <c r="L274" s="6"/>
      <c r="M274" s="6"/>
      <c r="N274" s="6"/>
      <c r="O274" s="6"/>
      <c r="P274" s="8"/>
      <c r="Q274" s="8"/>
    </row>
    <row r="275" spans="1:20" ht="12" outlineLevel="1" x14ac:dyDescent="0.2">
      <c r="A275" s="63" t="s">
        <v>146</v>
      </c>
      <c r="B275" s="87">
        <v>2</v>
      </c>
      <c r="C275" s="88"/>
      <c r="D275" s="89" t="s">
        <v>353</v>
      </c>
      <c r="E275" s="89"/>
      <c r="F275" s="90" t="s">
        <v>147</v>
      </c>
      <c r="G275" s="89"/>
      <c r="H275" s="91"/>
      <c r="I275" s="92"/>
      <c r="J275" s="65">
        <f>SUBTOTAL(9,J276:J330)</f>
        <v>0</v>
      </c>
      <c r="K275" s="91"/>
      <c r="L275" s="66">
        <f>SUBTOTAL(9,L276:L330)</f>
        <v>83.644043700638889</v>
      </c>
      <c r="M275" s="91"/>
      <c r="N275" s="66">
        <f>SUBTOTAL(9,N276:N330)</f>
        <v>0</v>
      </c>
      <c r="O275" s="93"/>
      <c r="P275" s="65">
        <f>SUBTOTAL(9,P276:P330)</f>
        <v>0</v>
      </c>
      <c r="Q275" s="65">
        <f>SUBTOTAL(9,Q276:Q330)</f>
        <v>0</v>
      </c>
      <c r="R275" s="6"/>
      <c r="S275" s="8"/>
      <c r="T275" s="8"/>
    </row>
    <row r="276" spans="1:20" ht="11.25" outlineLevel="2" x14ac:dyDescent="0.2">
      <c r="A276" s="67" t="s">
        <v>148</v>
      </c>
      <c r="B276" s="94">
        <v>3</v>
      </c>
      <c r="C276" s="95"/>
      <c r="D276" s="96" t="s">
        <v>354</v>
      </c>
      <c r="E276" s="96"/>
      <c r="F276" s="97" t="s">
        <v>38</v>
      </c>
      <c r="G276" s="96"/>
      <c r="H276" s="98"/>
      <c r="I276" s="99"/>
      <c r="J276" s="69">
        <f>SUBTOTAL(9,J277:J288)</f>
        <v>0</v>
      </c>
      <c r="K276" s="98"/>
      <c r="L276" s="70">
        <f>SUBTOTAL(9,L277:L288)</f>
        <v>0</v>
      </c>
      <c r="M276" s="98"/>
      <c r="N276" s="70">
        <f>SUBTOTAL(9,N277:N288)</f>
        <v>0</v>
      </c>
      <c r="O276" s="100"/>
      <c r="P276" s="69">
        <f>SUBTOTAL(9,P277:P288)</f>
        <v>0</v>
      </c>
      <c r="Q276" s="69">
        <f>SUBTOTAL(9,Q277:Q288)</f>
        <v>0</v>
      </c>
      <c r="R276" s="6"/>
      <c r="S276" s="8"/>
      <c r="T276" s="8"/>
    </row>
    <row r="277" spans="1:20" ht="10.5" outlineLevel="3" x14ac:dyDescent="0.15">
      <c r="A277" s="71" t="s">
        <v>149</v>
      </c>
      <c r="B277" s="101">
        <v>4</v>
      </c>
      <c r="C277" s="102"/>
      <c r="D277" s="103" t="s">
        <v>355</v>
      </c>
      <c r="E277" s="103"/>
      <c r="F277" s="104" t="s">
        <v>40</v>
      </c>
      <c r="G277" s="103"/>
      <c r="H277" s="105"/>
      <c r="I277" s="106"/>
      <c r="J277" s="73">
        <f>SUBTOTAL(9,J278:J280)</f>
        <v>0</v>
      </c>
      <c r="K277" s="105"/>
      <c r="L277" s="74">
        <f>SUBTOTAL(9,L278:L280)</f>
        <v>0</v>
      </c>
      <c r="M277" s="105"/>
      <c r="N277" s="74">
        <f>SUBTOTAL(9,N278:N280)</f>
        <v>0</v>
      </c>
      <c r="O277" s="107"/>
      <c r="P277" s="73">
        <f>SUBTOTAL(9,P278:P280)</f>
        <v>0</v>
      </c>
      <c r="Q277" s="73">
        <f>SUBTOTAL(9,Q278:Q280)</f>
        <v>0</v>
      </c>
      <c r="R277" s="6"/>
      <c r="S277" s="8"/>
      <c r="T277" s="8"/>
    </row>
    <row r="278" spans="1:20" ht="11.25" outlineLevel="4" x14ac:dyDescent="0.2">
      <c r="A278" s="10"/>
      <c r="B278" s="108"/>
      <c r="C278" s="109">
        <v>63</v>
      </c>
      <c r="D278" s="110" t="s">
        <v>356</v>
      </c>
      <c r="E278" s="111" t="s">
        <v>583</v>
      </c>
      <c r="F278" s="112" t="s">
        <v>584</v>
      </c>
      <c r="G278" s="110" t="s">
        <v>359</v>
      </c>
      <c r="H278" s="113">
        <v>36.331199999999995</v>
      </c>
      <c r="I278" s="125"/>
      <c r="J278" s="115">
        <f>H278*I278</f>
        <v>0</v>
      </c>
      <c r="K278" s="113"/>
      <c r="L278" s="113">
        <f>H278*K278</f>
        <v>0</v>
      </c>
      <c r="M278" s="113"/>
      <c r="N278" s="113">
        <f>H278*M278</f>
        <v>0</v>
      </c>
      <c r="O278" s="115">
        <v>21</v>
      </c>
      <c r="P278" s="115">
        <f>J278*(O278/100)</f>
        <v>0</v>
      </c>
      <c r="Q278" s="115">
        <f>J278+P278</f>
        <v>0</v>
      </c>
      <c r="R278" s="8"/>
      <c r="S278" s="8"/>
      <c r="T278" s="8"/>
    </row>
    <row r="279" spans="1:20" ht="11.25" outlineLevel="4" x14ac:dyDescent="0.2">
      <c r="A279" s="10"/>
      <c r="B279" s="108"/>
      <c r="C279" s="109">
        <v>64</v>
      </c>
      <c r="D279" s="110" t="s">
        <v>356</v>
      </c>
      <c r="E279" s="111" t="s">
        <v>364</v>
      </c>
      <c r="F279" s="112" t="s">
        <v>365</v>
      </c>
      <c r="G279" s="110" t="s">
        <v>366</v>
      </c>
      <c r="H279" s="113">
        <v>62.64</v>
      </c>
      <c r="I279" s="125"/>
      <c r="J279" s="115">
        <f>H279*I279</f>
        <v>0</v>
      </c>
      <c r="K279" s="113"/>
      <c r="L279" s="113">
        <f>H279*K279</f>
        <v>0</v>
      </c>
      <c r="M279" s="113"/>
      <c r="N279" s="113">
        <f>H279*M279</f>
        <v>0</v>
      </c>
      <c r="O279" s="115">
        <v>21</v>
      </c>
      <c r="P279" s="115">
        <f>J279*(O279/100)</f>
        <v>0</v>
      </c>
      <c r="Q279" s="115">
        <f>J279+P279</f>
        <v>0</v>
      </c>
      <c r="R279" s="8"/>
      <c r="S279" s="8"/>
      <c r="T279" s="8"/>
    </row>
    <row r="280" spans="1:20" outlineLevel="4" x14ac:dyDescent="0.15">
      <c r="B280" s="6"/>
      <c r="C280" s="6"/>
      <c r="D280" s="6"/>
      <c r="E280" s="6"/>
      <c r="F280" s="6"/>
      <c r="G280" s="6"/>
      <c r="H280" s="6"/>
      <c r="I280" s="8"/>
      <c r="J280" s="8"/>
      <c r="K280" s="6"/>
      <c r="L280" s="6"/>
      <c r="M280" s="6"/>
      <c r="N280" s="6"/>
      <c r="O280" s="6"/>
      <c r="P280" s="8"/>
      <c r="Q280" s="8"/>
    </row>
    <row r="281" spans="1:20" ht="10.5" outlineLevel="3" x14ac:dyDescent="0.15">
      <c r="A281" s="71" t="s">
        <v>150</v>
      </c>
      <c r="B281" s="101">
        <v>4</v>
      </c>
      <c r="C281" s="102"/>
      <c r="D281" s="103" t="s">
        <v>355</v>
      </c>
      <c r="E281" s="103"/>
      <c r="F281" s="104" t="s">
        <v>42</v>
      </c>
      <c r="G281" s="103"/>
      <c r="H281" s="105"/>
      <c r="I281" s="106"/>
      <c r="J281" s="73">
        <f>SUBTOTAL(9,J282:J288)</f>
        <v>0</v>
      </c>
      <c r="K281" s="105"/>
      <c r="L281" s="74">
        <f>SUBTOTAL(9,L282:L288)</f>
        <v>0</v>
      </c>
      <c r="M281" s="105"/>
      <c r="N281" s="74">
        <f>SUBTOTAL(9,N282:N288)</f>
        <v>0</v>
      </c>
      <c r="O281" s="107"/>
      <c r="P281" s="73">
        <f>SUBTOTAL(9,P282:P288)</f>
        <v>0</v>
      </c>
      <c r="Q281" s="73">
        <f>SUBTOTAL(9,Q282:Q288)</f>
        <v>0</v>
      </c>
      <c r="R281" s="6"/>
      <c r="S281" s="8"/>
      <c r="T281" s="8"/>
    </row>
    <row r="282" spans="1:20" ht="22.5" outlineLevel="4" x14ac:dyDescent="0.2">
      <c r="A282" s="10"/>
      <c r="B282" s="108"/>
      <c r="C282" s="109">
        <v>65</v>
      </c>
      <c r="D282" s="110" t="s">
        <v>356</v>
      </c>
      <c r="E282" s="111" t="s">
        <v>367</v>
      </c>
      <c r="F282" s="112" t="s">
        <v>368</v>
      </c>
      <c r="G282" s="110" t="s">
        <v>359</v>
      </c>
      <c r="H282" s="113">
        <v>31.32</v>
      </c>
      <c r="I282" s="125"/>
      <c r="J282" s="115">
        <f t="shared" ref="J282:J287" si="45">H282*I282</f>
        <v>0</v>
      </c>
      <c r="K282" s="113"/>
      <c r="L282" s="113">
        <f t="shared" ref="L282:L287" si="46">H282*K282</f>
        <v>0</v>
      </c>
      <c r="M282" s="113"/>
      <c r="N282" s="113">
        <f t="shared" ref="N282:N287" si="47">H282*M282</f>
        <v>0</v>
      </c>
      <c r="O282" s="115">
        <v>21</v>
      </c>
      <c r="P282" s="115">
        <f t="shared" ref="P282:P287" si="48">J282*(O282/100)</f>
        <v>0</v>
      </c>
      <c r="Q282" s="115">
        <f t="shared" ref="Q282:Q287" si="49">J282+P282</f>
        <v>0</v>
      </c>
      <c r="R282" s="8"/>
      <c r="S282" s="8"/>
      <c r="T282" s="8"/>
    </row>
    <row r="283" spans="1:20" ht="22.5" outlineLevel="4" x14ac:dyDescent="0.2">
      <c r="A283" s="10"/>
      <c r="B283" s="108"/>
      <c r="C283" s="109">
        <v>66</v>
      </c>
      <c r="D283" s="110" t="s">
        <v>356</v>
      </c>
      <c r="E283" s="111" t="s">
        <v>369</v>
      </c>
      <c r="F283" s="112" t="s">
        <v>370</v>
      </c>
      <c r="G283" s="110" t="s">
        <v>359</v>
      </c>
      <c r="H283" s="113">
        <v>31.32</v>
      </c>
      <c r="I283" s="125"/>
      <c r="J283" s="115">
        <f t="shared" si="45"/>
        <v>0</v>
      </c>
      <c r="K283" s="113"/>
      <c r="L283" s="113">
        <f t="shared" si="46"/>
        <v>0</v>
      </c>
      <c r="M283" s="113"/>
      <c r="N283" s="113">
        <f t="shared" si="47"/>
        <v>0</v>
      </c>
      <c r="O283" s="115">
        <v>21</v>
      </c>
      <c r="P283" s="115">
        <f t="shared" si="48"/>
        <v>0</v>
      </c>
      <c r="Q283" s="115">
        <f t="shared" si="49"/>
        <v>0</v>
      </c>
      <c r="R283" s="8"/>
      <c r="S283" s="8"/>
      <c r="T283" s="8"/>
    </row>
    <row r="284" spans="1:20" ht="22.5" outlineLevel="4" x14ac:dyDescent="0.2">
      <c r="A284" s="10"/>
      <c r="B284" s="108"/>
      <c r="C284" s="109">
        <v>67</v>
      </c>
      <c r="D284" s="110" t="s">
        <v>356</v>
      </c>
      <c r="E284" s="111" t="s">
        <v>371</v>
      </c>
      <c r="F284" s="112" t="s">
        <v>372</v>
      </c>
      <c r="G284" s="110" t="s">
        <v>359</v>
      </c>
      <c r="H284" s="113">
        <v>156.6</v>
      </c>
      <c r="I284" s="125"/>
      <c r="J284" s="115">
        <f t="shared" si="45"/>
        <v>0</v>
      </c>
      <c r="K284" s="113"/>
      <c r="L284" s="113">
        <f t="shared" si="46"/>
        <v>0</v>
      </c>
      <c r="M284" s="113"/>
      <c r="N284" s="113">
        <f t="shared" si="47"/>
        <v>0</v>
      </c>
      <c r="O284" s="115">
        <v>21</v>
      </c>
      <c r="P284" s="115">
        <f t="shared" si="48"/>
        <v>0</v>
      </c>
      <c r="Q284" s="115">
        <f t="shared" si="49"/>
        <v>0</v>
      </c>
      <c r="R284" s="8"/>
      <c r="S284" s="8"/>
      <c r="T284" s="8"/>
    </row>
    <row r="285" spans="1:20" ht="11.25" outlineLevel="4" x14ac:dyDescent="0.2">
      <c r="A285" s="10"/>
      <c r="B285" s="108"/>
      <c r="C285" s="109">
        <v>68</v>
      </c>
      <c r="D285" s="110" t="s">
        <v>356</v>
      </c>
      <c r="E285" s="111" t="s">
        <v>373</v>
      </c>
      <c r="F285" s="112" t="s">
        <v>374</v>
      </c>
      <c r="G285" s="110" t="s">
        <v>375</v>
      </c>
      <c r="H285" s="113">
        <v>56.376000000000005</v>
      </c>
      <c r="I285" s="125"/>
      <c r="J285" s="115">
        <f t="shared" si="45"/>
        <v>0</v>
      </c>
      <c r="K285" s="113"/>
      <c r="L285" s="113">
        <f t="shared" si="46"/>
        <v>0</v>
      </c>
      <c r="M285" s="113"/>
      <c r="N285" s="113">
        <f t="shared" si="47"/>
        <v>0</v>
      </c>
      <c r="O285" s="115">
        <v>21</v>
      </c>
      <c r="P285" s="115">
        <f t="shared" si="48"/>
        <v>0</v>
      </c>
      <c r="Q285" s="115">
        <f t="shared" si="49"/>
        <v>0</v>
      </c>
      <c r="R285" s="8"/>
      <c r="S285" s="8"/>
      <c r="T285" s="8"/>
    </row>
    <row r="286" spans="1:20" ht="11.25" outlineLevel="4" x14ac:dyDescent="0.2">
      <c r="A286" s="10"/>
      <c r="B286" s="108"/>
      <c r="C286" s="109">
        <v>69</v>
      </c>
      <c r="D286" s="110" t="s">
        <v>356</v>
      </c>
      <c r="E286" s="111" t="s">
        <v>376</v>
      </c>
      <c r="F286" s="112" t="s">
        <v>377</v>
      </c>
      <c r="G286" s="110" t="s">
        <v>359</v>
      </c>
      <c r="H286" s="113">
        <v>31.32</v>
      </c>
      <c r="I286" s="125"/>
      <c r="J286" s="115">
        <f t="shared" si="45"/>
        <v>0</v>
      </c>
      <c r="K286" s="113"/>
      <c r="L286" s="113">
        <f t="shared" si="46"/>
        <v>0</v>
      </c>
      <c r="M286" s="113"/>
      <c r="N286" s="113">
        <f t="shared" si="47"/>
        <v>0</v>
      </c>
      <c r="O286" s="115">
        <v>21</v>
      </c>
      <c r="P286" s="115">
        <f t="shared" si="48"/>
        <v>0</v>
      </c>
      <c r="Q286" s="115">
        <f t="shared" si="49"/>
        <v>0</v>
      </c>
      <c r="R286" s="8"/>
      <c r="S286" s="8"/>
      <c r="T286" s="8"/>
    </row>
    <row r="287" spans="1:20" ht="11.25" outlineLevel="4" x14ac:dyDescent="0.2">
      <c r="A287" s="10"/>
      <c r="B287" s="108"/>
      <c r="C287" s="109">
        <v>70</v>
      </c>
      <c r="D287" s="110" t="s">
        <v>356</v>
      </c>
      <c r="E287" s="111" t="s">
        <v>362</v>
      </c>
      <c r="F287" s="112" t="s">
        <v>378</v>
      </c>
      <c r="G287" s="110" t="s">
        <v>359</v>
      </c>
      <c r="H287" s="113">
        <v>31.32</v>
      </c>
      <c r="I287" s="125"/>
      <c r="J287" s="115">
        <f t="shared" si="45"/>
        <v>0</v>
      </c>
      <c r="K287" s="113"/>
      <c r="L287" s="113">
        <f t="shared" si="46"/>
        <v>0</v>
      </c>
      <c r="M287" s="113"/>
      <c r="N287" s="113">
        <f t="shared" si="47"/>
        <v>0</v>
      </c>
      <c r="O287" s="115">
        <v>21</v>
      </c>
      <c r="P287" s="115">
        <f t="shared" si="48"/>
        <v>0</v>
      </c>
      <c r="Q287" s="115">
        <f t="shared" si="49"/>
        <v>0</v>
      </c>
      <c r="R287" s="8"/>
      <c r="S287" s="8"/>
      <c r="T287" s="8"/>
    </row>
    <row r="288" spans="1:20" outlineLevel="4" x14ac:dyDescent="0.15">
      <c r="B288" s="6"/>
      <c r="C288" s="6"/>
      <c r="D288" s="6"/>
      <c r="E288" s="6"/>
      <c r="F288" s="6"/>
      <c r="G288" s="6"/>
      <c r="H288" s="6"/>
      <c r="I288" s="8"/>
      <c r="J288" s="8"/>
      <c r="K288" s="6"/>
      <c r="L288" s="6"/>
      <c r="M288" s="6"/>
      <c r="N288" s="6"/>
      <c r="O288" s="6"/>
      <c r="P288" s="8"/>
      <c r="Q288" s="8"/>
    </row>
    <row r="289" spans="1:20" ht="11.25" outlineLevel="2" x14ac:dyDescent="0.2">
      <c r="A289" s="67" t="s">
        <v>151</v>
      </c>
      <c r="B289" s="94">
        <v>3</v>
      </c>
      <c r="C289" s="95"/>
      <c r="D289" s="96" t="s">
        <v>354</v>
      </c>
      <c r="E289" s="96"/>
      <c r="F289" s="97" t="s">
        <v>50</v>
      </c>
      <c r="G289" s="96"/>
      <c r="H289" s="98"/>
      <c r="I289" s="99"/>
      <c r="J289" s="69">
        <f>SUBTOTAL(9,J290:J301)</f>
        <v>0</v>
      </c>
      <c r="K289" s="98"/>
      <c r="L289" s="70">
        <f>SUBTOTAL(9,L290:L301)</f>
        <v>72.768412052638894</v>
      </c>
      <c r="M289" s="98"/>
      <c r="N289" s="70">
        <f>SUBTOTAL(9,N290:N301)</f>
        <v>0</v>
      </c>
      <c r="O289" s="100"/>
      <c r="P289" s="69">
        <f>SUBTOTAL(9,P290:P301)</f>
        <v>0</v>
      </c>
      <c r="Q289" s="69">
        <f>SUBTOTAL(9,Q290:Q301)</f>
        <v>0</v>
      </c>
      <c r="R289" s="6"/>
      <c r="S289" s="8"/>
      <c r="T289" s="8"/>
    </row>
    <row r="290" spans="1:20" ht="10.5" outlineLevel="3" x14ac:dyDescent="0.15">
      <c r="A290" s="71" t="s">
        <v>152</v>
      </c>
      <c r="B290" s="101">
        <v>4</v>
      </c>
      <c r="C290" s="102"/>
      <c r="D290" s="103" t="s">
        <v>355</v>
      </c>
      <c r="E290" s="103"/>
      <c r="F290" s="104" t="s">
        <v>52</v>
      </c>
      <c r="G290" s="103"/>
      <c r="H290" s="105"/>
      <c r="I290" s="106"/>
      <c r="J290" s="73">
        <f>SUBTOTAL(9,J291:J301)</f>
        <v>0</v>
      </c>
      <c r="K290" s="105"/>
      <c r="L290" s="74">
        <f>SUBTOTAL(9,L291:L301)</f>
        <v>72.768412052638894</v>
      </c>
      <c r="M290" s="105"/>
      <c r="N290" s="74">
        <f>SUBTOTAL(9,N291:N301)</f>
        <v>0</v>
      </c>
      <c r="O290" s="107"/>
      <c r="P290" s="73">
        <f>SUBTOTAL(9,P291:P301)</f>
        <v>0</v>
      </c>
      <c r="Q290" s="73">
        <f>SUBTOTAL(9,Q291:Q301)</f>
        <v>0</v>
      </c>
      <c r="R290" s="6"/>
      <c r="S290" s="8"/>
      <c r="T290" s="8"/>
    </row>
    <row r="291" spans="1:20" ht="11.25" outlineLevel="4" x14ac:dyDescent="0.2">
      <c r="A291" s="10"/>
      <c r="B291" s="108"/>
      <c r="C291" s="109">
        <v>71</v>
      </c>
      <c r="D291" s="110" t="s">
        <v>356</v>
      </c>
      <c r="E291" s="111" t="s">
        <v>585</v>
      </c>
      <c r="F291" s="112" t="s">
        <v>586</v>
      </c>
      <c r="G291" s="110" t="s">
        <v>366</v>
      </c>
      <c r="H291" s="113">
        <v>50</v>
      </c>
      <c r="I291" s="125"/>
      <c r="J291" s="115">
        <f t="shared" ref="J291:J300" si="50">H291*I291</f>
        <v>0</v>
      </c>
      <c r="K291" s="113"/>
      <c r="L291" s="113">
        <f t="shared" ref="L291:L300" si="51">H291*K291</f>
        <v>0</v>
      </c>
      <c r="M291" s="113"/>
      <c r="N291" s="113">
        <f t="shared" ref="N291:N300" si="52">H291*M291</f>
        <v>0</v>
      </c>
      <c r="O291" s="115">
        <v>21</v>
      </c>
      <c r="P291" s="115">
        <f t="shared" ref="P291:P300" si="53">J291*(O291/100)</f>
        <v>0</v>
      </c>
      <c r="Q291" s="115">
        <f t="shared" ref="Q291:Q300" si="54">J291+P291</f>
        <v>0</v>
      </c>
      <c r="R291" s="8"/>
      <c r="S291" s="8"/>
      <c r="T291" s="8"/>
    </row>
    <row r="292" spans="1:20" ht="11.25" outlineLevel="4" x14ac:dyDescent="0.2">
      <c r="A292" s="10"/>
      <c r="B292" s="108"/>
      <c r="C292" s="109">
        <v>72</v>
      </c>
      <c r="D292" s="110" t="s">
        <v>356</v>
      </c>
      <c r="E292" s="111" t="s">
        <v>390</v>
      </c>
      <c r="F292" s="112" t="s">
        <v>391</v>
      </c>
      <c r="G292" s="110" t="s">
        <v>359</v>
      </c>
      <c r="H292" s="113">
        <v>5.4580000000000002</v>
      </c>
      <c r="I292" s="125"/>
      <c r="J292" s="115">
        <f t="shared" si="50"/>
        <v>0</v>
      </c>
      <c r="K292" s="113">
        <v>2.3010199999999998</v>
      </c>
      <c r="L292" s="113">
        <f t="shared" si="51"/>
        <v>12.55896716</v>
      </c>
      <c r="M292" s="113"/>
      <c r="N292" s="113">
        <f t="shared" si="52"/>
        <v>0</v>
      </c>
      <c r="O292" s="115">
        <v>21</v>
      </c>
      <c r="P292" s="115">
        <f t="shared" si="53"/>
        <v>0</v>
      </c>
      <c r="Q292" s="115">
        <f t="shared" si="54"/>
        <v>0</v>
      </c>
      <c r="R292" s="8"/>
      <c r="S292" s="8"/>
      <c r="T292" s="8"/>
    </row>
    <row r="293" spans="1:20" ht="11.25" outlineLevel="4" x14ac:dyDescent="0.2">
      <c r="A293" s="10"/>
      <c r="B293" s="108"/>
      <c r="C293" s="109">
        <v>73</v>
      </c>
      <c r="D293" s="110" t="s">
        <v>356</v>
      </c>
      <c r="E293" s="111" t="s">
        <v>587</v>
      </c>
      <c r="F293" s="112" t="s">
        <v>588</v>
      </c>
      <c r="G293" s="110" t="s">
        <v>359</v>
      </c>
      <c r="H293" s="113">
        <v>9</v>
      </c>
      <c r="I293" s="125"/>
      <c r="J293" s="115">
        <f t="shared" si="50"/>
        <v>0</v>
      </c>
      <c r="K293" s="113">
        <v>2.5018699999999998</v>
      </c>
      <c r="L293" s="113">
        <f t="shared" si="51"/>
        <v>22.516829999999999</v>
      </c>
      <c r="M293" s="113"/>
      <c r="N293" s="113">
        <f t="shared" si="52"/>
        <v>0</v>
      </c>
      <c r="O293" s="115">
        <v>21</v>
      </c>
      <c r="P293" s="115">
        <f t="shared" si="53"/>
        <v>0</v>
      </c>
      <c r="Q293" s="115">
        <f t="shared" si="54"/>
        <v>0</v>
      </c>
      <c r="R293" s="8"/>
      <c r="S293" s="8"/>
      <c r="T293" s="8"/>
    </row>
    <row r="294" spans="1:20" ht="11.25" outlineLevel="4" x14ac:dyDescent="0.2">
      <c r="A294" s="10"/>
      <c r="B294" s="108"/>
      <c r="C294" s="109">
        <v>74</v>
      </c>
      <c r="D294" s="110" t="s">
        <v>356</v>
      </c>
      <c r="E294" s="111" t="s">
        <v>392</v>
      </c>
      <c r="F294" s="112" t="s">
        <v>393</v>
      </c>
      <c r="G294" s="110" t="s">
        <v>359</v>
      </c>
      <c r="H294" s="113">
        <v>5.4580000000000002</v>
      </c>
      <c r="I294" s="125"/>
      <c r="J294" s="115">
        <f t="shared" si="50"/>
        <v>0</v>
      </c>
      <c r="K294" s="113"/>
      <c r="L294" s="113">
        <f t="shared" si="51"/>
        <v>0</v>
      </c>
      <c r="M294" s="113"/>
      <c r="N294" s="113">
        <f t="shared" si="52"/>
        <v>0</v>
      </c>
      <c r="O294" s="115">
        <v>21</v>
      </c>
      <c r="P294" s="115">
        <f t="shared" si="53"/>
        <v>0</v>
      </c>
      <c r="Q294" s="115">
        <f t="shared" si="54"/>
        <v>0</v>
      </c>
      <c r="R294" s="8"/>
      <c r="S294" s="8"/>
      <c r="T294" s="8"/>
    </row>
    <row r="295" spans="1:20" ht="11.25" outlineLevel="4" x14ac:dyDescent="0.2">
      <c r="A295" s="10"/>
      <c r="B295" s="108"/>
      <c r="C295" s="109">
        <v>75</v>
      </c>
      <c r="D295" s="110" t="s">
        <v>356</v>
      </c>
      <c r="E295" s="111" t="s">
        <v>589</v>
      </c>
      <c r="F295" s="112" t="s">
        <v>590</v>
      </c>
      <c r="G295" s="110" t="s">
        <v>359</v>
      </c>
      <c r="H295" s="113">
        <v>9</v>
      </c>
      <c r="I295" s="125"/>
      <c r="J295" s="115">
        <f t="shared" si="50"/>
        <v>0</v>
      </c>
      <c r="K295" s="113"/>
      <c r="L295" s="113">
        <f t="shared" si="51"/>
        <v>0</v>
      </c>
      <c r="M295" s="113"/>
      <c r="N295" s="113">
        <f t="shared" si="52"/>
        <v>0</v>
      </c>
      <c r="O295" s="115">
        <v>21</v>
      </c>
      <c r="P295" s="115">
        <f t="shared" si="53"/>
        <v>0</v>
      </c>
      <c r="Q295" s="115">
        <f t="shared" si="54"/>
        <v>0</v>
      </c>
      <c r="R295" s="8"/>
      <c r="S295" s="8"/>
      <c r="T295" s="8"/>
    </row>
    <row r="296" spans="1:20" ht="11.25" outlineLevel="4" x14ac:dyDescent="0.2">
      <c r="A296" s="10"/>
      <c r="B296" s="108"/>
      <c r="C296" s="109">
        <v>76</v>
      </c>
      <c r="D296" s="110" t="s">
        <v>356</v>
      </c>
      <c r="E296" s="111" t="s">
        <v>591</v>
      </c>
      <c r="F296" s="112" t="s">
        <v>592</v>
      </c>
      <c r="G296" s="110" t="s">
        <v>359</v>
      </c>
      <c r="H296" s="113">
        <v>9</v>
      </c>
      <c r="I296" s="125"/>
      <c r="J296" s="115">
        <f t="shared" si="50"/>
        <v>0</v>
      </c>
      <c r="K296" s="113"/>
      <c r="L296" s="113">
        <f t="shared" si="51"/>
        <v>0</v>
      </c>
      <c r="M296" s="113"/>
      <c r="N296" s="113">
        <f t="shared" si="52"/>
        <v>0</v>
      </c>
      <c r="O296" s="115">
        <v>21</v>
      </c>
      <c r="P296" s="115">
        <f t="shared" si="53"/>
        <v>0</v>
      </c>
      <c r="Q296" s="115">
        <f t="shared" si="54"/>
        <v>0</v>
      </c>
      <c r="R296" s="8"/>
      <c r="S296" s="8"/>
      <c r="T296" s="8"/>
    </row>
    <row r="297" spans="1:20" ht="11.25" outlineLevel="4" x14ac:dyDescent="0.2">
      <c r="A297" s="10"/>
      <c r="B297" s="108"/>
      <c r="C297" s="109">
        <v>77</v>
      </c>
      <c r="D297" s="110" t="s">
        <v>356</v>
      </c>
      <c r="E297" s="111" t="s">
        <v>532</v>
      </c>
      <c r="F297" s="112" t="s">
        <v>533</v>
      </c>
      <c r="G297" s="110" t="s">
        <v>366</v>
      </c>
      <c r="H297" s="113">
        <v>9.120000000000001</v>
      </c>
      <c r="I297" s="125"/>
      <c r="J297" s="115">
        <f t="shared" si="50"/>
        <v>0</v>
      </c>
      <c r="K297" s="113">
        <v>1.6070000000000001E-2</v>
      </c>
      <c r="L297" s="113">
        <f t="shared" si="51"/>
        <v>0.14655840000000003</v>
      </c>
      <c r="M297" s="113"/>
      <c r="N297" s="113">
        <f t="shared" si="52"/>
        <v>0</v>
      </c>
      <c r="O297" s="115">
        <v>21</v>
      </c>
      <c r="P297" s="115">
        <f t="shared" si="53"/>
        <v>0</v>
      </c>
      <c r="Q297" s="115">
        <f t="shared" si="54"/>
        <v>0</v>
      </c>
      <c r="R297" s="8"/>
      <c r="S297" s="8"/>
      <c r="T297" s="8"/>
    </row>
    <row r="298" spans="1:20" ht="11.25" outlineLevel="4" x14ac:dyDescent="0.2">
      <c r="A298" s="10"/>
      <c r="B298" s="108"/>
      <c r="C298" s="109">
        <v>78</v>
      </c>
      <c r="D298" s="110" t="s">
        <v>356</v>
      </c>
      <c r="E298" s="111" t="s">
        <v>534</v>
      </c>
      <c r="F298" s="112" t="s">
        <v>535</v>
      </c>
      <c r="G298" s="110" t="s">
        <v>366</v>
      </c>
      <c r="H298" s="113">
        <v>9.120000000000001</v>
      </c>
      <c r="I298" s="125"/>
      <c r="J298" s="115">
        <f t="shared" si="50"/>
        <v>0</v>
      </c>
      <c r="K298" s="113"/>
      <c r="L298" s="113">
        <f t="shared" si="51"/>
        <v>0</v>
      </c>
      <c r="M298" s="113"/>
      <c r="N298" s="113">
        <f t="shared" si="52"/>
        <v>0</v>
      </c>
      <c r="O298" s="115">
        <v>21</v>
      </c>
      <c r="P298" s="115">
        <f t="shared" si="53"/>
        <v>0</v>
      </c>
      <c r="Q298" s="115">
        <f t="shared" si="54"/>
        <v>0</v>
      </c>
      <c r="R298" s="8"/>
      <c r="S298" s="8"/>
      <c r="T298" s="8"/>
    </row>
    <row r="299" spans="1:20" ht="11.25" outlineLevel="4" x14ac:dyDescent="0.2">
      <c r="A299" s="10"/>
      <c r="B299" s="108"/>
      <c r="C299" s="109">
        <v>79</v>
      </c>
      <c r="D299" s="110" t="s">
        <v>356</v>
      </c>
      <c r="E299" s="111" t="s">
        <v>593</v>
      </c>
      <c r="F299" s="112" t="s">
        <v>594</v>
      </c>
      <c r="G299" s="110" t="s">
        <v>375</v>
      </c>
      <c r="H299" s="113">
        <v>0.36265277777777777</v>
      </c>
      <c r="I299" s="125"/>
      <c r="J299" s="115">
        <f t="shared" si="50"/>
        <v>0</v>
      </c>
      <c r="K299" s="113">
        <v>1.06277</v>
      </c>
      <c r="L299" s="113">
        <f t="shared" si="51"/>
        <v>0.38541649263888889</v>
      </c>
      <c r="M299" s="113"/>
      <c r="N299" s="113">
        <f t="shared" si="52"/>
        <v>0</v>
      </c>
      <c r="O299" s="115">
        <v>21</v>
      </c>
      <c r="P299" s="115">
        <f t="shared" si="53"/>
        <v>0</v>
      </c>
      <c r="Q299" s="115">
        <f t="shared" si="54"/>
        <v>0</v>
      </c>
      <c r="R299" s="8"/>
      <c r="S299" s="8"/>
      <c r="T299" s="8"/>
    </row>
    <row r="300" spans="1:20" ht="11.25" outlineLevel="4" x14ac:dyDescent="0.2">
      <c r="A300" s="10"/>
      <c r="B300" s="108"/>
      <c r="C300" s="109">
        <v>80</v>
      </c>
      <c r="D300" s="110" t="s">
        <v>356</v>
      </c>
      <c r="E300" s="111" t="s">
        <v>394</v>
      </c>
      <c r="F300" s="112" t="s">
        <v>395</v>
      </c>
      <c r="G300" s="110" t="s">
        <v>359</v>
      </c>
      <c r="H300" s="113">
        <v>18.768000000000001</v>
      </c>
      <c r="I300" s="125"/>
      <c r="J300" s="115">
        <f t="shared" si="50"/>
        <v>0</v>
      </c>
      <c r="K300" s="113">
        <v>1.98</v>
      </c>
      <c r="L300" s="113">
        <f t="shared" si="51"/>
        <v>37.160640000000001</v>
      </c>
      <c r="M300" s="113"/>
      <c r="N300" s="113">
        <f t="shared" si="52"/>
        <v>0</v>
      </c>
      <c r="O300" s="115">
        <v>21</v>
      </c>
      <c r="P300" s="115">
        <f t="shared" si="53"/>
        <v>0</v>
      </c>
      <c r="Q300" s="115">
        <f t="shared" si="54"/>
        <v>0</v>
      </c>
      <c r="R300" s="8"/>
      <c r="S300" s="8"/>
      <c r="T300" s="8"/>
    </row>
    <row r="301" spans="1:20" outlineLevel="4" x14ac:dyDescent="0.15">
      <c r="B301" s="6"/>
      <c r="C301" s="6"/>
      <c r="D301" s="6"/>
      <c r="E301" s="6"/>
      <c r="F301" s="6"/>
      <c r="G301" s="6"/>
      <c r="H301" s="6"/>
      <c r="I301" s="8"/>
      <c r="J301" s="8"/>
      <c r="K301" s="6"/>
      <c r="L301" s="6"/>
      <c r="M301" s="6"/>
      <c r="N301" s="6"/>
      <c r="O301" s="6"/>
      <c r="P301" s="8"/>
      <c r="Q301" s="8"/>
    </row>
    <row r="302" spans="1:20" ht="11.25" outlineLevel="2" x14ac:dyDescent="0.2">
      <c r="A302" s="67" t="s">
        <v>153</v>
      </c>
      <c r="B302" s="94">
        <v>3</v>
      </c>
      <c r="C302" s="95"/>
      <c r="D302" s="96" t="s">
        <v>354</v>
      </c>
      <c r="E302" s="96"/>
      <c r="F302" s="97" t="s">
        <v>54</v>
      </c>
      <c r="G302" s="96"/>
      <c r="H302" s="98"/>
      <c r="I302" s="99"/>
      <c r="J302" s="69">
        <f>SUBTOTAL(9,J303:J307)</f>
        <v>0</v>
      </c>
      <c r="K302" s="98"/>
      <c r="L302" s="70">
        <f>SUBTOTAL(9,L303:L307)</f>
        <v>10.544406</v>
      </c>
      <c r="M302" s="98"/>
      <c r="N302" s="70">
        <f>SUBTOTAL(9,N303:N307)</f>
        <v>0</v>
      </c>
      <c r="O302" s="100"/>
      <c r="P302" s="69">
        <f>SUBTOTAL(9,P303:P307)</f>
        <v>0</v>
      </c>
      <c r="Q302" s="69">
        <f>SUBTOTAL(9,Q303:Q307)</f>
        <v>0</v>
      </c>
      <c r="R302" s="6"/>
      <c r="S302" s="8"/>
      <c r="T302" s="8"/>
    </row>
    <row r="303" spans="1:20" ht="10.5" outlineLevel="3" x14ac:dyDescent="0.15">
      <c r="A303" s="71" t="s">
        <v>154</v>
      </c>
      <c r="B303" s="101">
        <v>4</v>
      </c>
      <c r="C303" s="102"/>
      <c r="D303" s="103" t="s">
        <v>355</v>
      </c>
      <c r="E303" s="103"/>
      <c r="F303" s="104" t="s">
        <v>155</v>
      </c>
      <c r="G303" s="103"/>
      <c r="H303" s="105"/>
      <c r="I303" s="106"/>
      <c r="J303" s="73">
        <f>SUBTOTAL(9,J304:J307)</f>
        <v>0</v>
      </c>
      <c r="K303" s="105"/>
      <c r="L303" s="74">
        <f>SUBTOTAL(9,L304:L307)</f>
        <v>10.544406</v>
      </c>
      <c r="M303" s="105"/>
      <c r="N303" s="74">
        <f>SUBTOTAL(9,N304:N307)</f>
        <v>0</v>
      </c>
      <c r="O303" s="107"/>
      <c r="P303" s="73">
        <f>SUBTOTAL(9,P304:P307)</f>
        <v>0</v>
      </c>
      <c r="Q303" s="73">
        <f>SUBTOTAL(9,Q304:Q307)</f>
        <v>0</v>
      </c>
      <c r="R303" s="6"/>
      <c r="S303" s="8"/>
      <c r="T303" s="8"/>
    </row>
    <row r="304" spans="1:20" ht="11.25" outlineLevel="4" x14ac:dyDescent="0.2">
      <c r="A304" s="10"/>
      <c r="B304" s="108"/>
      <c r="C304" s="109">
        <v>81</v>
      </c>
      <c r="D304" s="110" t="s">
        <v>433</v>
      </c>
      <c r="E304" s="111" t="s">
        <v>595</v>
      </c>
      <c r="F304" s="112" t="s">
        <v>596</v>
      </c>
      <c r="G304" s="110" t="s">
        <v>443</v>
      </c>
      <c r="H304" s="113">
        <v>30.6</v>
      </c>
      <c r="I304" s="125"/>
      <c r="J304" s="115">
        <f>H304*I304</f>
        <v>0</v>
      </c>
      <c r="K304" s="113">
        <v>0.08</v>
      </c>
      <c r="L304" s="113">
        <f>H304*K304</f>
        <v>2.448</v>
      </c>
      <c r="M304" s="113"/>
      <c r="N304" s="113">
        <f>H304*M304</f>
        <v>0</v>
      </c>
      <c r="O304" s="115">
        <v>21</v>
      </c>
      <c r="P304" s="115">
        <f>J304*(O304/100)</f>
        <v>0</v>
      </c>
      <c r="Q304" s="115">
        <f>J304+P304</f>
        <v>0</v>
      </c>
      <c r="R304" s="8"/>
      <c r="S304" s="8"/>
      <c r="T304" s="8"/>
    </row>
    <row r="305" spans="1:20" ht="11.25" outlineLevel="4" x14ac:dyDescent="0.2">
      <c r="A305" s="10"/>
      <c r="B305" s="108"/>
      <c r="C305" s="109">
        <v>82</v>
      </c>
      <c r="D305" s="110" t="s">
        <v>356</v>
      </c>
      <c r="E305" s="111" t="s">
        <v>597</v>
      </c>
      <c r="F305" s="112" t="s">
        <v>598</v>
      </c>
      <c r="G305" s="110" t="s">
        <v>443</v>
      </c>
      <c r="H305" s="113">
        <v>30</v>
      </c>
      <c r="I305" s="125"/>
      <c r="J305" s="115">
        <f>H305*I305</f>
        <v>0</v>
      </c>
      <c r="K305" s="113">
        <v>0.20219000000000001</v>
      </c>
      <c r="L305" s="113">
        <f>H305*K305</f>
        <v>6.0657000000000005</v>
      </c>
      <c r="M305" s="113"/>
      <c r="N305" s="113">
        <f>H305*M305</f>
        <v>0</v>
      </c>
      <c r="O305" s="115">
        <v>21</v>
      </c>
      <c r="P305" s="115">
        <f>J305*(O305/100)</f>
        <v>0</v>
      </c>
      <c r="Q305" s="115">
        <f>J305+P305</f>
        <v>0</v>
      </c>
      <c r="R305" s="8"/>
      <c r="S305" s="8"/>
      <c r="T305" s="8"/>
    </row>
    <row r="306" spans="1:20" ht="11.25" outlineLevel="4" x14ac:dyDescent="0.2">
      <c r="A306" s="10"/>
      <c r="B306" s="108"/>
      <c r="C306" s="109">
        <v>83</v>
      </c>
      <c r="D306" s="110" t="s">
        <v>356</v>
      </c>
      <c r="E306" s="111" t="s">
        <v>599</v>
      </c>
      <c r="F306" s="112" t="s">
        <v>600</v>
      </c>
      <c r="G306" s="110" t="s">
        <v>359</v>
      </c>
      <c r="H306" s="113">
        <v>0.9</v>
      </c>
      <c r="I306" s="125"/>
      <c r="J306" s="115">
        <f>H306*I306</f>
        <v>0</v>
      </c>
      <c r="K306" s="113">
        <v>2.2563399999999998</v>
      </c>
      <c r="L306" s="113">
        <f>H306*K306</f>
        <v>2.0307059999999999</v>
      </c>
      <c r="M306" s="113"/>
      <c r="N306" s="113">
        <f>H306*M306</f>
        <v>0</v>
      </c>
      <c r="O306" s="115">
        <v>21</v>
      </c>
      <c r="P306" s="115">
        <f>J306*(O306/100)</f>
        <v>0</v>
      </c>
      <c r="Q306" s="115">
        <f>J306+P306</f>
        <v>0</v>
      </c>
      <c r="R306" s="8"/>
      <c r="S306" s="8"/>
      <c r="T306" s="8"/>
    </row>
    <row r="307" spans="1:20" outlineLevel="4" x14ac:dyDescent="0.15">
      <c r="B307" s="6"/>
      <c r="C307" s="6"/>
      <c r="D307" s="6"/>
      <c r="E307" s="6"/>
      <c r="F307" s="6"/>
      <c r="G307" s="6"/>
      <c r="H307" s="6"/>
      <c r="I307" s="8"/>
      <c r="J307" s="8"/>
      <c r="K307" s="6"/>
      <c r="L307" s="6"/>
      <c r="M307" s="6"/>
      <c r="N307" s="6"/>
      <c r="O307" s="6"/>
      <c r="P307" s="8"/>
      <c r="Q307" s="8"/>
    </row>
    <row r="308" spans="1:20" ht="11.25" outlineLevel="2" x14ac:dyDescent="0.2">
      <c r="A308" s="67" t="s">
        <v>156</v>
      </c>
      <c r="B308" s="94">
        <v>3</v>
      </c>
      <c r="C308" s="95"/>
      <c r="D308" s="96" t="s">
        <v>354</v>
      </c>
      <c r="E308" s="96"/>
      <c r="F308" s="97" t="s">
        <v>60</v>
      </c>
      <c r="G308" s="96"/>
      <c r="H308" s="98"/>
      <c r="I308" s="99"/>
      <c r="J308" s="69">
        <f>SUBTOTAL(9,J309:J311)</f>
        <v>0</v>
      </c>
      <c r="K308" s="98"/>
      <c r="L308" s="70">
        <f>SUBTOTAL(9,L309:L311)</f>
        <v>0</v>
      </c>
      <c r="M308" s="98"/>
      <c r="N308" s="70">
        <f>SUBTOTAL(9,N309:N311)</f>
        <v>0</v>
      </c>
      <c r="O308" s="100"/>
      <c r="P308" s="69">
        <f>SUBTOTAL(9,P309:P311)</f>
        <v>0</v>
      </c>
      <c r="Q308" s="69">
        <f>SUBTOTAL(9,Q309:Q311)</f>
        <v>0</v>
      </c>
      <c r="R308" s="6"/>
      <c r="S308" s="8"/>
      <c r="T308" s="8"/>
    </row>
    <row r="309" spans="1:20" ht="10.5" outlineLevel="3" x14ac:dyDescent="0.15">
      <c r="A309" s="71" t="s">
        <v>157</v>
      </c>
      <c r="B309" s="101">
        <v>4</v>
      </c>
      <c r="C309" s="102"/>
      <c r="D309" s="103" t="s">
        <v>355</v>
      </c>
      <c r="E309" s="103"/>
      <c r="F309" s="104" t="s">
        <v>64</v>
      </c>
      <c r="G309" s="103"/>
      <c r="H309" s="105"/>
      <c r="I309" s="106"/>
      <c r="J309" s="73">
        <f>SUBTOTAL(9,J310:J311)</f>
        <v>0</v>
      </c>
      <c r="K309" s="105"/>
      <c r="L309" s="74">
        <f>SUBTOTAL(9,L310:L311)</f>
        <v>0</v>
      </c>
      <c r="M309" s="105"/>
      <c r="N309" s="74">
        <f>SUBTOTAL(9,N310:N311)</f>
        <v>0</v>
      </c>
      <c r="O309" s="107"/>
      <c r="P309" s="73">
        <f>SUBTOTAL(9,P310:P311)</f>
        <v>0</v>
      </c>
      <c r="Q309" s="73">
        <f>SUBTOTAL(9,Q310:Q311)</f>
        <v>0</v>
      </c>
      <c r="R309" s="6"/>
      <c r="S309" s="8"/>
      <c r="T309" s="8"/>
    </row>
    <row r="310" spans="1:20" ht="11.25" outlineLevel="4" x14ac:dyDescent="0.2">
      <c r="A310" s="10"/>
      <c r="B310" s="108"/>
      <c r="C310" s="109">
        <v>84</v>
      </c>
      <c r="D310" s="110" t="s">
        <v>356</v>
      </c>
      <c r="E310" s="111" t="s">
        <v>415</v>
      </c>
      <c r="F310" s="112" t="s">
        <v>416</v>
      </c>
      <c r="G310" s="110" t="s">
        <v>375</v>
      </c>
      <c r="H310" s="113">
        <v>130.357</v>
      </c>
      <c r="I310" s="125"/>
      <c r="J310" s="115">
        <f>H310*I310</f>
        <v>0</v>
      </c>
      <c r="K310" s="113"/>
      <c r="L310" s="113">
        <f>H310*K310</f>
        <v>0</v>
      </c>
      <c r="M310" s="113"/>
      <c r="N310" s="113">
        <f>H310*M310</f>
        <v>0</v>
      </c>
      <c r="O310" s="115">
        <v>21</v>
      </c>
      <c r="P310" s="115">
        <f>J310*(O310/100)</f>
        <v>0</v>
      </c>
      <c r="Q310" s="115">
        <f>J310+P310</f>
        <v>0</v>
      </c>
      <c r="R310" s="8"/>
      <c r="S310" s="8"/>
      <c r="T310" s="8"/>
    </row>
    <row r="311" spans="1:20" outlineLevel="4" x14ac:dyDescent="0.15">
      <c r="B311" s="6"/>
      <c r="C311" s="6"/>
      <c r="D311" s="6"/>
      <c r="E311" s="6"/>
      <c r="F311" s="6"/>
      <c r="G311" s="6"/>
      <c r="H311" s="6"/>
      <c r="I311" s="8"/>
      <c r="J311" s="8"/>
      <c r="K311" s="6"/>
      <c r="L311" s="6"/>
      <c r="M311" s="6"/>
      <c r="N311" s="6"/>
      <c r="O311" s="6"/>
      <c r="P311" s="8"/>
      <c r="Q311" s="8"/>
    </row>
    <row r="312" spans="1:20" ht="11.25" outlineLevel="2" x14ac:dyDescent="0.2">
      <c r="A312" s="67" t="s">
        <v>158</v>
      </c>
      <c r="B312" s="94">
        <v>3</v>
      </c>
      <c r="C312" s="95"/>
      <c r="D312" s="96" t="s">
        <v>354</v>
      </c>
      <c r="E312" s="96"/>
      <c r="F312" s="97" t="s">
        <v>139</v>
      </c>
      <c r="G312" s="96"/>
      <c r="H312" s="98"/>
      <c r="I312" s="99"/>
      <c r="J312" s="69">
        <f>SUBTOTAL(9,J313:J319)</f>
        <v>0</v>
      </c>
      <c r="K312" s="98"/>
      <c r="L312" s="70">
        <f>SUBTOTAL(9,L313:L319)</f>
        <v>0.32731564799999996</v>
      </c>
      <c r="M312" s="98"/>
      <c r="N312" s="70">
        <f>SUBTOTAL(9,N313:N319)</f>
        <v>0</v>
      </c>
      <c r="O312" s="100"/>
      <c r="P312" s="69">
        <f>SUBTOTAL(9,P313:P319)</f>
        <v>0</v>
      </c>
      <c r="Q312" s="69">
        <f>SUBTOTAL(9,Q313:Q319)</f>
        <v>0</v>
      </c>
      <c r="R312" s="6"/>
      <c r="S312" s="8"/>
      <c r="T312" s="8"/>
    </row>
    <row r="313" spans="1:20" ht="10.5" outlineLevel="3" x14ac:dyDescent="0.15">
      <c r="A313" s="71" t="s">
        <v>159</v>
      </c>
      <c r="B313" s="101">
        <v>4</v>
      </c>
      <c r="C313" s="102"/>
      <c r="D313" s="103" t="s">
        <v>355</v>
      </c>
      <c r="E313" s="103"/>
      <c r="F313" s="104" t="s">
        <v>143</v>
      </c>
      <c r="G313" s="103"/>
      <c r="H313" s="105"/>
      <c r="I313" s="106"/>
      <c r="J313" s="73">
        <f>SUBTOTAL(9,J314:J319)</f>
        <v>0</v>
      </c>
      <c r="K313" s="105"/>
      <c r="L313" s="74">
        <f>SUBTOTAL(9,L314:L319)</f>
        <v>0.32731564799999996</v>
      </c>
      <c r="M313" s="105"/>
      <c r="N313" s="74">
        <f>SUBTOTAL(9,N314:N319)</f>
        <v>0</v>
      </c>
      <c r="O313" s="107"/>
      <c r="P313" s="73">
        <f>SUBTOTAL(9,P314:P319)</f>
        <v>0</v>
      </c>
      <c r="Q313" s="73">
        <f>SUBTOTAL(9,Q314:Q319)</f>
        <v>0</v>
      </c>
      <c r="R313" s="6"/>
      <c r="S313" s="8"/>
      <c r="T313" s="8"/>
    </row>
    <row r="314" spans="1:20" ht="11.25" outlineLevel="4" x14ac:dyDescent="0.2">
      <c r="A314" s="10"/>
      <c r="B314" s="108"/>
      <c r="C314" s="109">
        <v>85</v>
      </c>
      <c r="D314" s="110" t="s">
        <v>433</v>
      </c>
      <c r="E314" s="111" t="s">
        <v>601</v>
      </c>
      <c r="F314" s="112" t="s">
        <v>602</v>
      </c>
      <c r="G314" s="110" t="s">
        <v>375</v>
      </c>
      <c r="H314" s="113">
        <v>2.1199200000000001E-2</v>
      </c>
      <c r="I314" s="125"/>
      <c r="J314" s="115">
        <f>H314*I314</f>
        <v>0</v>
      </c>
      <c r="K314" s="113">
        <v>1</v>
      </c>
      <c r="L314" s="113">
        <f>H314*K314</f>
        <v>2.1199200000000001E-2</v>
      </c>
      <c r="M314" s="113"/>
      <c r="N314" s="113">
        <f>H314*M314</f>
        <v>0</v>
      </c>
      <c r="O314" s="115">
        <v>21</v>
      </c>
      <c r="P314" s="115">
        <f>J314*(O314/100)</f>
        <v>0</v>
      </c>
      <c r="Q314" s="115">
        <f>J314+P314</f>
        <v>0</v>
      </c>
      <c r="R314" s="8"/>
      <c r="S314" s="8"/>
      <c r="T314" s="8"/>
    </row>
    <row r="315" spans="1:20" ht="11.25" outlineLevel="4" x14ac:dyDescent="0.2">
      <c r="A315" s="10"/>
      <c r="B315" s="108"/>
      <c r="C315" s="109">
        <v>86</v>
      </c>
      <c r="D315" s="110" t="s">
        <v>356</v>
      </c>
      <c r="E315" s="111" t="s">
        <v>603</v>
      </c>
      <c r="F315" s="112" t="s">
        <v>604</v>
      </c>
      <c r="G315" s="110" t="s">
        <v>366</v>
      </c>
      <c r="H315" s="113">
        <v>52.997999999999998</v>
      </c>
      <c r="I315" s="125"/>
      <c r="J315" s="115">
        <f>H315*I315</f>
        <v>0</v>
      </c>
      <c r="K315" s="113"/>
      <c r="L315" s="113">
        <f>H315*K315</f>
        <v>0</v>
      </c>
      <c r="M315" s="113"/>
      <c r="N315" s="113">
        <f>H315*M315</f>
        <v>0</v>
      </c>
      <c r="O315" s="115">
        <v>21</v>
      </c>
      <c r="P315" s="115">
        <f>J315*(O315/100)</f>
        <v>0</v>
      </c>
      <c r="Q315" s="115">
        <f>J315+P315</f>
        <v>0</v>
      </c>
      <c r="R315" s="8"/>
      <c r="S315" s="8"/>
      <c r="T315" s="8"/>
    </row>
    <row r="316" spans="1:20" ht="11.25" outlineLevel="4" x14ac:dyDescent="0.2">
      <c r="A316" s="10"/>
      <c r="B316" s="108"/>
      <c r="C316" s="109">
        <v>87</v>
      </c>
      <c r="D316" s="110" t="s">
        <v>356</v>
      </c>
      <c r="E316" s="111" t="s">
        <v>605</v>
      </c>
      <c r="F316" s="112" t="s">
        <v>606</v>
      </c>
      <c r="G316" s="110" t="s">
        <v>366</v>
      </c>
      <c r="H316" s="113">
        <v>52.997999999999998</v>
      </c>
      <c r="I316" s="125"/>
      <c r="J316" s="115">
        <f>H316*I316</f>
        <v>0</v>
      </c>
      <c r="K316" s="113">
        <v>4.0000000000000002E-4</v>
      </c>
      <c r="L316" s="113">
        <f>H316*K316</f>
        <v>2.1199200000000001E-2</v>
      </c>
      <c r="M316" s="113"/>
      <c r="N316" s="113">
        <f>H316*M316</f>
        <v>0</v>
      </c>
      <c r="O316" s="115">
        <v>21</v>
      </c>
      <c r="P316" s="115">
        <f>J316*(O316/100)</f>
        <v>0</v>
      </c>
      <c r="Q316" s="115">
        <f>J316+P316</f>
        <v>0</v>
      </c>
      <c r="R316" s="8"/>
      <c r="S316" s="8"/>
      <c r="T316" s="8"/>
    </row>
    <row r="317" spans="1:20" ht="11.25" outlineLevel="4" x14ac:dyDescent="0.2">
      <c r="A317" s="10"/>
      <c r="B317" s="108"/>
      <c r="C317" s="109">
        <v>88</v>
      </c>
      <c r="D317" s="110" t="s">
        <v>356</v>
      </c>
      <c r="E317" s="111" t="s">
        <v>561</v>
      </c>
      <c r="F317" s="112" t="s">
        <v>562</v>
      </c>
      <c r="G317" s="110" t="s">
        <v>375</v>
      </c>
      <c r="H317" s="113">
        <v>0.32700000000000001</v>
      </c>
      <c r="I317" s="125"/>
      <c r="J317" s="115">
        <f>H317*I317</f>
        <v>0</v>
      </c>
      <c r="K317" s="113"/>
      <c r="L317" s="113">
        <f>H317*K317</f>
        <v>0</v>
      </c>
      <c r="M317" s="113"/>
      <c r="N317" s="113">
        <f>H317*M317</f>
        <v>0</v>
      </c>
      <c r="O317" s="115">
        <v>21</v>
      </c>
      <c r="P317" s="115">
        <f>J317*(O317/100)</f>
        <v>0</v>
      </c>
      <c r="Q317" s="115">
        <f>J317+P317</f>
        <v>0</v>
      </c>
      <c r="R317" s="8"/>
      <c r="S317" s="8"/>
      <c r="T317" s="8"/>
    </row>
    <row r="318" spans="1:20" ht="11.25" outlineLevel="4" x14ac:dyDescent="0.2">
      <c r="A318" s="10"/>
      <c r="B318" s="108"/>
      <c r="C318" s="109">
        <v>89</v>
      </c>
      <c r="D318" s="110" t="s">
        <v>433</v>
      </c>
      <c r="E318" s="111" t="s">
        <v>607</v>
      </c>
      <c r="F318" s="112" t="s">
        <v>608</v>
      </c>
      <c r="G318" s="110" t="s">
        <v>366</v>
      </c>
      <c r="H318" s="113">
        <v>59.357759999999999</v>
      </c>
      <c r="I318" s="125"/>
      <c r="J318" s="115">
        <f>H318*I318</f>
        <v>0</v>
      </c>
      <c r="K318" s="113">
        <v>4.7999999999999996E-3</v>
      </c>
      <c r="L318" s="113">
        <f>H318*K318</f>
        <v>0.28491724799999996</v>
      </c>
      <c r="M318" s="113"/>
      <c r="N318" s="113">
        <f>H318*M318</f>
        <v>0</v>
      </c>
      <c r="O318" s="115">
        <v>21</v>
      </c>
      <c r="P318" s="115">
        <f>J318*(O318/100)</f>
        <v>0</v>
      </c>
      <c r="Q318" s="115">
        <f>J318+P318</f>
        <v>0</v>
      </c>
      <c r="R318" s="8"/>
      <c r="S318" s="8"/>
      <c r="T318" s="8"/>
    </row>
    <row r="319" spans="1:20" outlineLevel="4" x14ac:dyDescent="0.15">
      <c r="B319" s="6"/>
      <c r="C319" s="6"/>
      <c r="D319" s="6"/>
      <c r="E319" s="6"/>
      <c r="F319" s="6"/>
      <c r="G319" s="6"/>
      <c r="H319" s="6"/>
      <c r="I319" s="8"/>
      <c r="J319" s="8"/>
      <c r="K319" s="6"/>
      <c r="L319" s="6"/>
      <c r="M319" s="6"/>
      <c r="N319" s="6"/>
      <c r="O319" s="6"/>
      <c r="P319" s="8"/>
      <c r="Q319" s="8"/>
    </row>
    <row r="320" spans="1:20" ht="11.25" outlineLevel="2" x14ac:dyDescent="0.2">
      <c r="A320" s="67" t="s">
        <v>160</v>
      </c>
      <c r="B320" s="94">
        <v>3</v>
      </c>
      <c r="C320" s="95"/>
      <c r="D320" s="96" t="s">
        <v>354</v>
      </c>
      <c r="E320" s="96"/>
      <c r="F320" s="97" t="s">
        <v>161</v>
      </c>
      <c r="G320" s="96"/>
      <c r="H320" s="98"/>
      <c r="I320" s="99"/>
      <c r="J320" s="69">
        <f>SUBTOTAL(9,J321:J323)</f>
        <v>0</v>
      </c>
      <c r="K320" s="98"/>
      <c r="L320" s="70">
        <f>SUBTOTAL(9,L321:L323)</f>
        <v>3.9100000000000003E-3</v>
      </c>
      <c r="M320" s="98"/>
      <c r="N320" s="70">
        <f>SUBTOTAL(9,N321:N323)</f>
        <v>0</v>
      </c>
      <c r="O320" s="100"/>
      <c r="P320" s="69">
        <f>SUBTOTAL(9,P321:P323)</f>
        <v>0</v>
      </c>
      <c r="Q320" s="69">
        <f>SUBTOTAL(9,Q321:Q323)</f>
        <v>0</v>
      </c>
      <c r="R320" s="6"/>
      <c r="S320" s="8"/>
      <c r="T320" s="8"/>
    </row>
    <row r="321" spans="1:20" ht="10.5" outlineLevel="3" x14ac:dyDescent="0.15">
      <c r="A321" s="71" t="s">
        <v>162</v>
      </c>
      <c r="B321" s="101">
        <v>4</v>
      </c>
      <c r="C321" s="102"/>
      <c r="D321" s="103" t="s">
        <v>355</v>
      </c>
      <c r="E321" s="103"/>
      <c r="F321" s="104" t="s">
        <v>163</v>
      </c>
      <c r="G321" s="103"/>
      <c r="H321" s="105"/>
      <c r="I321" s="106"/>
      <c r="J321" s="73">
        <f>SUBTOTAL(9,J322:J323)</f>
        <v>0</v>
      </c>
      <c r="K321" s="105"/>
      <c r="L321" s="74">
        <f>SUBTOTAL(9,L322:L323)</f>
        <v>3.9100000000000003E-3</v>
      </c>
      <c r="M321" s="105"/>
      <c r="N321" s="74">
        <f>SUBTOTAL(9,N322:N323)</f>
        <v>0</v>
      </c>
      <c r="O321" s="107"/>
      <c r="P321" s="73">
        <f>SUBTOTAL(9,P322:P323)</f>
        <v>0</v>
      </c>
      <c r="Q321" s="73">
        <f>SUBTOTAL(9,Q322:Q323)</f>
        <v>0</v>
      </c>
      <c r="R321" s="6"/>
      <c r="S321" s="8"/>
      <c r="T321" s="8"/>
    </row>
    <row r="322" spans="1:20" ht="11.25" outlineLevel="4" x14ac:dyDescent="0.2">
      <c r="A322" s="10"/>
      <c r="B322" s="108"/>
      <c r="C322" s="109">
        <v>90</v>
      </c>
      <c r="D322" s="110" t="s">
        <v>356</v>
      </c>
      <c r="E322" s="111" t="s">
        <v>609</v>
      </c>
      <c r="F322" s="112" t="s">
        <v>610</v>
      </c>
      <c r="G322" s="110" t="s">
        <v>398</v>
      </c>
      <c r="H322" s="113">
        <v>1</v>
      </c>
      <c r="I322" s="125"/>
      <c r="J322" s="115">
        <f>H322*I322</f>
        <v>0</v>
      </c>
      <c r="K322" s="113">
        <v>3.9100000000000003E-3</v>
      </c>
      <c r="L322" s="113">
        <f>H322*K322</f>
        <v>3.9100000000000003E-3</v>
      </c>
      <c r="M322" s="113"/>
      <c r="N322" s="113">
        <f>H322*M322</f>
        <v>0</v>
      </c>
      <c r="O322" s="115">
        <v>21</v>
      </c>
      <c r="P322" s="115">
        <f>J322*(O322/100)</f>
        <v>0</v>
      </c>
      <c r="Q322" s="115">
        <f>J322+P322</f>
        <v>0</v>
      </c>
      <c r="R322" s="8"/>
      <c r="S322" s="8"/>
      <c r="T322" s="8"/>
    </row>
    <row r="323" spans="1:20" outlineLevel="4" x14ac:dyDescent="0.15">
      <c r="B323" s="6"/>
      <c r="C323" s="6"/>
      <c r="D323" s="6"/>
      <c r="E323" s="6"/>
      <c r="F323" s="6"/>
      <c r="G323" s="6"/>
      <c r="H323" s="6"/>
      <c r="I323" s="8"/>
      <c r="J323" s="8"/>
      <c r="K323" s="6"/>
      <c r="L323" s="6"/>
      <c r="M323" s="6"/>
      <c r="N323" s="6"/>
      <c r="O323" s="6"/>
      <c r="P323" s="8"/>
      <c r="Q323" s="8"/>
    </row>
    <row r="324" spans="1:20" ht="11.25" outlineLevel="2" x14ac:dyDescent="0.2">
      <c r="A324" s="67" t="s">
        <v>164</v>
      </c>
      <c r="B324" s="94">
        <v>3</v>
      </c>
      <c r="C324" s="95"/>
      <c r="D324" s="96" t="s">
        <v>354</v>
      </c>
      <c r="E324" s="96"/>
      <c r="F324" s="97" t="s">
        <v>66</v>
      </c>
      <c r="G324" s="96"/>
      <c r="H324" s="98"/>
      <c r="I324" s="99"/>
      <c r="J324" s="69">
        <f>SUBTOTAL(9,J325:J330)</f>
        <v>0</v>
      </c>
      <c r="K324" s="98"/>
      <c r="L324" s="70">
        <f>SUBTOTAL(9,L325:L330)</f>
        <v>0</v>
      </c>
      <c r="M324" s="98"/>
      <c r="N324" s="70">
        <f>SUBTOTAL(9,N325:N330)</f>
        <v>0</v>
      </c>
      <c r="O324" s="100"/>
      <c r="P324" s="69">
        <f>SUBTOTAL(9,P325:P330)</f>
        <v>0</v>
      </c>
      <c r="Q324" s="69">
        <f>SUBTOTAL(9,Q325:Q330)</f>
        <v>0</v>
      </c>
      <c r="R324" s="6"/>
      <c r="S324" s="8"/>
      <c r="T324" s="8"/>
    </row>
    <row r="325" spans="1:20" ht="10.5" outlineLevel="3" x14ac:dyDescent="0.15">
      <c r="A325" s="71" t="s">
        <v>165</v>
      </c>
      <c r="B325" s="101">
        <v>4</v>
      </c>
      <c r="C325" s="102"/>
      <c r="D325" s="103" t="s">
        <v>355</v>
      </c>
      <c r="E325" s="103"/>
      <c r="F325" s="104" t="s">
        <v>68</v>
      </c>
      <c r="G325" s="103"/>
      <c r="H325" s="105"/>
      <c r="I325" s="106"/>
      <c r="J325" s="73">
        <f>SUBTOTAL(9,J326:J330)</f>
        <v>0</v>
      </c>
      <c r="K325" s="105"/>
      <c r="L325" s="74">
        <f>SUBTOTAL(9,L326:L330)</f>
        <v>0</v>
      </c>
      <c r="M325" s="105"/>
      <c r="N325" s="74">
        <f>SUBTOTAL(9,N326:N330)</f>
        <v>0</v>
      </c>
      <c r="O325" s="107"/>
      <c r="P325" s="73">
        <f>SUBTOTAL(9,P326:P330)</f>
        <v>0</v>
      </c>
      <c r="Q325" s="73">
        <f>SUBTOTAL(9,Q326:Q330)</f>
        <v>0</v>
      </c>
      <c r="R325" s="6"/>
      <c r="S325" s="8"/>
      <c r="T325" s="8"/>
    </row>
    <row r="326" spans="1:20" ht="11.25" outlineLevel="4" x14ac:dyDescent="0.2">
      <c r="A326" s="10"/>
      <c r="B326" s="108"/>
      <c r="C326" s="109">
        <v>91</v>
      </c>
      <c r="D326" s="110" t="s">
        <v>417</v>
      </c>
      <c r="E326" s="111" t="s">
        <v>611</v>
      </c>
      <c r="F326" s="112" t="s">
        <v>573</v>
      </c>
      <c r="G326" s="110" t="s">
        <v>32</v>
      </c>
      <c r="H326" s="113">
        <v>1</v>
      </c>
      <c r="I326" s="125"/>
      <c r="J326" s="115">
        <f>H326*I326</f>
        <v>0</v>
      </c>
      <c r="K326" s="113"/>
      <c r="L326" s="113">
        <f>H326*K326</f>
        <v>0</v>
      </c>
      <c r="M326" s="113"/>
      <c r="N326" s="113">
        <f>H326*M326</f>
        <v>0</v>
      </c>
      <c r="O326" s="115">
        <v>21</v>
      </c>
      <c r="P326" s="115">
        <f>J326*(O326/100)</f>
        <v>0</v>
      </c>
      <c r="Q326" s="115">
        <f>J326+P326</f>
        <v>0</v>
      </c>
      <c r="R326" s="8"/>
      <c r="S326" s="8"/>
      <c r="T326" s="8"/>
    </row>
    <row r="327" spans="1:20" ht="11.25" outlineLevel="4" x14ac:dyDescent="0.2">
      <c r="A327" s="10"/>
      <c r="B327" s="108"/>
      <c r="C327" s="109">
        <v>92</v>
      </c>
      <c r="D327" s="110" t="s">
        <v>417</v>
      </c>
      <c r="E327" s="111" t="s">
        <v>612</v>
      </c>
      <c r="F327" s="112" t="s">
        <v>419</v>
      </c>
      <c r="G327" s="110" t="s">
        <v>32</v>
      </c>
      <c r="H327" s="113">
        <v>1</v>
      </c>
      <c r="I327" s="125"/>
      <c r="J327" s="115">
        <f>H327*I327</f>
        <v>0</v>
      </c>
      <c r="K327" s="113"/>
      <c r="L327" s="113">
        <f>H327*K327</f>
        <v>0</v>
      </c>
      <c r="M327" s="113"/>
      <c r="N327" s="113">
        <f>H327*M327</f>
        <v>0</v>
      </c>
      <c r="O327" s="115">
        <v>21</v>
      </c>
      <c r="P327" s="115">
        <f>J327*(O327/100)</f>
        <v>0</v>
      </c>
      <c r="Q327" s="115">
        <f>J327+P327</f>
        <v>0</v>
      </c>
      <c r="R327" s="8"/>
      <c r="S327" s="8"/>
      <c r="T327" s="8"/>
    </row>
    <row r="328" spans="1:20" ht="11.25" outlineLevel="4" x14ac:dyDescent="0.2">
      <c r="A328" s="10"/>
      <c r="B328" s="108"/>
      <c r="C328" s="109">
        <v>93</v>
      </c>
      <c r="D328" s="110" t="s">
        <v>417</v>
      </c>
      <c r="E328" s="111" t="s">
        <v>613</v>
      </c>
      <c r="F328" s="112" t="s">
        <v>421</v>
      </c>
      <c r="G328" s="110" t="s">
        <v>32</v>
      </c>
      <c r="H328" s="113">
        <v>1</v>
      </c>
      <c r="I328" s="125"/>
      <c r="J328" s="115">
        <f>H328*I328</f>
        <v>0</v>
      </c>
      <c r="K328" s="113"/>
      <c r="L328" s="113">
        <f>H328*K328</f>
        <v>0</v>
      </c>
      <c r="M328" s="113"/>
      <c r="N328" s="113">
        <f>H328*M328</f>
        <v>0</v>
      </c>
      <c r="O328" s="115">
        <v>21</v>
      </c>
      <c r="P328" s="115">
        <f>J328*(O328/100)</f>
        <v>0</v>
      </c>
      <c r="Q328" s="115">
        <f>J328+P328</f>
        <v>0</v>
      </c>
      <c r="R328" s="8"/>
      <c r="S328" s="8"/>
      <c r="T328" s="8"/>
    </row>
    <row r="329" spans="1:20" ht="11.25" outlineLevel="4" x14ac:dyDescent="0.2">
      <c r="A329" s="10"/>
      <c r="B329" s="108"/>
      <c r="C329" s="109">
        <v>94</v>
      </c>
      <c r="D329" s="110" t="s">
        <v>417</v>
      </c>
      <c r="E329" s="111" t="s">
        <v>614</v>
      </c>
      <c r="F329" s="112" t="s">
        <v>423</v>
      </c>
      <c r="G329" s="110" t="s">
        <v>32</v>
      </c>
      <c r="H329" s="113">
        <v>1</v>
      </c>
      <c r="I329" s="125"/>
      <c r="J329" s="115">
        <f>H329*I329</f>
        <v>0</v>
      </c>
      <c r="K329" s="113"/>
      <c r="L329" s="113">
        <f>H329*K329</f>
        <v>0</v>
      </c>
      <c r="M329" s="113"/>
      <c r="N329" s="113">
        <f>H329*M329</f>
        <v>0</v>
      </c>
      <c r="O329" s="115">
        <v>21</v>
      </c>
      <c r="P329" s="115">
        <f>J329*(O329/100)</f>
        <v>0</v>
      </c>
      <c r="Q329" s="115">
        <f>J329+P329</f>
        <v>0</v>
      </c>
      <c r="R329" s="8"/>
      <c r="S329" s="8"/>
      <c r="T329" s="8"/>
    </row>
    <row r="330" spans="1:20" outlineLevel="4" x14ac:dyDescent="0.15">
      <c r="B330" s="6"/>
      <c r="C330" s="6"/>
      <c r="D330" s="6"/>
      <c r="E330" s="6"/>
      <c r="F330" s="6"/>
      <c r="G330" s="6"/>
      <c r="H330" s="6"/>
      <c r="I330" s="8"/>
      <c r="J330" s="8"/>
      <c r="K330" s="6"/>
      <c r="L330" s="6"/>
      <c r="M330" s="6"/>
      <c r="N330" s="6"/>
      <c r="O330" s="6"/>
      <c r="P330" s="8"/>
      <c r="Q330" s="8"/>
    </row>
    <row r="331" spans="1:20" ht="12" outlineLevel="1" x14ac:dyDescent="0.2">
      <c r="A331" s="63" t="s">
        <v>166</v>
      </c>
      <c r="B331" s="87">
        <v>2</v>
      </c>
      <c r="C331" s="88"/>
      <c r="D331" s="89" t="s">
        <v>353</v>
      </c>
      <c r="E331" s="89"/>
      <c r="F331" s="90" t="s">
        <v>167</v>
      </c>
      <c r="G331" s="89"/>
      <c r="H331" s="91"/>
      <c r="I331" s="92"/>
      <c r="J331" s="65">
        <f>SUBTOTAL(9,J332:J416)</f>
        <v>0</v>
      </c>
      <c r="K331" s="91"/>
      <c r="L331" s="66">
        <f>SUBTOTAL(9,L332:L416)</f>
        <v>77.4302737493189</v>
      </c>
      <c r="M331" s="91"/>
      <c r="N331" s="66">
        <f>SUBTOTAL(9,N332:N416)</f>
        <v>0</v>
      </c>
      <c r="O331" s="93"/>
      <c r="P331" s="65">
        <f>SUBTOTAL(9,P332:P416)</f>
        <v>0</v>
      </c>
      <c r="Q331" s="65">
        <f>SUBTOTAL(9,Q332:Q416)</f>
        <v>0</v>
      </c>
      <c r="R331" s="6"/>
      <c r="S331" s="8"/>
      <c r="T331" s="8"/>
    </row>
    <row r="332" spans="1:20" ht="11.25" outlineLevel="2" x14ac:dyDescent="0.2">
      <c r="A332" s="67" t="s">
        <v>168</v>
      </c>
      <c r="B332" s="94">
        <v>3</v>
      </c>
      <c r="C332" s="95"/>
      <c r="D332" s="96" t="s">
        <v>354</v>
      </c>
      <c r="E332" s="96"/>
      <c r="F332" s="97" t="s">
        <v>38</v>
      </c>
      <c r="G332" s="96"/>
      <c r="H332" s="98"/>
      <c r="I332" s="99"/>
      <c r="J332" s="69">
        <f>SUBTOTAL(9,J333:J349)</f>
        <v>0</v>
      </c>
      <c r="K332" s="98"/>
      <c r="L332" s="70">
        <f>SUBTOTAL(9,L333:L349)</f>
        <v>0</v>
      </c>
      <c r="M332" s="98"/>
      <c r="N332" s="70">
        <f>SUBTOTAL(9,N333:N349)</f>
        <v>0</v>
      </c>
      <c r="O332" s="100"/>
      <c r="P332" s="69">
        <f>SUBTOTAL(9,P333:P349)</f>
        <v>0</v>
      </c>
      <c r="Q332" s="69">
        <f>SUBTOTAL(9,Q333:Q349)</f>
        <v>0</v>
      </c>
      <c r="R332" s="6"/>
      <c r="S332" s="8"/>
      <c r="T332" s="8"/>
    </row>
    <row r="333" spans="1:20" ht="10.5" outlineLevel="3" x14ac:dyDescent="0.15">
      <c r="A333" s="71" t="s">
        <v>169</v>
      </c>
      <c r="B333" s="101">
        <v>4</v>
      </c>
      <c r="C333" s="102"/>
      <c r="D333" s="103" t="s">
        <v>355</v>
      </c>
      <c r="E333" s="103"/>
      <c r="F333" s="104" t="s">
        <v>40</v>
      </c>
      <c r="G333" s="103"/>
      <c r="H333" s="105"/>
      <c r="I333" s="106"/>
      <c r="J333" s="73">
        <f>SUBTOTAL(9,J334:J338)</f>
        <v>0</v>
      </c>
      <c r="K333" s="105"/>
      <c r="L333" s="74">
        <f>SUBTOTAL(9,L334:L338)</f>
        <v>0</v>
      </c>
      <c r="M333" s="105"/>
      <c r="N333" s="74">
        <f>SUBTOTAL(9,N334:N338)</f>
        <v>0</v>
      </c>
      <c r="O333" s="107"/>
      <c r="P333" s="73">
        <f>SUBTOTAL(9,P334:P338)</f>
        <v>0</v>
      </c>
      <c r="Q333" s="73">
        <f>SUBTOTAL(9,Q334:Q338)</f>
        <v>0</v>
      </c>
      <c r="R333" s="6"/>
      <c r="S333" s="8"/>
      <c r="T333" s="8"/>
    </row>
    <row r="334" spans="1:20" ht="11.25" outlineLevel="4" x14ac:dyDescent="0.2">
      <c r="A334" s="10"/>
      <c r="B334" s="108"/>
      <c r="C334" s="109">
        <v>95</v>
      </c>
      <c r="D334" s="110" t="s">
        <v>356</v>
      </c>
      <c r="E334" s="111" t="s">
        <v>583</v>
      </c>
      <c r="F334" s="112" t="s">
        <v>584</v>
      </c>
      <c r="G334" s="110" t="s">
        <v>359</v>
      </c>
      <c r="H334" s="113">
        <v>88.320550000000011</v>
      </c>
      <c r="I334" s="125"/>
      <c r="J334" s="115">
        <f>H334*I334</f>
        <v>0</v>
      </c>
      <c r="K334" s="113"/>
      <c r="L334" s="113">
        <f>H334*K334</f>
        <v>0</v>
      </c>
      <c r="M334" s="113"/>
      <c r="N334" s="113">
        <f>H334*M334</f>
        <v>0</v>
      </c>
      <c r="O334" s="115">
        <v>21</v>
      </c>
      <c r="P334" s="115">
        <f>J334*(O334/100)</f>
        <v>0</v>
      </c>
      <c r="Q334" s="115">
        <f>J334+P334</f>
        <v>0</v>
      </c>
      <c r="R334" s="8"/>
      <c r="S334" s="8"/>
      <c r="T334" s="8"/>
    </row>
    <row r="335" spans="1:20" ht="11.25" outlineLevel="4" x14ac:dyDescent="0.2">
      <c r="A335" s="10"/>
      <c r="B335" s="108"/>
      <c r="C335" s="109">
        <v>96</v>
      </c>
      <c r="D335" s="110" t="s">
        <v>356</v>
      </c>
      <c r="E335" s="111" t="s">
        <v>360</v>
      </c>
      <c r="F335" s="112" t="s">
        <v>361</v>
      </c>
      <c r="G335" s="110" t="s">
        <v>359</v>
      </c>
      <c r="H335" s="113">
        <v>88.320550000000011</v>
      </c>
      <c r="I335" s="125"/>
      <c r="J335" s="115">
        <f>H335*I335</f>
        <v>0</v>
      </c>
      <c r="K335" s="113"/>
      <c r="L335" s="113">
        <f>H335*K335</f>
        <v>0</v>
      </c>
      <c r="M335" s="113"/>
      <c r="N335" s="113">
        <f>H335*M335</f>
        <v>0</v>
      </c>
      <c r="O335" s="115">
        <v>21</v>
      </c>
      <c r="P335" s="115">
        <f>J335*(O335/100)</f>
        <v>0</v>
      </c>
      <c r="Q335" s="115">
        <f>J335+P335</f>
        <v>0</v>
      </c>
      <c r="R335" s="8"/>
      <c r="S335" s="8"/>
      <c r="T335" s="8"/>
    </row>
    <row r="336" spans="1:20" ht="11.25" outlineLevel="4" x14ac:dyDescent="0.2">
      <c r="A336" s="10"/>
      <c r="B336" s="108"/>
      <c r="C336" s="109">
        <v>97</v>
      </c>
      <c r="D336" s="110" t="s">
        <v>356</v>
      </c>
      <c r="E336" s="111" t="s">
        <v>362</v>
      </c>
      <c r="F336" s="112" t="s">
        <v>363</v>
      </c>
      <c r="G336" s="110" t="s">
        <v>359</v>
      </c>
      <c r="H336" s="113">
        <v>88.320550000000011</v>
      </c>
      <c r="I336" s="125"/>
      <c r="J336" s="115">
        <f>H336*I336</f>
        <v>0</v>
      </c>
      <c r="K336" s="113"/>
      <c r="L336" s="113">
        <f>H336*K336</f>
        <v>0</v>
      </c>
      <c r="M336" s="113"/>
      <c r="N336" s="113">
        <f>H336*M336</f>
        <v>0</v>
      </c>
      <c r="O336" s="115">
        <v>21</v>
      </c>
      <c r="P336" s="115">
        <f>J336*(O336/100)</f>
        <v>0</v>
      </c>
      <c r="Q336" s="115">
        <f>J336+P336</f>
        <v>0</v>
      </c>
      <c r="R336" s="8"/>
      <c r="S336" s="8"/>
      <c r="T336" s="8"/>
    </row>
    <row r="337" spans="1:20" ht="11.25" outlineLevel="4" x14ac:dyDescent="0.2">
      <c r="A337" s="10"/>
      <c r="B337" s="108"/>
      <c r="C337" s="109">
        <v>98</v>
      </c>
      <c r="D337" s="110" t="s">
        <v>356</v>
      </c>
      <c r="E337" s="111" t="s">
        <v>364</v>
      </c>
      <c r="F337" s="112" t="s">
        <v>365</v>
      </c>
      <c r="G337" s="110" t="s">
        <v>366</v>
      </c>
      <c r="H337" s="113">
        <v>56.98</v>
      </c>
      <c r="I337" s="125"/>
      <c r="J337" s="115">
        <f>H337*I337</f>
        <v>0</v>
      </c>
      <c r="K337" s="113"/>
      <c r="L337" s="113">
        <f>H337*K337</f>
        <v>0</v>
      </c>
      <c r="M337" s="113"/>
      <c r="N337" s="113">
        <f>H337*M337</f>
        <v>0</v>
      </c>
      <c r="O337" s="115">
        <v>21</v>
      </c>
      <c r="P337" s="115">
        <f>J337*(O337/100)</f>
        <v>0</v>
      </c>
      <c r="Q337" s="115">
        <f>J337+P337</f>
        <v>0</v>
      </c>
      <c r="R337" s="8"/>
      <c r="S337" s="8"/>
      <c r="T337" s="8"/>
    </row>
    <row r="338" spans="1:20" outlineLevel="4" x14ac:dyDescent="0.15">
      <c r="B338" s="6"/>
      <c r="C338" s="6"/>
      <c r="D338" s="6"/>
      <c r="E338" s="6"/>
      <c r="F338" s="6"/>
      <c r="G338" s="6"/>
      <c r="H338" s="6"/>
      <c r="I338" s="8"/>
      <c r="J338" s="8"/>
      <c r="K338" s="6"/>
      <c r="L338" s="6"/>
      <c r="M338" s="6"/>
      <c r="N338" s="6"/>
      <c r="O338" s="6"/>
      <c r="P338" s="8"/>
      <c r="Q338" s="8"/>
    </row>
    <row r="339" spans="1:20" ht="10.5" outlineLevel="3" x14ac:dyDescent="0.15">
      <c r="A339" s="71" t="s">
        <v>170</v>
      </c>
      <c r="B339" s="101">
        <v>4</v>
      </c>
      <c r="C339" s="102"/>
      <c r="D339" s="103" t="s">
        <v>355</v>
      </c>
      <c r="E339" s="103"/>
      <c r="F339" s="104" t="s">
        <v>42</v>
      </c>
      <c r="G339" s="103"/>
      <c r="H339" s="105"/>
      <c r="I339" s="106"/>
      <c r="J339" s="73">
        <f>SUBTOTAL(9,J340:J346)</f>
        <v>0</v>
      </c>
      <c r="K339" s="105"/>
      <c r="L339" s="74">
        <f>SUBTOTAL(9,L340:L346)</f>
        <v>0</v>
      </c>
      <c r="M339" s="105"/>
      <c r="N339" s="74">
        <f>SUBTOTAL(9,N340:N346)</f>
        <v>0</v>
      </c>
      <c r="O339" s="107"/>
      <c r="P339" s="73">
        <f>SUBTOTAL(9,P340:P346)</f>
        <v>0</v>
      </c>
      <c r="Q339" s="73">
        <f>SUBTOTAL(9,Q340:Q346)</f>
        <v>0</v>
      </c>
      <c r="R339" s="6"/>
      <c r="S339" s="8"/>
      <c r="T339" s="8"/>
    </row>
    <row r="340" spans="1:20" ht="22.5" outlineLevel="4" x14ac:dyDescent="0.2">
      <c r="A340" s="10"/>
      <c r="B340" s="108"/>
      <c r="C340" s="109">
        <v>99</v>
      </c>
      <c r="D340" s="110" t="s">
        <v>356</v>
      </c>
      <c r="E340" s="111" t="s">
        <v>367</v>
      </c>
      <c r="F340" s="112" t="s">
        <v>368</v>
      </c>
      <c r="G340" s="110" t="s">
        <v>359</v>
      </c>
      <c r="H340" s="113">
        <v>176.64110000000002</v>
      </c>
      <c r="I340" s="125"/>
      <c r="J340" s="115">
        <f t="shared" ref="J340:J345" si="55">H340*I340</f>
        <v>0</v>
      </c>
      <c r="K340" s="113"/>
      <c r="L340" s="113">
        <f t="shared" ref="L340:L345" si="56">H340*K340</f>
        <v>0</v>
      </c>
      <c r="M340" s="113"/>
      <c r="N340" s="113">
        <f t="shared" ref="N340:N345" si="57">H340*M340</f>
        <v>0</v>
      </c>
      <c r="O340" s="115">
        <v>21</v>
      </c>
      <c r="P340" s="115">
        <f t="shared" ref="P340:P345" si="58">J340*(O340/100)</f>
        <v>0</v>
      </c>
      <c r="Q340" s="115">
        <f t="shared" ref="Q340:Q345" si="59">J340+P340</f>
        <v>0</v>
      </c>
      <c r="R340" s="8"/>
      <c r="S340" s="8"/>
      <c r="T340" s="8"/>
    </row>
    <row r="341" spans="1:20" ht="22.5" outlineLevel="4" x14ac:dyDescent="0.2">
      <c r="A341" s="10"/>
      <c r="B341" s="108"/>
      <c r="C341" s="109">
        <v>100</v>
      </c>
      <c r="D341" s="110" t="s">
        <v>356</v>
      </c>
      <c r="E341" s="111" t="s">
        <v>369</v>
      </c>
      <c r="F341" s="112" t="s">
        <v>370</v>
      </c>
      <c r="G341" s="110" t="s">
        <v>359</v>
      </c>
      <c r="H341" s="113">
        <v>0.45584800000000048</v>
      </c>
      <c r="I341" s="125"/>
      <c r="J341" s="115">
        <f t="shared" si="55"/>
        <v>0</v>
      </c>
      <c r="K341" s="113"/>
      <c r="L341" s="113">
        <f t="shared" si="56"/>
        <v>0</v>
      </c>
      <c r="M341" s="113"/>
      <c r="N341" s="113">
        <f t="shared" si="57"/>
        <v>0</v>
      </c>
      <c r="O341" s="115">
        <v>21</v>
      </c>
      <c r="P341" s="115">
        <f t="shared" si="58"/>
        <v>0</v>
      </c>
      <c r="Q341" s="115">
        <f t="shared" si="59"/>
        <v>0</v>
      </c>
      <c r="R341" s="8"/>
      <c r="S341" s="8"/>
      <c r="T341" s="8"/>
    </row>
    <row r="342" spans="1:20" ht="22.5" outlineLevel="4" x14ac:dyDescent="0.2">
      <c r="A342" s="10"/>
      <c r="B342" s="108"/>
      <c r="C342" s="109">
        <v>101</v>
      </c>
      <c r="D342" s="110" t="s">
        <v>356</v>
      </c>
      <c r="E342" s="111" t="s">
        <v>371</v>
      </c>
      <c r="F342" s="112" t="s">
        <v>372</v>
      </c>
      <c r="G342" s="110" t="s">
        <v>359</v>
      </c>
      <c r="H342" s="113">
        <v>2.2792400000000019</v>
      </c>
      <c r="I342" s="125"/>
      <c r="J342" s="115">
        <f t="shared" si="55"/>
        <v>0</v>
      </c>
      <c r="K342" s="113"/>
      <c r="L342" s="113">
        <f t="shared" si="56"/>
        <v>0</v>
      </c>
      <c r="M342" s="113"/>
      <c r="N342" s="113">
        <f t="shared" si="57"/>
        <v>0</v>
      </c>
      <c r="O342" s="115">
        <v>21</v>
      </c>
      <c r="P342" s="115">
        <f t="shared" si="58"/>
        <v>0</v>
      </c>
      <c r="Q342" s="115">
        <f t="shared" si="59"/>
        <v>0</v>
      </c>
      <c r="R342" s="8"/>
      <c r="S342" s="8"/>
      <c r="T342" s="8"/>
    </row>
    <row r="343" spans="1:20" ht="11.25" outlineLevel="4" x14ac:dyDescent="0.2">
      <c r="A343" s="10"/>
      <c r="B343" s="108"/>
      <c r="C343" s="109">
        <v>102</v>
      </c>
      <c r="D343" s="110" t="s">
        <v>356</v>
      </c>
      <c r="E343" s="111" t="s">
        <v>615</v>
      </c>
      <c r="F343" s="112" t="s">
        <v>616</v>
      </c>
      <c r="G343" s="110" t="s">
        <v>359</v>
      </c>
      <c r="H343" s="113">
        <v>0.45584800000000048</v>
      </c>
      <c r="I343" s="125"/>
      <c r="J343" s="115">
        <f t="shared" si="55"/>
        <v>0</v>
      </c>
      <c r="K343" s="113"/>
      <c r="L343" s="113">
        <f t="shared" si="56"/>
        <v>0</v>
      </c>
      <c r="M343" s="113"/>
      <c r="N343" s="113">
        <f t="shared" si="57"/>
        <v>0</v>
      </c>
      <c r="O343" s="115">
        <v>21</v>
      </c>
      <c r="P343" s="115">
        <f t="shared" si="58"/>
        <v>0</v>
      </c>
      <c r="Q343" s="115">
        <f t="shared" si="59"/>
        <v>0</v>
      </c>
      <c r="R343" s="8"/>
      <c r="S343" s="8"/>
      <c r="T343" s="8"/>
    </row>
    <row r="344" spans="1:20" ht="11.25" outlineLevel="4" x14ac:dyDescent="0.2">
      <c r="A344" s="10"/>
      <c r="B344" s="108"/>
      <c r="C344" s="109">
        <v>103</v>
      </c>
      <c r="D344" s="110" t="s">
        <v>356</v>
      </c>
      <c r="E344" s="111" t="s">
        <v>373</v>
      </c>
      <c r="F344" s="112" t="s">
        <v>374</v>
      </c>
      <c r="G344" s="110" t="s">
        <v>375</v>
      </c>
      <c r="H344" s="113">
        <v>0.82052640000000077</v>
      </c>
      <c r="I344" s="125"/>
      <c r="J344" s="115">
        <f t="shared" si="55"/>
        <v>0</v>
      </c>
      <c r="K344" s="113"/>
      <c r="L344" s="113">
        <f t="shared" si="56"/>
        <v>0</v>
      </c>
      <c r="M344" s="113"/>
      <c r="N344" s="113">
        <f t="shared" si="57"/>
        <v>0</v>
      </c>
      <c r="O344" s="115">
        <v>21</v>
      </c>
      <c r="P344" s="115">
        <f t="shared" si="58"/>
        <v>0</v>
      </c>
      <c r="Q344" s="115">
        <f t="shared" si="59"/>
        <v>0</v>
      </c>
      <c r="R344" s="8"/>
      <c r="S344" s="8"/>
      <c r="T344" s="8"/>
    </row>
    <row r="345" spans="1:20" ht="11.25" outlineLevel="4" x14ac:dyDescent="0.2">
      <c r="A345" s="10"/>
      <c r="B345" s="108"/>
      <c r="C345" s="109">
        <v>104</v>
      </c>
      <c r="D345" s="110" t="s">
        <v>356</v>
      </c>
      <c r="E345" s="111" t="s">
        <v>362</v>
      </c>
      <c r="F345" s="112" t="s">
        <v>378</v>
      </c>
      <c r="G345" s="110" t="s">
        <v>359</v>
      </c>
      <c r="H345" s="113">
        <v>0.45584800000000048</v>
      </c>
      <c r="I345" s="125"/>
      <c r="J345" s="115">
        <f t="shared" si="55"/>
        <v>0</v>
      </c>
      <c r="K345" s="113"/>
      <c r="L345" s="113">
        <f t="shared" si="56"/>
        <v>0</v>
      </c>
      <c r="M345" s="113"/>
      <c r="N345" s="113">
        <f t="shared" si="57"/>
        <v>0</v>
      </c>
      <c r="O345" s="115">
        <v>21</v>
      </c>
      <c r="P345" s="115">
        <f t="shared" si="58"/>
        <v>0</v>
      </c>
      <c r="Q345" s="115">
        <f t="shared" si="59"/>
        <v>0</v>
      </c>
      <c r="R345" s="8"/>
      <c r="S345" s="8"/>
      <c r="T345" s="8"/>
    </row>
    <row r="346" spans="1:20" outlineLevel="4" x14ac:dyDescent="0.15">
      <c r="B346" s="6"/>
      <c r="C346" s="6"/>
      <c r="D346" s="6"/>
      <c r="E346" s="6"/>
      <c r="F346" s="6"/>
      <c r="G346" s="6"/>
      <c r="H346" s="6"/>
      <c r="I346" s="8"/>
      <c r="J346" s="8"/>
      <c r="K346" s="6"/>
      <c r="L346" s="6"/>
      <c r="M346" s="6"/>
      <c r="N346" s="6"/>
      <c r="O346" s="6"/>
      <c r="P346" s="8"/>
      <c r="Q346" s="8"/>
    </row>
    <row r="347" spans="1:20" ht="10.5" outlineLevel="3" x14ac:dyDescent="0.15">
      <c r="A347" s="71" t="s">
        <v>171</v>
      </c>
      <c r="B347" s="101">
        <v>4</v>
      </c>
      <c r="C347" s="102"/>
      <c r="D347" s="103" t="s">
        <v>355</v>
      </c>
      <c r="E347" s="103"/>
      <c r="F347" s="104" t="s">
        <v>44</v>
      </c>
      <c r="G347" s="103"/>
      <c r="H347" s="105"/>
      <c r="I347" s="106"/>
      <c r="J347" s="73">
        <f>SUBTOTAL(9,J348:J349)</f>
        <v>0</v>
      </c>
      <c r="K347" s="105"/>
      <c r="L347" s="74">
        <f>SUBTOTAL(9,L348:L349)</f>
        <v>0</v>
      </c>
      <c r="M347" s="105"/>
      <c r="N347" s="74">
        <f>SUBTOTAL(9,N348:N349)</f>
        <v>0</v>
      </c>
      <c r="O347" s="107"/>
      <c r="P347" s="73">
        <f>SUBTOTAL(9,P348:P349)</f>
        <v>0</v>
      </c>
      <c r="Q347" s="73">
        <f>SUBTOTAL(9,Q348:Q349)</f>
        <v>0</v>
      </c>
      <c r="R347" s="6"/>
      <c r="S347" s="8"/>
      <c r="T347" s="8"/>
    </row>
    <row r="348" spans="1:20" ht="11.25" outlineLevel="4" x14ac:dyDescent="0.2">
      <c r="A348" s="10"/>
      <c r="B348" s="108"/>
      <c r="C348" s="109">
        <v>105</v>
      </c>
      <c r="D348" s="110" t="s">
        <v>356</v>
      </c>
      <c r="E348" s="111" t="s">
        <v>376</v>
      </c>
      <c r="F348" s="112" t="s">
        <v>377</v>
      </c>
      <c r="G348" s="110" t="s">
        <v>359</v>
      </c>
      <c r="H348" s="113">
        <v>87.408854000000005</v>
      </c>
      <c r="I348" s="125"/>
      <c r="J348" s="115">
        <f>H348*I348</f>
        <v>0</v>
      </c>
      <c r="K348" s="113"/>
      <c r="L348" s="113">
        <f>H348*K348</f>
        <v>0</v>
      </c>
      <c r="M348" s="113"/>
      <c r="N348" s="113">
        <f>H348*M348</f>
        <v>0</v>
      </c>
      <c r="O348" s="115">
        <v>21</v>
      </c>
      <c r="P348" s="115">
        <f>J348*(O348/100)</f>
        <v>0</v>
      </c>
      <c r="Q348" s="115">
        <f>J348+P348</f>
        <v>0</v>
      </c>
      <c r="R348" s="8"/>
      <c r="S348" s="8"/>
      <c r="T348" s="8"/>
    </row>
    <row r="349" spans="1:20" outlineLevel="4" x14ac:dyDescent="0.15">
      <c r="B349" s="6"/>
      <c r="C349" s="6"/>
      <c r="D349" s="6"/>
      <c r="E349" s="6"/>
      <c r="F349" s="6"/>
      <c r="G349" s="6"/>
      <c r="H349" s="6"/>
      <c r="I349" s="8"/>
      <c r="J349" s="8"/>
      <c r="K349" s="6"/>
      <c r="L349" s="6"/>
      <c r="M349" s="6"/>
      <c r="N349" s="6"/>
      <c r="O349" s="6"/>
      <c r="P349" s="8"/>
      <c r="Q349" s="8"/>
    </row>
    <row r="350" spans="1:20" ht="11.25" outlineLevel="2" x14ac:dyDescent="0.2">
      <c r="A350" s="67" t="s">
        <v>172</v>
      </c>
      <c r="B350" s="94">
        <v>3</v>
      </c>
      <c r="C350" s="95"/>
      <c r="D350" s="96" t="s">
        <v>354</v>
      </c>
      <c r="E350" s="96"/>
      <c r="F350" s="97" t="s">
        <v>123</v>
      </c>
      <c r="G350" s="96"/>
      <c r="H350" s="98"/>
      <c r="I350" s="99"/>
      <c r="J350" s="69">
        <f>SUBTOTAL(9,J351:J355)</f>
        <v>0</v>
      </c>
      <c r="K350" s="98"/>
      <c r="L350" s="70">
        <f>SUBTOTAL(9,L351:L355)</f>
        <v>14.555198058</v>
      </c>
      <c r="M350" s="98"/>
      <c r="N350" s="70">
        <f>SUBTOTAL(9,N351:N355)</f>
        <v>0</v>
      </c>
      <c r="O350" s="100"/>
      <c r="P350" s="69">
        <f>SUBTOTAL(9,P351:P355)</f>
        <v>0</v>
      </c>
      <c r="Q350" s="69">
        <f>SUBTOTAL(9,Q351:Q355)</f>
        <v>0</v>
      </c>
      <c r="R350" s="6"/>
      <c r="S350" s="8"/>
      <c r="T350" s="8"/>
    </row>
    <row r="351" spans="1:20" ht="10.5" outlineLevel="3" x14ac:dyDescent="0.15">
      <c r="A351" s="71" t="s">
        <v>173</v>
      </c>
      <c r="B351" s="101">
        <v>4</v>
      </c>
      <c r="C351" s="102"/>
      <c r="D351" s="103" t="s">
        <v>355</v>
      </c>
      <c r="E351" s="103"/>
      <c r="F351" s="104" t="s">
        <v>174</v>
      </c>
      <c r="G351" s="103"/>
      <c r="H351" s="105"/>
      <c r="I351" s="106"/>
      <c r="J351" s="73">
        <f>SUBTOTAL(9,J352:J355)</f>
        <v>0</v>
      </c>
      <c r="K351" s="105"/>
      <c r="L351" s="74">
        <f>SUBTOTAL(9,L352:L355)</f>
        <v>14.555198058</v>
      </c>
      <c r="M351" s="105"/>
      <c r="N351" s="74">
        <f>SUBTOTAL(9,N352:N355)</f>
        <v>0</v>
      </c>
      <c r="O351" s="107"/>
      <c r="P351" s="73">
        <f>SUBTOTAL(9,P352:P355)</f>
        <v>0</v>
      </c>
      <c r="Q351" s="73">
        <f>SUBTOTAL(9,Q352:Q355)</f>
        <v>0</v>
      </c>
      <c r="R351" s="6"/>
      <c r="S351" s="8"/>
      <c r="T351" s="8"/>
    </row>
    <row r="352" spans="1:20" ht="11.25" outlineLevel="4" x14ac:dyDescent="0.2">
      <c r="A352" s="10"/>
      <c r="B352" s="108"/>
      <c r="C352" s="109">
        <v>106</v>
      </c>
      <c r="D352" s="110" t="s">
        <v>356</v>
      </c>
      <c r="E352" s="111" t="s">
        <v>617</v>
      </c>
      <c r="F352" s="112" t="s">
        <v>618</v>
      </c>
      <c r="G352" s="110" t="s">
        <v>359</v>
      </c>
      <c r="H352" s="113">
        <v>6.2961</v>
      </c>
      <c r="I352" s="125"/>
      <c r="J352" s="115">
        <f>H352*I352</f>
        <v>0</v>
      </c>
      <c r="K352" s="113">
        <v>2.3010199999999998</v>
      </c>
      <c r="L352" s="113">
        <f>H352*K352</f>
        <v>14.487452021999999</v>
      </c>
      <c r="M352" s="113"/>
      <c r="N352" s="113">
        <f>H352*M352</f>
        <v>0</v>
      </c>
      <c r="O352" s="115">
        <v>21</v>
      </c>
      <c r="P352" s="115">
        <f>J352*(O352/100)</f>
        <v>0</v>
      </c>
      <c r="Q352" s="115">
        <f>J352+P352</f>
        <v>0</v>
      </c>
      <c r="R352" s="8"/>
      <c r="S352" s="8"/>
      <c r="T352" s="8"/>
    </row>
    <row r="353" spans="1:20" ht="11.25" outlineLevel="4" x14ac:dyDescent="0.2">
      <c r="A353" s="10"/>
      <c r="B353" s="108"/>
      <c r="C353" s="109">
        <v>107</v>
      </c>
      <c r="D353" s="110" t="s">
        <v>356</v>
      </c>
      <c r="E353" s="111" t="s">
        <v>619</v>
      </c>
      <c r="F353" s="112" t="s">
        <v>620</v>
      </c>
      <c r="G353" s="110" t="s">
        <v>366</v>
      </c>
      <c r="H353" s="113">
        <v>25.1844</v>
      </c>
      <c r="I353" s="125"/>
      <c r="J353" s="115">
        <f>H353*I353</f>
        <v>0</v>
      </c>
      <c r="K353" s="113">
        <v>2.6900000000000001E-3</v>
      </c>
      <c r="L353" s="113">
        <f>H353*K353</f>
        <v>6.7746036000000009E-2</v>
      </c>
      <c r="M353" s="113"/>
      <c r="N353" s="113">
        <f>H353*M353</f>
        <v>0</v>
      </c>
      <c r="O353" s="115">
        <v>21</v>
      </c>
      <c r="P353" s="115">
        <f>J353*(O353/100)</f>
        <v>0</v>
      </c>
      <c r="Q353" s="115">
        <f>J353+P353</f>
        <v>0</v>
      </c>
      <c r="R353" s="8"/>
      <c r="S353" s="8"/>
      <c r="T353" s="8"/>
    </row>
    <row r="354" spans="1:20" ht="11.25" outlineLevel="4" x14ac:dyDescent="0.2">
      <c r="A354" s="10"/>
      <c r="B354" s="108"/>
      <c r="C354" s="109">
        <v>108</v>
      </c>
      <c r="D354" s="110" t="s">
        <v>356</v>
      </c>
      <c r="E354" s="111" t="s">
        <v>621</v>
      </c>
      <c r="F354" s="112" t="s">
        <v>622</v>
      </c>
      <c r="G354" s="110" t="s">
        <v>366</v>
      </c>
      <c r="H354" s="113">
        <v>25.1844</v>
      </c>
      <c r="I354" s="125"/>
      <c r="J354" s="115">
        <f>H354*I354</f>
        <v>0</v>
      </c>
      <c r="K354" s="113"/>
      <c r="L354" s="113">
        <f>H354*K354</f>
        <v>0</v>
      </c>
      <c r="M354" s="113"/>
      <c r="N354" s="113">
        <f>H354*M354</f>
        <v>0</v>
      </c>
      <c r="O354" s="115">
        <v>21</v>
      </c>
      <c r="P354" s="115">
        <f>J354*(O354/100)</f>
        <v>0</v>
      </c>
      <c r="Q354" s="115">
        <f>J354+P354</f>
        <v>0</v>
      </c>
      <c r="R354" s="8"/>
      <c r="S354" s="8"/>
      <c r="T354" s="8"/>
    </row>
    <row r="355" spans="1:20" outlineLevel="4" x14ac:dyDescent="0.15">
      <c r="B355" s="6"/>
      <c r="C355" s="6"/>
      <c r="D355" s="6"/>
      <c r="E355" s="6"/>
      <c r="F355" s="6"/>
      <c r="G355" s="6"/>
      <c r="H355" s="6"/>
      <c r="I355" s="8"/>
      <c r="J355" s="8"/>
      <c r="K355" s="6"/>
      <c r="L355" s="6"/>
      <c r="M355" s="6"/>
      <c r="N355" s="6"/>
      <c r="O355" s="6"/>
      <c r="P355" s="8"/>
      <c r="Q355" s="8"/>
    </row>
    <row r="356" spans="1:20" ht="11.25" outlineLevel="2" x14ac:dyDescent="0.2">
      <c r="A356" s="67" t="s">
        <v>175</v>
      </c>
      <c r="B356" s="94">
        <v>3</v>
      </c>
      <c r="C356" s="95"/>
      <c r="D356" s="96" t="s">
        <v>354</v>
      </c>
      <c r="E356" s="96"/>
      <c r="F356" s="97" t="s">
        <v>46</v>
      </c>
      <c r="G356" s="96"/>
      <c r="H356" s="98"/>
      <c r="I356" s="99"/>
      <c r="J356" s="69">
        <f>SUBTOTAL(9,J357:J360)</f>
        <v>0</v>
      </c>
      <c r="K356" s="98"/>
      <c r="L356" s="70">
        <f>SUBTOTAL(9,L357:L360)</f>
        <v>0.87718540294000025</v>
      </c>
      <c r="M356" s="98"/>
      <c r="N356" s="70">
        <f>SUBTOTAL(9,N357:N360)</f>
        <v>0</v>
      </c>
      <c r="O356" s="100"/>
      <c r="P356" s="69">
        <f>SUBTOTAL(9,P357:P360)</f>
        <v>0</v>
      </c>
      <c r="Q356" s="69">
        <f>SUBTOTAL(9,Q357:Q360)</f>
        <v>0</v>
      </c>
      <c r="R356" s="6"/>
      <c r="S356" s="8"/>
      <c r="T356" s="8"/>
    </row>
    <row r="357" spans="1:20" ht="10.5" outlineLevel="3" x14ac:dyDescent="0.15">
      <c r="A357" s="71" t="s">
        <v>176</v>
      </c>
      <c r="B357" s="101">
        <v>4</v>
      </c>
      <c r="C357" s="102"/>
      <c r="D357" s="103" t="s">
        <v>355</v>
      </c>
      <c r="E357" s="103"/>
      <c r="F357" s="104" t="s">
        <v>177</v>
      </c>
      <c r="G357" s="103"/>
      <c r="H357" s="105"/>
      <c r="I357" s="106"/>
      <c r="J357" s="73">
        <f>SUBTOTAL(9,J358:J360)</f>
        <v>0</v>
      </c>
      <c r="K357" s="105"/>
      <c r="L357" s="74">
        <f>SUBTOTAL(9,L358:L360)</f>
        <v>0.87718540294000025</v>
      </c>
      <c r="M357" s="105"/>
      <c r="N357" s="74">
        <f>SUBTOTAL(9,N358:N360)</f>
        <v>0</v>
      </c>
      <c r="O357" s="107"/>
      <c r="P357" s="73">
        <f>SUBTOTAL(9,P358:P360)</f>
        <v>0</v>
      </c>
      <c r="Q357" s="73">
        <f>SUBTOTAL(9,Q358:Q360)</f>
        <v>0</v>
      </c>
      <c r="R357" s="6"/>
      <c r="S357" s="8"/>
      <c r="T357" s="8"/>
    </row>
    <row r="358" spans="1:20" ht="11.25" outlineLevel="4" x14ac:dyDescent="0.2">
      <c r="A358" s="10"/>
      <c r="B358" s="108"/>
      <c r="C358" s="109">
        <v>109</v>
      </c>
      <c r="D358" s="110" t="s">
        <v>356</v>
      </c>
      <c r="E358" s="111" t="s">
        <v>623</v>
      </c>
      <c r="F358" s="112" t="s">
        <v>624</v>
      </c>
      <c r="G358" s="110" t="s">
        <v>366</v>
      </c>
      <c r="H358" s="113">
        <v>67.752020000000016</v>
      </c>
      <c r="I358" s="125"/>
      <c r="J358" s="115">
        <f>H358*I358</f>
        <v>0</v>
      </c>
      <c r="K358" s="113"/>
      <c r="L358" s="113">
        <f>H358*K358</f>
        <v>0</v>
      </c>
      <c r="M358" s="113"/>
      <c r="N358" s="113">
        <f>H358*M358</f>
        <v>0</v>
      </c>
      <c r="O358" s="115">
        <v>21</v>
      </c>
      <c r="P358" s="115">
        <f>J358*(O358/100)</f>
        <v>0</v>
      </c>
      <c r="Q358" s="115">
        <f>J358+P358</f>
        <v>0</v>
      </c>
      <c r="R358" s="8"/>
      <c r="S358" s="8"/>
      <c r="T358" s="8"/>
    </row>
    <row r="359" spans="1:20" ht="11.25" outlineLevel="4" x14ac:dyDescent="0.2">
      <c r="A359" s="10"/>
      <c r="B359" s="108"/>
      <c r="C359" s="109">
        <v>110</v>
      </c>
      <c r="D359" s="110" t="s">
        <v>433</v>
      </c>
      <c r="E359" s="111" t="s">
        <v>625</v>
      </c>
      <c r="F359" s="112" t="s">
        <v>626</v>
      </c>
      <c r="G359" s="110" t="s">
        <v>366</v>
      </c>
      <c r="H359" s="113">
        <v>72.494661400000027</v>
      </c>
      <c r="I359" s="125"/>
      <c r="J359" s="115">
        <f>H359*I359</f>
        <v>0</v>
      </c>
      <c r="K359" s="113">
        <v>1.21E-2</v>
      </c>
      <c r="L359" s="113">
        <f>H359*K359</f>
        <v>0.87718540294000025</v>
      </c>
      <c r="M359" s="113"/>
      <c r="N359" s="113">
        <f>H359*M359</f>
        <v>0</v>
      </c>
      <c r="O359" s="115">
        <v>21</v>
      </c>
      <c r="P359" s="115">
        <f>J359*(O359/100)</f>
        <v>0</v>
      </c>
      <c r="Q359" s="115">
        <f>J359+P359</f>
        <v>0</v>
      </c>
      <c r="R359" s="8"/>
      <c r="S359" s="8"/>
      <c r="T359" s="8"/>
    </row>
    <row r="360" spans="1:20" outlineLevel="4" x14ac:dyDescent="0.15">
      <c r="B360" s="6"/>
      <c r="C360" s="6"/>
      <c r="D360" s="6"/>
      <c r="E360" s="6"/>
      <c r="F360" s="6"/>
      <c r="G360" s="6"/>
      <c r="H360" s="6"/>
      <c r="I360" s="8"/>
      <c r="J360" s="8"/>
      <c r="K360" s="6"/>
      <c r="L360" s="6"/>
      <c r="M360" s="6"/>
      <c r="N360" s="6"/>
      <c r="O360" s="6"/>
      <c r="P360" s="8"/>
      <c r="Q360" s="8"/>
    </row>
    <row r="361" spans="1:20" ht="11.25" outlineLevel="2" x14ac:dyDescent="0.2">
      <c r="A361" s="67" t="s">
        <v>178</v>
      </c>
      <c r="B361" s="94">
        <v>3</v>
      </c>
      <c r="C361" s="95"/>
      <c r="D361" s="96" t="s">
        <v>354</v>
      </c>
      <c r="E361" s="96"/>
      <c r="F361" s="97" t="s">
        <v>77</v>
      </c>
      <c r="G361" s="96"/>
      <c r="H361" s="98"/>
      <c r="I361" s="99"/>
      <c r="J361" s="69">
        <f>SUBTOTAL(9,J362:J365)</f>
        <v>0</v>
      </c>
      <c r="K361" s="98"/>
      <c r="L361" s="70">
        <f>SUBTOTAL(9,L362:L365)</f>
        <v>0.65474273699999996</v>
      </c>
      <c r="M361" s="98"/>
      <c r="N361" s="70">
        <f>SUBTOTAL(9,N362:N365)</f>
        <v>0</v>
      </c>
      <c r="O361" s="100"/>
      <c r="P361" s="69">
        <f>SUBTOTAL(9,P362:P365)</f>
        <v>0</v>
      </c>
      <c r="Q361" s="69">
        <f>SUBTOTAL(9,Q362:Q365)</f>
        <v>0</v>
      </c>
      <c r="R361" s="6"/>
      <c r="S361" s="8"/>
      <c r="T361" s="8"/>
    </row>
    <row r="362" spans="1:20" ht="10.5" outlineLevel="3" x14ac:dyDescent="0.15">
      <c r="A362" s="71" t="s">
        <v>179</v>
      </c>
      <c r="B362" s="101">
        <v>4</v>
      </c>
      <c r="C362" s="102"/>
      <c r="D362" s="103" t="s">
        <v>355</v>
      </c>
      <c r="E362" s="103"/>
      <c r="F362" s="104" t="s">
        <v>180</v>
      </c>
      <c r="G362" s="103"/>
      <c r="H362" s="105"/>
      <c r="I362" s="106"/>
      <c r="J362" s="73">
        <f>SUBTOTAL(9,J363:J365)</f>
        <v>0</v>
      </c>
      <c r="K362" s="105"/>
      <c r="L362" s="74">
        <f>SUBTOTAL(9,L363:L365)</f>
        <v>0.65474273699999996</v>
      </c>
      <c r="M362" s="105"/>
      <c r="N362" s="74">
        <f>SUBTOTAL(9,N363:N365)</f>
        <v>0</v>
      </c>
      <c r="O362" s="107"/>
      <c r="P362" s="73">
        <f>SUBTOTAL(9,P363:P365)</f>
        <v>0</v>
      </c>
      <c r="Q362" s="73">
        <f>SUBTOTAL(9,Q363:Q365)</f>
        <v>0</v>
      </c>
      <c r="R362" s="6"/>
      <c r="S362" s="8"/>
      <c r="T362" s="8"/>
    </row>
    <row r="363" spans="1:20" ht="11.25" outlineLevel="4" x14ac:dyDescent="0.2">
      <c r="A363" s="10"/>
      <c r="B363" s="108"/>
      <c r="C363" s="109">
        <v>111</v>
      </c>
      <c r="D363" s="110" t="s">
        <v>356</v>
      </c>
      <c r="E363" s="111" t="s">
        <v>627</v>
      </c>
      <c r="F363" s="112" t="s">
        <v>628</v>
      </c>
      <c r="G363" s="110" t="s">
        <v>366</v>
      </c>
      <c r="H363" s="113">
        <v>50.871000000000002</v>
      </c>
      <c r="I363" s="125"/>
      <c r="J363" s="115">
        <f>H363*I363</f>
        <v>0</v>
      </c>
      <c r="K363" s="113"/>
      <c r="L363" s="113">
        <f>H363*K363</f>
        <v>0</v>
      </c>
      <c r="M363" s="113"/>
      <c r="N363" s="113">
        <f>H363*M363</f>
        <v>0</v>
      </c>
      <c r="O363" s="115">
        <v>21</v>
      </c>
      <c r="P363" s="115">
        <f>J363*(O363/100)</f>
        <v>0</v>
      </c>
      <c r="Q363" s="115">
        <f>J363+P363</f>
        <v>0</v>
      </c>
      <c r="R363" s="8"/>
      <c r="S363" s="8"/>
      <c r="T363" s="8"/>
    </row>
    <row r="364" spans="1:20" ht="11.25" outlineLevel="4" x14ac:dyDescent="0.2">
      <c r="A364" s="10"/>
      <c r="B364" s="108"/>
      <c r="C364" s="109">
        <v>112</v>
      </c>
      <c r="D364" s="110" t="s">
        <v>433</v>
      </c>
      <c r="E364" s="111" t="s">
        <v>625</v>
      </c>
      <c r="F364" s="112" t="s">
        <v>629</v>
      </c>
      <c r="G364" s="110" t="s">
        <v>366</v>
      </c>
      <c r="H364" s="113">
        <v>54.110970000000002</v>
      </c>
      <c r="I364" s="125"/>
      <c r="J364" s="115">
        <f>H364*I364</f>
        <v>0</v>
      </c>
      <c r="K364" s="113">
        <v>1.21E-2</v>
      </c>
      <c r="L364" s="113">
        <f>H364*K364</f>
        <v>0.65474273699999996</v>
      </c>
      <c r="M364" s="113"/>
      <c r="N364" s="113">
        <f>H364*M364</f>
        <v>0</v>
      </c>
      <c r="O364" s="115">
        <v>21</v>
      </c>
      <c r="P364" s="115">
        <f>J364*(O364/100)</f>
        <v>0</v>
      </c>
      <c r="Q364" s="115">
        <f>J364+P364</f>
        <v>0</v>
      </c>
      <c r="R364" s="8"/>
      <c r="S364" s="8"/>
      <c r="T364" s="8"/>
    </row>
    <row r="365" spans="1:20" outlineLevel="4" x14ac:dyDescent="0.15">
      <c r="B365" s="6"/>
      <c r="C365" s="6"/>
      <c r="D365" s="6"/>
      <c r="E365" s="6"/>
      <c r="F365" s="6"/>
      <c r="G365" s="6"/>
      <c r="H365" s="6"/>
      <c r="I365" s="8"/>
      <c r="J365" s="8"/>
      <c r="K365" s="6"/>
      <c r="L365" s="6"/>
      <c r="M365" s="6"/>
      <c r="N365" s="6"/>
      <c r="O365" s="6"/>
      <c r="P365" s="8"/>
      <c r="Q365" s="8"/>
    </row>
    <row r="366" spans="1:20" ht="11.25" outlineLevel="2" x14ac:dyDescent="0.2">
      <c r="A366" s="67" t="s">
        <v>181</v>
      </c>
      <c r="B366" s="94">
        <v>3</v>
      </c>
      <c r="C366" s="95"/>
      <c r="D366" s="96" t="s">
        <v>354</v>
      </c>
      <c r="E366" s="96"/>
      <c r="F366" s="97" t="s">
        <v>50</v>
      </c>
      <c r="G366" s="96"/>
      <c r="H366" s="98"/>
      <c r="I366" s="99"/>
      <c r="J366" s="69">
        <f>SUBTOTAL(9,J367:J376)</f>
        <v>0</v>
      </c>
      <c r="K366" s="98"/>
      <c r="L366" s="70">
        <f>SUBTOTAL(9,L367:L376)</f>
        <v>60.471444892638885</v>
      </c>
      <c r="M366" s="98"/>
      <c r="N366" s="70">
        <f>SUBTOTAL(9,N367:N376)</f>
        <v>0</v>
      </c>
      <c r="O366" s="100"/>
      <c r="P366" s="69">
        <f>SUBTOTAL(9,P367:P376)</f>
        <v>0</v>
      </c>
      <c r="Q366" s="69">
        <f>SUBTOTAL(9,Q367:Q376)</f>
        <v>0</v>
      </c>
      <c r="R366" s="6"/>
      <c r="S366" s="8"/>
      <c r="T366" s="8"/>
    </row>
    <row r="367" spans="1:20" ht="10.5" outlineLevel="3" x14ac:dyDescent="0.15">
      <c r="A367" s="71" t="s">
        <v>182</v>
      </c>
      <c r="B367" s="101">
        <v>4</v>
      </c>
      <c r="C367" s="102"/>
      <c r="D367" s="103" t="s">
        <v>355</v>
      </c>
      <c r="E367" s="103"/>
      <c r="F367" s="104" t="s">
        <v>52</v>
      </c>
      <c r="G367" s="103"/>
      <c r="H367" s="105"/>
      <c r="I367" s="106"/>
      <c r="J367" s="73">
        <f>SUBTOTAL(9,J368:J376)</f>
        <v>0</v>
      </c>
      <c r="K367" s="105"/>
      <c r="L367" s="74">
        <f>SUBTOTAL(9,L368:L376)</f>
        <v>60.471444892638885</v>
      </c>
      <c r="M367" s="105"/>
      <c r="N367" s="74">
        <f>SUBTOTAL(9,N368:N376)</f>
        <v>0</v>
      </c>
      <c r="O367" s="107"/>
      <c r="P367" s="73">
        <f>SUBTOTAL(9,P368:P376)</f>
        <v>0</v>
      </c>
      <c r="Q367" s="73">
        <f>SUBTOTAL(9,Q368:Q376)</f>
        <v>0</v>
      </c>
      <c r="R367" s="6"/>
      <c r="S367" s="8"/>
      <c r="T367" s="8"/>
    </row>
    <row r="368" spans="1:20" ht="11.25" outlineLevel="4" x14ac:dyDescent="0.2">
      <c r="A368" s="10"/>
      <c r="B368" s="108"/>
      <c r="C368" s="109">
        <v>113</v>
      </c>
      <c r="D368" s="110" t="s">
        <v>356</v>
      </c>
      <c r="E368" s="111" t="s">
        <v>587</v>
      </c>
      <c r="F368" s="112" t="s">
        <v>588</v>
      </c>
      <c r="G368" s="110" t="s">
        <v>359</v>
      </c>
      <c r="H368" s="113">
        <v>9</v>
      </c>
      <c r="I368" s="125"/>
      <c r="J368" s="115">
        <f t="shared" ref="J368:J375" si="60">H368*I368</f>
        <v>0</v>
      </c>
      <c r="K368" s="113">
        <v>2.5018699999999998</v>
      </c>
      <c r="L368" s="113">
        <f t="shared" ref="L368:L375" si="61">H368*K368</f>
        <v>22.516829999999999</v>
      </c>
      <c r="M368" s="113"/>
      <c r="N368" s="113">
        <f t="shared" ref="N368:N375" si="62">H368*M368</f>
        <v>0</v>
      </c>
      <c r="O368" s="115">
        <v>21</v>
      </c>
      <c r="P368" s="115">
        <f t="shared" ref="P368:P375" si="63">J368*(O368/100)</f>
        <v>0</v>
      </c>
      <c r="Q368" s="115">
        <f t="shared" ref="Q368:Q375" si="64">J368+P368</f>
        <v>0</v>
      </c>
      <c r="R368" s="8"/>
      <c r="S368" s="8"/>
      <c r="T368" s="8"/>
    </row>
    <row r="369" spans="1:20" ht="11.25" outlineLevel="4" x14ac:dyDescent="0.2">
      <c r="A369" s="10"/>
      <c r="B369" s="108"/>
      <c r="C369" s="109">
        <v>114</v>
      </c>
      <c r="D369" s="110" t="s">
        <v>356</v>
      </c>
      <c r="E369" s="111" t="s">
        <v>589</v>
      </c>
      <c r="F369" s="112" t="s">
        <v>590</v>
      </c>
      <c r="G369" s="110" t="s">
        <v>359</v>
      </c>
      <c r="H369" s="113">
        <v>9</v>
      </c>
      <c r="I369" s="125"/>
      <c r="J369" s="115">
        <f t="shared" si="60"/>
        <v>0</v>
      </c>
      <c r="K369" s="113"/>
      <c r="L369" s="113">
        <f t="shared" si="61"/>
        <v>0</v>
      </c>
      <c r="M369" s="113"/>
      <c r="N369" s="113">
        <f t="shared" si="62"/>
        <v>0</v>
      </c>
      <c r="O369" s="115">
        <v>21</v>
      </c>
      <c r="P369" s="115">
        <f t="shared" si="63"/>
        <v>0</v>
      </c>
      <c r="Q369" s="115">
        <f t="shared" si="64"/>
        <v>0</v>
      </c>
      <c r="R369" s="8"/>
      <c r="S369" s="8"/>
      <c r="T369" s="8"/>
    </row>
    <row r="370" spans="1:20" ht="11.25" outlineLevel="4" x14ac:dyDescent="0.2">
      <c r="A370" s="10"/>
      <c r="B370" s="108"/>
      <c r="C370" s="109">
        <v>115</v>
      </c>
      <c r="D370" s="110" t="s">
        <v>356</v>
      </c>
      <c r="E370" s="111" t="s">
        <v>591</v>
      </c>
      <c r="F370" s="112" t="s">
        <v>592</v>
      </c>
      <c r="G370" s="110" t="s">
        <v>359</v>
      </c>
      <c r="H370" s="113">
        <v>9</v>
      </c>
      <c r="I370" s="125"/>
      <c r="J370" s="115">
        <f t="shared" si="60"/>
        <v>0</v>
      </c>
      <c r="K370" s="113"/>
      <c r="L370" s="113">
        <f t="shared" si="61"/>
        <v>0</v>
      </c>
      <c r="M370" s="113"/>
      <c r="N370" s="113">
        <f t="shared" si="62"/>
        <v>0</v>
      </c>
      <c r="O370" s="115">
        <v>21</v>
      </c>
      <c r="P370" s="115">
        <f t="shared" si="63"/>
        <v>0</v>
      </c>
      <c r="Q370" s="115">
        <f t="shared" si="64"/>
        <v>0</v>
      </c>
      <c r="R370" s="8"/>
      <c r="S370" s="8"/>
      <c r="T370" s="8"/>
    </row>
    <row r="371" spans="1:20" ht="11.25" outlineLevel="4" x14ac:dyDescent="0.2">
      <c r="A371" s="10"/>
      <c r="B371" s="108"/>
      <c r="C371" s="109">
        <v>116</v>
      </c>
      <c r="D371" s="110" t="s">
        <v>356</v>
      </c>
      <c r="E371" s="111" t="s">
        <v>532</v>
      </c>
      <c r="F371" s="112" t="s">
        <v>533</v>
      </c>
      <c r="G371" s="110" t="s">
        <v>366</v>
      </c>
      <c r="H371" s="113">
        <v>9.120000000000001</v>
      </c>
      <c r="I371" s="125"/>
      <c r="J371" s="115">
        <f t="shared" si="60"/>
        <v>0</v>
      </c>
      <c r="K371" s="113">
        <v>1.6070000000000001E-2</v>
      </c>
      <c r="L371" s="113">
        <f t="shared" si="61"/>
        <v>0.14655840000000003</v>
      </c>
      <c r="M371" s="113"/>
      <c r="N371" s="113">
        <f t="shared" si="62"/>
        <v>0</v>
      </c>
      <c r="O371" s="115">
        <v>21</v>
      </c>
      <c r="P371" s="115">
        <f t="shared" si="63"/>
        <v>0</v>
      </c>
      <c r="Q371" s="115">
        <f t="shared" si="64"/>
        <v>0</v>
      </c>
      <c r="R371" s="8"/>
      <c r="S371" s="8"/>
      <c r="T371" s="8"/>
    </row>
    <row r="372" spans="1:20" ht="11.25" outlineLevel="4" x14ac:dyDescent="0.2">
      <c r="A372" s="10"/>
      <c r="B372" s="108"/>
      <c r="C372" s="109">
        <v>117</v>
      </c>
      <c r="D372" s="110" t="s">
        <v>356</v>
      </c>
      <c r="E372" s="111" t="s">
        <v>534</v>
      </c>
      <c r="F372" s="112" t="s">
        <v>535</v>
      </c>
      <c r="G372" s="110" t="s">
        <v>366</v>
      </c>
      <c r="H372" s="113">
        <v>9.120000000000001</v>
      </c>
      <c r="I372" s="125"/>
      <c r="J372" s="115">
        <f t="shared" si="60"/>
        <v>0</v>
      </c>
      <c r="K372" s="113"/>
      <c r="L372" s="113">
        <f t="shared" si="61"/>
        <v>0</v>
      </c>
      <c r="M372" s="113"/>
      <c r="N372" s="113">
        <f t="shared" si="62"/>
        <v>0</v>
      </c>
      <c r="O372" s="115">
        <v>21</v>
      </c>
      <c r="P372" s="115">
        <f t="shared" si="63"/>
        <v>0</v>
      </c>
      <c r="Q372" s="115">
        <f t="shared" si="64"/>
        <v>0</v>
      </c>
      <c r="R372" s="8"/>
      <c r="S372" s="8"/>
      <c r="T372" s="8"/>
    </row>
    <row r="373" spans="1:20" ht="11.25" outlineLevel="4" x14ac:dyDescent="0.2">
      <c r="A373" s="10"/>
      <c r="B373" s="108"/>
      <c r="C373" s="109">
        <v>118</v>
      </c>
      <c r="D373" s="110" t="s">
        <v>356</v>
      </c>
      <c r="E373" s="111" t="s">
        <v>593</v>
      </c>
      <c r="F373" s="112" t="s">
        <v>594</v>
      </c>
      <c r="G373" s="110" t="s">
        <v>375</v>
      </c>
      <c r="H373" s="113">
        <v>0.36265277777777777</v>
      </c>
      <c r="I373" s="125"/>
      <c r="J373" s="115">
        <f t="shared" si="60"/>
        <v>0</v>
      </c>
      <c r="K373" s="113">
        <v>1.06277</v>
      </c>
      <c r="L373" s="113">
        <f t="shared" si="61"/>
        <v>0.38541649263888889</v>
      </c>
      <c r="M373" s="113"/>
      <c r="N373" s="113">
        <f t="shared" si="62"/>
        <v>0</v>
      </c>
      <c r="O373" s="115">
        <v>21</v>
      </c>
      <c r="P373" s="115">
        <f t="shared" si="63"/>
        <v>0</v>
      </c>
      <c r="Q373" s="115">
        <f t="shared" si="64"/>
        <v>0</v>
      </c>
      <c r="R373" s="8"/>
      <c r="S373" s="8"/>
      <c r="T373" s="8"/>
    </row>
    <row r="374" spans="1:20" ht="22.5" outlineLevel="4" x14ac:dyDescent="0.2">
      <c r="A374" s="10"/>
      <c r="B374" s="108"/>
      <c r="C374" s="109">
        <v>119</v>
      </c>
      <c r="D374" s="110" t="s">
        <v>356</v>
      </c>
      <c r="E374" s="111" t="s">
        <v>630</v>
      </c>
      <c r="F374" s="112" t="s">
        <v>631</v>
      </c>
      <c r="G374" s="110" t="s">
        <v>366</v>
      </c>
      <c r="H374" s="113">
        <v>50</v>
      </c>
      <c r="I374" s="125"/>
      <c r="J374" s="115">
        <f t="shared" si="60"/>
        <v>0</v>
      </c>
      <c r="K374" s="113">
        <v>5.2399999999999999E-3</v>
      </c>
      <c r="L374" s="113">
        <f t="shared" si="61"/>
        <v>0.26200000000000001</v>
      </c>
      <c r="M374" s="113"/>
      <c r="N374" s="113">
        <f t="shared" si="62"/>
        <v>0</v>
      </c>
      <c r="O374" s="115">
        <v>21</v>
      </c>
      <c r="P374" s="115">
        <f t="shared" si="63"/>
        <v>0</v>
      </c>
      <c r="Q374" s="115">
        <f t="shared" si="64"/>
        <v>0</v>
      </c>
      <c r="R374" s="8"/>
      <c r="S374" s="8"/>
      <c r="T374" s="8"/>
    </row>
    <row r="375" spans="1:20" ht="11.25" outlineLevel="4" x14ac:dyDescent="0.2">
      <c r="A375" s="10"/>
      <c r="B375" s="108"/>
      <c r="C375" s="109">
        <v>120</v>
      </c>
      <c r="D375" s="110" t="s">
        <v>356</v>
      </c>
      <c r="E375" s="111" t="s">
        <v>394</v>
      </c>
      <c r="F375" s="112" t="s">
        <v>395</v>
      </c>
      <c r="G375" s="110" t="s">
        <v>359</v>
      </c>
      <c r="H375" s="113">
        <v>18.768000000000001</v>
      </c>
      <c r="I375" s="125"/>
      <c r="J375" s="115">
        <f t="shared" si="60"/>
        <v>0</v>
      </c>
      <c r="K375" s="113">
        <v>1.98</v>
      </c>
      <c r="L375" s="113">
        <f t="shared" si="61"/>
        <v>37.160640000000001</v>
      </c>
      <c r="M375" s="113"/>
      <c r="N375" s="113">
        <f t="shared" si="62"/>
        <v>0</v>
      </c>
      <c r="O375" s="115">
        <v>21</v>
      </c>
      <c r="P375" s="115">
        <f t="shared" si="63"/>
        <v>0</v>
      </c>
      <c r="Q375" s="115">
        <f t="shared" si="64"/>
        <v>0</v>
      </c>
      <c r="R375" s="8"/>
      <c r="S375" s="8"/>
      <c r="T375" s="8"/>
    </row>
    <row r="376" spans="1:20" outlineLevel="4" x14ac:dyDescent="0.15">
      <c r="B376" s="6"/>
      <c r="C376" s="6"/>
      <c r="D376" s="6"/>
      <c r="E376" s="6"/>
      <c r="F376" s="6"/>
      <c r="G376" s="6"/>
      <c r="H376" s="6"/>
      <c r="I376" s="8"/>
      <c r="J376" s="8"/>
      <c r="K376" s="6"/>
      <c r="L376" s="6"/>
      <c r="M376" s="6"/>
      <c r="N376" s="6"/>
      <c r="O376" s="6"/>
      <c r="P376" s="8"/>
      <c r="Q376" s="8"/>
    </row>
    <row r="377" spans="1:20" ht="11.25" outlineLevel="2" x14ac:dyDescent="0.2">
      <c r="A377" s="67" t="s">
        <v>183</v>
      </c>
      <c r="B377" s="94">
        <v>3</v>
      </c>
      <c r="C377" s="95"/>
      <c r="D377" s="96" t="s">
        <v>354</v>
      </c>
      <c r="E377" s="96"/>
      <c r="F377" s="97" t="s">
        <v>54</v>
      </c>
      <c r="G377" s="96"/>
      <c r="H377" s="98"/>
      <c r="I377" s="99"/>
      <c r="J377" s="69">
        <f>SUBTOTAL(9,J378:J380)</f>
        <v>0</v>
      </c>
      <c r="K377" s="98"/>
      <c r="L377" s="70">
        <f>SUBTOTAL(9,L378:L380)</f>
        <v>1.5261300000000001E-3</v>
      </c>
      <c r="M377" s="98"/>
      <c r="N377" s="70">
        <f>SUBTOTAL(9,N378:N380)</f>
        <v>0</v>
      </c>
      <c r="O377" s="100"/>
      <c r="P377" s="69">
        <f>SUBTOTAL(9,P378:P380)</f>
        <v>0</v>
      </c>
      <c r="Q377" s="69">
        <f>SUBTOTAL(9,Q378:Q380)</f>
        <v>0</v>
      </c>
      <c r="R377" s="6"/>
      <c r="S377" s="8"/>
      <c r="T377" s="8"/>
    </row>
    <row r="378" spans="1:20" ht="10.5" outlineLevel="3" x14ac:dyDescent="0.15">
      <c r="A378" s="71" t="s">
        <v>184</v>
      </c>
      <c r="B378" s="101">
        <v>4</v>
      </c>
      <c r="C378" s="102"/>
      <c r="D378" s="103" t="s">
        <v>355</v>
      </c>
      <c r="E378" s="103"/>
      <c r="F378" s="104" t="s">
        <v>56</v>
      </c>
      <c r="G378" s="103"/>
      <c r="H378" s="105"/>
      <c r="I378" s="106"/>
      <c r="J378" s="73">
        <f>SUBTOTAL(9,J379:J380)</f>
        <v>0</v>
      </c>
      <c r="K378" s="105"/>
      <c r="L378" s="74">
        <f>SUBTOTAL(9,L379:L380)</f>
        <v>1.5261300000000001E-3</v>
      </c>
      <c r="M378" s="105"/>
      <c r="N378" s="74">
        <f>SUBTOTAL(9,N379:N380)</f>
        <v>0</v>
      </c>
      <c r="O378" s="107"/>
      <c r="P378" s="73">
        <f>SUBTOTAL(9,P379:P380)</f>
        <v>0</v>
      </c>
      <c r="Q378" s="73">
        <f>SUBTOTAL(9,Q379:Q380)</f>
        <v>0</v>
      </c>
      <c r="R378" s="6"/>
      <c r="S378" s="8"/>
      <c r="T378" s="8"/>
    </row>
    <row r="379" spans="1:20" ht="11.25" outlineLevel="4" x14ac:dyDescent="0.2">
      <c r="A379" s="10"/>
      <c r="B379" s="108"/>
      <c r="C379" s="109">
        <v>427</v>
      </c>
      <c r="D379" s="110" t="s">
        <v>356</v>
      </c>
      <c r="E379" s="111" t="s">
        <v>632</v>
      </c>
      <c r="F379" s="112" t="s">
        <v>633</v>
      </c>
      <c r="G379" s="110" t="s">
        <v>366</v>
      </c>
      <c r="H379" s="113">
        <v>50.871000000000002</v>
      </c>
      <c r="I379" s="125"/>
      <c r="J379" s="115">
        <f>H379*I379</f>
        <v>0</v>
      </c>
      <c r="K379" s="113">
        <v>3.0000000000000001E-5</v>
      </c>
      <c r="L379" s="113">
        <f>H379*K379</f>
        <v>1.5261300000000001E-3</v>
      </c>
      <c r="M379" s="113"/>
      <c r="N379" s="113">
        <f>H379*M379</f>
        <v>0</v>
      </c>
      <c r="O379" s="115">
        <v>21</v>
      </c>
      <c r="P379" s="115">
        <f>J379*(O379/100)</f>
        <v>0</v>
      </c>
      <c r="Q379" s="115">
        <f>J379+P379</f>
        <v>0</v>
      </c>
      <c r="R379" s="8"/>
      <c r="S379" s="8"/>
      <c r="T379" s="8"/>
    </row>
    <row r="380" spans="1:20" outlineLevel="4" x14ac:dyDescent="0.15">
      <c r="B380" s="6"/>
      <c r="C380" s="6"/>
      <c r="D380" s="6"/>
      <c r="E380" s="6"/>
      <c r="F380" s="6"/>
      <c r="G380" s="6"/>
      <c r="H380" s="6"/>
      <c r="I380" s="8"/>
      <c r="J380" s="8"/>
      <c r="K380" s="6"/>
      <c r="L380" s="6"/>
      <c r="M380" s="6"/>
      <c r="N380" s="6"/>
      <c r="O380" s="6"/>
      <c r="P380" s="8"/>
      <c r="Q380" s="8"/>
    </row>
    <row r="381" spans="1:20" ht="11.25" outlineLevel="2" x14ac:dyDescent="0.2">
      <c r="A381" s="67" t="s">
        <v>185</v>
      </c>
      <c r="B381" s="94">
        <v>3</v>
      </c>
      <c r="C381" s="95"/>
      <c r="D381" s="96" t="s">
        <v>354</v>
      </c>
      <c r="E381" s="96"/>
      <c r="F381" s="97" t="s">
        <v>60</v>
      </c>
      <c r="G381" s="96"/>
      <c r="H381" s="98"/>
      <c r="I381" s="99"/>
      <c r="J381" s="69">
        <f>SUBTOTAL(9,J382:J384)</f>
        <v>0</v>
      </c>
      <c r="K381" s="98"/>
      <c r="L381" s="70">
        <f>SUBTOTAL(9,L382:L384)</f>
        <v>0</v>
      </c>
      <c r="M381" s="98"/>
      <c r="N381" s="70">
        <f>SUBTOTAL(9,N382:N384)</f>
        <v>0</v>
      </c>
      <c r="O381" s="100"/>
      <c r="P381" s="69">
        <f>SUBTOTAL(9,P382:P384)</f>
        <v>0</v>
      </c>
      <c r="Q381" s="69">
        <f>SUBTOTAL(9,Q382:Q384)</f>
        <v>0</v>
      </c>
      <c r="R381" s="6"/>
      <c r="S381" s="8"/>
      <c r="T381" s="8"/>
    </row>
    <row r="382" spans="1:20" ht="10.5" outlineLevel="3" x14ac:dyDescent="0.15">
      <c r="A382" s="71" t="s">
        <v>186</v>
      </c>
      <c r="B382" s="101">
        <v>4</v>
      </c>
      <c r="C382" s="102"/>
      <c r="D382" s="103" t="s">
        <v>355</v>
      </c>
      <c r="E382" s="103"/>
      <c r="F382" s="104" t="s">
        <v>64</v>
      </c>
      <c r="G382" s="103"/>
      <c r="H382" s="105"/>
      <c r="I382" s="106"/>
      <c r="J382" s="73">
        <f>SUBTOTAL(9,J383:J384)</f>
        <v>0</v>
      </c>
      <c r="K382" s="105"/>
      <c r="L382" s="74">
        <f>SUBTOTAL(9,L383:L384)</f>
        <v>0</v>
      </c>
      <c r="M382" s="105"/>
      <c r="N382" s="74">
        <f>SUBTOTAL(9,N383:N384)</f>
        <v>0</v>
      </c>
      <c r="O382" s="107"/>
      <c r="P382" s="73">
        <f>SUBTOTAL(9,P383:P384)</f>
        <v>0</v>
      </c>
      <c r="Q382" s="73">
        <f>SUBTOTAL(9,Q383:Q384)</f>
        <v>0</v>
      </c>
      <c r="R382" s="6"/>
      <c r="S382" s="8"/>
      <c r="T382" s="8"/>
    </row>
    <row r="383" spans="1:20" ht="11.25" outlineLevel="4" x14ac:dyDescent="0.2">
      <c r="A383" s="10"/>
      <c r="B383" s="108"/>
      <c r="C383" s="109">
        <v>121</v>
      </c>
      <c r="D383" s="110" t="s">
        <v>356</v>
      </c>
      <c r="E383" s="111" t="s">
        <v>634</v>
      </c>
      <c r="F383" s="112" t="s">
        <v>635</v>
      </c>
      <c r="G383" s="110" t="s">
        <v>375</v>
      </c>
      <c r="H383" s="113">
        <v>77.429000000000002</v>
      </c>
      <c r="I383" s="125"/>
      <c r="J383" s="115">
        <f>H383*I383</f>
        <v>0</v>
      </c>
      <c r="K383" s="113"/>
      <c r="L383" s="113">
        <f>H383*K383</f>
        <v>0</v>
      </c>
      <c r="M383" s="113"/>
      <c r="N383" s="113">
        <f>H383*M383</f>
        <v>0</v>
      </c>
      <c r="O383" s="115">
        <v>21</v>
      </c>
      <c r="P383" s="115">
        <f>J383*(O383/100)</f>
        <v>0</v>
      </c>
      <c r="Q383" s="115">
        <f>J383+P383</f>
        <v>0</v>
      </c>
      <c r="R383" s="8"/>
      <c r="S383" s="8"/>
      <c r="T383" s="8"/>
    </row>
    <row r="384" spans="1:20" outlineLevel="4" x14ac:dyDescent="0.15">
      <c r="B384" s="6"/>
      <c r="C384" s="6"/>
      <c r="D384" s="6"/>
      <c r="E384" s="6"/>
      <c r="F384" s="6"/>
      <c r="G384" s="6"/>
      <c r="H384" s="6"/>
      <c r="I384" s="8"/>
      <c r="J384" s="8"/>
      <c r="K384" s="6"/>
      <c r="L384" s="6"/>
      <c r="M384" s="6"/>
      <c r="N384" s="6"/>
      <c r="O384" s="6"/>
      <c r="P384" s="8"/>
      <c r="Q384" s="8"/>
    </row>
    <row r="385" spans="1:20" ht="11.25" outlineLevel="2" x14ac:dyDescent="0.2">
      <c r="A385" s="67" t="s">
        <v>187</v>
      </c>
      <c r="B385" s="94">
        <v>3</v>
      </c>
      <c r="C385" s="95"/>
      <c r="D385" s="96" t="s">
        <v>354</v>
      </c>
      <c r="E385" s="96"/>
      <c r="F385" s="97" t="s">
        <v>139</v>
      </c>
      <c r="G385" s="96"/>
      <c r="H385" s="98"/>
      <c r="I385" s="99"/>
      <c r="J385" s="69">
        <f>SUBTOTAL(9,J386:J394)</f>
        <v>0</v>
      </c>
      <c r="K385" s="98"/>
      <c r="L385" s="70">
        <f>SUBTOTAL(9,L386:L394)</f>
        <v>0.151052088</v>
      </c>
      <c r="M385" s="98"/>
      <c r="N385" s="70">
        <f>SUBTOTAL(9,N386:N394)</f>
        <v>0</v>
      </c>
      <c r="O385" s="100"/>
      <c r="P385" s="69">
        <f>SUBTOTAL(9,P386:P394)</f>
        <v>0</v>
      </c>
      <c r="Q385" s="69">
        <f>SUBTOTAL(9,Q386:Q394)</f>
        <v>0</v>
      </c>
      <c r="R385" s="6"/>
      <c r="S385" s="8"/>
      <c r="T385" s="8"/>
    </row>
    <row r="386" spans="1:20" ht="10.5" outlineLevel="3" x14ac:dyDescent="0.15">
      <c r="A386" s="71" t="s">
        <v>188</v>
      </c>
      <c r="B386" s="101">
        <v>4</v>
      </c>
      <c r="C386" s="102"/>
      <c r="D386" s="103" t="s">
        <v>355</v>
      </c>
      <c r="E386" s="103"/>
      <c r="F386" s="104" t="s">
        <v>141</v>
      </c>
      <c r="G386" s="103"/>
      <c r="H386" s="105"/>
      <c r="I386" s="106"/>
      <c r="J386" s="73">
        <f>SUBTOTAL(9,J387:J394)</f>
        <v>0</v>
      </c>
      <c r="K386" s="105"/>
      <c r="L386" s="74">
        <f>SUBTOTAL(9,L387:L394)</f>
        <v>0.151052088</v>
      </c>
      <c r="M386" s="105"/>
      <c r="N386" s="74">
        <f>SUBTOTAL(9,N387:N394)</f>
        <v>0</v>
      </c>
      <c r="O386" s="107"/>
      <c r="P386" s="73">
        <f>SUBTOTAL(9,P387:P394)</f>
        <v>0</v>
      </c>
      <c r="Q386" s="73">
        <f>SUBTOTAL(9,Q387:Q394)</f>
        <v>0</v>
      </c>
      <c r="R386" s="6"/>
      <c r="S386" s="8"/>
      <c r="T386" s="8"/>
    </row>
    <row r="387" spans="1:20" ht="11.25" outlineLevel="4" x14ac:dyDescent="0.2">
      <c r="A387" s="10"/>
      <c r="B387" s="108"/>
      <c r="C387" s="109">
        <v>122</v>
      </c>
      <c r="D387" s="110" t="s">
        <v>433</v>
      </c>
      <c r="E387" s="111" t="s">
        <v>636</v>
      </c>
      <c r="F387" s="112" t="s">
        <v>637</v>
      </c>
      <c r="G387" s="110" t="s">
        <v>366</v>
      </c>
      <c r="H387" s="113">
        <v>62.198079999999997</v>
      </c>
      <c r="I387" s="125"/>
      <c r="J387" s="115">
        <f t="shared" ref="J387:J393" si="65">H387*I387</f>
        <v>0</v>
      </c>
      <c r="K387" s="113">
        <v>2.0999999999999999E-3</v>
      </c>
      <c r="L387" s="113">
        <f t="shared" ref="L387:L393" si="66">H387*K387</f>
        <v>0.130615968</v>
      </c>
      <c r="M387" s="113"/>
      <c r="N387" s="113">
        <f t="shared" ref="N387:N393" si="67">H387*M387</f>
        <v>0</v>
      </c>
      <c r="O387" s="115">
        <v>21</v>
      </c>
      <c r="P387" s="115">
        <f t="shared" ref="P387:P393" si="68">J387*(O387/100)</f>
        <v>0</v>
      </c>
      <c r="Q387" s="115">
        <f t="shared" ref="Q387:Q393" si="69">J387+P387</f>
        <v>0</v>
      </c>
      <c r="R387" s="8"/>
      <c r="S387" s="8"/>
      <c r="T387" s="8"/>
    </row>
    <row r="388" spans="1:20" ht="11.25" outlineLevel="4" x14ac:dyDescent="0.2">
      <c r="A388" s="10"/>
      <c r="B388" s="108"/>
      <c r="C388" s="109">
        <v>123</v>
      </c>
      <c r="D388" s="110" t="s">
        <v>433</v>
      </c>
      <c r="E388" s="111" t="s">
        <v>638</v>
      </c>
      <c r="F388" s="112" t="s">
        <v>639</v>
      </c>
      <c r="G388" s="110" t="s">
        <v>366</v>
      </c>
      <c r="H388" s="113">
        <v>62.198079999999997</v>
      </c>
      <c r="I388" s="125"/>
      <c r="J388" s="115">
        <f t="shared" si="65"/>
        <v>0</v>
      </c>
      <c r="K388" s="113">
        <v>2.9999999999999997E-4</v>
      </c>
      <c r="L388" s="113">
        <f t="shared" si="66"/>
        <v>1.8659423999999997E-2</v>
      </c>
      <c r="M388" s="113"/>
      <c r="N388" s="113">
        <f t="shared" si="67"/>
        <v>0</v>
      </c>
      <c r="O388" s="115">
        <v>21</v>
      </c>
      <c r="P388" s="115">
        <f t="shared" si="68"/>
        <v>0</v>
      </c>
      <c r="Q388" s="115">
        <f t="shared" si="69"/>
        <v>0</v>
      </c>
      <c r="R388" s="8"/>
      <c r="S388" s="8"/>
      <c r="T388" s="8"/>
    </row>
    <row r="389" spans="1:20" ht="11.25" outlineLevel="4" x14ac:dyDescent="0.2">
      <c r="A389" s="10"/>
      <c r="B389" s="108"/>
      <c r="C389" s="109">
        <v>124</v>
      </c>
      <c r="D389" s="110" t="s">
        <v>356</v>
      </c>
      <c r="E389" s="111" t="s">
        <v>640</v>
      </c>
      <c r="F389" s="112" t="s">
        <v>641</v>
      </c>
      <c r="G389" s="110" t="s">
        <v>366</v>
      </c>
      <c r="H389" s="113">
        <v>50</v>
      </c>
      <c r="I389" s="125"/>
      <c r="J389" s="115">
        <f t="shared" si="65"/>
        <v>0</v>
      </c>
      <c r="K389" s="113">
        <v>3.0000000000000001E-5</v>
      </c>
      <c r="L389" s="113">
        <f t="shared" si="66"/>
        <v>1.5E-3</v>
      </c>
      <c r="M389" s="113"/>
      <c r="N389" s="113">
        <f t="shared" si="67"/>
        <v>0</v>
      </c>
      <c r="O389" s="115">
        <v>21</v>
      </c>
      <c r="P389" s="115">
        <f t="shared" si="68"/>
        <v>0</v>
      </c>
      <c r="Q389" s="115">
        <f t="shared" si="69"/>
        <v>0</v>
      </c>
      <c r="R389" s="8"/>
      <c r="S389" s="8"/>
      <c r="T389" s="8"/>
    </row>
    <row r="390" spans="1:20" ht="11.25" outlineLevel="4" x14ac:dyDescent="0.2">
      <c r="A390" s="10"/>
      <c r="B390" s="108"/>
      <c r="C390" s="109">
        <v>125</v>
      </c>
      <c r="D390" s="110" t="s">
        <v>356</v>
      </c>
      <c r="E390" s="111" t="s">
        <v>642</v>
      </c>
      <c r="F390" s="112" t="s">
        <v>643</v>
      </c>
      <c r="G390" s="110" t="s">
        <v>366</v>
      </c>
      <c r="H390" s="113">
        <v>5.5339200000000002</v>
      </c>
      <c r="I390" s="125"/>
      <c r="J390" s="115">
        <f t="shared" si="65"/>
        <v>0</v>
      </c>
      <c r="K390" s="113">
        <v>5.0000000000000002E-5</v>
      </c>
      <c r="L390" s="113">
        <f t="shared" si="66"/>
        <v>2.7669599999999999E-4</v>
      </c>
      <c r="M390" s="113"/>
      <c r="N390" s="113">
        <f t="shared" si="67"/>
        <v>0</v>
      </c>
      <c r="O390" s="115">
        <v>21</v>
      </c>
      <c r="P390" s="115">
        <f t="shared" si="68"/>
        <v>0</v>
      </c>
      <c r="Q390" s="115">
        <f t="shared" si="69"/>
        <v>0</v>
      </c>
      <c r="R390" s="8"/>
      <c r="S390" s="8"/>
      <c r="T390" s="8"/>
    </row>
    <row r="391" spans="1:20" ht="11.25" outlineLevel="4" x14ac:dyDescent="0.2">
      <c r="A391" s="10"/>
      <c r="B391" s="108"/>
      <c r="C391" s="109">
        <v>126</v>
      </c>
      <c r="D391" s="110" t="s">
        <v>356</v>
      </c>
      <c r="E391" s="111" t="s">
        <v>644</v>
      </c>
      <c r="F391" s="112" t="s">
        <v>645</v>
      </c>
      <c r="G391" s="110" t="s">
        <v>366</v>
      </c>
      <c r="H391" s="113">
        <v>50</v>
      </c>
      <c r="I391" s="125"/>
      <c r="J391" s="115">
        <f t="shared" si="65"/>
        <v>0</v>
      </c>
      <c r="K391" s="113"/>
      <c r="L391" s="113">
        <f t="shared" si="66"/>
        <v>0</v>
      </c>
      <c r="M391" s="113"/>
      <c r="N391" s="113">
        <f t="shared" si="67"/>
        <v>0</v>
      </c>
      <c r="O391" s="115">
        <v>21</v>
      </c>
      <c r="P391" s="115">
        <f t="shared" si="68"/>
        <v>0</v>
      </c>
      <c r="Q391" s="115">
        <f t="shared" si="69"/>
        <v>0</v>
      </c>
      <c r="R391" s="8"/>
      <c r="S391" s="8"/>
      <c r="T391" s="8"/>
    </row>
    <row r="392" spans="1:20" ht="11.25" outlineLevel="4" x14ac:dyDescent="0.2">
      <c r="A392" s="10"/>
      <c r="B392" s="108"/>
      <c r="C392" s="109">
        <v>127</v>
      </c>
      <c r="D392" s="110" t="s">
        <v>356</v>
      </c>
      <c r="E392" s="111" t="s">
        <v>646</v>
      </c>
      <c r="F392" s="112" t="s">
        <v>647</v>
      </c>
      <c r="G392" s="110" t="s">
        <v>366</v>
      </c>
      <c r="H392" s="113">
        <v>5.5339200000000002</v>
      </c>
      <c r="I392" s="125"/>
      <c r="J392" s="115">
        <f t="shared" si="65"/>
        <v>0</v>
      </c>
      <c r="K392" s="113"/>
      <c r="L392" s="113">
        <f t="shared" si="66"/>
        <v>0</v>
      </c>
      <c r="M392" s="113"/>
      <c r="N392" s="113">
        <f t="shared" si="67"/>
        <v>0</v>
      </c>
      <c r="O392" s="115">
        <v>21</v>
      </c>
      <c r="P392" s="115">
        <f t="shared" si="68"/>
        <v>0</v>
      </c>
      <c r="Q392" s="115">
        <f t="shared" si="69"/>
        <v>0</v>
      </c>
      <c r="R392" s="8"/>
      <c r="S392" s="8"/>
      <c r="T392" s="8"/>
    </row>
    <row r="393" spans="1:20" ht="11.25" outlineLevel="4" x14ac:dyDescent="0.2">
      <c r="A393" s="10"/>
      <c r="B393" s="108"/>
      <c r="C393" s="109">
        <v>128</v>
      </c>
      <c r="D393" s="110" t="s">
        <v>356</v>
      </c>
      <c r="E393" s="111" t="s">
        <v>561</v>
      </c>
      <c r="F393" s="112" t="s">
        <v>562</v>
      </c>
      <c r="G393" s="110" t="s">
        <v>375</v>
      </c>
      <c r="H393" s="113">
        <v>0.151</v>
      </c>
      <c r="I393" s="125"/>
      <c r="J393" s="115">
        <f t="shared" si="65"/>
        <v>0</v>
      </c>
      <c r="K393" s="113"/>
      <c r="L393" s="113">
        <f t="shared" si="66"/>
        <v>0</v>
      </c>
      <c r="M393" s="113"/>
      <c r="N393" s="113">
        <f t="shared" si="67"/>
        <v>0</v>
      </c>
      <c r="O393" s="115">
        <v>21</v>
      </c>
      <c r="P393" s="115">
        <f t="shared" si="68"/>
        <v>0</v>
      </c>
      <c r="Q393" s="115">
        <f t="shared" si="69"/>
        <v>0</v>
      </c>
      <c r="R393" s="8"/>
      <c r="S393" s="8"/>
      <c r="T393" s="8"/>
    </row>
    <row r="394" spans="1:20" outlineLevel="4" x14ac:dyDescent="0.15">
      <c r="B394" s="6"/>
      <c r="C394" s="6"/>
      <c r="D394" s="6"/>
      <c r="E394" s="6"/>
      <c r="F394" s="6"/>
      <c r="G394" s="6"/>
      <c r="H394" s="6"/>
      <c r="I394" s="8"/>
      <c r="J394" s="8"/>
      <c r="K394" s="6"/>
      <c r="L394" s="6"/>
      <c r="M394" s="6"/>
      <c r="N394" s="6"/>
      <c r="O394" s="6"/>
      <c r="P394" s="8"/>
      <c r="Q394" s="8"/>
    </row>
    <row r="395" spans="1:20" ht="11.25" outlineLevel="2" x14ac:dyDescent="0.2">
      <c r="A395" s="67" t="s">
        <v>189</v>
      </c>
      <c r="B395" s="94">
        <v>3</v>
      </c>
      <c r="C395" s="95"/>
      <c r="D395" s="96" t="s">
        <v>354</v>
      </c>
      <c r="E395" s="96"/>
      <c r="F395" s="97" t="s">
        <v>190</v>
      </c>
      <c r="G395" s="96"/>
      <c r="H395" s="98"/>
      <c r="I395" s="99"/>
      <c r="J395" s="69">
        <f>SUBTOTAL(9,J396:J401)</f>
        <v>0</v>
      </c>
      <c r="K395" s="98"/>
      <c r="L395" s="70">
        <f>SUBTOTAL(9,L396:L401)</f>
        <v>0.61302211000000006</v>
      </c>
      <c r="M395" s="98"/>
      <c r="N395" s="70">
        <f>SUBTOTAL(9,N396:N401)</f>
        <v>0</v>
      </c>
      <c r="O395" s="100"/>
      <c r="P395" s="69">
        <f>SUBTOTAL(9,P396:P401)</f>
        <v>0</v>
      </c>
      <c r="Q395" s="69">
        <f>SUBTOTAL(9,Q396:Q401)</f>
        <v>0</v>
      </c>
      <c r="R395" s="6"/>
      <c r="S395" s="8"/>
      <c r="T395" s="8"/>
    </row>
    <row r="396" spans="1:20" ht="10.5" outlineLevel="3" x14ac:dyDescent="0.15">
      <c r="A396" s="71" t="s">
        <v>191</v>
      </c>
      <c r="B396" s="101">
        <v>4</v>
      </c>
      <c r="C396" s="102"/>
      <c r="D396" s="103" t="s">
        <v>355</v>
      </c>
      <c r="E396" s="103"/>
      <c r="F396" s="104" t="s">
        <v>192</v>
      </c>
      <c r="G396" s="103"/>
      <c r="H396" s="105"/>
      <c r="I396" s="106"/>
      <c r="J396" s="73">
        <f>SUBTOTAL(9,J397:J401)</f>
        <v>0</v>
      </c>
      <c r="K396" s="105"/>
      <c r="L396" s="74">
        <f>SUBTOTAL(9,L397:L401)</f>
        <v>0.61302211000000006</v>
      </c>
      <c r="M396" s="105"/>
      <c r="N396" s="74">
        <f>SUBTOTAL(9,N397:N401)</f>
        <v>0</v>
      </c>
      <c r="O396" s="107"/>
      <c r="P396" s="73">
        <f>SUBTOTAL(9,P397:P401)</f>
        <v>0</v>
      </c>
      <c r="Q396" s="73">
        <f>SUBTOTAL(9,Q397:Q401)</f>
        <v>0</v>
      </c>
      <c r="R396" s="6"/>
      <c r="S396" s="8"/>
      <c r="T396" s="8"/>
    </row>
    <row r="397" spans="1:20" ht="11.25" outlineLevel="4" x14ac:dyDescent="0.2">
      <c r="A397" s="10"/>
      <c r="B397" s="108"/>
      <c r="C397" s="109">
        <v>129</v>
      </c>
      <c r="D397" s="110" t="s">
        <v>356</v>
      </c>
      <c r="E397" s="111" t="s">
        <v>648</v>
      </c>
      <c r="F397" s="112" t="s">
        <v>649</v>
      </c>
      <c r="G397" s="110" t="s">
        <v>366</v>
      </c>
      <c r="H397" s="113">
        <v>118.62302000000003</v>
      </c>
      <c r="I397" s="125"/>
      <c r="J397" s="115">
        <f>H397*I397</f>
        <v>0</v>
      </c>
      <c r="K397" s="113">
        <v>2E-3</v>
      </c>
      <c r="L397" s="113">
        <f>H397*K397</f>
        <v>0.23724604000000005</v>
      </c>
      <c r="M397" s="113"/>
      <c r="N397" s="113">
        <f>H397*M397</f>
        <v>0</v>
      </c>
      <c r="O397" s="115">
        <v>21</v>
      </c>
      <c r="P397" s="115">
        <f>J397*(O397/100)</f>
        <v>0</v>
      </c>
      <c r="Q397" s="115">
        <f>J397+P397</f>
        <v>0</v>
      </c>
      <c r="R397" s="8"/>
      <c r="S397" s="8"/>
      <c r="T397" s="8"/>
    </row>
    <row r="398" spans="1:20" ht="11.25" outlineLevel="4" x14ac:dyDescent="0.2">
      <c r="A398" s="10"/>
      <c r="B398" s="108"/>
      <c r="C398" s="109">
        <v>130</v>
      </c>
      <c r="D398" s="110" t="s">
        <v>356</v>
      </c>
      <c r="E398" s="111" t="s">
        <v>650</v>
      </c>
      <c r="F398" s="112" t="s">
        <v>651</v>
      </c>
      <c r="G398" s="110" t="s">
        <v>652</v>
      </c>
      <c r="H398" s="113">
        <v>98.973000000000013</v>
      </c>
      <c r="I398" s="125"/>
      <c r="J398" s="115">
        <f>H398*I398</f>
        <v>0</v>
      </c>
      <c r="K398" s="113">
        <v>3.5899999999999999E-3</v>
      </c>
      <c r="L398" s="113">
        <f>H398*K398</f>
        <v>0.35531307000000001</v>
      </c>
      <c r="M398" s="113"/>
      <c r="N398" s="113">
        <f>H398*M398</f>
        <v>0</v>
      </c>
      <c r="O398" s="115">
        <v>21</v>
      </c>
      <c r="P398" s="115">
        <f>J398*(O398/100)</f>
        <v>0</v>
      </c>
      <c r="Q398" s="115">
        <f>J398+P398</f>
        <v>0</v>
      </c>
      <c r="R398" s="8"/>
      <c r="S398" s="8"/>
      <c r="T398" s="8"/>
    </row>
    <row r="399" spans="1:20" ht="11.25" outlineLevel="4" x14ac:dyDescent="0.2">
      <c r="A399" s="10"/>
      <c r="B399" s="108"/>
      <c r="C399" s="109">
        <v>131</v>
      </c>
      <c r="D399" s="110" t="s">
        <v>356</v>
      </c>
      <c r="E399" s="111" t="s">
        <v>653</v>
      </c>
      <c r="F399" s="112" t="s">
        <v>654</v>
      </c>
      <c r="G399" s="110" t="s">
        <v>652</v>
      </c>
      <c r="H399" s="113">
        <v>5.6999999999999993</v>
      </c>
      <c r="I399" s="125"/>
      <c r="J399" s="115">
        <f>H399*I399</f>
        <v>0</v>
      </c>
      <c r="K399" s="113">
        <v>3.5899999999999999E-3</v>
      </c>
      <c r="L399" s="113">
        <f>H399*K399</f>
        <v>2.0462999999999995E-2</v>
      </c>
      <c r="M399" s="113"/>
      <c r="N399" s="113">
        <f>H399*M399</f>
        <v>0</v>
      </c>
      <c r="O399" s="115">
        <v>21</v>
      </c>
      <c r="P399" s="115">
        <f>J399*(O399/100)</f>
        <v>0</v>
      </c>
      <c r="Q399" s="115">
        <f>J399+P399</f>
        <v>0</v>
      </c>
      <c r="R399" s="8"/>
      <c r="S399" s="8"/>
      <c r="T399" s="8"/>
    </row>
    <row r="400" spans="1:20" ht="11.25" outlineLevel="4" x14ac:dyDescent="0.2">
      <c r="A400" s="10"/>
      <c r="B400" s="108"/>
      <c r="C400" s="109">
        <v>132</v>
      </c>
      <c r="D400" s="110" t="s">
        <v>356</v>
      </c>
      <c r="E400" s="111" t="s">
        <v>655</v>
      </c>
      <c r="F400" s="112" t="s">
        <v>656</v>
      </c>
      <c r="G400" s="110" t="s">
        <v>375</v>
      </c>
      <c r="H400" s="113">
        <v>0.61299999999999999</v>
      </c>
      <c r="I400" s="125"/>
      <c r="J400" s="115">
        <f>H400*I400</f>
        <v>0</v>
      </c>
      <c r="K400" s="113"/>
      <c r="L400" s="113">
        <f>H400*K400</f>
        <v>0</v>
      </c>
      <c r="M400" s="113"/>
      <c r="N400" s="113">
        <f>H400*M400</f>
        <v>0</v>
      </c>
      <c r="O400" s="115">
        <v>21</v>
      </c>
      <c r="P400" s="115">
        <f>J400*(O400/100)</f>
        <v>0</v>
      </c>
      <c r="Q400" s="115">
        <f>J400+P400</f>
        <v>0</v>
      </c>
      <c r="R400" s="8"/>
      <c r="S400" s="8"/>
      <c r="T400" s="8"/>
    </row>
    <row r="401" spans="1:20" outlineLevel="4" x14ac:dyDescent="0.15">
      <c r="B401" s="6"/>
      <c r="C401" s="6"/>
      <c r="D401" s="6"/>
      <c r="E401" s="6"/>
      <c r="F401" s="6"/>
      <c r="G401" s="6"/>
      <c r="H401" s="6"/>
      <c r="I401" s="8"/>
      <c r="J401" s="8"/>
      <c r="K401" s="6"/>
      <c r="L401" s="6"/>
      <c r="M401" s="6"/>
      <c r="N401" s="6"/>
      <c r="O401" s="6"/>
      <c r="P401" s="8"/>
      <c r="Q401" s="8"/>
    </row>
    <row r="402" spans="1:20" ht="11.25" outlineLevel="2" x14ac:dyDescent="0.2">
      <c r="A402" s="67" t="s">
        <v>193</v>
      </c>
      <c r="B402" s="94">
        <v>3</v>
      </c>
      <c r="C402" s="95"/>
      <c r="D402" s="96" t="s">
        <v>354</v>
      </c>
      <c r="E402" s="96"/>
      <c r="F402" s="97" t="s">
        <v>194</v>
      </c>
      <c r="G402" s="96"/>
      <c r="H402" s="98"/>
      <c r="I402" s="99"/>
      <c r="J402" s="69">
        <f>SUBTOTAL(9,J403:J409)</f>
        <v>0</v>
      </c>
      <c r="K402" s="98"/>
      <c r="L402" s="70">
        <f>SUBTOTAL(9,L403:L409)</f>
        <v>0.10610233074</v>
      </c>
      <c r="M402" s="98"/>
      <c r="N402" s="70">
        <f>SUBTOTAL(9,N403:N409)</f>
        <v>0</v>
      </c>
      <c r="O402" s="100"/>
      <c r="P402" s="69">
        <f>SUBTOTAL(9,P403:P409)</f>
        <v>0</v>
      </c>
      <c r="Q402" s="69">
        <f>SUBTOTAL(9,Q403:Q409)</f>
        <v>0</v>
      </c>
      <c r="R402" s="6"/>
      <c r="S402" s="8"/>
      <c r="T402" s="8"/>
    </row>
    <row r="403" spans="1:20" ht="10.5" outlineLevel="3" x14ac:dyDescent="0.15">
      <c r="A403" s="71" t="s">
        <v>195</v>
      </c>
      <c r="B403" s="101">
        <v>4</v>
      </c>
      <c r="C403" s="102"/>
      <c r="D403" s="103" t="s">
        <v>355</v>
      </c>
      <c r="E403" s="103"/>
      <c r="F403" s="104" t="s">
        <v>196</v>
      </c>
      <c r="G403" s="103"/>
      <c r="H403" s="105"/>
      <c r="I403" s="106"/>
      <c r="J403" s="73">
        <f>SUBTOTAL(9,J404:J406)</f>
        <v>0</v>
      </c>
      <c r="K403" s="105"/>
      <c r="L403" s="74">
        <f>SUBTOTAL(9,L404:L406)</f>
        <v>4.3102330740000007E-2</v>
      </c>
      <c r="M403" s="105"/>
      <c r="N403" s="74">
        <f>SUBTOTAL(9,N404:N406)</f>
        <v>0</v>
      </c>
      <c r="O403" s="107"/>
      <c r="P403" s="73">
        <f>SUBTOTAL(9,P404:P406)</f>
        <v>0</v>
      </c>
      <c r="Q403" s="73">
        <f>SUBTOTAL(9,Q404:Q406)</f>
        <v>0</v>
      </c>
      <c r="R403" s="6"/>
      <c r="S403" s="8"/>
      <c r="T403" s="8"/>
    </row>
    <row r="404" spans="1:20" ht="11.25" outlineLevel="4" x14ac:dyDescent="0.2">
      <c r="A404" s="10"/>
      <c r="B404" s="108"/>
      <c r="C404" s="109">
        <v>133</v>
      </c>
      <c r="D404" s="110" t="s">
        <v>356</v>
      </c>
      <c r="E404" s="111" t="s">
        <v>657</v>
      </c>
      <c r="F404" s="112" t="s">
        <v>658</v>
      </c>
      <c r="G404" s="110" t="s">
        <v>565</v>
      </c>
      <c r="H404" s="113">
        <v>862.04661480000016</v>
      </c>
      <c r="I404" s="125"/>
      <c r="J404" s="115">
        <f>H404*I404</f>
        <v>0</v>
      </c>
      <c r="K404" s="113">
        <v>5.0000000000000002E-5</v>
      </c>
      <c r="L404" s="113">
        <f>H404*K404</f>
        <v>4.3102330740000007E-2</v>
      </c>
      <c r="M404" s="113"/>
      <c r="N404" s="113">
        <f>H404*M404</f>
        <v>0</v>
      </c>
      <c r="O404" s="115">
        <v>21</v>
      </c>
      <c r="P404" s="115">
        <f>J404*(O404/100)</f>
        <v>0</v>
      </c>
      <c r="Q404" s="115">
        <f>J404+P404</f>
        <v>0</v>
      </c>
      <c r="R404" s="8"/>
      <c r="S404" s="8"/>
      <c r="T404" s="8"/>
    </row>
    <row r="405" spans="1:20" ht="11.25" outlineLevel="4" x14ac:dyDescent="0.2">
      <c r="A405" s="10"/>
      <c r="B405" s="108"/>
      <c r="C405" s="109">
        <v>134</v>
      </c>
      <c r="D405" s="110" t="s">
        <v>356</v>
      </c>
      <c r="E405" s="111" t="s">
        <v>659</v>
      </c>
      <c r="F405" s="112" t="s">
        <v>660</v>
      </c>
      <c r="G405" s="110" t="s">
        <v>375</v>
      </c>
      <c r="H405" s="113">
        <v>4.3102330740000007E-2</v>
      </c>
      <c r="I405" s="125"/>
      <c r="J405" s="115">
        <f>H405*I405</f>
        <v>0</v>
      </c>
      <c r="K405" s="113"/>
      <c r="L405" s="113">
        <f>H405*K405</f>
        <v>0</v>
      </c>
      <c r="M405" s="113"/>
      <c r="N405" s="113">
        <f>H405*M405</f>
        <v>0</v>
      </c>
      <c r="O405" s="115">
        <v>21</v>
      </c>
      <c r="P405" s="115">
        <f>J405*(O405/100)</f>
        <v>0</v>
      </c>
      <c r="Q405" s="115">
        <f>J405+P405</f>
        <v>0</v>
      </c>
      <c r="R405" s="8"/>
      <c r="S405" s="8"/>
      <c r="T405" s="8"/>
    </row>
    <row r="406" spans="1:20" outlineLevel="4" x14ac:dyDescent="0.15">
      <c r="B406" s="6"/>
      <c r="C406" s="6"/>
      <c r="D406" s="6"/>
      <c r="E406" s="6"/>
      <c r="F406" s="6"/>
      <c r="G406" s="6"/>
      <c r="H406" s="6"/>
      <c r="I406" s="8"/>
      <c r="J406" s="8"/>
      <c r="K406" s="6"/>
      <c r="L406" s="6"/>
      <c r="M406" s="6"/>
      <c r="N406" s="6"/>
      <c r="O406" s="6"/>
      <c r="P406" s="8"/>
      <c r="Q406" s="8"/>
    </row>
    <row r="407" spans="1:20" ht="10.5" outlineLevel="3" x14ac:dyDescent="0.15">
      <c r="A407" s="71" t="s">
        <v>197</v>
      </c>
      <c r="B407" s="101">
        <v>4</v>
      </c>
      <c r="C407" s="102"/>
      <c r="D407" s="103" t="s">
        <v>355</v>
      </c>
      <c r="E407" s="103"/>
      <c r="F407" s="104" t="s">
        <v>198</v>
      </c>
      <c r="G407" s="103"/>
      <c r="H407" s="105"/>
      <c r="I407" s="106"/>
      <c r="J407" s="73">
        <f>SUBTOTAL(9,J408:J409)</f>
        <v>0</v>
      </c>
      <c r="K407" s="105"/>
      <c r="L407" s="74">
        <f>SUBTOTAL(9,L408:L409)</f>
        <v>6.3E-2</v>
      </c>
      <c r="M407" s="105"/>
      <c r="N407" s="74">
        <f>SUBTOTAL(9,N408:N409)</f>
        <v>0</v>
      </c>
      <c r="O407" s="107"/>
      <c r="P407" s="73">
        <f>SUBTOTAL(9,P408:P409)</f>
        <v>0</v>
      </c>
      <c r="Q407" s="73">
        <f>SUBTOTAL(9,Q408:Q409)</f>
        <v>0</v>
      </c>
      <c r="R407" s="6"/>
      <c r="S407" s="8"/>
      <c r="T407" s="8"/>
    </row>
    <row r="408" spans="1:20" ht="11.25" outlineLevel="4" x14ac:dyDescent="0.2">
      <c r="A408" s="10"/>
      <c r="B408" s="108"/>
      <c r="C408" s="109">
        <v>135</v>
      </c>
      <c r="D408" s="110" t="s">
        <v>356</v>
      </c>
      <c r="E408" s="111" t="s">
        <v>661</v>
      </c>
      <c r="F408" s="112" t="s">
        <v>662</v>
      </c>
      <c r="G408" s="110" t="s">
        <v>663</v>
      </c>
      <c r="H408" s="113">
        <v>1</v>
      </c>
      <c r="I408" s="125"/>
      <c r="J408" s="115">
        <f>H408*I408</f>
        <v>0</v>
      </c>
      <c r="K408" s="113">
        <v>6.3E-2</v>
      </c>
      <c r="L408" s="113">
        <f>H408*K408</f>
        <v>6.3E-2</v>
      </c>
      <c r="M408" s="113"/>
      <c r="N408" s="113">
        <f>H408*M408</f>
        <v>0</v>
      </c>
      <c r="O408" s="115">
        <v>21</v>
      </c>
      <c r="P408" s="115">
        <f>J408*(O408/100)</f>
        <v>0</v>
      </c>
      <c r="Q408" s="115">
        <f>J408+P408</f>
        <v>0</v>
      </c>
      <c r="R408" s="8"/>
      <c r="S408" s="8"/>
      <c r="T408" s="8"/>
    </row>
    <row r="409" spans="1:20" outlineLevel="4" x14ac:dyDescent="0.15">
      <c r="B409" s="6"/>
      <c r="C409" s="6"/>
      <c r="D409" s="6"/>
      <c r="E409" s="6"/>
      <c r="F409" s="6"/>
      <c r="G409" s="6"/>
      <c r="H409" s="6"/>
      <c r="I409" s="8"/>
      <c r="J409" s="8"/>
      <c r="K409" s="6"/>
      <c r="L409" s="6"/>
      <c r="M409" s="6"/>
      <c r="N409" s="6"/>
      <c r="O409" s="6"/>
      <c r="P409" s="8"/>
      <c r="Q409" s="8"/>
    </row>
    <row r="410" spans="1:20" ht="11.25" outlineLevel="2" x14ac:dyDescent="0.2">
      <c r="A410" s="67" t="s">
        <v>199</v>
      </c>
      <c r="B410" s="94">
        <v>3</v>
      </c>
      <c r="C410" s="95"/>
      <c r="D410" s="96" t="s">
        <v>354</v>
      </c>
      <c r="E410" s="96"/>
      <c r="F410" s="97" t="s">
        <v>66</v>
      </c>
      <c r="G410" s="96"/>
      <c r="H410" s="98"/>
      <c r="I410" s="99"/>
      <c r="J410" s="69">
        <f>SUBTOTAL(9,J411:J416)</f>
        <v>0</v>
      </c>
      <c r="K410" s="98"/>
      <c r="L410" s="70">
        <f>SUBTOTAL(9,L411:L416)</f>
        <v>0</v>
      </c>
      <c r="M410" s="98"/>
      <c r="N410" s="70">
        <f>SUBTOTAL(9,N411:N416)</f>
        <v>0</v>
      </c>
      <c r="O410" s="100"/>
      <c r="P410" s="69">
        <f>SUBTOTAL(9,P411:P416)</f>
        <v>0</v>
      </c>
      <c r="Q410" s="69">
        <f>SUBTOTAL(9,Q411:Q416)</f>
        <v>0</v>
      </c>
      <c r="R410" s="6"/>
      <c r="S410" s="8"/>
      <c r="T410" s="8"/>
    </row>
    <row r="411" spans="1:20" ht="10.5" outlineLevel="3" x14ac:dyDescent="0.15">
      <c r="A411" s="71" t="s">
        <v>200</v>
      </c>
      <c r="B411" s="101">
        <v>4</v>
      </c>
      <c r="C411" s="102"/>
      <c r="D411" s="103" t="s">
        <v>355</v>
      </c>
      <c r="E411" s="103"/>
      <c r="F411" s="104" t="s">
        <v>68</v>
      </c>
      <c r="G411" s="103"/>
      <c r="H411" s="105"/>
      <c r="I411" s="106"/>
      <c r="J411" s="73">
        <f>SUBTOTAL(9,J412:J416)</f>
        <v>0</v>
      </c>
      <c r="K411" s="105"/>
      <c r="L411" s="74">
        <f>SUBTOTAL(9,L412:L416)</f>
        <v>0</v>
      </c>
      <c r="M411" s="105"/>
      <c r="N411" s="74">
        <f>SUBTOTAL(9,N412:N416)</f>
        <v>0</v>
      </c>
      <c r="O411" s="107"/>
      <c r="P411" s="73">
        <f>SUBTOTAL(9,P412:P416)</f>
        <v>0</v>
      </c>
      <c r="Q411" s="73">
        <f>SUBTOTAL(9,Q412:Q416)</f>
        <v>0</v>
      </c>
      <c r="R411" s="6"/>
      <c r="S411" s="8"/>
      <c r="T411" s="8"/>
    </row>
    <row r="412" spans="1:20" ht="11.25" outlineLevel="4" x14ac:dyDescent="0.2">
      <c r="A412" s="10"/>
      <c r="B412" s="108"/>
      <c r="C412" s="109">
        <v>136</v>
      </c>
      <c r="D412" s="110" t="s">
        <v>417</v>
      </c>
      <c r="E412" s="111" t="s">
        <v>664</v>
      </c>
      <c r="F412" s="112" t="s">
        <v>423</v>
      </c>
      <c r="G412" s="110" t="s">
        <v>32</v>
      </c>
      <c r="H412" s="113">
        <v>1</v>
      </c>
      <c r="I412" s="125"/>
      <c r="J412" s="115">
        <f>H412*I412</f>
        <v>0</v>
      </c>
      <c r="K412" s="113"/>
      <c r="L412" s="113">
        <f>H412*K412</f>
        <v>0</v>
      </c>
      <c r="M412" s="113"/>
      <c r="N412" s="113">
        <f>H412*M412</f>
        <v>0</v>
      </c>
      <c r="O412" s="115">
        <v>21</v>
      </c>
      <c r="P412" s="115">
        <f>J412*(O412/100)</f>
        <v>0</v>
      </c>
      <c r="Q412" s="115">
        <f>J412+P412</f>
        <v>0</v>
      </c>
      <c r="R412" s="8"/>
      <c r="S412" s="8"/>
      <c r="T412" s="8"/>
    </row>
    <row r="413" spans="1:20" ht="11.25" outlineLevel="4" x14ac:dyDescent="0.2">
      <c r="A413" s="10"/>
      <c r="B413" s="108"/>
      <c r="C413" s="109">
        <v>137</v>
      </c>
      <c r="D413" s="110" t="s">
        <v>417</v>
      </c>
      <c r="E413" s="111" t="s">
        <v>665</v>
      </c>
      <c r="F413" s="112" t="s">
        <v>421</v>
      </c>
      <c r="G413" s="110" t="s">
        <v>32</v>
      </c>
      <c r="H413" s="113">
        <v>1</v>
      </c>
      <c r="I413" s="125"/>
      <c r="J413" s="115">
        <f>H413*I413</f>
        <v>0</v>
      </c>
      <c r="K413" s="113"/>
      <c r="L413" s="113">
        <f>H413*K413</f>
        <v>0</v>
      </c>
      <c r="M413" s="113"/>
      <c r="N413" s="113">
        <f>H413*M413</f>
        <v>0</v>
      </c>
      <c r="O413" s="115">
        <v>21</v>
      </c>
      <c r="P413" s="115">
        <f>J413*(O413/100)</f>
        <v>0</v>
      </c>
      <c r="Q413" s="115">
        <f>J413+P413</f>
        <v>0</v>
      </c>
      <c r="R413" s="8"/>
      <c r="S413" s="8"/>
      <c r="T413" s="8"/>
    </row>
    <row r="414" spans="1:20" ht="11.25" outlineLevel="4" x14ac:dyDescent="0.2">
      <c r="A414" s="10"/>
      <c r="B414" s="108"/>
      <c r="C414" s="109">
        <v>138</v>
      </c>
      <c r="D414" s="110" t="s">
        <v>417</v>
      </c>
      <c r="E414" s="111" t="s">
        <v>666</v>
      </c>
      <c r="F414" s="112" t="s">
        <v>419</v>
      </c>
      <c r="G414" s="110" t="s">
        <v>32</v>
      </c>
      <c r="H414" s="113">
        <v>1</v>
      </c>
      <c r="I414" s="125"/>
      <c r="J414" s="115">
        <f>H414*I414</f>
        <v>0</v>
      </c>
      <c r="K414" s="113"/>
      <c r="L414" s="113">
        <f>H414*K414</f>
        <v>0</v>
      </c>
      <c r="M414" s="113"/>
      <c r="N414" s="113">
        <f>H414*M414</f>
        <v>0</v>
      </c>
      <c r="O414" s="115">
        <v>21</v>
      </c>
      <c r="P414" s="115">
        <f>J414*(O414/100)</f>
        <v>0</v>
      </c>
      <c r="Q414" s="115">
        <f>J414+P414</f>
        <v>0</v>
      </c>
      <c r="R414" s="8"/>
      <c r="S414" s="8"/>
      <c r="T414" s="8"/>
    </row>
    <row r="415" spans="1:20" ht="11.25" outlineLevel="4" x14ac:dyDescent="0.2">
      <c r="A415" s="10"/>
      <c r="B415" s="108"/>
      <c r="C415" s="109">
        <v>139</v>
      </c>
      <c r="D415" s="110" t="s">
        <v>417</v>
      </c>
      <c r="E415" s="111" t="s">
        <v>667</v>
      </c>
      <c r="F415" s="112" t="s">
        <v>573</v>
      </c>
      <c r="G415" s="110" t="s">
        <v>32</v>
      </c>
      <c r="H415" s="113">
        <v>1</v>
      </c>
      <c r="I415" s="125"/>
      <c r="J415" s="115">
        <f>H415*I415</f>
        <v>0</v>
      </c>
      <c r="K415" s="113"/>
      <c r="L415" s="113">
        <f>H415*K415</f>
        <v>0</v>
      </c>
      <c r="M415" s="113"/>
      <c r="N415" s="113">
        <f>H415*M415</f>
        <v>0</v>
      </c>
      <c r="O415" s="115">
        <v>21</v>
      </c>
      <c r="P415" s="115">
        <f>J415*(O415/100)</f>
        <v>0</v>
      </c>
      <c r="Q415" s="115">
        <f>J415+P415</f>
        <v>0</v>
      </c>
      <c r="R415" s="8"/>
      <c r="S415" s="8"/>
      <c r="T415" s="8"/>
    </row>
    <row r="416" spans="1:20" outlineLevel="4" x14ac:dyDescent="0.15">
      <c r="B416" s="6"/>
      <c r="C416" s="6"/>
      <c r="D416" s="6"/>
      <c r="E416" s="6"/>
      <c r="F416" s="6"/>
      <c r="G416" s="6"/>
      <c r="H416" s="6"/>
      <c r="I416" s="8"/>
      <c r="J416" s="8"/>
      <c r="K416" s="6"/>
      <c r="L416" s="6"/>
      <c r="M416" s="6"/>
      <c r="N416" s="6"/>
      <c r="O416" s="6"/>
      <c r="P416" s="8"/>
      <c r="Q416" s="8"/>
    </row>
    <row r="417" spans="1:20" ht="12" outlineLevel="1" x14ac:dyDescent="0.2">
      <c r="A417" s="63" t="s">
        <v>201</v>
      </c>
      <c r="B417" s="87">
        <v>2</v>
      </c>
      <c r="C417" s="88"/>
      <c r="D417" s="89" t="s">
        <v>353</v>
      </c>
      <c r="E417" s="89"/>
      <c r="F417" s="90" t="s">
        <v>202</v>
      </c>
      <c r="G417" s="89"/>
      <c r="H417" s="91"/>
      <c r="I417" s="92"/>
      <c r="J417" s="65">
        <f>SUBTOTAL(9,J418:J631)</f>
        <v>0</v>
      </c>
      <c r="K417" s="91"/>
      <c r="L417" s="66">
        <f>SUBTOTAL(9,L418:L631)</f>
        <v>0</v>
      </c>
      <c r="M417" s="91"/>
      <c r="N417" s="66">
        <f>SUBTOTAL(9,N418:N631)</f>
        <v>0</v>
      </c>
      <c r="O417" s="93"/>
      <c r="P417" s="65">
        <f>SUBTOTAL(9,P418:P631)</f>
        <v>0</v>
      </c>
      <c r="Q417" s="65">
        <f>SUBTOTAL(9,Q418:Q631)</f>
        <v>0</v>
      </c>
      <c r="R417" s="6"/>
      <c r="S417" s="8"/>
      <c r="T417" s="8"/>
    </row>
    <row r="418" spans="1:20" ht="11.25" outlineLevel="2" x14ac:dyDescent="0.2">
      <c r="A418" s="67" t="s">
        <v>203</v>
      </c>
      <c r="B418" s="94">
        <v>3</v>
      </c>
      <c r="C418" s="95"/>
      <c r="D418" s="96" t="s">
        <v>354</v>
      </c>
      <c r="E418" s="96"/>
      <c r="F418" s="97" t="s">
        <v>204</v>
      </c>
      <c r="G418" s="96"/>
      <c r="H418" s="98"/>
      <c r="I418" s="99"/>
      <c r="J418" s="69">
        <f>SUBTOTAL(9,J419:J508)</f>
        <v>0</v>
      </c>
      <c r="K418" s="98"/>
      <c r="L418" s="70">
        <f>SUBTOTAL(9,L419:L508)</f>
        <v>0</v>
      </c>
      <c r="M418" s="98"/>
      <c r="N418" s="70">
        <f>SUBTOTAL(9,N419:N508)</f>
        <v>0</v>
      </c>
      <c r="O418" s="100"/>
      <c r="P418" s="69">
        <f>SUBTOTAL(9,P419:P508)</f>
        <v>0</v>
      </c>
      <c r="Q418" s="69">
        <f>SUBTOTAL(9,Q419:Q508)</f>
        <v>0</v>
      </c>
      <c r="R418" s="6"/>
      <c r="S418" s="8"/>
      <c r="T418" s="8"/>
    </row>
    <row r="419" spans="1:20" ht="10.5" outlineLevel="3" x14ac:dyDescent="0.15">
      <c r="A419" s="71" t="s">
        <v>205</v>
      </c>
      <c r="B419" s="101">
        <v>4</v>
      </c>
      <c r="C419" s="102"/>
      <c r="D419" s="103" t="s">
        <v>355</v>
      </c>
      <c r="E419" s="103"/>
      <c r="F419" s="104" t="s">
        <v>206</v>
      </c>
      <c r="G419" s="103"/>
      <c r="H419" s="105"/>
      <c r="I419" s="106"/>
      <c r="J419" s="73">
        <f>SUBTOTAL(9,J420:J431)</f>
        <v>0</v>
      </c>
      <c r="K419" s="105"/>
      <c r="L419" s="74">
        <f>SUBTOTAL(9,L420:L431)</f>
        <v>0</v>
      </c>
      <c r="M419" s="105"/>
      <c r="N419" s="74">
        <f>SUBTOTAL(9,N420:N431)</f>
        <v>0</v>
      </c>
      <c r="O419" s="107"/>
      <c r="P419" s="73">
        <f>SUBTOTAL(9,P420:P431)</f>
        <v>0</v>
      </c>
      <c r="Q419" s="73">
        <f>SUBTOTAL(9,Q420:Q431)</f>
        <v>0</v>
      </c>
      <c r="R419" s="6"/>
      <c r="S419" s="8"/>
      <c r="T419" s="8"/>
    </row>
    <row r="420" spans="1:20" ht="11.25" outlineLevel="4" x14ac:dyDescent="0.2">
      <c r="A420" s="10"/>
      <c r="B420" s="108"/>
      <c r="C420" s="109">
        <v>297</v>
      </c>
      <c r="D420" s="110" t="s">
        <v>438</v>
      </c>
      <c r="E420" s="111" t="s">
        <v>668</v>
      </c>
      <c r="F420" s="112" t="s">
        <v>669</v>
      </c>
      <c r="G420" s="110" t="s">
        <v>670</v>
      </c>
      <c r="H420" s="113">
        <v>12</v>
      </c>
      <c r="I420" s="125"/>
      <c r="J420" s="115">
        <f t="shared" ref="J420:J430" si="70">H420*I420</f>
        <v>0</v>
      </c>
      <c r="K420" s="113"/>
      <c r="L420" s="113">
        <f t="shared" ref="L420:L430" si="71">H420*K420</f>
        <v>0</v>
      </c>
      <c r="M420" s="113"/>
      <c r="N420" s="113">
        <f t="shared" ref="N420:N430" si="72">H420*M420</f>
        <v>0</v>
      </c>
      <c r="O420" s="115">
        <v>21</v>
      </c>
      <c r="P420" s="115">
        <f t="shared" ref="P420:P430" si="73">J420*(O420/100)</f>
        <v>0</v>
      </c>
      <c r="Q420" s="115">
        <f t="shared" ref="Q420:Q430" si="74">J420+P420</f>
        <v>0</v>
      </c>
      <c r="R420" s="8"/>
      <c r="S420" s="8"/>
      <c r="T420" s="8"/>
    </row>
    <row r="421" spans="1:20" ht="11.25" outlineLevel="4" x14ac:dyDescent="0.2">
      <c r="A421" s="10"/>
      <c r="B421" s="108"/>
      <c r="C421" s="109">
        <v>298</v>
      </c>
      <c r="D421" s="110" t="s">
        <v>438</v>
      </c>
      <c r="E421" s="111" t="s">
        <v>671</v>
      </c>
      <c r="F421" s="112" t="s">
        <v>672</v>
      </c>
      <c r="G421" s="110" t="s">
        <v>670</v>
      </c>
      <c r="H421" s="113">
        <v>8</v>
      </c>
      <c r="I421" s="125"/>
      <c r="J421" s="115">
        <f t="shared" si="70"/>
        <v>0</v>
      </c>
      <c r="K421" s="113"/>
      <c r="L421" s="113">
        <f t="shared" si="71"/>
        <v>0</v>
      </c>
      <c r="M421" s="113"/>
      <c r="N421" s="113">
        <f t="shared" si="72"/>
        <v>0</v>
      </c>
      <c r="O421" s="115">
        <v>21</v>
      </c>
      <c r="P421" s="115">
        <f t="shared" si="73"/>
        <v>0</v>
      </c>
      <c r="Q421" s="115">
        <f t="shared" si="74"/>
        <v>0</v>
      </c>
      <c r="R421" s="8"/>
      <c r="S421" s="8"/>
      <c r="T421" s="8"/>
    </row>
    <row r="422" spans="1:20" ht="11.25" outlineLevel="4" x14ac:dyDescent="0.2">
      <c r="A422" s="10"/>
      <c r="B422" s="108"/>
      <c r="C422" s="109">
        <v>299</v>
      </c>
      <c r="D422" s="110" t="s">
        <v>438</v>
      </c>
      <c r="E422" s="111" t="s">
        <v>673</v>
      </c>
      <c r="F422" s="112" t="s">
        <v>674</v>
      </c>
      <c r="G422" s="110" t="s">
        <v>670</v>
      </c>
      <c r="H422" s="113">
        <v>18</v>
      </c>
      <c r="I422" s="125"/>
      <c r="J422" s="115">
        <f t="shared" si="70"/>
        <v>0</v>
      </c>
      <c r="K422" s="113"/>
      <c r="L422" s="113">
        <f t="shared" si="71"/>
        <v>0</v>
      </c>
      <c r="M422" s="113"/>
      <c r="N422" s="113">
        <f t="shared" si="72"/>
        <v>0</v>
      </c>
      <c r="O422" s="115">
        <v>21</v>
      </c>
      <c r="P422" s="115">
        <f t="shared" si="73"/>
        <v>0</v>
      </c>
      <c r="Q422" s="115">
        <f t="shared" si="74"/>
        <v>0</v>
      </c>
      <c r="R422" s="8"/>
      <c r="S422" s="8"/>
      <c r="T422" s="8"/>
    </row>
    <row r="423" spans="1:20" ht="22.5" outlineLevel="4" x14ac:dyDescent="0.2">
      <c r="A423" s="10"/>
      <c r="B423" s="108"/>
      <c r="C423" s="109">
        <v>300</v>
      </c>
      <c r="D423" s="110" t="s">
        <v>438</v>
      </c>
      <c r="E423" s="111" t="s">
        <v>675</v>
      </c>
      <c r="F423" s="112" t="s">
        <v>676</v>
      </c>
      <c r="G423" s="110" t="s">
        <v>670</v>
      </c>
      <c r="H423" s="113">
        <v>135</v>
      </c>
      <c r="I423" s="125"/>
      <c r="J423" s="115">
        <f t="shared" si="70"/>
        <v>0</v>
      </c>
      <c r="K423" s="113"/>
      <c r="L423" s="113">
        <f t="shared" si="71"/>
        <v>0</v>
      </c>
      <c r="M423" s="113"/>
      <c r="N423" s="113">
        <f t="shared" si="72"/>
        <v>0</v>
      </c>
      <c r="O423" s="115">
        <v>21</v>
      </c>
      <c r="P423" s="115">
        <f t="shared" si="73"/>
        <v>0</v>
      </c>
      <c r="Q423" s="115">
        <f t="shared" si="74"/>
        <v>0</v>
      </c>
      <c r="R423" s="8"/>
      <c r="S423" s="8"/>
      <c r="T423" s="8"/>
    </row>
    <row r="424" spans="1:20" ht="22.5" outlineLevel="4" x14ac:dyDescent="0.2">
      <c r="A424" s="10"/>
      <c r="B424" s="108"/>
      <c r="C424" s="109">
        <v>301</v>
      </c>
      <c r="D424" s="110" t="s">
        <v>438</v>
      </c>
      <c r="E424" s="111" t="s">
        <v>677</v>
      </c>
      <c r="F424" s="112" t="s">
        <v>678</v>
      </c>
      <c r="G424" s="110" t="s">
        <v>670</v>
      </c>
      <c r="H424" s="113">
        <v>35</v>
      </c>
      <c r="I424" s="125"/>
      <c r="J424" s="115">
        <f t="shared" si="70"/>
        <v>0</v>
      </c>
      <c r="K424" s="113"/>
      <c r="L424" s="113">
        <f t="shared" si="71"/>
        <v>0</v>
      </c>
      <c r="M424" s="113"/>
      <c r="N424" s="113">
        <f t="shared" si="72"/>
        <v>0</v>
      </c>
      <c r="O424" s="115">
        <v>21</v>
      </c>
      <c r="P424" s="115">
        <f t="shared" si="73"/>
        <v>0</v>
      </c>
      <c r="Q424" s="115">
        <f t="shared" si="74"/>
        <v>0</v>
      </c>
      <c r="R424" s="8"/>
      <c r="S424" s="8"/>
      <c r="T424" s="8"/>
    </row>
    <row r="425" spans="1:20" ht="22.5" outlineLevel="4" x14ac:dyDescent="0.2">
      <c r="A425" s="10"/>
      <c r="B425" s="108"/>
      <c r="C425" s="109">
        <v>302</v>
      </c>
      <c r="D425" s="110" t="s">
        <v>438</v>
      </c>
      <c r="E425" s="111" t="s">
        <v>679</v>
      </c>
      <c r="F425" s="112" t="s">
        <v>680</v>
      </c>
      <c r="G425" s="110" t="s">
        <v>670</v>
      </c>
      <c r="H425" s="113">
        <v>12</v>
      </c>
      <c r="I425" s="125"/>
      <c r="J425" s="115">
        <f t="shared" si="70"/>
        <v>0</v>
      </c>
      <c r="K425" s="113"/>
      <c r="L425" s="113">
        <f t="shared" si="71"/>
        <v>0</v>
      </c>
      <c r="M425" s="113"/>
      <c r="N425" s="113">
        <f t="shared" si="72"/>
        <v>0</v>
      </c>
      <c r="O425" s="115">
        <v>21</v>
      </c>
      <c r="P425" s="115">
        <f t="shared" si="73"/>
        <v>0</v>
      </c>
      <c r="Q425" s="115">
        <f t="shared" si="74"/>
        <v>0</v>
      </c>
      <c r="R425" s="8"/>
      <c r="S425" s="8"/>
      <c r="T425" s="8"/>
    </row>
    <row r="426" spans="1:20" ht="11.25" outlineLevel="4" x14ac:dyDescent="0.2">
      <c r="A426" s="10"/>
      <c r="B426" s="108"/>
      <c r="C426" s="109">
        <v>303</v>
      </c>
      <c r="D426" s="110" t="s">
        <v>438</v>
      </c>
      <c r="E426" s="111" t="s">
        <v>681</v>
      </c>
      <c r="F426" s="112" t="s">
        <v>682</v>
      </c>
      <c r="G426" s="110" t="s">
        <v>670</v>
      </c>
      <c r="H426" s="113">
        <v>8</v>
      </c>
      <c r="I426" s="125"/>
      <c r="J426" s="115">
        <f t="shared" si="70"/>
        <v>0</v>
      </c>
      <c r="K426" s="113"/>
      <c r="L426" s="113">
        <f t="shared" si="71"/>
        <v>0</v>
      </c>
      <c r="M426" s="113"/>
      <c r="N426" s="113">
        <f t="shared" si="72"/>
        <v>0</v>
      </c>
      <c r="O426" s="115">
        <v>21</v>
      </c>
      <c r="P426" s="115">
        <f t="shared" si="73"/>
        <v>0</v>
      </c>
      <c r="Q426" s="115">
        <f t="shared" si="74"/>
        <v>0</v>
      </c>
      <c r="R426" s="8"/>
      <c r="S426" s="8"/>
      <c r="T426" s="8"/>
    </row>
    <row r="427" spans="1:20" ht="22.5" outlineLevel="4" x14ac:dyDescent="0.2">
      <c r="A427" s="10"/>
      <c r="B427" s="108"/>
      <c r="C427" s="109">
        <v>304</v>
      </c>
      <c r="D427" s="110" t="s">
        <v>438</v>
      </c>
      <c r="E427" s="111" t="s">
        <v>683</v>
      </c>
      <c r="F427" s="112" t="s">
        <v>684</v>
      </c>
      <c r="G427" s="110" t="s">
        <v>670</v>
      </c>
      <c r="H427" s="113">
        <v>1</v>
      </c>
      <c r="I427" s="125"/>
      <c r="J427" s="115">
        <f t="shared" si="70"/>
        <v>0</v>
      </c>
      <c r="K427" s="113"/>
      <c r="L427" s="113">
        <f t="shared" si="71"/>
        <v>0</v>
      </c>
      <c r="M427" s="113"/>
      <c r="N427" s="113">
        <f t="shared" si="72"/>
        <v>0</v>
      </c>
      <c r="O427" s="115">
        <v>21</v>
      </c>
      <c r="P427" s="115">
        <f t="shared" si="73"/>
        <v>0</v>
      </c>
      <c r="Q427" s="115">
        <f t="shared" si="74"/>
        <v>0</v>
      </c>
      <c r="R427" s="8"/>
      <c r="S427" s="8"/>
      <c r="T427" s="8"/>
    </row>
    <row r="428" spans="1:20" ht="11.25" outlineLevel="4" x14ac:dyDescent="0.2">
      <c r="A428" s="10"/>
      <c r="B428" s="108"/>
      <c r="C428" s="109">
        <v>305</v>
      </c>
      <c r="D428" s="110" t="s">
        <v>438</v>
      </c>
      <c r="E428" s="111" t="s">
        <v>685</v>
      </c>
      <c r="F428" s="112" t="s">
        <v>686</v>
      </c>
      <c r="G428" s="110" t="s">
        <v>670</v>
      </c>
      <c r="H428" s="113">
        <v>1</v>
      </c>
      <c r="I428" s="125"/>
      <c r="J428" s="115">
        <f t="shared" si="70"/>
        <v>0</v>
      </c>
      <c r="K428" s="113"/>
      <c r="L428" s="113">
        <f t="shared" si="71"/>
        <v>0</v>
      </c>
      <c r="M428" s="113"/>
      <c r="N428" s="113">
        <f t="shared" si="72"/>
        <v>0</v>
      </c>
      <c r="O428" s="115">
        <v>21</v>
      </c>
      <c r="P428" s="115">
        <f t="shared" si="73"/>
        <v>0</v>
      </c>
      <c r="Q428" s="115">
        <f t="shared" si="74"/>
        <v>0</v>
      </c>
      <c r="R428" s="8"/>
      <c r="S428" s="8"/>
      <c r="T428" s="8"/>
    </row>
    <row r="429" spans="1:20" ht="11.25" outlineLevel="4" x14ac:dyDescent="0.2">
      <c r="A429" s="10"/>
      <c r="B429" s="108"/>
      <c r="C429" s="109">
        <v>306</v>
      </c>
      <c r="D429" s="110" t="s">
        <v>438</v>
      </c>
      <c r="E429" s="111" t="s">
        <v>687</v>
      </c>
      <c r="F429" s="112" t="s">
        <v>688</v>
      </c>
      <c r="G429" s="110" t="s">
        <v>670</v>
      </c>
      <c r="H429" s="113">
        <v>12</v>
      </c>
      <c r="I429" s="125"/>
      <c r="J429" s="115">
        <f t="shared" si="70"/>
        <v>0</v>
      </c>
      <c r="K429" s="113"/>
      <c r="L429" s="113">
        <f t="shared" si="71"/>
        <v>0</v>
      </c>
      <c r="M429" s="113"/>
      <c r="N429" s="113">
        <f t="shared" si="72"/>
        <v>0</v>
      </c>
      <c r="O429" s="115">
        <v>21</v>
      </c>
      <c r="P429" s="115">
        <f t="shared" si="73"/>
        <v>0</v>
      </c>
      <c r="Q429" s="115">
        <f t="shared" si="74"/>
        <v>0</v>
      </c>
      <c r="R429" s="8"/>
      <c r="S429" s="8"/>
      <c r="T429" s="8"/>
    </row>
    <row r="430" spans="1:20" ht="11.25" outlineLevel="4" x14ac:dyDescent="0.2">
      <c r="A430" s="10"/>
      <c r="B430" s="108"/>
      <c r="C430" s="109">
        <v>307</v>
      </c>
      <c r="D430" s="110" t="s">
        <v>438</v>
      </c>
      <c r="E430" s="111" t="s">
        <v>689</v>
      </c>
      <c r="F430" s="112" t="s">
        <v>690</v>
      </c>
      <c r="G430" s="110" t="s">
        <v>670</v>
      </c>
      <c r="H430" s="113">
        <v>1</v>
      </c>
      <c r="I430" s="125"/>
      <c r="J430" s="115">
        <f t="shared" si="70"/>
        <v>0</v>
      </c>
      <c r="K430" s="113"/>
      <c r="L430" s="113">
        <f t="shared" si="71"/>
        <v>0</v>
      </c>
      <c r="M430" s="113"/>
      <c r="N430" s="113">
        <f t="shared" si="72"/>
        <v>0</v>
      </c>
      <c r="O430" s="115">
        <v>21</v>
      </c>
      <c r="P430" s="115">
        <f t="shared" si="73"/>
        <v>0</v>
      </c>
      <c r="Q430" s="115">
        <f t="shared" si="74"/>
        <v>0</v>
      </c>
      <c r="R430" s="8"/>
      <c r="S430" s="8"/>
      <c r="T430" s="8"/>
    </row>
    <row r="431" spans="1:20" outlineLevel="4" x14ac:dyDescent="0.15">
      <c r="B431" s="6"/>
      <c r="C431" s="6"/>
      <c r="D431" s="6"/>
      <c r="E431" s="6"/>
      <c r="F431" s="6"/>
      <c r="G431" s="6"/>
      <c r="H431" s="6"/>
      <c r="I431" s="8"/>
      <c r="J431" s="8"/>
      <c r="K431" s="6"/>
      <c r="L431" s="6"/>
      <c r="M431" s="6"/>
      <c r="N431" s="6"/>
      <c r="O431" s="6"/>
      <c r="P431" s="8"/>
      <c r="Q431" s="8"/>
    </row>
    <row r="432" spans="1:20" ht="10.5" outlineLevel="3" x14ac:dyDescent="0.15">
      <c r="A432" s="71" t="s">
        <v>207</v>
      </c>
      <c r="B432" s="101">
        <v>4</v>
      </c>
      <c r="C432" s="102"/>
      <c r="D432" s="103" t="s">
        <v>355</v>
      </c>
      <c r="E432" s="103"/>
      <c r="F432" s="104" t="s">
        <v>208</v>
      </c>
      <c r="G432" s="103"/>
      <c r="H432" s="105"/>
      <c r="I432" s="106"/>
      <c r="J432" s="73">
        <f>SUBTOTAL(9,J433:J437)</f>
        <v>0</v>
      </c>
      <c r="K432" s="105"/>
      <c r="L432" s="74">
        <f>SUBTOTAL(9,L433:L437)</f>
        <v>0</v>
      </c>
      <c r="M432" s="105"/>
      <c r="N432" s="74">
        <f>SUBTOTAL(9,N433:N437)</f>
        <v>0</v>
      </c>
      <c r="O432" s="107"/>
      <c r="P432" s="73">
        <f>SUBTOTAL(9,P433:P437)</f>
        <v>0</v>
      </c>
      <c r="Q432" s="73">
        <f>SUBTOTAL(9,Q433:Q437)</f>
        <v>0</v>
      </c>
      <c r="R432" s="6"/>
      <c r="S432" s="8"/>
      <c r="T432" s="8"/>
    </row>
    <row r="433" spans="1:20" ht="11.25" outlineLevel="4" x14ac:dyDescent="0.2">
      <c r="A433" s="10"/>
      <c r="B433" s="108"/>
      <c r="C433" s="109">
        <v>308</v>
      </c>
      <c r="D433" s="110" t="s">
        <v>438</v>
      </c>
      <c r="E433" s="111" t="s">
        <v>691</v>
      </c>
      <c r="F433" s="112" t="s">
        <v>692</v>
      </c>
      <c r="G433" s="110" t="s">
        <v>670</v>
      </c>
      <c r="H433" s="113">
        <v>28</v>
      </c>
      <c r="I433" s="125"/>
      <c r="J433" s="115">
        <f>H433*I433</f>
        <v>0</v>
      </c>
      <c r="K433" s="113"/>
      <c r="L433" s="113">
        <f>H433*K433</f>
        <v>0</v>
      </c>
      <c r="M433" s="113"/>
      <c r="N433" s="113">
        <f>H433*M433</f>
        <v>0</v>
      </c>
      <c r="O433" s="115">
        <v>21</v>
      </c>
      <c r="P433" s="115">
        <f>J433*(O433/100)</f>
        <v>0</v>
      </c>
      <c r="Q433" s="115">
        <f>J433+P433</f>
        <v>0</v>
      </c>
      <c r="R433" s="8"/>
      <c r="S433" s="8"/>
      <c r="T433" s="8"/>
    </row>
    <row r="434" spans="1:20" ht="11.25" outlineLevel="4" x14ac:dyDescent="0.2">
      <c r="A434" s="10"/>
      <c r="B434" s="108"/>
      <c r="C434" s="109">
        <v>309</v>
      </c>
      <c r="D434" s="110" t="s">
        <v>438</v>
      </c>
      <c r="E434" s="111" t="s">
        <v>693</v>
      </c>
      <c r="F434" s="112" t="s">
        <v>694</v>
      </c>
      <c r="G434" s="110" t="s">
        <v>670</v>
      </c>
      <c r="H434" s="113">
        <v>15</v>
      </c>
      <c r="I434" s="125"/>
      <c r="J434" s="115">
        <f>H434*I434</f>
        <v>0</v>
      </c>
      <c r="K434" s="113"/>
      <c r="L434" s="113">
        <f>H434*K434</f>
        <v>0</v>
      </c>
      <c r="M434" s="113"/>
      <c r="N434" s="113">
        <f>H434*M434</f>
        <v>0</v>
      </c>
      <c r="O434" s="115">
        <v>21</v>
      </c>
      <c r="P434" s="115">
        <f>J434*(O434/100)</f>
        <v>0</v>
      </c>
      <c r="Q434" s="115">
        <f>J434+P434</f>
        <v>0</v>
      </c>
      <c r="R434" s="8"/>
      <c r="S434" s="8"/>
      <c r="T434" s="8"/>
    </row>
    <row r="435" spans="1:20" ht="33.75" outlineLevel="4" x14ac:dyDescent="0.2">
      <c r="A435" s="10"/>
      <c r="B435" s="108"/>
      <c r="C435" s="109">
        <v>310</v>
      </c>
      <c r="D435" s="110" t="s">
        <v>438</v>
      </c>
      <c r="E435" s="111" t="s">
        <v>695</v>
      </c>
      <c r="F435" s="112" t="s">
        <v>696</v>
      </c>
      <c r="G435" s="110" t="s">
        <v>670</v>
      </c>
      <c r="H435" s="113">
        <v>1</v>
      </c>
      <c r="I435" s="125"/>
      <c r="J435" s="115">
        <f>H435*I435</f>
        <v>0</v>
      </c>
      <c r="K435" s="113"/>
      <c r="L435" s="113">
        <f>H435*K435</f>
        <v>0</v>
      </c>
      <c r="M435" s="113"/>
      <c r="N435" s="113">
        <f>H435*M435</f>
        <v>0</v>
      </c>
      <c r="O435" s="115">
        <v>21</v>
      </c>
      <c r="P435" s="115">
        <f>J435*(O435/100)</f>
        <v>0</v>
      </c>
      <c r="Q435" s="115">
        <f>J435+P435</f>
        <v>0</v>
      </c>
      <c r="R435" s="8"/>
      <c r="S435" s="8"/>
      <c r="T435" s="8"/>
    </row>
    <row r="436" spans="1:20" ht="11.25" outlineLevel="4" x14ac:dyDescent="0.2">
      <c r="A436" s="10"/>
      <c r="B436" s="108"/>
      <c r="C436" s="109">
        <v>311</v>
      </c>
      <c r="D436" s="110" t="s">
        <v>438</v>
      </c>
      <c r="E436" s="111" t="s">
        <v>697</v>
      </c>
      <c r="F436" s="112" t="s">
        <v>698</v>
      </c>
      <c r="G436" s="110" t="s">
        <v>670</v>
      </c>
      <c r="H436" s="113">
        <v>2</v>
      </c>
      <c r="I436" s="125"/>
      <c r="J436" s="115">
        <f>H436*I436</f>
        <v>0</v>
      </c>
      <c r="K436" s="113"/>
      <c r="L436" s="113">
        <f>H436*K436</f>
        <v>0</v>
      </c>
      <c r="M436" s="113"/>
      <c r="N436" s="113">
        <f>H436*M436</f>
        <v>0</v>
      </c>
      <c r="O436" s="115">
        <v>21</v>
      </c>
      <c r="P436" s="115">
        <f>J436*(O436/100)</f>
        <v>0</v>
      </c>
      <c r="Q436" s="115">
        <f>J436+P436</f>
        <v>0</v>
      </c>
      <c r="R436" s="8"/>
      <c r="S436" s="8"/>
      <c r="T436" s="8"/>
    </row>
    <row r="437" spans="1:20" outlineLevel="4" x14ac:dyDescent="0.15">
      <c r="B437" s="6"/>
      <c r="C437" s="6"/>
      <c r="D437" s="6"/>
      <c r="E437" s="6"/>
      <c r="F437" s="6"/>
      <c r="G437" s="6"/>
      <c r="H437" s="6"/>
      <c r="I437" s="8"/>
      <c r="J437" s="8"/>
      <c r="K437" s="6"/>
      <c r="L437" s="6"/>
      <c r="M437" s="6"/>
      <c r="N437" s="6"/>
      <c r="O437" s="6"/>
      <c r="P437" s="8"/>
      <c r="Q437" s="8"/>
    </row>
    <row r="438" spans="1:20" ht="10.5" outlineLevel="3" x14ac:dyDescent="0.15">
      <c r="A438" s="71" t="s">
        <v>209</v>
      </c>
      <c r="B438" s="101">
        <v>4</v>
      </c>
      <c r="C438" s="102"/>
      <c r="D438" s="103" t="s">
        <v>355</v>
      </c>
      <c r="E438" s="103"/>
      <c r="F438" s="104" t="s">
        <v>210</v>
      </c>
      <c r="G438" s="103"/>
      <c r="H438" s="105"/>
      <c r="I438" s="106"/>
      <c r="J438" s="73">
        <f>SUBTOTAL(9,J439:J448)</f>
        <v>0</v>
      </c>
      <c r="K438" s="105"/>
      <c r="L438" s="74">
        <f>SUBTOTAL(9,L439:L448)</f>
        <v>0</v>
      </c>
      <c r="M438" s="105"/>
      <c r="N438" s="74">
        <f>SUBTOTAL(9,N439:N448)</f>
        <v>0</v>
      </c>
      <c r="O438" s="107"/>
      <c r="P438" s="73">
        <f>SUBTOTAL(9,P439:P448)</f>
        <v>0</v>
      </c>
      <c r="Q438" s="73">
        <f>SUBTOTAL(9,Q439:Q448)</f>
        <v>0</v>
      </c>
      <c r="R438" s="6"/>
      <c r="S438" s="8"/>
      <c r="T438" s="8"/>
    </row>
    <row r="439" spans="1:20" ht="11.25" outlineLevel="4" x14ac:dyDescent="0.2">
      <c r="A439" s="10"/>
      <c r="B439" s="108"/>
      <c r="C439" s="109">
        <v>312</v>
      </c>
      <c r="D439" s="110" t="s">
        <v>438</v>
      </c>
      <c r="E439" s="111" t="s">
        <v>699</v>
      </c>
      <c r="F439" s="112" t="s">
        <v>700</v>
      </c>
      <c r="G439" s="110" t="s">
        <v>670</v>
      </c>
      <c r="H439" s="113">
        <v>95</v>
      </c>
      <c r="I439" s="125"/>
      <c r="J439" s="115">
        <f t="shared" ref="J439:J447" si="75">H439*I439</f>
        <v>0</v>
      </c>
      <c r="K439" s="113"/>
      <c r="L439" s="113">
        <f t="shared" ref="L439:L447" si="76">H439*K439</f>
        <v>0</v>
      </c>
      <c r="M439" s="113"/>
      <c r="N439" s="113">
        <f t="shared" ref="N439:N447" si="77">H439*M439</f>
        <v>0</v>
      </c>
      <c r="O439" s="115">
        <v>21</v>
      </c>
      <c r="P439" s="115">
        <f t="shared" ref="P439:P447" si="78">J439*(O439/100)</f>
        <v>0</v>
      </c>
      <c r="Q439" s="115">
        <f t="shared" ref="Q439:Q447" si="79">J439+P439</f>
        <v>0</v>
      </c>
      <c r="R439" s="8"/>
      <c r="S439" s="8"/>
      <c r="T439" s="8"/>
    </row>
    <row r="440" spans="1:20" ht="11.25" outlineLevel="4" x14ac:dyDescent="0.2">
      <c r="A440" s="10"/>
      <c r="B440" s="108"/>
      <c r="C440" s="109">
        <v>313</v>
      </c>
      <c r="D440" s="110" t="s">
        <v>438</v>
      </c>
      <c r="E440" s="111" t="s">
        <v>701</v>
      </c>
      <c r="F440" s="112" t="s">
        <v>702</v>
      </c>
      <c r="G440" s="110" t="s">
        <v>670</v>
      </c>
      <c r="H440" s="113">
        <v>80</v>
      </c>
      <c r="I440" s="125"/>
      <c r="J440" s="115">
        <f t="shared" si="75"/>
        <v>0</v>
      </c>
      <c r="K440" s="113"/>
      <c r="L440" s="113">
        <f t="shared" si="76"/>
        <v>0</v>
      </c>
      <c r="M440" s="113"/>
      <c r="N440" s="113">
        <f t="shared" si="77"/>
        <v>0</v>
      </c>
      <c r="O440" s="115">
        <v>21</v>
      </c>
      <c r="P440" s="115">
        <f t="shared" si="78"/>
        <v>0</v>
      </c>
      <c r="Q440" s="115">
        <f t="shared" si="79"/>
        <v>0</v>
      </c>
      <c r="R440" s="8"/>
      <c r="S440" s="8"/>
      <c r="T440" s="8"/>
    </row>
    <row r="441" spans="1:20" ht="11.25" outlineLevel="4" x14ac:dyDescent="0.2">
      <c r="A441" s="10"/>
      <c r="B441" s="108"/>
      <c r="C441" s="109">
        <v>314</v>
      </c>
      <c r="D441" s="110" t="s">
        <v>438</v>
      </c>
      <c r="E441" s="111" t="s">
        <v>703</v>
      </c>
      <c r="F441" s="112" t="s">
        <v>704</v>
      </c>
      <c r="G441" s="110" t="s">
        <v>670</v>
      </c>
      <c r="H441" s="113">
        <v>15</v>
      </c>
      <c r="I441" s="125"/>
      <c r="J441" s="115">
        <f t="shared" si="75"/>
        <v>0</v>
      </c>
      <c r="K441" s="113"/>
      <c r="L441" s="113">
        <f t="shared" si="76"/>
        <v>0</v>
      </c>
      <c r="M441" s="113"/>
      <c r="N441" s="113">
        <f t="shared" si="77"/>
        <v>0</v>
      </c>
      <c r="O441" s="115">
        <v>21</v>
      </c>
      <c r="P441" s="115">
        <f t="shared" si="78"/>
        <v>0</v>
      </c>
      <c r="Q441" s="115">
        <f t="shared" si="79"/>
        <v>0</v>
      </c>
      <c r="R441" s="8"/>
      <c r="S441" s="8"/>
      <c r="T441" s="8"/>
    </row>
    <row r="442" spans="1:20" ht="11.25" outlineLevel="4" x14ac:dyDescent="0.2">
      <c r="A442" s="10"/>
      <c r="B442" s="108"/>
      <c r="C442" s="109">
        <v>315</v>
      </c>
      <c r="D442" s="110" t="s">
        <v>438</v>
      </c>
      <c r="E442" s="111" t="s">
        <v>705</v>
      </c>
      <c r="F442" s="112" t="s">
        <v>706</v>
      </c>
      <c r="G442" s="110" t="s">
        <v>670</v>
      </c>
      <c r="H442" s="113">
        <v>125</v>
      </c>
      <c r="I442" s="125"/>
      <c r="J442" s="115">
        <f t="shared" si="75"/>
        <v>0</v>
      </c>
      <c r="K442" s="113"/>
      <c r="L442" s="113">
        <f t="shared" si="76"/>
        <v>0</v>
      </c>
      <c r="M442" s="113"/>
      <c r="N442" s="113">
        <f t="shared" si="77"/>
        <v>0</v>
      </c>
      <c r="O442" s="115">
        <v>21</v>
      </c>
      <c r="P442" s="115">
        <f t="shared" si="78"/>
        <v>0</v>
      </c>
      <c r="Q442" s="115">
        <f t="shared" si="79"/>
        <v>0</v>
      </c>
      <c r="R442" s="8"/>
      <c r="S442" s="8"/>
      <c r="T442" s="8"/>
    </row>
    <row r="443" spans="1:20" ht="11.25" outlineLevel="4" x14ac:dyDescent="0.2">
      <c r="A443" s="10"/>
      <c r="B443" s="108"/>
      <c r="C443" s="109">
        <v>316</v>
      </c>
      <c r="D443" s="110" t="s">
        <v>438</v>
      </c>
      <c r="E443" s="111" t="s">
        <v>707</v>
      </c>
      <c r="F443" s="112" t="s">
        <v>708</v>
      </c>
      <c r="G443" s="110" t="s">
        <v>670</v>
      </c>
      <c r="H443" s="113">
        <v>25</v>
      </c>
      <c r="I443" s="125"/>
      <c r="J443" s="115">
        <f t="shared" si="75"/>
        <v>0</v>
      </c>
      <c r="K443" s="113"/>
      <c r="L443" s="113">
        <f t="shared" si="76"/>
        <v>0</v>
      </c>
      <c r="M443" s="113"/>
      <c r="N443" s="113">
        <f t="shared" si="77"/>
        <v>0</v>
      </c>
      <c r="O443" s="115">
        <v>21</v>
      </c>
      <c r="P443" s="115">
        <f t="shared" si="78"/>
        <v>0</v>
      </c>
      <c r="Q443" s="115">
        <f t="shared" si="79"/>
        <v>0</v>
      </c>
      <c r="R443" s="8"/>
      <c r="S443" s="8"/>
      <c r="T443" s="8"/>
    </row>
    <row r="444" spans="1:20" ht="11.25" outlineLevel="4" x14ac:dyDescent="0.2">
      <c r="A444" s="10"/>
      <c r="B444" s="108"/>
      <c r="C444" s="109">
        <v>317</v>
      </c>
      <c r="D444" s="110" t="s">
        <v>438</v>
      </c>
      <c r="E444" s="111" t="s">
        <v>709</v>
      </c>
      <c r="F444" s="112" t="s">
        <v>710</v>
      </c>
      <c r="G444" s="110" t="s">
        <v>670</v>
      </c>
      <c r="H444" s="113">
        <v>235</v>
      </c>
      <c r="I444" s="125"/>
      <c r="J444" s="115">
        <f t="shared" si="75"/>
        <v>0</v>
      </c>
      <c r="K444" s="113"/>
      <c r="L444" s="113">
        <f t="shared" si="76"/>
        <v>0</v>
      </c>
      <c r="M444" s="113"/>
      <c r="N444" s="113">
        <f t="shared" si="77"/>
        <v>0</v>
      </c>
      <c r="O444" s="115">
        <v>21</v>
      </c>
      <c r="P444" s="115">
        <f t="shared" si="78"/>
        <v>0</v>
      </c>
      <c r="Q444" s="115">
        <f t="shared" si="79"/>
        <v>0</v>
      </c>
      <c r="R444" s="8"/>
      <c r="S444" s="8"/>
      <c r="T444" s="8"/>
    </row>
    <row r="445" spans="1:20" ht="11.25" outlineLevel="4" x14ac:dyDescent="0.2">
      <c r="A445" s="10"/>
      <c r="B445" s="108"/>
      <c r="C445" s="109">
        <v>318</v>
      </c>
      <c r="D445" s="110" t="s">
        <v>438</v>
      </c>
      <c r="E445" s="111" t="s">
        <v>711</v>
      </c>
      <c r="F445" s="112" t="s">
        <v>712</v>
      </c>
      <c r="G445" s="110" t="s">
        <v>670</v>
      </c>
      <c r="H445" s="113">
        <v>145</v>
      </c>
      <c r="I445" s="125"/>
      <c r="J445" s="115">
        <f t="shared" si="75"/>
        <v>0</v>
      </c>
      <c r="K445" s="113"/>
      <c r="L445" s="113">
        <f t="shared" si="76"/>
        <v>0</v>
      </c>
      <c r="M445" s="113"/>
      <c r="N445" s="113">
        <f t="shared" si="77"/>
        <v>0</v>
      </c>
      <c r="O445" s="115">
        <v>21</v>
      </c>
      <c r="P445" s="115">
        <f t="shared" si="78"/>
        <v>0</v>
      </c>
      <c r="Q445" s="115">
        <f t="shared" si="79"/>
        <v>0</v>
      </c>
      <c r="R445" s="8"/>
      <c r="S445" s="8"/>
      <c r="T445" s="8"/>
    </row>
    <row r="446" spans="1:20" ht="11.25" outlineLevel="4" x14ac:dyDescent="0.2">
      <c r="A446" s="10"/>
      <c r="B446" s="108"/>
      <c r="C446" s="109">
        <v>319</v>
      </c>
      <c r="D446" s="110" t="s">
        <v>438</v>
      </c>
      <c r="E446" s="111" t="s">
        <v>713</v>
      </c>
      <c r="F446" s="112" t="s">
        <v>714</v>
      </c>
      <c r="G446" s="110" t="s">
        <v>670</v>
      </c>
      <c r="H446" s="113">
        <v>10</v>
      </c>
      <c r="I446" s="125"/>
      <c r="J446" s="115">
        <f t="shared" si="75"/>
        <v>0</v>
      </c>
      <c r="K446" s="113"/>
      <c r="L446" s="113">
        <f t="shared" si="76"/>
        <v>0</v>
      </c>
      <c r="M446" s="113"/>
      <c r="N446" s="113">
        <f t="shared" si="77"/>
        <v>0</v>
      </c>
      <c r="O446" s="115">
        <v>21</v>
      </c>
      <c r="P446" s="115">
        <f t="shared" si="78"/>
        <v>0</v>
      </c>
      <c r="Q446" s="115">
        <f t="shared" si="79"/>
        <v>0</v>
      </c>
      <c r="R446" s="8"/>
      <c r="S446" s="8"/>
      <c r="T446" s="8"/>
    </row>
    <row r="447" spans="1:20" ht="11.25" outlineLevel="4" x14ac:dyDescent="0.2">
      <c r="A447" s="10"/>
      <c r="B447" s="108"/>
      <c r="C447" s="109">
        <v>320</v>
      </c>
      <c r="D447" s="110" t="s">
        <v>438</v>
      </c>
      <c r="E447" s="111" t="s">
        <v>715</v>
      </c>
      <c r="F447" s="112" t="s">
        <v>716</v>
      </c>
      <c r="G447" s="110" t="s">
        <v>670</v>
      </c>
      <c r="H447" s="113">
        <v>25</v>
      </c>
      <c r="I447" s="125"/>
      <c r="J447" s="115">
        <f t="shared" si="75"/>
        <v>0</v>
      </c>
      <c r="K447" s="113"/>
      <c r="L447" s="113">
        <f t="shared" si="76"/>
        <v>0</v>
      </c>
      <c r="M447" s="113"/>
      <c r="N447" s="113">
        <f t="shared" si="77"/>
        <v>0</v>
      </c>
      <c r="O447" s="115">
        <v>21</v>
      </c>
      <c r="P447" s="115">
        <f t="shared" si="78"/>
        <v>0</v>
      </c>
      <c r="Q447" s="115">
        <f t="shared" si="79"/>
        <v>0</v>
      </c>
      <c r="R447" s="8"/>
      <c r="S447" s="8"/>
      <c r="T447" s="8"/>
    </row>
    <row r="448" spans="1:20" outlineLevel="4" x14ac:dyDescent="0.15">
      <c r="B448" s="6"/>
      <c r="C448" s="6"/>
      <c r="D448" s="6"/>
      <c r="E448" s="6"/>
      <c r="F448" s="6"/>
      <c r="G448" s="6"/>
      <c r="H448" s="6"/>
      <c r="I448" s="8"/>
      <c r="J448" s="8"/>
      <c r="K448" s="6"/>
      <c r="L448" s="6"/>
      <c r="M448" s="6"/>
      <c r="N448" s="6"/>
      <c r="O448" s="6"/>
      <c r="P448" s="8"/>
      <c r="Q448" s="8"/>
    </row>
    <row r="449" spans="1:20" ht="10.5" outlineLevel="3" x14ac:dyDescent="0.15">
      <c r="A449" s="71" t="s">
        <v>211</v>
      </c>
      <c r="B449" s="101">
        <v>4</v>
      </c>
      <c r="C449" s="102"/>
      <c r="D449" s="103" t="s">
        <v>355</v>
      </c>
      <c r="E449" s="103"/>
      <c r="F449" s="104" t="s">
        <v>212</v>
      </c>
      <c r="G449" s="103"/>
      <c r="H449" s="105"/>
      <c r="I449" s="106"/>
      <c r="J449" s="73">
        <f>SUBTOTAL(9,J450:J451)</f>
        <v>0</v>
      </c>
      <c r="K449" s="105"/>
      <c r="L449" s="74">
        <f>SUBTOTAL(9,L450:L451)</f>
        <v>0</v>
      </c>
      <c r="M449" s="105"/>
      <c r="N449" s="74">
        <f>SUBTOTAL(9,N450:N451)</f>
        <v>0</v>
      </c>
      <c r="O449" s="107"/>
      <c r="P449" s="73">
        <f>SUBTOTAL(9,P450:P451)</f>
        <v>0</v>
      </c>
      <c r="Q449" s="73">
        <f>SUBTOTAL(9,Q450:Q451)</f>
        <v>0</v>
      </c>
      <c r="R449" s="6"/>
      <c r="S449" s="8"/>
      <c r="T449" s="8"/>
    </row>
    <row r="450" spans="1:20" ht="11.25" outlineLevel="4" x14ac:dyDescent="0.2">
      <c r="A450" s="10"/>
      <c r="B450" s="108"/>
      <c r="C450" s="109">
        <v>321</v>
      </c>
      <c r="D450" s="110" t="s">
        <v>438</v>
      </c>
      <c r="E450" s="111" t="s">
        <v>717</v>
      </c>
      <c r="F450" s="112" t="s">
        <v>718</v>
      </c>
      <c r="G450" s="110" t="s">
        <v>670</v>
      </c>
      <c r="H450" s="113">
        <v>80</v>
      </c>
      <c r="I450" s="125"/>
      <c r="J450" s="115">
        <f>H450*I450</f>
        <v>0</v>
      </c>
      <c r="K450" s="113"/>
      <c r="L450" s="113">
        <f>H450*K450</f>
        <v>0</v>
      </c>
      <c r="M450" s="113"/>
      <c r="N450" s="113">
        <f>H450*M450</f>
        <v>0</v>
      </c>
      <c r="O450" s="115">
        <v>21</v>
      </c>
      <c r="P450" s="115">
        <f>J450*(O450/100)</f>
        <v>0</v>
      </c>
      <c r="Q450" s="115">
        <f>J450+P450</f>
        <v>0</v>
      </c>
      <c r="R450" s="8"/>
      <c r="S450" s="8"/>
      <c r="T450" s="8"/>
    </row>
    <row r="451" spans="1:20" outlineLevel="4" x14ac:dyDescent="0.15">
      <c r="B451" s="6"/>
      <c r="C451" s="6"/>
      <c r="D451" s="6"/>
      <c r="E451" s="6"/>
      <c r="F451" s="6"/>
      <c r="G451" s="6"/>
      <c r="H451" s="6"/>
      <c r="I451" s="8"/>
      <c r="J451" s="8"/>
      <c r="K451" s="6"/>
      <c r="L451" s="6"/>
      <c r="M451" s="6"/>
      <c r="N451" s="6"/>
      <c r="O451" s="6"/>
      <c r="P451" s="8"/>
      <c r="Q451" s="8"/>
    </row>
    <row r="452" spans="1:20" ht="21" outlineLevel="3" x14ac:dyDescent="0.15">
      <c r="A452" s="71" t="s">
        <v>213</v>
      </c>
      <c r="B452" s="101">
        <v>4</v>
      </c>
      <c r="C452" s="102"/>
      <c r="D452" s="103" t="s">
        <v>355</v>
      </c>
      <c r="E452" s="103"/>
      <c r="F452" s="104" t="s">
        <v>214</v>
      </c>
      <c r="G452" s="103"/>
      <c r="H452" s="105"/>
      <c r="I452" s="106"/>
      <c r="J452" s="73">
        <f>SUBTOTAL(9,J453:J455)</f>
        <v>0</v>
      </c>
      <c r="K452" s="105"/>
      <c r="L452" s="74">
        <f>SUBTOTAL(9,L453:L455)</f>
        <v>0</v>
      </c>
      <c r="M452" s="105"/>
      <c r="N452" s="74">
        <f>SUBTOTAL(9,N453:N455)</f>
        <v>0</v>
      </c>
      <c r="O452" s="107"/>
      <c r="P452" s="73">
        <f>SUBTOTAL(9,P453:P455)</f>
        <v>0</v>
      </c>
      <c r="Q452" s="73">
        <f>SUBTOTAL(9,Q453:Q455)</f>
        <v>0</v>
      </c>
      <c r="R452" s="6"/>
      <c r="S452" s="8"/>
      <c r="T452" s="8"/>
    </row>
    <row r="453" spans="1:20" ht="11.25" outlineLevel="4" x14ac:dyDescent="0.2">
      <c r="A453" s="10"/>
      <c r="B453" s="108"/>
      <c r="C453" s="109">
        <v>322</v>
      </c>
      <c r="D453" s="110" t="s">
        <v>438</v>
      </c>
      <c r="E453" s="111" t="s">
        <v>719</v>
      </c>
      <c r="F453" s="112" t="s">
        <v>720</v>
      </c>
      <c r="G453" s="110" t="s">
        <v>670</v>
      </c>
      <c r="H453" s="113">
        <v>1</v>
      </c>
      <c r="I453" s="125"/>
      <c r="J453" s="115">
        <f>H453*I453</f>
        <v>0</v>
      </c>
      <c r="K453" s="113"/>
      <c r="L453" s="113">
        <f>H453*K453</f>
        <v>0</v>
      </c>
      <c r="M453" s="113"/>
      <c r="N453" s="113">
        <f>H453*M453</f>
        <v>0</v>
      </c>
      <c r="O453" s="115">
        <v>21</v>
      </c>
      <c r="P453" s="115">
        <f>J453*(O453/100)</f>
        <v>0</v>
      </c>
      <c r="Q453" s="115">
        <f>J453+P453</f>
        <v>0</v>
      </c>
      <c r="R453" s="8"/>
      <c r="S453" s="8"/>
      <c r="T453" s="8"/>
    </row>
    <row r="454" spans="1:20" ht="11.25" outlineLevel="4" x14ac:dyDescent="0.2">
      <c r="A454" s="10"/>
      <c r="B454" s="108"/>
      <c r="C454" s="109">
        <v>323</v>
      </c>
      <c r="D454" s="110" t="s">
        <v>438</v>
      </c>
      <c r="E454" s="111" t="s">
        <v>721</v>
      </c>
      <c r="F454" s="112" t="s">
        <v>722</v>
      </c>
      <c r="G454" s="110" t="s">
        <v>670</v>
      </c>
      <c r="H454" s="113">
        <v>14</v>
      </c>
      <c r="I454" s="125"/>
      <c r="J454" s="115">
        <f>H454*I454</f>
        <v>0</v>
      </c>
      <c r="K454" s="113"/>
      <c r="L454" s="113">
        <f>H454*K454</f>
        <v>0</v>
      </c>
      <c r="M454" s="113"/>
      <c r="N454" s="113">
        <f>H454*M454</f>
        <v>0</v>
      </c>
      <c r="O454" s="115">
        <v>21</v>
      </c>
      <c r="P454" s="115">
        <f>J454*(O454/100)</f>
        <v>0</v>
      </c>
      <c r="Q454" s="115">
        <f>J454+P454</f>
        <v>0</v>
      </c>
      <c r="R454" s="8"/>
      <c r="S454" s="8"/>
      <c r="T454" s="8"/>
    </row>
    <row r="455" spans="1:20" outlineLevel="4" x14ac:dyDescent="0.15">
      <c r="B455" s="6"/>
      <c r="C455" s="6"/>
      <c r="D455" s="6"/>
      <c r="E455" s="6"/>
      <c r="F455" s="6"/>
      <c r="G455" s="6"/>
      <c r="H455" s="6"/>
      <c r="I455" s="8"/>
      <c r="J455" s="8"/>
      <c r="K455" s="6"/>
      <c r="L455" s="6"/>
      <c r="M455" s="6"/>
      <c r="N455" s="6"/>
      <c r="O455" s="6"/>
      <c r="P455" s="8"/>
      <c r="Q455" s="8"/>
    </row>
    <row r="456" spans="1:20" ht="21" outlineLevel="3" x14ac:dyDescent="0.15">
      <c r="A456" s="71" t="s">
        <v>215</v>
      </c>
      <c r="B456" s="101">
        <v>4</v>
      </c>
      <c r="C456" s="102"/>
      <c r="D456" s="103" t="s">
        <v>355</v>
      </c>
      <c r="E456" s="103"/>
      <c r="F456" s="104" t="s">
        <v>216</v>
      </c>
      <c r="G456" s="103"/>
      <c r="H456" s="105"/>
      <c r="I456" s="106"/>
      <c r="J456" s="73">
        <f>SUBTOTAL(9,J457:J460)</f>
        <v>0</v>
      </c>
      <c r="K456" s="105"/>
      <c r="L456" s="74">
        <f>SUBTOTAL(9,L457:L460)</f>
        <v>0</v>
      </c>
      <c r="M456" s="105"/>
      <c r="N456" s="74">
        <f>SUBTOTAL(9,N457:N460)</f>
        <v>0</v>
      </c>
      <c r="O456" s="107"/>
      <c r="P456" s="73">
        <f>SUBTOTAL(9,P457:P460)</f>
        <v>0</v>
      </c>
      <c r="Q456" s="73">
        <f>SUBTOTAL(9,Q457:Q460)</f>
        <v>0</v>
      </c>
      <c r="R456" s="6"/>
      <c r="S456" s="8"/>
      <c r="T456" s="8"/>
    </row>
    <row r="457" spans="1:20" ht="22.5" outlineLevel="4" x14ac:dyDescent="0.2">
      <c r="A457" s="10"/>
      <c r="B457" s="108"/>
      <c r="C457" s="109">
        <v>324</v>
      </c>
      <c r="D457" s="110" t="s">
        <v>438</v>
      </c>
      <c r="E457" s="111" t="s">
        <v>723</v>
      </c>
      <c r="F457" s="112" t="s">
        <v>724</v>
      </c>
      <c r="G457" s="110" t="s">
        <v>670</v>
      </c>
      <c r="H457" s="113">
        <v>5</v>
      </c>
      <c r="I457" s="125"/>
      <c r="J457" s="115">
        <f>H457*I457</f>
        <v>0</v>
      </c>
      <c r="K457" s="113"/>
      <c r="L457" s="113">
        <f>H457*K457</f>
        <v>0</v>
      </c>
      <c r="M457" s="113"/>
      <c r="N457" s="113">
        <f>H457*M457</f>
        <v>0</v>
      </c>
      <c r="O457" s="115">
        <v>21</v>
      </c>
      <c r="P457" s="115">
        <f>J457*(O457/100)</f>
        <v>0</v>
      </c>
      <c r="Q457" s="115">
        <f>J457+P457</f>
        <v>0</v>
      </c>
      <c r="R457" s="8"/>
      <c r="S457" s="8"/>
      <c r="T457" s="8"/>
    </row>
    <row r="458" spans="1:20" ht="22.5" outlineLevel="4" x14ac:dyDescent="0.2">
      <c r="A458" s="10"/>
      <c r="B458" s="108"/>
      <c r="C458" s="109">
        <v>325</v>
      </c>
      <c r="D458" s="110" t="s">
        <v>438</v>
      </c>
      <c r="E458" s="111" t="s">
        <v>725</v>
      </c>
      <c r="F458" s="112" t="s">
        <v>726</v>
      </c>
      <c r="G458" s="110" t="s">
        <v>670</v>
      </c>
      <c r="H458" s="113">
        <v>3</v>
      </c>
      <c r="I458" s="125"/>
      <c r="J458" s="115">
        <f>H458*I458</f>
        <v>0</v>
      </c>
      <c r="K458" s="113"/>
      <c r="L458" s="113">
        <f>H458*K458</f>
        <v>0</v>
      </c>
      <c r="M458" s="113"/>
      <c r="N458" s="113">
        <f>H458*M458</f>
        <v>0</v>
      </c>
      <c r="O458" s="115">
        <v>21</v>
      </c>
      <c r="P458" s="115">
        <f>J458*(O458/100)</f>
        <v>0</v>
      </c>
      <c r="Q458" s="115">
        <f>J458+P458</f>
        <v>0</v>
      </c>
      <c r="R458" s="8"/>
      <c r="S458" s="8"/>
      <c r="T458" s="8"/>
    </row>
    <row r="459" spans="1:20" ht="22.5" outlineLevel="4" x14ac:dyDescent="0.2">
      <c r="A459" s="10"/>
      <c r="B459" s="108"/>
      <c r="C459" s="109">
        <v>326</v>
      </c>
      <c r="D459" s="110" t="s">
        <v>438</v>
      </c>
      <c r="E459" s="111" t="s">
        <v>727</v>
      </c>
      <c r="F459" s="112" t="s">
        <v>728</v>
      </c>
      <c r="G459" s="110" t="s">
        <v>670</v>
      </c>
      <c r="H459" s="113">
        <v>1</v>
      </c>
      <c r="I459" s="125"/>
      <c r="J459" s="115">
        <f>H459*I459</f>
        <v>0</v>
      </c>
      <c r="K459" s="113"/>
      <c r="L459" s="113">
        <f>H459*K459</f>
        <v>0</v>
      </c>
      <c r="M459" s="113"/>
      <c r="N459" s="113">
        <f>H459*M459</f>
        <v>0</v>
      </c>
      <c r="O459" s="115">
        <v>21</v>
      </c>
      <c r="P459" s="115">
        <f>J459*(O459/100)</f>
        <v>0</v>
      </c>
      <c r="Q459" s="115">
        <f>J459+P459</f>
        <v>0</v>
      </c>
      <c r="R459" s="8"/>
      <c r="S459" s="8"/>
      <c r="T459" s="8"/>
    </row>
    <row r="460" spans="1:20" outlineLevel="4" x14ac:dyDescent="0.15">
      <c r="B460" s="6"/>
      <c r="C460" s="6"/>
      <c r="D460" s="6"/>
      <c r="E460" s="6"/>
      <c r="F460" s="6"/>
      <c r="G460" s="6"/>
      <c r="H460" s="6"/>
      <c r="I460" s="8"/>
      <c r="J460" s="8"/>
      <c r="K460" s="6"/>
      <c r="L460" s="6"/>
      <c r="M460" s="6"/>
      <c r="N460" s="6"/>
      <c r="O460" s="6"/>
      <c r="P460" s="8"/>
      <c r="Q460" s="8"/>
    </row>
    <row r="461" spans="1:20" ht="10.5" outlineLevel="3" x14ac:dyDescent="0.15">
      <c r="A461" s="71" t="s">
        <v>217</v>
      </c>
      <c r="B461" s="101">
        <v>4</v>
      </c>
      <c r="C461" s="102"/>
      <c r="D461" s="103" t="s">
        <v>355</v>
      </c>
      <c r="E461" s="103"/>
      <c r="F461" s="104" t="s">
        <v>218</v>
      </c>
      <c r="G461" s="103"/>
      <c r="H461" s="105"/>
      <c r="I461" s="106"/>
      <c r="J461" s="73">
        <f>SUBTOTAL(9,J462:J475)</f>
        <v>0</v>
      </c>
      <c r="K461" s="105"/>
      <c r="L461" s="74">
        <f>SUBTOTAL(9,L462:L475)</f>
        <v>0</v>
      </c>
      <c r="M461" s="105"/>
      <c r="N461" s="74">
        <f>SUBTOTAL(9,N462:N475)</f>
        <v>0</v>
      </c>
      <c r="O461" s="107"/>
      <c r="P461" s="73">
        <f>SUBTOTAL(9,P462:P475)</f>
        <v>0</v>
      </c>
      <c r="Q461" s="73">
        <f>SUBTOTAL(9,Q462:Q475)</f>
        <v>0</v>
      </c>
      <c r="R461" s="6"/>
      <c r="S461" s="8"/>
      <c r="T461" s="8"/>
    </row>
    <row r="462" spans="1:20" ht="11.25" outlineLevel="4" x14ac:dyDescent="0.2">
      <c r="A462" s="10"/>
      <c r="B462" s="108"/>
      <c r="C462" s="109">
        <v>327</v>
      </c>
      <c r="D462" s="110" t="s">
        <v>438</v>
      </c>
      <c r="E462" s="111" t="s">
        <v>729</v>
      </c>
      <c r="F462" s="112" t="s">
        <v>730</v>
      </c>
      <c r="G462" s="110" t="s">
        <v>670</v>
      </c>
      <c r="H462" s="113">
        <v>3</v>
      </c>
      <c r="I462" s="125"/>
      <c r="J462" s="115">
        <f t="shared" ref="J462:J474" si="80">H462*I462</f>
        <v>0</v>
      </c>
      <c r="K462" s="113"/>
      <c r="L462" s="113">
        <f t="shared" ref="L462:L474" si="81">H462*K462</f>
        <v>0</v>
      </c>
      <c r="M462" s="113"/>
      <c r="N462" s="113">
        <f t="shared" ref="N462:N474" si="82">H462*M462</f>
        <v>0</v>
      </c>
      <c r="O462" s="115">
        <v>21</v>
      </c>
      <c r="P462" s="115">
        <f t="shared" ref="P462:P474" si="83">J462*(O462/100)</f>
        <v>0</v>
      </c>
      <c r="Q462" s="115">
        <f t="shared" ref="Q462:Q474" si="84">J462+P462</f>
        <v>0</v>
      </c>
      <c r="R462" s="8"/>
      <c r="S462" s="8"/>
      <c r="T462" s="8"/>
    </row>
    <row r="463" spans="1:20" ht="11.25" outlineLevel="4" x14ac:dyDescent="0.2">
      <c r="A463" s="10"/>
      <c r="B463" s="108"/>
      <c r="C463" s="109">
        <v>328</v>
      </c>
      <c r="D463" s="110" t="s">
        <v>438</v>
      </c>
      <c r="E463" s="111" t="s">
        <v>731</v>
      </c>
      <c r="F463" s="112" t="s">
        <v>732</v>
      </c>
      <c r="G463" s="110" t="s">
        <v>670</v>
      </c>
      <c r="H463" s="113">
        <v>1</v>
      </c>
      <c r="I463" s="125"/>
      <c r="J463" s="115">
        <f t="shared" si="80"/>
        <v>0</v>
      </c>
      <c r="K463" s="113"/>
      <c r="L463" s="113">
        <f t="shared" si="81"/>
        <v>0</v>
      </c>
      <c r="M463" s="113"/>
      <c r="N463" s="113">
        <f t="shared" si="82"/>
        <v>0</v>
      </c>
      <c r="O463" s="115">
        <v>21</v>
      </c>
      <c r="P463" s="115">
        <f t="shared" si="83"/>
        <v>0</v>
      </c>
      <c r="Q463" s="115">
        <f t="shared" si="84"/>
        <v>0</v>
      </c>
      <c r="R463" s="8"/>
      <c r="S463" s="8"/>
      <c r="T463" s="8"/>
    </row>
    <row r="464" spans="1:20" ht="11.25" outlineLevel="4" x14ac:dyDescent="0.2">
      <c r="A464" s="10"/>
      <c r="B464" s="108"/>
      <c r="C464" s="109">
        <v>329</v>
      </c>
      <c r="D464" s="110" t="s">
        <v>438</v>
      </c>
      <c r="E464" s="111" t="s">
        <v>733</v>
      </c>
      <c r="F464" s="112" t="s">
        <v>734</v>
      </c>
      <c r="G464" s="110" t="s">
        <v>670</v>
      </c>
      <c r="H464" s="113">
        <v>1</v>
      </c>
      <c r="I464" s="125"/>
      <c r="J464" s="115">
        <f t="shared" si="80"/>
        <v>0</v>
      </c>
      <c r="K464" s="113"/>
      <c r="L464" s="113">
        <f t="shared" si="81"/>
        <v>0</v>
      </c>
      <c r="M464" s="113"/>
      <c r="N464" s="113">
        <f t="shared" si="82"/>
        <v>0</v>
      </c>
      <c r="O464" s="115">
        <v>21</v>
      </c>
      <c r="P464" s="115">
        <f t="shared" si="83"/>
        <v>0</v>
      </c>
      <c r="Q464" s="115">
        <f t="shared" si="84"/>
        <v>0</v>
      </c>
      <c r="R464" s="8"/>
      <c r="S464" s="8"/>
      <c r="T464" s="8"/>
    </row>
    <row r="465" spans="1:20" ht="11.25" outlineLevel="4" x14ac:dyDescent="0.2">
      <c r="A465" s="10"/>
      <c r="B465" s="108"/>
      <c r="C465" s="109">
        <v>330</v>
      </c>
      <c r="D465" s="110" t="s">
        <v>438</v>
      </c>
      <c r="E465" s="111" t="s">
        <v>735</v>
      </c>
      <c r="F465" s="112" t="s">
        <v>736</v>
      </c>
      <c r="G465" s="110" t="s">
        <v>670</v>
      </c>
      <c r="H465" s="113">
        <v>5</v>
      </c>
      <c r="I465" s="125"/>
      <c r="J465" s="115">
        <f t="shared" si="80"/>
        <v>0</v>
      </c>
      <c r="K465" s="113"/>
      <c r="L465" s="113">
        <f t="shared" si="81"/>
        <v>0</v>
      </c>
      <c r="M465" s="113"/>
      <c r="N465" s="113">
        <f t="shared" si="82"/>
        <v>0</v>
      </c>
      <c r="O465" s="115">
        <v>21</v>
      </c>
      <c r="P465" s="115">
        <f t="shared" si="83"/>
        <v>0</v>
      </c>
      <c r="Q465" s="115">
        <f t="shared" si="84"/>
        <v>0</v>
      </c>
      <c r="R465" s="8"/>
      <c r="S465" s="8"/>
      <c r="T465" s="8"/>
    </row>
    <row r="466" spans="1:20" ht="11.25" outlineLevel="4" x14ac:dyDescent="0.2">
      <c r="A466" s="10"/>
      <c r="B466" s="108"/>
      <c r="C466" s="109">
        <v>331</v>
      </c>
      <c r="D466" s="110" t="s">
        <v>438</v>
      </c>
      <c r="E466" s="111" t="s">
        <v>737</v>
      </c>
      <c r="F466" s="112" t="s">
        <v>738</v>
      </c>
      <c r="G466" s="110" t="s">
        <v>670</v>
      </c>
      <c r="H466" s="113">
        <v>1</v>
      </c>
      <c r="I466" s="125"/>
      <c r="J466" s="115">
        <f t="shared" si="80"/>
        <v>0</v>
      </c>
      <c r="K466" s="113"/>
      <c r="L466" s="113">
        <f t="shared" si="81"/>
        <v>0</v>
      </c>
      <c r="M466" s="113"/>
      <c r="N466" s="113">
        <f t="shared" si="82"/>
        <v>0</v>
      </c>
      <c r="O466" s="115">
        <v>21</v>
      </c>
      <c r="P466" s="115">
        <f t="shared" si="83"/>
        <v>0</v>
      </c>
      <c r="Q466" s="115">
        <f t="shared" si="84"/>
        <v>0</v>
      </c>
      <c r="R466" s="8"/>
      <c r="S466" s="8"/>
      <c r="T466" s="8"/>
    </row>
    <row r="467" spans="1:20" ht="11.25" outlineLevel="4" x14ac:dyDescent="0.2">
      <c r="A467" s="10"/>
      <c r="B467" s="108"/>
      <c r="C467" s="109">
        <v>332</v>
      </c>
      <c r="D467" s="110" t="s">
        <v>438</v>
      </c>
      <c r="E467" s="111" t="s">
        <v>739</v>
      </c>
      <c r="F467" s="112" t="s">
        <v>740</v>
      </c>
      <c r="G467" s="110" t="s">
        <v>670</v>
      </c>
      <c r="H467" s="113">
        <v>1</v>
      </c>
      <c r="I467" s="125"/>
      <c r="J467" s="115">
        <f t="shared" si="80"/>
        <v>0</v>
      </c>
      <c r="K467" s="113"/>
      <c r="L467" s="113">
        <f t="shared" si="81"/>
        <v>0</v>
      </c>
      <c r="M467" s="113"/>
      <c r="N467" s="113">
        <f t="shared" si="82"/>
        <v>0</v>
      </c>
      <c r="O467" s="115">
        <v>21</v>
      </c>
      <c r="P467" s="115">
        <f t="shared" si="83"/>
        <v>0</v>
      </c>
      <c r="Q467" s="115">
        <f t="shared" si="84"/>
        <v>0</v>
      </c>
      <c r="R467" s="8"/>
      <c r="S467" s="8"/>
      <c r="T467" s="8"/>
    </row>
    <row r="468" spans="1:20" ht="11.25" outlineLevel="4" x14ac:dyDescent="0.2">
      <c r="A468" s="10"/>
      <c r="B468" s="108"/>
      <c r="C468" s="109">
        <v>333</v>
      </c>
      <c r="D468" s="110" t="s">
        <v>438</v>
      </c>
      <c r="E468" s="111" t="s">
        <v>741</v>
      </c>
      <c r="F468" s="112" t="s">
        <v>742</v>
      </c>
      <c r="G468" s="110" t="s">
        <v>670</v>
      </c>
      <c r="H468" s="113">
        <v>2</v>
      </c>
      <c r="I468" s="125"/>
      <c r="J468" s="115">
        <f t="shared" si="80"/>
        <v>0</v>
      </c>
      <c r="K468" s="113"/>
      <c r="L468" s="113">
        <f t="shared" si="81"/>
        <v>0</v>
      </c>
      <c r="M468" s="113"/>
      <c r="N468" s="113">
        <f t="shared" si="82"/>
        <v>0</v>
      </c>
      <c r="O468" s="115">
        <v>21</v>
      </c>
      <c r="P468" s="115">
        <f t="shared" si="83"/>
        <v>0</v>
      </c>
      <c r="Q468" s="115">
        <f t="shared" si="84"/>
        <v>0</v>
      </c>
      <c r="R468" s="8"/>
      <c r="S468" s="8"/>
      <c r="T468" s="8"/>
    </row>
    <row r="469" spans="1:20" ht="11.25" outlineLevel="4" x14ac:dyDescent="0.2">
      <c r="A469" s="10"/>
      <c r="B469" s="108"/>
      <c r="C469" s="109">
        <v>334</v>
      </c>
      <c r="D469" s="110" t="s">
        <v>438</v>
      </c>
      <c r="E469" s="111" t="s">
        <v>743</v>
      </c>
      <c r="F469" s="112" t="s">
        <v>744</v>
      </c>
      <c r="G469" s="110" t="s">
        <v>670</v>
      </c>
      <c r="H469" s="113">
        <v>1</v>
      </c>
      <c r="I469" s="125"/>
      <c r="J469" s="115">
        <f t="shared" si="80"/>
        <v>0</v>
      </c>
      <c r="K469" s="113"/>
      <c r="L469" s="113">
        <f t="shared" si="81"/>
        <v>0</v>
      </c>
      <c r="M469" s="113"/>
      <c r="N469" s="113">
        <f t="shared" si="82"/>
        <v>0</v>
      </c>
      <c r="O469" s="115">
        <v>21</v>
      </c>
      <c r="P469" s="115">
        <f t="shared" si="83"/>
        <v>0</v>
      </c>
      <c r="Q469" s="115">
        <f t="shared" si="84"/>
        <v>0</v>
      </c>
      <c r="R469" s="8"/>
      <c r="S469" s="8"/>
      <c r="T469" s="8"/>
    </row>
    <row r="470" spans="1:20" ht="11.25" outlineLevel="4" x14ac:dyDescent="0.2">
      <c r="A470" s="10"/>
      <c r="B470" s="108"/>
      <c r="C470" s="109">
        <v>335</v>
      </c>
      <c r="D470" s="110" t="s">
        <v>438</v>
      </c>
      <c r="E470" s="111" t="s">
        <v>743</v>
      </c>
      <c r="F470" s="112" t="s">
        <v>745</v>
      </c>
      <c r="G470" s="110" t="s">
        <v>670</v>
      </c>
      <c r="H470" s="113">
        <v>1</v>
      </c>
      <c r="I470" s="125"/>
      <c r="J470" s="115">
        <f t="shared" si="80"/>
        <v>0</v>
      </c>
      <c r="K470" s="113"/>
      <c r="L470" s="113">
        <f t="shared" si="81"/>
        <v>0</v>
      </c>
      <c r="M470" s="113"/>
      <c r="N470" s="113">
        <f t="shared" si="82"/>
        <v>0</v>
      </c>
      <c r="O470" s="115">
        <v>21</v>
      </c>
      <c r="P470" s="115">
        <f t="shared" si="83"/>
        <v>0</v>
      </c>
      <c r="Q470" s="115">
        <f t="shared" si="84"/>
        <v>0</v>
      </c>
      <c r="R470" s="8"/>
      <c r="S470" s="8"/>
      <c r="T470" s="8"/>
    </row>
    <row r="471" spans="1:20" ht="33.75" outlineLevel="4" x14ac:dyDescent="0.2">
      <c r="A471" s="10"/>
      <c r="B471" s="108"/>
      <c r="C471" s="109">
        <v>336</v>
      </c>
      <c r="D471" s="110" t="s">
        <v>438</v>
      </c>
      <c r="E471" s="111" t="s">
        <v>746</v>
      </c>
      <c r="F471" s="112" t="s">
        <v>747</v>
      </c>
      <c r="G471" s="110" t="s">
        <v>670</v>
      </c>
      <c r="H471" s="113">
        <v>1</v>
      </c>
      <c r="I471" s="125"/>
      <c r="J471" s="115">
        <f t="shared" si="80"/>
        <v>0</v>
      </c>
      <c r="K471" s="113"/>
      <c r="L471" s="113">
        <f t="shared" si="81"/>
        <v>0</v>
      </c>
      <c r="M471" s="113"/>
      <c r="N471" s="113">
        <f t="shared" si="82"/>
        <v>0</v>
      </c>
      <c r="O471" s="115">
        <v>21</v>
      </c>
      <c r="P471" s="115">
        <f t="shared" si="83"/>
        <v>0</v>
      </c>
      <c r="Q471" s="115">
        <f t="shared" si="84"/>
        <v>0</v>
      </c>
      <c r="R471" s="8"/>
      <c r="S471" s="8"/>
      <c r="T471" s="8"/>
    </row>
    <row r="472" spans="1:20" ht="11.25" outlineLevel="4" x14ac:dyDescent="0.2">
      <c r="A472" s="10"/>
      <c r="B472" s="108"/>
      <c r="C472" s="109">
        <v>337</v>
      </c>
      <c r="D472" s="110" t="s">
        <v>438</v>
      </c>
      <c r="E472" s="111" t="s">
        <v>748</v>
      </c>
      <c r="F472" s="112" t="s">
        <v>749</v>
      </c>
      <c r="G472" s="110" t="s">
        <v>670</v>
      </c>
      <c r="H472" s="113">
        <v>3</v>
      </c>
      <c r="I472" s="125"/>
      <c r="J472" s="115">
        <f t="shared" si="80"/>
        <v>0</v>
      </c>
      <c r="K472" s="113"/>
      <c r="L472" s="113">
        <f t="shared" si="81"/>
        <v>0</v>
      </c>
      <c r="M472" s="113"/>
      <c r="N472" s="113">
        <f t="shared" si="82"/>
        <v>0</v>
      </c>
      <c r="O472" s="115">
        <v>21</v>
      </c>
      <c r="P472" s="115">
        <f t="shared" si="83"/>
        <v>0</v>
      </c>
      <c r="Q472" s="115">
        <f t="shared" si="84"/>
        <v>0</v>
      </c>
      <c r="R472" s="8"/>
      <c r="S472" s="8"/>
      <c r="T472" s="8"/>
    </row>
    <row r="473" spans="1:20" ht="22.5" outlineLevel="4" x14ac:dyDescent="0.2">
      <c r="A473" s="10"/>
      <c r="B473" s="108"/>
      <c r="C473" s="109">
        <v>338</v>
      </c>
      <c r="D473" s="110" t="s">
        <v>438</v>
      </c>
      <c r="E473" s="111" t="s">
        <v>750</v>
      </c>
      <c r="F473" s="112" t="s">
        <v>751</v>
      </c>
      <c r="G473" s="110" t="s">
        <v>670</v>
      </c>
      <c r="H473" s="113">
        <v>1</v>
      </c>
      <c r="I473" s="125"/>
      <c r="J473" s="115">
        <f t="shared" si="80"/>
        <v>0</v>
      </c>
      <c r="K473" s="113"/>
      <c r="L473" s="113">
        <f t="shared" si="81"/>
        <v>0</v>
      </c>
      <c r="M473" s="113"/>
      <c r="N473" s="113">
        <f t="shared" si="82"/>
        <v>0</v>
      </c>
      <c r="O473" s="115">
        <v>21</v>
      </c>
      <c r="P473" s="115">
        <f t="shared" si="83"/>
        <v>0</v>
      </c>
      <c r="Q473" s="115">
        <f t="shared" si="84"/>
        <v>0</v>
      </c>
      <c r="R473" s="8"/>
      <c r="S473" s="8"/>
      <c r="T473" s="8"/>
    </row>
    <row r="474" spans="1:20" ht="22.5" outlineLevel="4" x14ac:dyDescent="0.2">
      <c r="A474" s="10"/>
      <c r="B474" s="108"/>
      <c r="C474" s="109">
        <v>339</v>
      </c>
      <c r="D474" s="110" t="s">
        <v>438</v>
      </c>
      <c r="E474" s="111" t="s">
        <v>752</v>
      </c>
      <c r="F474" s="112" t="s">
        <v>753</v>
      </c>
      <c r="G474" s="110" t="s">
        <v>670</v>
      </c>
      <c r="H474" s="113">
        <v>1</v>
      </c>
      <c r="I474" s="125"/>
      <c r="J474" s="115">
        <f t="shared" si="80"/>
        <v>0</v>
      </c>
      <c r="K474" s="113"/>
      <c r="L474" s="113">
        <f t="shared" si="81"/>
        <v>0</v>
      </c>
      <c r="M474" s="113"/>
      <c r="N474" s="113">
        <f t="shared" si="82"/>
        <v>0</v>
      </c>
      <c r="O474" s="115">
        <v>21</v>
      </c>
      <c r="P474" s="115">
        <f t="shared" si="83"/>
        <v>0</v>
      </c>
      <c r="Q474" s="115">
        <f t="shared" si="84"/>
        <v>0</v>
      </c>
      <c r="R474" s="8"/>
      <c r="S474" s="8"/>
      <c r="T474" s="8"/>
    </row>
    <row r="475" spans="1:20" outlineLevel="4" x14ac:dyDescent="0.15">
      <c r="B475" s="6"/>
      <c r="C475" s="6"/>
      <c r="D475" s="6"/>
      <c r="E475" s="6"/>
      <c r="F475" s="6"/>
      <c r="G475" s="6"/>
      <c r="H475" s="6"/>
      <c r="I475" s="8"/>
      <c r="J475" s="8"/>
      <c r="K475" s="6"/>
      <c r="L475" s="6"/>
      <c r="M475" s="6"/>
      <c r="N475" s="6"/>
      <c r="O475" s="6"/>
      <c r="P475" s="8"/>
      <c r="Q475" s="8"/>
    </row>
    <row r="476" spans="1:20" ht="10.5" outlineLevel="3" x14ac:dyDescent="0.15">
      <c r="A476" s="71" t="s">
        <v>219</v>
      </c>
      <c r="B476" s="101">
        <v>4</v>
      </c>
      <c r="C476" s="102"/>
      <c r="D476" s="103" t="s">
        <v>355</v>
      </c>
      <c r="E476" s="103"/>
      <c r="F476" s="104" t="s">
        <v>220</v>
      </c>
      <c r="G476" s="103"/>
      <c r="H476" s="105"/>
      <c r="I476" s="106"/>
      <c r="J476" s="73">
        <f>SUBTOTAL(9,J477:J480)</f>
        <v>0</v>
      </c>
      <c r="K476" s="105"/>
      <c r="L476" s="74">
        <f>SUBTOTAL(9,L477:L480)</f>
        <v>0</v>
      </c>
      <c r="M476" s="105"/>
      <c r="N476" s="74">
        <f>SUBTOTAL(9,N477:N480)</f>
        <v>0</v>
      </c>
      <c r="O476" s="107"/>
      <c r="P476" s="73">
        <f>SUBTOTAL(9,P477:P480)</f>
        <v>0</v>
      </c>
      <c r="Q476" s="73">
        <f>SUBTOTAL(9,Q477:Q480)</f>
        <v>0</v>
      </c>
      <c r="R476" s="6"/>
      <c r="S476" s="8"/>
      <c r="T476" s="8"/>
    </row>
    <row r="477" spans="1:20" ht="22.5" outlineLevel="4" x14ac:dyDescent="0.2">
      <c r="A477" s="10"/>
      <c r="B477" s="108"/>
      <c r="C477" s="109">
        <v>340</v>
      </c>
      <c r="D477" s="110" t="s">
        <v>438</v>
      </c>
      <c r="E477" s="111" t="s">
        <v>754</v>
      </c>
      <c r="F477" s="112" t="s">
        <v>755</v>
      </c>
      <c r="G477" s="110" t="s">
        <v>670</v>
      </c>
      <c r="H477" s="113">
        <v>2</v>
      </c>
      <c r="I477" s="125"/>
      <c r="J477" s="115">
        <f>H477*I477</f>
        <v>0</v>
      </c>
      <c r="K477" s="113"/>
      <c r="L477" s="113">
        <f>H477*K477</f>
        <v>0</v>
      </c>
      <c r="M477" s="113"/>
      <c r="N477" s="113">
        <f>H477*M477</f>
        <v>0</v>
      </c>
      <c r="O477" s="115">
        <v>21</v>
      </c>
      <c r="P477" s="115">
        <f>J477*(O477/100)</f>
        <v>0</v>
      </c>
      <c r="Q477" s="115">
        <f>J477+P477</f>
        <v>0</v>
      </c>
      <c r="R477" s="8"/>
      <c r="S477" s="8"/>
      <c r="T477" s="8"/>
    </row>
    <row r="478" spans="1:20" ht="22.5" outlineLevel="4" x14ac:dyDescent="0.2">
      <c r="A478" s="10"/>
      <c r="B478" s="108"/>
      <c r="C478" s="109">
        <v>341</v>
      </c>
      <c r="D478" s="110" t="s">
        <v>438</v>
      </c>
      <c r="E478" s="111" t="s">
        <v>756</v>
      </c>
      <c r="F478" s="112" t="s">
        <v>757</v>
      </c>
      <c r="G478" s="110" t="s">
        <v>670</v>
      </c>
      <c r="H478" s="113">
        <v>2</v>
      </c>
      <c r="I478" s="125"/>
      <c r="J478" s="115">
        <f>H478*I478</f>
        <v>0</v>
      </c>
      <c r="K478" s="113"/>
      <c r="L478" s="113">
        <f>H478*K478</f>
        <v>0</v>
      </c>
      <c r="M478" s="113"/>
      <c r="N478" s="113">
        <f>H478*M478</f>
        <v>0</v>
      </c>
      <c r="O478" s="115">
        <v>21</v>
      </c>
      <c r="P478" s="115">
        <f>J478*(O478/100)</f>
        <v>0</v>
      </c>
      <c r="Q478" s="115">
        <f>J478+P478</f>
        <v>0</v>
      </c>
      <c r="R478" s="8"/>
      <c r="S478" s="8"/>
      <c r="T478" s="8"/>
    </row>
    <row r="479" spans="1:20" ht="11.25" outlineLevel="4" x14ac:dyDescent="0.2">
      <c r="A479" s="10"/>
      <c r="B479" s="108"/>
      <c r="C479" s="109">
        <v>341</v>
      </c>
      <c r="D479" s="110" t="s">
        <v>438</v>
      </c>
      <c r="E479" s="111" t="s">
        <v>758</v>
      </c>
      <c r="F479" s="112" t="s">
        <v>759</v>
      </c>
      <c r="G479" s="110" t="s">
        <v>670</v>
      </c>
      <c r="H479" s="113">
        <v>3</v>
      </c>
      <c r="I479" s="125"/>
      <c r="J479" s="115">
        <f>H479*I479</f>
        <v>0</v>
      </c>
      <c r="K479" s="113"/>
      <c r="L479" s="113">
        <f>H479*K479</f>
        <v>0</v>
      </c>
      <c r="M479" s="113"/>
      <c r="N479" s="113">
        <f>H479*M479</f>
        <v>0</v>
      </c>
      <c r="O479" s="115">
        <v>21</v>
      </c>
      <c r="P479" s="115">
        <f>J479*(O479/100)</f>
        <v>0</v>
      </c>
      <c r="Q479" s="115">
        <f>J479+P479</f>
        <v>0</v>
      </c>
      <c r="R479" s="8"/>
      <c r="S479" s="8"/>
      <c r="T479" s="8"/>
    </row>
    <row r="480" spans="1:20" outlineLevel="4" x14ac:dyDescent="0.15">
      <c r="B480" s="6"/>
      <c r="C480" s="6"/>
      <c r="D480" s="6"/>
      <c r="E480" s="6"/>
      <c r="F480" s="6"/>
      <c r="G480" s="6"/>
      <c r="H480" s="6"/>
      <c r="I480" s="8"/>
      <c r="J480" s="8"/>
      <c r="K480" s="6"/>
      <c r="L480" s="6"/>
      <c r="M480" s="6"/>
      <c r="N480" s="6"/>
      <c r="O480" s="6"/>
      <c r="P480" s="8"/>
      <c r="Q480" s="8"/>
    </row>
    <row r="481" spans="1:20" ht="10.5" outlineLevel="3" x14ac:dyDescent="0.15">
      <c r="A481" s="71" t="s">
        <v>221</v>
      </c>
      <c r="B481" s="101">
        <v>4</v>
      </c>
      <c r="C481" s="102"/>
      <c r="D481" s="103" t="s">
        <v>355</v>
      </c>
      <c r="E481" s="103"/>
      <c r="F481" s="104" t="s">
        <v>222</v>
      </c>
      <c r="G481" s="103"/>
      <c r="H481" s="105"/>
      <c r="I481" s="106"/>
      <c r="J481" s="73">
        <f>SUBTOTAL(9,J482:J486)</f>
        <v>0</v>
      </c>
      <c r="K481" s="105"/>
      <c r="L481" s="74">
        <f>SUBTOTAL(9,L482:L486)</f>
        <v>0</v>
      </c>
      <c r="M481" s="105"/>
      <c r="N481" s="74">
        <f>SUBTOTAL(9,N482:N486)</f>
        <v>0</v>
      </c>
      <c r="O481" s="107"/>
      <c r="P481" s="73">
        <f>SUBTOTAL(9,P482:P486)</f>
        <v>0</v>
      </c>
      <c r="Q481" s="73">
        <f>SUBTOTAL(9,Q482:Q486)</f>
        <v>0</v>
      </c>
      <c r="R481" s="6"/>
      <c r="S481" s="8"/>
      <c r="T481" s="8"/>
    </row>
    <row r="482" spans="1:20" ht="11.25" outlineLevel="4" x14ac:dyDescent="0.2">
      <c r="A482" s="10"/>
      <c r="B482" s="108"/>
      <c r="C482" s="109">
        <v>342</v>
      </c>
      <c r="D482" s="110" t="s">
        <v>438</v>
      </c>
      <c r="E482" s="111" t="s">
        <v>760</v>
      </c>
      <c r="F482" s="112" t="s">
        <v>761</v>
      </c>
      <c r="G482" s="110" t="s">
        <v>670</v>
      </c>
      <c r="H482" s="113">
        <v>3</v>
      </c>
      <c r="I482" s="125"/>
      <c r="J482" s="115">
        <f>H482*I482</f>
        <v>0</v>
      </c>
      <c r="K482" s="113"/>
      <c r="L482" s="113">
        <f>H482*K482</f>
        <v>0</v>
      </c>
      <c r="M482" s="113"/>
      <c r="N482" s="113">
        <f>H482*M482</f>
        <v>0</v>
      </c>
      <c r="O482" s="115">
        <v>21</v>
      </c>
      <c r="P482" s="115">
        <f>J482*(O482/100)</f>
        <v>0</v>
      </c>
      <c r="Q482" s="115">
        <f>J482+P482</f>
        <v>0</v>
      </c>
      <c r="R482" s="8"/>
      <c r="S482" s="8"/>
      <c r="T482" s="8"/>
    </row>
    <row r="483" spans="1:20" ht="11.25" outlineLevel="4" x14ac:dyDescent="0.2">
      <c r="A483" s="10"/>
      <c r="B483" s="108"/>
      <c r="C483" s="109">
        <v>343</v>
      </c>
      <c r="D483" s="110" t="s">
        <v>438</v>
      </c>
      <c r="E483" s="111" t="s">
        <v>762</v>
      </c>
      <c r="F483" s="112" t="s">
        <v>763</v>
      </c>
      <c r="G483" s="110" t="s">
        <v>670</v>
      </c>
      <c r="H483" s="113">
        <v>3</v>
      </c>
      <c r="I483" s="125"/>
      <c r="J483" s="115">
        <f>H483*I483</f>
        <v>0</v>
      </c>
      <c r="K483" s="113"/>
      <c r="L483" s="113">
        <f>H483*K483</f>
        <v>0</v>
      </c>
      <c r="M483" s="113"/>
      <c r="N483" s="113">
        <f>H483*M483</f>
        <v>0</v>
      </c>
      <c r="O483" s="115">
        <v>21</v>
      </c>
      <c r="P483" s="115">
        <f>J483*(O483/100)</f>
        <v>0</v>
      </c>
      <c r="Q483" s="115">
        <f>J483+P483</f>
        <v>0</v>
      </c>
      <c r="R483" s="8"/>
      <c r="S483" s="8"/>
      <c r="T483" s="8"/>
    </row>
    <row r="484" spans="1:20" ht="11.25" outlineLevel="4" x14ac:dyDescent="0.2">
      <c r="A484" s="10"/>
      <c r="B484" s="108"/>
      <c r="C484" s="109">
        <v>344</v>
      </c>
      <c r="D484" s="110" t="s">
        <v>438</v>
      </c>
      <c r="E484" s="111" t="s">
        <v>764</v>
      </c>
      <c r="F484" s="112" t="s">
        <v>765</v>
      </c>
      <c r="G484" s="110" t="s">
        <v>670</v>
      </c>
      <c r="H484" s="113">
        <v>3</v>
      </c>
      <c r="I484" s="125"/>
      <c r="J484" s="115">
        <f>H484*I484</f>
        <v>0</v>
      </c>
      <c r="K484" s="113"/>
      <c r="L484" s="113">
        <f>H484*K484</f>
        <v>0</v>
      </c>
      <c r="M484" s="113"/>
      <c r="N484" s="113">
        <f>H484*M484</f>
        <v>0</v>
      </c>
      <c r="O484" s="115">
        <v>21</v>
      </c>
      <c r="P484" s="115">
        <f>J484*(O484/100)</f>
        <v>0</v>
      </c>
      <c r="Q484" s="115">
        <f>J484+P484</f>
        <v>0</v>
      </c>
      <c r="R484" s="8"/>
      <c r="S484" s="8"/>
      <c r="T484" s="8"/>
    </row>
    <row r="485" spans="1:20" ht="11.25" outlineLevel="4" x14ac:dyDescent="0.2">
      <c r="A485" s="10"/>
      <c r="B485" s="108"/>
      <c r="C485" s="109">
        <v>345</v>
      </c>
      <c r="D485" s="110" t="s">
        <v>438</v>
      </c>
      <c r="E485" s="111" t="s">
        <v>766</v>
      </c>
      <c r="F485" s="112" t="s">
        <v>767</v>
      </c>
      <c r="G485" s="110" t="s">
        <v>670</v>
      </c>
      <c r="H485" s="113">
        <v>3</v>
      </c>
      <c r="I485" s="125"/>
      <c r="J485" s="115">
        <f>H485*I485</f>
        <v>0</v>
      </c>
      <c r="K485" s="113"/>
      <c r="L485" s="113">
        <f>H485*K485</f>
        <v>0</v>
      </c>
      <c r="M485" s="113"/>
      <c r="N485" s="113">
        <f>H485*M485</f>
        <v>0</v>
      </c>
      <c r="O485" s="115">
        <v>21</v>
      </c>
      <c r="P485" s="115">
        <f>J485*(O485/100)</f>
        <v>0</v>
      </c>
      <c r="Q485" s="115">
        <f>J485+P485</f>
        <v>0</v>
      </c>
      <c r="R485" s="8"/>
      <c r="S485" s="8"/>
      <c r="T485" s="8"/>
    </row>
    <row r="486" spans="1:20" outlineLevel="4" x14ac:dyDescent="0.15">
      <c r="B486" s="6"/>
      <c r="C486" s="6"/>
      <c r="D486" s="6"/>
      <c r="E486" s="6"/>
      <c r="F486" s="6"/>
      <c r="G486" s="6"/>
      <c r="H486" s="6"/>
      <c r="I486" s="8"/>
      <c r="J486" s="8"/>
      <c r="K486" s="6"/>
      <c r="L486" s="6"/>
      <c r="M486" s="6"/>
      <c r="N486" s="6"/>
      <c r="O486" s="6"/>
      <c r="P486" s="8"/>
      <c r="Q486" s="8"/>
    </row>
    <row r="487" spans="1:20" ht="10.5" outlineLevel="3" x14ac:dyDescent="0.15">
      <c r="A487" s="71" t="s">
        <v>223</v>
      </c>
      <c r="B487" s="101">
        <v>4</v>
      </c>
      <c r="C487" s="102"/>
      <c r="D487" s="103" t="s">
        <v>355</v>
      </c>
      <c r="E487" s="103"/>
      <c r="F487" s="104" t="s">
        <v>224</v>
      </c>
      <c r="G487" s="103"/>
      <c r="H487" s="105"/>
      <c r="I487" s="106"/>
      <c r="J487" s="73">
        <f>SUBTOTAL(9,J488:J491)</f>
        <v>0</v>
      </c>
      <c r="K487" s="105"/>
      <c r="L487" s="74">
        <f>SUBTOTAL(9,L488:L491)</f>
        <v>0</v>
      </c>
      <c r="M487" s="105"/>
      <c r="N487" s="74">
        <f>SUBTOTAL(9,N488:N491)</f>
        <v>0</v>
      </c>
      <c r="O487" s="107"/>
      <c r="P487" s="73">
        <f>SUBTOTAL(9,P488:P491)</f>
        <v>0</v>
      </c>
      <c r="Q487" s="73">
        <f>SUBTOTAL(9,Q488:Q491)</f>
        <v>0</v>
      </c>
      <c r="R487" s="6"/>
      <c r="S487" s="8"/>
      <c r="T487" s="8"/>
    </row>
    <row r="488" spans="1:20" ht="22.5" outlineLevel="4" x14ac:dyDescent="0.2">
      <c r="A488" s="10"/>
      <c r="B488" s="108"/>
      <c r="C488" s="109">
        <v>346</v>
      </c>
      <c r="D488" s="110" t="s">
        <v>438</v>
      </c>
      <c r="E488" s="111" t="s">
        <v>768</v>
      </c>
      <c r="F488" s="112" t="s">
        <v>769</v>
      </c>
      <c r="G488" s="110" t="s">
        <v>670</v>
      </c>
      <c r="H488" s="113">
        <v>1</v>
      </c>
      <c r="I488" s="125"/>
      <c r="J488" s="115">
        <f>H488*I488</f>
        <v>0</v>
      </c>
      <c r="K488" s="113"/>
      <c r="L488" s="113">
        <f>H488*K488</f>
        <v>0</v>
      </c>
      <c r="M488" s="113"/>
      <c r="N488" s="113">
        <f>H488*M488</f>
        <v>0</v>
      </c>
      <c r="O488" s="115">
        <v>21</v>
      </c>
      <c r="P488" s="115">
        <f>J488*(O488/100)</f>
        <v>0</v>
      </c>
      <c r="Q488" s="115">
        <f>J488+P488</f>
        <v>0</v>
      </c>
      <c r="R488" s="8"/>
      <c r="S488" s="8"/>
      <c r="T488" s="8"/>
    </row>
    <row r="489" spans="1:20" ht="11.25" outlineLevel="4" x14ac:dyDescent="0.2">
      <c r="A489" s="10"/>
      <c r="B489" s="108"/>
      <c r="C489" s="109">
        <v>347</v>
      </c>
      <c r="D489" s="110" t="s">
        <v>438</v>
      </c>
      <c r="E489" s="111" t="s">
        <v>770</v>
      </c>
      <c r="F489" s="112" t="s">
        <v>771</v>
      </c>
      <c r="G489" s="110" t="s">
        <v>670</v>
      </c>
      <c r="H489" s="113">
        <v>3</v>
      </c>
      <c r="I489" s="125"/>
      <c r="J489" s="115">
        <f>H489*I489</f>
        <v>0</v>
      </c>
      <c r="K489" s="113"/>
      <c r="L489" s="113">
        <f>H489*K489</f>
        <v>0</v>
      </c>
      <c r="M489" s="113"/>
      <c r="N489" s="113">
        <f>H489*M489</f>
        <v>0</v>
      </c>
      <c r="O489" s="115">
        <v>21</v>
      </c>
      <c r="P489" s="115">
        <f>J489*(O489/100)</f>
        <v>0</v>
      </c>
      <c r="Q489" s="115">
        <f>J489+P489</f>
        <v>0</v>
      </c>
      <c r="R489" s="8"/>
      <c r="S489" s="8"/>
      <c r="T489" s="8"/>
    </row>
    <row r="490" spans="1:20" ht="22.5" outlineLevel="4" x14ac:dyDescent="0.2">
      <c r="A490" s="10"/>
      <c r="B490" s="108"/>
      <c r="C490" s="109">
        <v>348</v>
      </c>
      <c r="D490" s="110" t="s">
        <v>438</v>
      </c>
      <c r="E490" s="111" t="s">
        <v>772</v>
      </c>
      <c r="F490" s="112" t="s">
        <v>773</v>
      </c>
      <c r="G490" s="110" t="s">
        <v>670</v>
      </c>
      <c r="H490" s="113">
        <v>1</v>
      </c>
      <c r="I490" s="125"/>
      <c r="J490" s="115">
        <f>H490*I490</f>
        <v>0</v>
      </c>
      <c r="K490" s="113"/>
      <c r="L490" s="113">
        <f>H490*K490</f>
        <v>0</v>
      </c>
      <c r="M490" s="113"/>
      <c r="N490" s="113">
        <f>H490*M490</f>
        <v>0</v>
      </c>
      <c r="O490" s="115">
        <v>21</v>
      </c>
      <c r="P490" s="115">
        <f>J490*(O490/100)</f>
        <v>0</v>
      </c>
      <c r="Q490" s="115">
        <f>J490+P490</f>
        <v>0</v>
      </c>
      <c r="R490" s="8"/>
      <c r="S490" s="8"/>
      <c r="T490" s="8"/>
    </row>
    <row r="491" spans="1:20" outlineLevel="4" x14ac:dyDescent="0.15">
      <c r="B491" s="6"/>
      <c r="C491" s="6"/>
      <c r="D491" s="6"/>
      <c r="E491" s="6"/>
      <c r="F491" s="6"/>
      <c r="G491" s="6"/>
      <c r="H491" s="6"/>
      <c r="I491" s="8"/>
      <c r="J491" s="8"/>
      <c r="K491" s="6"/>
      <c r="L491" s="6"/>
      <c r="M491" s="6"/>
      <c r="N491" s="6"/>
      <c r="O491" s="6"/>
      <c r="P491" s="8"/>
      <c r="Q491" s="8"/>
    </row>
    <row r="492" spans="1:20" ht="10.5" outlineLevel="3" x14ac:dyDescent="0.15">
      <c r="A492" s="71" t="s">
        <v>225</v>
      </c>
      <c r="B492" s="101">
        <v>4</v>
      </c>
      <c r="C492" s="102"/>
      <c r="D492" s="103" t="s">
        <v>355</v>
      </c>
      <c r="E492" s="103"/>
      <c r="F492" s="104" t="s">
        <v>226</v>
      </c>
      <c r="G492" s="103"/>
      <c r="H492" s="105"/>
      <c r="I492" s="106"/>
      <c r="J492" s="73">
        <f>SUBTOTAL(9,J493:J497)</f>
        <v>0</v>
      </c>
      <c r="K492" s="105"/>
      <c r="L492" s="74">
        <f>SUBTOTAL(9,L493:L497)</f>
        <v>0</v>
      </c>
      <c r="M492" s="105"/>
      <c r="N492" s="74">
        <f>SUBTOTAL(9,N493:N497)</f>
        <v>0</v>
      </c>
      <c r="O492" s="107"/>
      <c r="P492" s="73">
        <f>SUBTOTAL(9,P493:P497)</f>
        <v>0</v>
      </c>
      <c r="Q492" s="73">
        <f>SUBTOTAL(9,Q493:Q497)</f>
        <v>0</v>
      </c>
      <c r="R492" s="6"/>
      <c r="S492" s="8"/>
      <c r="T492" s="8"/>
    </row>
    <row r="493" spans="1:20" ht="22.5" outlineLevel="4" x14ac:dyDescent="0.2">
      <c r="A493" s="10"/>
      <c r="B493" s="108"/>
      <c r="C493" s="109">
        <v>349</v>
      </c>
      <c r="D493" s="110" t="s">
        <v>438</v>
      </c>
      <c r="E493" s="111" t="s">
        <v>774</v>
      </c>
      <c r="F493" s="112" t="s">
        <v>775</v>
      </c>
      <c r="G493" s="110" t="s">
        <v>670</v>
      </c>
      <c r="H493" s="113">
        <v>1</v>
      </c>
      <c r="I493" s="125"/>
      <c r="J493" s="115">
        <f>H493*I493</f>
        <v>0</v>
      </c>
      <c r="K493" s="113"/>
      <c r="L493" s="113">
        <f>H493*K493</f>
        <v>0</v>
      </c>
      <c r="M493" s="113"/>
      <c r="N493" s="113">
        <f>H493*M493</f>
        <v>0</v>
      </c>
      <c r="O493" s="115">
        <v>21</v>
      </c>
      <c r="P493" s="115">
        <f>J493*(O493/100)</f>
        <v>0</v>
      </c>
      <c r="Q493" s="115">
        <f>J493+P493</f>
        <v>0</v>
      </c>
      <c r="R493" s="8"/>
      <c r="S493" s="8"/>
      <c r="T493" s="8"/>
    </row>
    <row r="494" spans="1:20" ht="11.25" outlineLevel="4" x14ac:dyDescent="0.2">
      <c r="A494" s="10"/>
      <c r="B494" s="108"/>
      <c r="C494" s="109">
        <v>350</v>
      </c>
      <c r="D494" s="110" t="s">
        <v>438</v>
      </c>
      <c r="E494" s="111" t="s">
        <v>776</v>
      </c>
      <c r="F494" s="112" t="s">
        <v>777</v>
      </c>
      <c r="G494" s="110" t="s">
        <v>670</v>
      </c>
      <c r="H494" s="113">
        <v>4</v>
      </c>
      <c r="I494" s="125"/>
      <c r="J494" s="115">
        <f>H494*I494</f>
        <v>0</v>
      </c>
      <c r="K494" s="113"/>
      <c r="L494" s="113">
        <f>H494*K494</f>
        <v>0</v>
      </c>
      <c r="M494" s="113"/>
      <c r="N494" s="113">
        <f>H494*M494</f>
        <v>0</v>
      </c>
      <c r="O494" s="115">
        <v>21</v>
      </c>
      <c r="P494" s="115">
        <f>J494*(O494/100)</f>
        <v>0</v>
      </c>
      <c r="Q494" s="115">
        <f>J494+P494</f>
        <v>0</v>
      </c>
      <c r="R494" s="8"/>
      <c r="S494" s="8"/>
      <c r="T494" s="8"/>
    </row>
    <row r="495" spans="1:20" ht="11.25" outlineLevel="4" x14ac:dyDescent="0.2">
      <c r="A495" s="10"/>
      <c r="B495" s="108"/>
      <c r="C495" s="109">
        <v>351</v>
      </c>
      <c r="D495" s="110" t="s">
        <v>438</v>
      </c>
      <c r="E495" s="111" t="s">
        <v>778</v>
      </c>
      <c r="F495" s="112" t="s">
        <v>779</v>
      </c>
      <c r="G495" s="110" t="s">
        <v>670</v>
      </c>
      <c r="H495" s="113">
        <v>3</v>
      </c>
      <c r="I495" s="125"/>
      <c r="J495" s="115">
        <f>H495*I495</f>
        <v>0</v>
      </c>
      <c r="K495" s="113"/>
      <c r="L495" s="113">
        <f>H495*K495</f>
        <v>0</v>
      </c>
      <c r="M495" s="113"/>
      <c r="N495" s="113">
        <f>H495*M495</f>
        <v>0</v>
      </c>
      <c r="O495" s="115">
        <v>21</v>
      </c>
      <c r="P495" s="115">
        <f>J495*(O495/100)</f>
        <v>0</v>
      </c>
      <c r="Q495" s="115">
        <f>J495+P495</f>
        <v>0</v>
      </c>
      <c r="R495" s="8"/>
      <c r="S495" s="8"/>
      <c r="T495" s="8"/>
    </row>
    <row r="496" spans="1:20" ht="22.5" outlineLevel="4" x14ac:dyDescent="0.2">
      <c r="A496" s="10"/>
      <c r="B496" s="108"/>
      <c r="C496" s="109">
        <v>352</v>
      </c>
      <c r="D496" s="110" t="s">
        <v>438</v>
      </c>
      <c r="E496" s="111" t="s">
        <v>780</v>
      </c>
      <c r="F496" s="112" t="s">
        <v>781</v>
      </c>
      <c r="G496" s="110" t="s">
        <v>670</v>
      </c>
      <c r="H496" s="113">
        <v>3</v>
      </c>
      <c r="I496" s="125"/>
      <c r="J496" s="115">
        <f>H496*I496</f>
        <v>0</v>
      </c>
      <c r="K496" s="113"/>
      <c r="L496" s="113">
        <f>H496*K496</f>
        <v>0</v>
      </c>
      <c r="M496" s="113"/>
      <c r="N496" s="113">
        <f>H496*M496</f>
        <v>0</v>
      </c>
      <c r="O496" s="115">
        <v>21</v>
      </c>
      <c r="P496" s="115">
        <f>J496*(O496/100)</f>
        <v>0</v>
      </c>
      <c r="Q496" s="115">
        <f>J496+P496</f>
        <v>0</v>
      </c>
      <c r="R496" s="8"/>
      <c r="S496" s="8"/>
      <c r="T496" s="8"/>
    </row>
    <row r="497" spans="1:20" outlineLevel="4" x14ac:dyDescent="0.15">
      <c r="B497" s="6"/>
      <c r="C497" s="6"/>
      <c r="D497" s="6"/>
      <c r="E497" s="6"/>
      <c r="F497" s="6"/>
      <c r="G497" s="6"/>
      <c r="H497" s="6"/>
      <c r="I497" s="8"/>
      <c r="J497" s="8"/>
      <c r="K497" s="6"/>
      <c r="L497" s="6"/>
      <c r="M497" s="6"/>
      <c r="N497" s="6"/>
      <c r="O497" s="6"/>
      <c r="P497" s="8"/>
      <c r="Q497" s="8"/>
    </row>
    <row r="498" spans="1:20" ht="10.5" outlineLevel="3" x14ac:dyDescent="0.15">
      <c r="A498" s="71" t="s">
        <v>227</v>
      </c>
      <c r="B498" s="101">
        <v>4</v>
      </c>
      <c r="C498" s="102"/>
      <c r="D498" s="103" t="s">
        <v>355</v>
      </c>
      <c r="E498" s="103"/>
      <c r="F498" s="104" t="s">
        <v>228</v>
      </c>
      <c r="G498" s="103"/>
      <c r="H498" s="105"/>
      <c r="I498" s="106"/>
      <c r="J498" s="73">
        <f>SUBTOTAL(9,J499:J508)</f>
        <v>0</v>
      </c>
      <c r="K498" s="105"/>
      <c r="L498" s="74">
        <f>SUBTOTAL(9,L499:L508)</f>
        <v>0</v>
      </c>
      <c r="M498" s="105"/>
      <c r="N498" s="74">
        <f>SUBTOTAL(9,N499:N508)</f>
        <v>0</v>
      </c>
      <c r="O498" s="107"/>
      <c r="P498" s="73">
        <f>SUBTOTAL(9,P499:P508)</f>
        <v>0</v>
      </c>
      <c r="Q498" s="73">
        <f>SUBTOTAL(9,Q499:Q508)</f>
        <v>0</v>
      </c>
      <c r="R498" s="6"/>
      <c r="S498" s="8"/>
      <c r="T498" s="8"/>
    </row>
    <row r="499" spans="1:20" ht="11.25" outlineLevel="4" x14ac:dyDescent="0.2">
      <c r="A499" s="10"/>
      <c r="B499" s="108"/>
      <c r="C499" s="109">
        <v>353</v>
      </c>
      <c r="D499" s="110" t="s">
        <v>438</v>
      </c>
      <c r="E499" s="111" t="s">
        <v>782</v>
      </c>
      <c r="F499" s="112" t="s">
        <v>783</v>
      </c>
      <c r="G499" s="110" t="s">
        <v>670</v>
      </c>
      <c r="H499" s="113">
        <v>235</v>
      </c>
      <c r="I499" s="125"/>
      <c r="J499" s="115">
        <f t="shared" ref="J499:J507" si="85">H499*I499</f>
        <v>0</v>
      </c>
      <c r="K499" s="113"/>
      <c r="L499" s="113">
        <f t="shared" ref="L499:L507" si="86">H499*K499</f>
        <v>0</v>
      </c>
      <c r="M499" s="113"/>
      <c r="N499" s="113">
        <f t="shared" ref="N499:N507" si="87">H499*M499</f>
        <v>0</v>
      </c>
      <c r="O499" s="115">
        <v>21</v>
      </c>
      <c r="P499" s="115">
        <f t="shared" ref="P499:P507" si="88">J499*(O499/100)</f>
        <v>0</v>
      </c>
      <c r="Q499" s="115">
        <f t="shared" ref="Q499:Q507" si="89">J499+P499</f>
        <v>0</v>
      </c>
      <c r="R499" s="8"/>
      <c r="S499" s="8"/>
      <c r="T499" s="8"/>
    </row>
    <row r="500" spans="1:20" ht="11.25" outlineLevel="4" x14ac:dyDescent="0.2">
      <c r="A500" s="10"/>
      <c r="B500" s="108"/>
      <c r="C500" s="109">
        <v>354</v>
      </c>
      <c r="D500" s="110" t="s">
        <v>438</v>
      </c>
      <c r="E500" s="111" t="s">
        <v>784</v>
      </c>
      <c r="F500" s="112" t="s">
        <v>785</v>
      </c>
      <c r="G500" s="110" t="s">
        <v>670</v>
      </c>
      <c r="H500" s="113">
        <v>280</v>
      </c>
      <c r="I500" s="125"/>
      <c r="J500" s="115">
        <f t="shared" si="85"/>
        <v>0</v>
      </c>
      <c r="K500" s="113"/>
      <c r="L500" s="113">
        <f t="shared" si="86"/>
        <v>0</v>
      </c>
      <c r="M500" s="113"/>
      <c r="N500" s="113">
        <f t="shared" si="87"/>
        <v>0</v>
      </c>
      <c r="O500" s="115">
        <v>21</v>
      </c>
      <c r="P500" s="115">
        <f t="shared" si="88"/>
        <v>0</v>
      </c>
      <c r="Q500" s="115">
        <f t="shared" si="89"/>
        <v>0</v>
      </c>
      <c r="R500" s="8"/>
      <c r="S500" s="8"/>
      <c r="T500" s="8"/>
    </row>
    <row r="501" spans="1:20" ht="22.5" outlineLevel="4" x14ac:dyDescent="0.2">
      <c r="A501" s="10"/>
      <c r="B501" s="108"/>
      <c r="C501" s="109">
        <v>355</v>
      </c>
      <c r="D501" s="110" t="s">
        <v>438</v>
      </c>
      <c r="E501" s="111" t="s">
        <v>786</v>
      </c>
      <c r="F501" s="112" t="s">
        <v>787</v>
      </c>
      <c r="G501" s="110" t="s">
        <v>670</v>
      </c>
      <c r="H501" s="113">
        <v>66</v>
      </c>
      <c r="I501" s="125"/>
      <c r="J501" s="115">
        <f t="shared" si="85"/>
        <v>0</v>
      </c>
      <c r="K501" s="113"/>
      <c r="L501" s="113">
        <f t="shared" si="86"/>
        <v>0</v>
      </c>
      <c r="M501" s="113"/>
      <c r="N501" s="113">
        <f t="shared" si="87"/>
        <v>0</v>
      </c>
      <c r="O501" s="115">
        <v>21</v>
      </c>
      <c r="P501" s="115">
        <f t="shared" si="88"/>
        <v>0</v>
      </c>
      <c r="Q501" s="115">
        <f t="shared" si="89"/>
        <v>0</v>
      </c>
      <c r="R501" s="8"/>
      <c r="S501" s="8"/>
      <c r="T501" s="8"/>
    </row>
    <row r="502" spans="1:20" ht="11.25" outlineLevel="4" x14ac:dyDescent="0.2">
      <c r="A502" s="10"/>
      <c r="B502" s="108"/>
      <c r="C502" s="109">
        <v>356</v>
      </c>
      <c r="D502" s="110" t="s">
        <v>438</v>
      </c>
      <c r="E502" s="111" t="s">
        <v>788</v>
      </c>
      <c r="F502" s="112" t="s">
        <v>789</v>
      </c>
      <c r="G502" s="110" t="s">
        <v>670</v>
      </c>
      <c r="H502" s="113">
        <v>18</v>
      </c>
      <c r="I502" s="125"/>
      <c r="J502" s="115">
        <f t="shared" si="85"/>
        <v>0</v>
      </c>
      <c r="K502" s="113"/>
      <c r="L502" s="113">
        <f t="shared" si="86"/>
        <v>0</v>
      </c>
      <c r="M502" s="113"/>
      <c r="N502" s="113">
        <f t="shared" si="87"/>
        <v>0</v>
      </c>
      <c r="O502" s="115">
        <v>21</v>
      </c>
      <c r="P502" s="115">
        <f t="shared" si="88"/>
        <v>0</v>
      </c>
      <c r="Q502" s="115">
        <f t="shared" si="89"/>
        <v>0</v>
      </c>
      <c r="R502" s="8"/>
      <c r="S502" s="8"/>
      <c r="T502" s="8"/>
    </row>
    <row r="503" spans="1:20" ht="22.5" outlineLevel="4" x14ac:dyDescent="0.2">
      <c r="A503" s="10"/>
      <c r="B503" s="108"/>
      <c r="C503" s="109">
        <v>357</v>
      </c>
      <c r="D503" s="110" t="s">
        <v>438</v>
      </c>
      <c r="E503" s="111" t="s">
        <v>790</v>
      </c>
      <c r="F503" s="112" t="s">
        <v>791</v>
      </c>
      <c r="G503" s="110" t="s">
        <v>670</v>
      </c>
      <c r="H503" s="113">
        <v>70</v>
      </c>
      <c r="I503" s="125"/>
      <c r="J503" s="115">
        <f t="shared" si="85"/>
        <v>0</v>
      </c>
      <c r="K503" s="113"/>
      <c r="L503" s="113">
        <f t="shared" si="86"/>
        <v>0</v>
      </c>
      <c r="M503" s="113"/>
      <c r="N503" s="113">
        <f t="shared" si="87"/>
        <v>0</v>
      </c>
      <c r="O503" s="115">
        <v>21</v>
      </c>
      <c r="P503" s="115">
        <f t="shared" si="88"/>
        <v>0</v>
      </c>
      <c r="Q503" s="115">
        <f t="shared" si="89"/>
        <v>0</v>
      </c>
      <c r="R503" s="8"/>
      <c r="S503" s="8"/>
      <c r="T503" s="8"/>
    </row>
    <row r="504" spans="1:20" ht="22.5" outlineLevel="4" x14ac:dyDescent="0.2">
      <c r="A504" s="10"/>
      <c r="B504" s="108"/>
      <c r="C504" s="109">
        <v>358</v>
      </c>
      <c r="D504" s="110" t="s">
        <v>438</v>
      </c>
      <c r="E504" s="111" t="s">
        <v>792</v>
      </c>
      <c r="F504" s="112" t="s">
        <v>793</v>
      </c>
      <c r="G504" s="110" t="s">
        <v>670</v>
      </c>
      <c r="H504" s="113">
        <v>185</v>
      </c>
      <c r="I504" s="125"/>
      <c r="J504" s="115">
        <f t="shared" si="85"/>
        <v>0</v>
      </c>
      <c r="K504" s="113"/>
      <c r="L504" s="113">
        <f t="shared" si="86"/>
        <v>0</v>
      </c>
      <c r="M504" s="113"/>
      <c r="N504" s="113">
        <f t="shared" si="87"/>
        <v>0</v>
      </c>
      <c r="O504" s="115">
        <v>21</v>
      </c>
      <c r="P504" s="115">
        <f t="shared" si="88"/>
        <v>0</v>
      </c>
      <c r="Q504" s="115">
        <f t="shared" si="89"/>
        <v>0</v>
      </c>
      <c r="R504" s="8"/>
      <c r="S504" s="8"/>
      <c r="T504" s="8"/>
    </row>
    <row r="505" spans="1:20" ht="11.25" outlineLevel="4" x14ac:dyDescent="0.2">
      <c r="A505" s="10"/>
      <c r="B505" s="108"/>
      <c r="C505" s="109">
        <v>359</v>
      </c>
      <c r="D505" s="110" t="s">
        <v>438</v>
      </c>
      <c r="E505" s="111" t="s">
        <v>794</v>
      </c>
      <c r="F505" s="112" t="s">
        <v>795</v>
      </c>
      <c r="G505" s="110" t="s">
        <v>670</v>
      </c>
      <c r="H505" s="113">
        <v>10</v>
      </c>
      <c r="I505" s="125"/>
      <c r="J505" s="115">
        <f t="shared" si="85"/>
        <v>0</v>
      </c>
      <c r="K505" s="113"/>
      <c r="L505" s="113">
        <f t="shared" si="86"/>
        <v>0</v>
      </c>
      <c r="M505" s="113"/>
      <c r="N505" s="113">
        <f t="shared" si="87"/>
        <v>0</v>
      </c>
      <c r="O505" s="115">
        <v>21</v>
      </c>
      <c r="P505" s="115">
        <f t="shared" si="88"/>
        <v>0</v>
      </c>
      <c r="Q505" s="115">
        <f t="shared" si="89"/>
        <v>0</v>
      </c>
      <c r="R505" s="8"/>
      <c r="S505" s="8"/>
      <c r="T505" s="8"/>
    </row>
    <row r="506" spans="1:20" ht="22.5" outlineLevel="4" x14ac:dyDescent="0.2">
      <c r="A506" s="10"/>
      <c r="B506" s="108"/>
      <c r="C506" s="109">
        <v>360</v>
      </c>
      <c r="D506" s="110" t="s">
        <v>438</v>
      </c>
      <c r="E506" s="111" t="s">
        <v>796</v>
      </c>
      <c r="F506" s="112" t="s">
        <v>797</v>
      </c>
      <c r="G506" s="110" t="s">
        <v>670</v>
      </c>
      <c r="H506" s="113">
        <v>8</v>
      </c>
      <c r="I506" s="125"/>
      <c r="J506" s="115">
        <f t="shared" si="85"/>
        <v>0</v>
      </c>
      <c r="K506" s="113"/>
      <c r="L506" s="113">
        <f t="shared" si="86"/>
        <v>0</v>
      </c>
      <c r="M506" s="113"/>
      <c r="N506" s="113">
        <f t="shared" si="87"/>
        <v>0</v>
      </c>
      <c r="O506" s="115">
        <v>21</v>
      </c>
      <c r="P506" s="115">
        <f t="shared" si="88"/>
        <v>0</v>
      </c>
      <c r="Q506" s="115">
        <f t="shared" si="89"/>
        <v>0</v>
      </c>
      <c r="R506" s="8"/>
      <c r="S506" s="8"/>
      <c r="T506" s="8"/>
    </row>
    <row r="507" spans="1:20" ht="22.5" outlineLevel="4" x14ac:dyDescent="0.2">
      <c r="A507" s="10"/>
      <c r="B507" s="108"/>
      <c r="C507" s="109">
        <v>361</v>
      </c>
      <c r="D507" s="110" t="s">
        <v>438</v>
      </c>
      <c r="E507" s="111" t="s">
        <v>798</v>
      </c>
      <c r="F507" s="112" t="s">
        <v>799</v>
      </c>
      <c r="G507" s="110" t="s">
        <v>670</v>
      </c>
      <c r="H507" s="113">
        <v>10</v>
      </c>
      <c r="I507" s="125"/>
      <c r="J507" s="115">
        <f t="shared" si="85"/>
        <v>0</v>
      </c>
      <c r="K507" s="113"/>
      <c r="L507" s="113">
        <f t="shared" si="86"/>
        <v>0</v>
      </c>
      <c r="M507" s="113"/>
      <c r="N507" s="113">
        <f t="shared" si="87"/>
        <v>0</v>
      </c>
      <c r="O507" s="115">
        <v>21</v>
      </c>
      <c r="P507" s="115">
        <f t="shared" si="88"/>
        <v>0</v>
      </c>
      <c r="Q507" s="115">
        <f t="shared" si="89"/>
        <v>0</v>
      </c>
      <c r="R507" s="8"/>
      <c r="S507" s="8"/>
      <c r="T507" s="8"/>
    </row>
    <row r="508" spans="1:20" outlineLevel="4" x14ac:dyDescent="0.15">
      <c r="B508" s="6"/>
      <c r="C508" s="6"/>
      <c r="D508" s="6"/>
      <c r="E508" s="6"/>
      <c r="F508" s="6"/>
      <c r="G508" s="6"/>
      <c r="H508" s="6"/>
      <c r="I508" s="8"/>
      <c r="J508" s="8"/>
      <c r="K508" s="6"/>
      <c r="L508" s="6"/>
      <c r="M508" s="6"/>
      <c r="N508" s="6"/>
      <c r="O508" s="6"/>
      <c r="P508" s="8"/>
      <c r="Q508" s="8"/>
    </row>
    <row r="509" spans="1:20" ht="11.25" outlineLevel="2" x14ac:dyDescent="0.2">
      <c r="A509" s="67" t="s">
        <v>229</v>
      </c>
      <c r="B509" s="94">
        <v>3</v>
      </c>
      <c r="C509" s="95"/>
      <c r="D509" s="96" t="s">
        <v>354</v>
      </c>
      <c r="E509" s="96"/>
      <c r="F509" s="97" t="s">
        <v>230</v>
      </c>
      <c r="G509" s="96"/>
      <c r="H509" s="98"/>
      <c r="I509" s="99"/>
      <c r="J509" s="69">
        <f>SUBTOTAL(9,J510:J525)</f>
        <v>0</v>
      </c>
      <c r="K509" s="98"/>
      <c r="L509" s="70">
        <f>SUBTOTAL(9,L510:L525)</f>
        <v>0</v>
      </c>
      <c r="M509" s="98"/>
      <c r="N509" s="70">
        <f>SUBTOTAL(9,N510:N525)</f>
        <v>0</v>
      </c>
      <c r="O509" s="100"/>
      <c r="P509" s="69">
        <f>SUBTOTAL(9,P510:P525)</f>
        <v>0</v>
      </c>
      <c r="Q509" s="69">
        <f>SUBTOTAL(9,Q510:Q525)</f>
        <v>0</v>
      </c>
      <c r="R509" s="6"/>
      <c r="S509" s="8"/>
      <c r="T509" s="8"/>
    </row>
    <row r="510" spans="1:20" ht="10.5" outlineLevel="3" x14ac:dyDescent="0.15">
      <c r="A510" s="71" t="s">
        <v>231</v>
      </c>
      <c r="B510" s="101">
        <v>4</v>
      </c>
      <c r="C510" s="102"/>
      <c r="D510" s="103" t="s">
        <v>355</v>
      </c>
      <c r="E510" s="103"/>
      <c r="F510" s="104" t="s">
        <v>232</v>
      </c>
      <c r="G510" s="103"/>
      <c r="H510" s="105"/>
      <c r="I510" s="106"/>
      <c r="J510" s="73">
        <f>SUBTOTAL(9,J511:J513)</f>
        <v>0</v>
      </c>
      <c r="K510" s="105"/>
      <c r="L510" s="74">
        <f>SUBTOTAL(9,L511:L513)</f>
        <v>0</v>
      </c>
      <c r="M510" s="105"/>
      <c r="N510" s="74">
        <f>SUBTOTAL(9,N511:N513)</f>
        <v>0</v>
      </c>
      <c r="O510" s="107"/>
      <c r="P510" s="73">
        <f>SUBTOTAL(9,P511:P513)</f>
        <v>0</v>
      </c>
      <c r="Q510" s="73">
        <f>SUBTOTAL(9,Q511:Q513)</f>
        <v>0</v>
      </c>
      <c r="R510" s="6"/>
      <c r="S510" s="8"/>
      <c r="T510" s="8"/>
    </row>
    <row r="511" spans="1:20" ht="11.25" outlineLevel="4" x14ac:dyDescent="0.2">
      <c r="A511" s="10"/>
      <c r="B511" s="108"/>
      <c r="C511" s="109">
        <v>362</v>
      </c>
      <c r="D511" s="110" t="s">
        <v>417</v>
      </c>
      <c r="E511" s="111" t="s">
        <v>800</v>
      </c>
      <c r="F511" s="112" t="s">
        <v>801</v>
      </c>
      <c r="G511" s="110" t="s">
        <v>663</v>
      </c>
      <c r="H511" s="113">
        <v>1</v>
      </c>
      <c r="I511" s="125"/>
      <c r="J511" s="115">
        <f>H511*I511</f>
        <v>0</v>
      </c>
      <c r="K511" s="113"/>
      <c r="L511" s="113">
        <f>H511*K511</f>
        <v>0</v>
      </c>
      <c r="M511" s="113"/>
      <c r="N511" s="113">
        <f>H511*M511</f>
        <v>0</v>
      </c>
      <c r="O511" s="115">
        <v>21</v>
      </c>
      <c r="P511" s="115">
        <f>J511*(O511/100)</f>
        <v>0</v>
      </c>
      <c r="Q511" s="115">
        <f>J511+P511</f>
        <v>0</v>
      </c>
      <c r="R511" s="8"/>
      <c r="S511" s="8"/>
      <c r="T511" s="8"/>
    </row>
    <row r="512" spans="1:20" ht="22.5" outlineLevel="4" x14ac:dyDescent="0.2">
      <c r="A512" s="10"/>
      <c r="B512" s="108"/>
      <c r="C512" s="109">
        <v>363</v>
      </c>
      <c r="D512" s="110" t="s">
        <v>417</v>
      </c>
      <c r="E512" s="111" t="s">
        <v>802</v>
      </c>
      <c r="F512" s="112" t="s">
        <v>803</v>
      </c>
      <c r="G512" s="110" t="s">
        <v>663</v>
      </c>
      <c r="H512" s="113">
        <v>1</v>
      </c>
      <c r="I512" s="125"/>
      <c r="J512" s="115">
        <f>H512*I512</f>
        <v>0</v>
      </c>
      <c r="K512" s="113"/>
      <c r="L512" s="113">
        <f>H512*K512</f>
        <v>0</v>
      </c>
      <c r="M512" s="113"/>
      <c r="N512" s="113">
        <f>H512*M512</f>
        <v>0</v>
      </c>
      <c r="O512" s="115">
        <v>21</v>
      </c>
      <c r="P512" s="115">
        <f>J512*(O512/100)</f>
        <v>0</v>
      </c>
      <c r="Q512" s="115">
        <f>J512+P512</f>
        <v>0</v>
      </c>
      <c r="R512" s="8"/>
      <c r="S512" s="8"/>
      <c r="T512" s="8"/>
    </row>
    <row r="513" spans="1:20" outlineLevel="4" x14ac:dyDescent="0.15">
      <c r="B513" s="6"/>
      <c r="C513" s="6"/>
      <c r="D513" s="6"/>
      <c r="E513" s="6"/>
      <c r="F513" s="6"/>
      <c r="G513" s="6"/>
      <c r="H513" s="6"/>
      <c r="I513" s="8"/>
      <c r="J513" s="8"/>
      <c r="K513" s="6"/>
      <c r="L513" s="6"/>
      <c r="M513" s="6"/>
      <c r="N513" s="6"/>
      <c r="O513" s="6"/>
      <c r="P513" s="8"/>
      <c r="Q513" s="8"/>
    </row>
    <row r="514" spans="1:20" ht="10.5" outlineLevel="3" x14ac:dyDescent="0.15">
      <c r="A514" s="71" t="s">
        <v>233</v>
      </c>
      <c r="B514" s="101">
        <v>4</v>
      </c>
      <c r="C514" s="102"/>
      <c r="D514" s="103" t="s">
        <v>355</v>
      </c>
      <c r="E514" s="103"/>
      <c r="F514" s="104" t="s">
        <v>234</v>
      </c>
      <c r="G514" s="103"/>
      <c r="H514" s="105"/>
      <c r="I514" s="106"/>
      <c r="J514" s="73">
        <f>SUBTOTAL(9,J515:J519)</f>
        <v>0</v>
      </c>
      <c r="K514" s="105"/>
      <c r="L514" s="74">
        <f>SUBTOTAL(9,L515:L519)</f>
        <v>0</v>
      </c>
      <c r="M514" s="105"/>
      <c r="N514" s="74">
        <f>SUBTOTAL(9,N515:N519)</f>
        <v>0</v>
      </c>
      <c r="O514" s="107"/>
      <c r="P514" s="73">
        <f>SUBTOTAL(9,P515:P519)</f>
        <v>0</v>
      </c>
      <c r="Q514" s="73">
        <f>SUBTOTAL(9,Q515:Q519)</f>
        <v>0</v>
      </c>
      <c r="R514" s="6"/>
      <c r="S514" s="8"/>
      <c r="T514" s="8"/>
    </row>
    <row r="515" spans="1:20" ht="11.25" outlineLevel="4" x14ac:dyDescent="0.2">
      <c r="A515" s="10"/>
      <c r="B515" s="108"/>
      <c r="C515" s="109">
        <v>364</v>
      </c>
      <c r="D515" s="110" t="s">
        <v>417</v>
      </c>
      <c r="E515" s="111" t="s">
        <v>804</v>
      </c>
      <c r="F515" s="112" t="s">
        <v>805</v>
      </c>
      <c r="G515" s="110" t="s">
        <v>663</v>
      </c>
      <c r="H515" s="113">
        <v>1</v>
      </c>
      <c r="I515" s="125"/>
      <c r="J515" s="115">
        <f>H515*I515</f>
        <v>0</v>
      </c>
      <c r="K515" s="113"/>
      <c r="L515" s="113">
        <f>H515*K515</f>
        <v>0</v>
      </c>
      <c r="M515" s="113"/>
      <c r="N515" s="113">
        <f>H515*M515</f>
        <v>0</v>
      </c>
      <c r="O515" s="115">
        <v>21</v>
      </c>
      <c r="P515" s="115">
        <f>J515*(O515/100)</f>
        <v>0</v>
      </c>
      <c r="Q515" s="115">
        <f>J515+P515</f>
        <v>0</v>
      </c>
      <c r="R515" s="8"/>
      <c r="S515" s="8"/>
      <c r="T515" s="8"/>
    </row>
    <row r="516" spans="1:20" ht="11.25" outlineLevel="4" x14ac:dyDescent="0.2">
      <c r="A516" s="10"/>
      <c r="B516" s="108"/>
      <c r="C516" s="109">
        <v>365</v>
      </c>
      <c r="D516" s="110" t="s">
        <v>417</v>
      </c>
      <c r="E516" s="111" t="s">
        <v>806</v>
      </c>
      <c r="F516" s="112" t="s">
        <v>807</v>
      </c>
      <c r="G516" s="110" t="s">
        <v>663</v>
      </c>
      <c r="H516" s="113">
        <v>1</v>
      </c>
      <c r="I516" s="125"/>
      <c r="J516" s="115">
        <f>H516*I516</f>
        <v>0</v>
      </c>
      <c r="K516" s="113"/>
      <c r="L516" s="113">
        <f>H516*K516</f>
        <v>0</v>
      </c>
      <c r="M516" s="113"/>
      <c r="N516" s="113">
        <f>H516*M516</f>
        <v>0</v>
      </c>
      <c r="O516" s="115">
        <v>21</v>
      </c>
      <c r="P516" s="115">
        <f>J516*(O516/100)</f>
        <v>0</v>
      </c>
      <c r="Q516" s="115">
        <f>J516+P516</f>
        <v>0</v>
      </c>
      <c r="R516" s="8"/>
      <c r="S516" s="8"/>
      <c r="T516" s="8"/>
    </row>
    <row r="517" spans="1:20" ht="11.25" outlineLevel="4" x14ac:dyDescent="0.2">
      <c r="A517" s="10"/>
      <c r="B517" s="108"/>
      <c r="C517" s="109">
        <v>366</v>
      </c>
      <c r="D517" s="110" t="s">
        <v>417</v>
      </c>
      <c r="E517" s="111" t="s">
        <v>808</v>
      </c>
      <c r="F517" s="112" t="s">
        <v>809</v>
      </c>
      <c r="G517" s="110" t="s">
        <v>663</v>
      </c>
      <c r="H517" s="113">
        <v>1</v>
      </c>
      <c r="I517" s="125"/>
      <c r="J517" s="115">
        <f>H517*I517</f>
        <v>0</v>
      </c>
      <c r="K517" s="113"/>
      <c r="L517" s="113">
        <f>H517*K517</f>
        <v>0</v>
      </c>
      <c r="M517" s="113"/>
      <c r="N517" s="113">
        <f>H517*M517</f>
        <v>0</v>
      </c>
      <c r="O517" s="115">
        <v>21</v>
      </c>
      <c r="P517" s="115">
        <f>J517*(O517/100)</f>
        <v>0</v>
      </c>
      <c r="Q517" s="115">
        <f>J517+P517</f>
        <v>0</v>
      </c>
      <c r="R517" s="8"/>
      <c r="S517" s="8"/>
      <c r="T517" s="8"/>
    </row>
    <row r="518" spans="1:20" ht="11.25" outlineLevel="4" x14ac:dyDescent="0.2">
      <c r="A518" s="10"/>
      <c r="B518" s="108"/>
      <c r="C518" s="109">
        <v>367</v>
      </c>
      <c r="D518" s="110" t="s">
        <v>417</v>
      </c>
      <c r="E518" s="111" t="s">
        <v>810</v>
      </c>
      <c r="F518" s="112" t="s">
        <v>811</v>
      </c>
      <c r="G518" s="110" t="s">
        <v>663</v>
      </c>
      <c r="H518" s="113">
        <v>1</v>
      </c>
      <c r="I518" s="125"/>
      <c r="J518" s="115">
        <f>H518*I518</f>
        <v>0</v>
      </c>
      <c r="K518" s="113"/>
      <c r="L518" s="113">
        <f>H518*K518</f>
        <v>0</v>
      </c>
      <c r="M518" s="113"/>
      <c r="N518" s="113">
        <f>H518*M518</f>
        <v>0</v>
      </c>
      <c r="O518" s="115">
        <v>21</v>
      </c>
      <c r="P518" s="115">
        <f>J518*(O518/100)</f>
        <v>0</v>
      </c>
      <c r="Q518" s="115">
        <f>J518+P518</f>
        <v>0</v>
      </c>
      <c r="R518" s="8"/>
      <c r="S518" s="8"/>
      <c r="T518" s="8"/>
    </row>
    <row r="519" spans="1:20" outlineLevel="4" x14ac:dyDescent="0.15">
      <c r="B519" s="6"/>
      <c r="C519" s="6"/>
      <c r="D519" s="6"/>
      <c r="E519" s="6"/>
      <c r="F519" s="6"/>
      <c r="G519" s="6"/>
      <c r="H519" s="6"/>
      <c r="I519" s="8"/>
      <c r="J519" s="8"/>
      <c r="K519" s="6"/>
      <c r="L519" s="6"/>
      <c r="M519" s="6"/>
      <c r="N519" s="6"/>
      <c r="O519" s="6"/>
      <c r="P519" s="8"/>
      <c r="Q519" s="8"/>
    </row>
    <row r="520" spans="1:20" ht="10.5" outlineLevel="3" x14ac:dyDescent="0.15">
      <c r="A520" s="71" t="s">
        <v>235</v>
      </c>
      <c r="B520" s="101">
        <v>4</v>
      </c>
      <c r="C520" s="102"/>
      <c r="D520" s="103" t="s">
        <v>355</v>
      </c>
      <c r="E520" s="103"/>
      <c r="F520" s="104" t="s">
        <v>236</v>
      </c>
      <c r="G520" s="103"/>
      <c r="H520" s="105"/>
      <c r="I520" s="106"/>
      <c r="J520" s="73">
        <f>SUBTOTAL(9,J521:J525)</f>
        <v>0</v>
      </c>
      <c r="K520" s="105"/>
      <c r="L520" s="74">
        <f>SUBTOTAL(9,L521:L525)</f>
        <v>0</v>
      </c>
      <c r="M520" s="105"/>
      <c r="N520" s="74">
        <f>SUBTOTAL(9,N521:N525)</f>
        <v>0</v>
      </c>
      <c r="O520" s="107"/>
      <c r="P520" s="73">
        <f>SUBTOTAL(9,P521:P525)</f>
        <v>0</v>
      </c>
      <c r="Q520" s="73">
        <f>SUBTOTAL(9,Q521:Q525)</f>
        <v>0</v>
      </c>
      <c r="R520" s="6"/>
      <c r="S520" s="8"/>
      <c r="T520" s="8"/>
    </row>
    <row r="521" spans="1:20" ht="22.5" outlineLevel="4" x14ac:dyDescent="0.2">
      <c r="A521" s="10"/>
      <c r="B521" s="108"/>
      <c r="C521" s="109">
        <v>368</v>
      </c>
      <c r="D521" s="110" t="s">
        <v>417</v>
      </c>
      <c r="E521" s="111" t="s">
        <v>812</v>
      </c>
      <c r="F521" s="112" t="s">
        <v>813</v>
      </c>
      <c r="G521" s="110" t="s">
        <v>663</v>
      </c>
      <c r="H521" s="113">
        <v>1</v>
      </c>
      <c r="I521" s="125"/>
      <c r="J521" s="115">
        <f>H521*I521</f>
        <v>0</v>
      </c>
      <c r="K521" s="113"/>
      <c r="L521" s="113">
        <f>H521*K521</f>
        <v>0</v>
      </c>
      <c r="M521" s="113"/>
      <c r="N521" s="113">
        <f>H521*M521</f>
        <v>0</v>
      </c>
      <c r="O521" s="115">
        <v>21</v>
      </c>
      <c r="P521" s="115">
        <f>J521*(O521/100)</f>
        <v>0</v>
      </c>
      <c r="Q521" s="115">
        <f>J521+P521</f>
        <v>0</v>
      </c>
      <c r="R521" s="8"/>
      <c r="S521" s="8"/>
      <c r="T521" s="8"/>
    </row>
    <row r="522" spans="1:20" ht="11.25" outlineLevel="4" x14ac:dyDescent="0.2">
      <c r="A522" s="10"/>
      <c r="B522" s="108"/>
      <c r="C522" s="109">
        <v>369</v>
      </c>
      <c r="D522" s="110" t="s">
        <v>417</v>
      </c>
      <c r="E522" s="111" t="s">
        <v>814</v>
      </c>
      <c r="F522" s="112" t="s">
        <v>815</v>
      </c>
      <c r="G522" s="110" t="s">
        <v>663</v>
      </c>
      <c r="H522" s="113">
        <v>1</v>
      </c>
      <c r="I522" s="125"/>
      <c r="J522" s="115">
        <f>H522*I522</f>
        <v>0</v>
      </c>
      <c r="K522" s="113"/>
      <c r="L522" s="113">
        <f>H522*K522</f>
        <v>0</v>
      </c>
      <c r="M522" s="113"/>
      <c r="N522" s="113">
        <f>H522*M522</f>
        <v>0</v>
      </c>
      <c r="O522" s="115">
        <v>21</v>
      </c>
      <c r="P522" s="115">
        <f>J522*(O522/100)</f>
        <v>0</v>
      </c>
      <c r="Q522" s="115">
        <f>J522+P522</f>
        <v>0</v>
      </c>
      <c r="R522" s="8"/>
      <c r="S522" s="8"/>
      <c r="T522" s="8"/>
    </row>
    <row r="523" spans="1:20" ht="11.25" outlineLevel="4" x14ac:dyDescent="0.2">
      <c r="A523" s="10"/>
      <c r="B523" s="108"/>
      <c r="C523" s="109">
        <v>370</v>
      </c>
      <c r="D523" s="110" t="s">
        <v>417</v>
      </c>
      <c r="E523" s="111" t="s">
        <v>816</v>
      </c>
      <c r="F523" s="112" t="s">
        <v>817</v>
      </c>
      <c r="G523" s="110" t="s">
        <v>663</v>
      </c>
      <c r="H523" s="113">
        <v>1</v>
      </c>
      <c r="I523" s="125"/>
      <c r="J523" s="115">
        <f>H523*I523</f>
        <v>0</v>
      </c>
      <c r="K523" s="113"/>
      <c r="L523" s="113">
        <f>H523*K523</f>
        <v>0</v>
      </c>
      <c r="M523" s="113"/>
      <c r="N523" s="113">
        <f>H523*M523</f>
        <v>0</v>
      </c>
      <c r="O523" s="115">
        <v>21</v>
      </c>
      <c r="P523" s="115">
        <f>J523*(O523/100)</f>
        <v>0</v>
      </c>
      <c r="Q523" s="115">
        <f>J523+P523</f>
        <v>0</v>
      </c>
      <c r="R523" s="8"/>
      <c r="S523" s="8"/>
      <c r="T523" s="8"/>
    </row>
    <row r="524" spans="1:20" ht="11.25" outlineLevel="4" x14ac:dyDescent="0.2">
      <c r="A524" s="10"/>
      <c r="B524" s="108"/>
      <c r="C524" s="109">
        <v>371</v>
      </c>
      <c r="D524" s="110" t="s">
        <v>417</v>
      </c>
      <c r="E524" s="111" t="s">
        <v>818</v>
      </c>
      <c r="F524" s="112" t="s">
        <v>819</v>
      </c>
      <c r="G524" s="110" t="s">
        <v>663</v>
      </c>
      <c r="H524" s="113">
        <v>1</v>
      </c>
      <c r="I524" s="125"/>
      <c r="J524" s="115">
        <f>H524*I524</f>
        <v>0</v>
      </c>
      <c r="K524" s="113"/>
      <c r="L524" s="113">
        <f>H524*K524</f>
        <v>0</v>
      </c>
      <c r="M524" s="113"/>
      <c r="N524" s="113">
        <f>H524*M524</f>
        <v>0</v>
      </c>
      <c r="O524" s="115">
        <v>21</v>
      </c>
      <c r="P524" s="115">
        <f>J524*(O524/100)</f>
        <v>0</v>
      </c>
      <c r="Q524" s="115">
        <f>J524+P524</f>
        <v>0</v>
      </c>
      <c r="R524" s="8"/>
      <c r="S524" s="8"/>
      <c r="T524" s="8"/>
    </row>
    <row r="525" spans="1:20" outlineLevel="4" x14ac:dyDescent="0.15">
      <c r="B525" s="6"/>
      <c r="C525" s="6"/>
      <c r="D525" s="6"/>
      <c r="E525" s="6"/>
      <c r="F525" s="6"/>
      <c r="G525" s="6"/>
      <c r="H525" s="6"/>
      <c r="I525" s="8"/>
      <c r="J525" s="8"/>
      <c r="K525" s="6"/>
      <c r="L525" s="6"/>
      <c r="M525" s="6"/>
      <c r="N525" s="6"/>
      <c r="O525" s="6"/>
      <c r="P525" s="8"/>
      <c r="Q525" s="8"/>
    </row>
    <row r="526" spans="1:20" ht="11.25" outlineLevel="2" x14ac:dyDescent="0.2">
      <c r="A526" s="67" t="s">
        <v>237</v>
      </c>
      <c r="B526" s="94">
        <v>3</v>
      </c>
      <c r="C526" s="95"/>
      <c r="D526" s="96" t="s">
        <v>354</v>
      </c>
      <c r="E526" s="96"/>
      <c r="F526" s="97" t="s">
        <v>238</v>
      </c>
      <c r="G526" s="96"/>
      <c r="H526" s="98"/>
      <c r="I526" s="99"/>
      <c r="J526" s="69">
        <f>SUBTOTAL(9,J527:J584)</f>
        <v>0</v>
      </c>
      <c r="K526" s="98"/>
      <c r="L526" s="70">
        <f>SUBTOTAL(9,L527:L584)</f>
        <v>0</v>
      </c>
      <c r="M526" s="98"/>
      <c r="N526" s="70">
        <f>SUBTOTAL(9,N527:N584)</f>
        <v>0</v>
      </c>
      <c r="O526" s="100"/>
      <c r="P526" s="69">
        <f>SUBTOTAL(9,P527:P584)</f>
        <v>0</v>
      </c>
      <c r="Q526" s="69">
        <f>SUBTOTAL(9,Q527:Q584)</f>
        <v>0</v>
      </c>
      <c r="R526" s="6"/>
      <c r="S526" s="8"/>
      <c r="T526" s="8"/>
    </row>
    <row r="527" spans="1:20" ht="10.5" outlineLevel="3" x14ac:dyDescent="0.15">
      <c r="A527" s="71" t="s">
        <v>239</v>
      </c>
      <c r="B527" s="101">
        <v>4</v>
      </c>
      <c r="C527" s="102"/>
      <c r="D527" s="103" t="s">
        <v>355</v>
      </c>
      <c r="E527" s="103"/>
      <c r="F527" s="104" t="s">
        <v>240</v>
      </c>
      <c r="G527" s="103"/>
      <c r="H527" s="105"/>
      <c r="I527" s="106"/>
      <c r="J527" s="73">
        <f>SUBTOTAL(9,J528:J535)</f>
        <v>0</v>
      </c>
      <c r="K527" s="105"/>
      <c r="L527" s="74">
        <f>SUBTOTAL(9,L528:L535)</f>
        <v>0</v>
      </c>
      <c r="M527" s="105"/>
      <c r="N527" s="74">
        <f>SUBTOTAL(9,N528:N535)</f>
        <v>0</v>
      </c>
      <c r="O527" s="107"/>
      <c r="P527" s="73">
        <f>SUBTOTAL(9,P528:P535)</f>
        <v>0</v>
      </c>
      <c r="Q527" s="73">
        <f>SUBTOTAL(9,Q528:Q535)</f>
        <v>0</v>
      </c>
      <c r="R527" s="6"/>
      <c r="S527" s="8"/>
      <c r="T527" s="8"/>
    </row>
    <row r="528" spans="1:20" ht="22.5" outlineLevel="4" x14ac:dyDescent="0.2">
      <c r="A528" s="10"/>
      <c r="B528" s="108"/>
      <c r="C528" s="109">
        <v>372</v>
      </c>
      <c r="D528" s="110" t="s">
        <v>438</v>
      </c>
      <c r="E528" s="111" t="s">
        <v>820</v>
      </c>
      <c r="F528" s="112" t="s">
        <v>821</v>
      </c>
      <c r="G528" s="110" t="s">
        <v>670</v>
      </c>
      <c r="H528" s="113">
        <v>9.8000000000000007</v>
      </c>
      <c r="I528" s="125"/>
      <c r="J528" s="115">
        <f t="shared" ref="J528:J534" si="90">H528*I528</f>
        <v>0</v>
      </c>
      <c r="K528" s="113"/>
      <c r="L528" s="113">
        <f t="shared" ref="L528:L534" si="91">H528*K528</f>
        <v>0</v>
      </c>
      <c r="M528" s="113"/>
      <c r="N528" s="113">
        <f t="shared" ref="N528:N534" si="92">H528*M528</f>
        <v>0</v>
      </c>
      <c r="O528" s="115">
        <v>21</v>
      </c>
      <c r="P528" s="115">
        <f t="shared" ref="P528:P534" si="93">J528*(O528/100)</f>
        <v>0</v>
      </c>
      <c r="Q528" s="115">
        <f t="shared" ref="Q528:Q534" si="94">J528+P528</f>
        <v>0</v>
      </c>
      <c r="R528" s="8"/>
      <c r="S528" s="8"/>
      <c r="T528" s="8"/>
    </row>
    <row r="529" spans="1:20" ht="22.5" outlineLevel="4" x14ac:dyDescent="0.2">
      <c r="A529" s="10"/>
      <c r="B529" s="108"/>
      <c r="C529" s="109">
        <v>373</v>
      </c>
      <c r="D529" s="110" t="s">
        <v>438</v>
      </c>
      <c r="E529" s="111" t="s">
        <v>822</v>
      </c>
      <c r="F529" s="112" t="s">
        <v>823</v>
      </c>
      <c r="G529" s="110" t="s">
        <v>670</v>
      </c>
      <c r="H529" s="113">
        <v>8.4</v>
      </c>
      <c r="I529" s="125"/>
      <c r="J529" s="115">
        <f t="shared" si="90"/>
        <v>0</v>
      </c>
      <c r="K529" s="113"/>
      <c r="L529" s="113">
        <f t="shared" si="91"/>
        <v>0</v>
      </c>
      <c r="M529" s="113"/>
      <c r="N529" s="113">
        <f t="shared" si="92"/>
        <v>0</v>
      </c>
      <c r="O529" s="115">
        <v>21</v>
      </c>
      <c r="P529" s="115">
        <f t="shared" si="93"/>
        <v>0</v>
      </c>
      <c r="Q529" s="115">
        <f t="shared" si="94"/>
        <v>0</v>
      </c>
      <c r="R529" s="8"/>
      <c r="S529" s="8"/>
      <c r="T529" s="8"/>
    </row>
    <row r="530" spans="1:20" ht="11.25" outlineLevel="4" x14ac:dyDescent="0.2">
      <c r="A530" s="10"/>
      <c r="B530" s="108"/>
      <c r="C530" s="109">
        <v>374</v>
      </c>
      <c r="D530" s="110" t="s">
        <v>438</v>
      </c>
      <c r="E530" s="111" t="s">
        <v>824</v>
      </c>
      <c r="F530" s="112" t="s">
        <v>825</v>
      </c>
      <c r="G530" s="110" t="s">
        <v>670</v>
      </c>
      <c r="H530" s="113">
        <v>14.4</v>
      </c>
      <c r="I530" s="125"/>
      <c r="J530" s="115">
        <f t="shared" si="90"/>
        <v>0</v>
      </c>
      <c r="K530" s="113"/>
      <c r="L530" s="113">
        <f t="shared" si="91"/>
        <v>0</v>
      </c>
      <c r="M530" s="113"/>
      <c r="N530" s="113">
        <f t="shared" si="92"/>
        <v>0</v>
      </c>
      <c r="O530" s="115">
        <v>21</v>
      </c>
      <c r="P530" s="115">
        <f t="shared" si="93"/>
        <v>0</v>
      </c>
      <c r="Q530" s="115">
        <f t="shared" si="94"/>
        <v>0</v>
      </c>
      <c r="R530" s="8"/>
      <c r="S530" s="8"/>
      <c r="T530" s="8"/>
    </row>
    <row r="531" spans="1:20" ht="11.25" outlineLevel="4" x14ac:dyDescent="0.2">
      <c r="A531" s="10"/>
      <c r="B531" s="108"/>
      <c r="C531" s="109">
        <v>375</v>
      </c>
      <c r="D531" s="110" t="s">
        <v>438</v>
      </c>
      <c r="E531" s="111" t="s">
        <v>826</v>
      </c>
      <c r="F531" s="112" t="s">
        <v>827</v>
      </c>
      <c r="G531" s="110" t="s">
        <v>670</v>
      </c>
      <c r="H531" s="113">
        <v>2.4</v>
      </c>
      <c r="I531" s="125"/>
      <c r="J531" s="115">
        <f t="shared" si="90"/>
        <v>0</v>
      </c>
      <c r="K531" s="113"/>
      <c r="L531" s="113">
        <f t="shared" si="91"/>
        <v>0</v>
      </c>
      <c r="M531" s="113"/>
      <c r="N531" s="113">
        <f t="shared" si="92"/>
        <v>0</v>
      </c>
      <c r="O531" s="115">
        <v>21</v>
      </c>
      <c r="P531" s="115">
        <f t="shared" si="93"/>
        <v>0</v>
      </c>
      <c r="Q531" s="115">
        <f t="shared" si="94"/>
        <v>0</v>
      </c>
      <c r="R531" s="8"/>
      <c r="S531" s="8"/>
      <c r="T531" s="8"/>
    </row>
    <row r="532" spans="1:20" ht="11.25" outlineLevel="4" x14ac:dyDescent="0.2">
      <c r="A532" s="10"/>
      <c r="B532" s="108"/>
      <c r="C532" s="109">
        <v>376</v>
      </c>
      <c r="D532" s="110" t="s">
        <v>438</v>
      </c>
      <c r="E532" s="111" t="s">
        <v>828</v>
      </c>
      <c r="F532" s="112" t="s">
        <v>829</v>
      </c>
      <c r="G532" s="110" t="s">
        <v>670</v>
      </c>
      <c r="H532" s="113">
        <v>0.8</v>
      </c>
      <c r="I532" s="125"/>
      <c r="J532" s="115">
        <f t="shared" si="90"/>
        <v>0</v>
      </c>
      <c r="K532" s="113"/>
      <c r="L532" s="113">
        <f t="shared" si="91"/>
        <v>0</v>
      </c>
      <c r="M532" s="113"/>
      <c r="N532" s="113">
        <f t="shared" si="92"/>
        <v>0</v>
      </c>
      <c r="O532" s="115">
        <v>21</v>
      </c>
      <c r="P532" s="115">
        <f t="shared" si="93"/>
        <v>0</v>
      </c>
      <c r="Q532" s="115">
        <f t="shared" si="94"/>
        <v>0</v>
      </c>
      <c r="R532" s="8"/>
      <c r="S532" s="8"/>
      <c r="T532" s="8"/>
    </row>
    <row r="533" spans="1:20" ht="22.5" outlineLevel="4" x14ac:dyDescent="0.2">
      <c r="A533" s="10"/>
      <c r="B533" s="108"/>
      <c r="C533" s="109">
        <v>377</v>
      </c>
      <c r="D533" s="110" t="s">
        <v>438</v>
      </c>
      <c r="E533" s="111" t="s">
        <v>830</v>
      </c>
      <c r="F533" s="112" t="s">
        <v>831</v>
      </c>
      <c r="G533" s="110" t="s">
        <v>670</v>
      </c>
      <c r="H533" s="113">
        <v>3.8</v>
      </c>
      <c r="I533" s="125"/>
      <c r="J533" s="115">
        <f t="shared" si="90"/>
        <v>0</v>
      </c>
      <c r="K533" s="113"/>
      <c r="L533" s="113">
        <f t="shared" si="91"/>
        <v>0</v>
      </c>
      <c r="M533" s="113"/>
      <c r="N533" s="113">
        <f t="shared" si="92"/>
        <v>0</v>
      </c>
      <c r="O533" s="115">
        <v>21</v>
      </c>
      <c r="P533" s="115">
        <f t="shared" si="93"/>
        <v>0</v>
      </c>
      <c r="Q533" s="115">
        <f t="shared" si="94"/>
        <v>0</v>
      </c>
      <c r="R533" s="8"/>
      <c r="S533" s="8"/>
      <c r="T533" s="8"/>
    </row>
    <row r="534" spans="1:20" ht="11.25" outlineLevel="4" x14ac:dyDescent="0.2">
      <c r="A534" s="10"/>
      <c r="B534" s="108"/>
      <c r="C534" s="109">
        <v>378</v>
      </c>
      <c r="D534" s="110" t="s">
        <v>438</v>
      </c>
      <c r="E534" s="111" t="s">
        <v>832</v>
      </c>
      <c r="F534" s="112" t="s">
        <v>833</v>
      </c>
      <c r="G534" s="110" t="s">
        <v>670</v>
      </c>
      <c r="H534" s="113">
        <v>1.2</v>
      </c>
      <c r="I534" s="125"/>
      <c r="J534" s="115">
        <f t="shared" si="90"/>
        <v>0</v>
      </c>
      <c r="K534" s="113"/>
      <c r="L534" s="113">
        <f t="shared" si="91"/>
        <v>0</v>
      </c>
      <c r="M534" s="113"/>
      <c r="N534" s="113">
        <f t="shared" si="92"/>
        <v>0</v>
      </c>
      <c r="O534" s="115">
        <v>21</v>
      </c>
      <c r="P534" s="115">
        <f t="shared" si="93"/>
        <v>0</v>
      </c>
      <c r="Q534" s="115">
        <f t="shared" si="94"/>
        <v>0</v>
      </c>
      <c r="R534" s="8"/>
      <c r="S534" s="8"/>
      <c r="T534" s="8"/>
    </row>
    <row r="535" spans="1:20" outlineLevel="4" x14ac:dyDescent="0.15">
      <c r="B535" s="6"/>
      <c r="C535" s="6"/>
      <c r="D535" s="6"/>
      <c r="E535" s="6"/>
      <c r="F535" s="6"/>
      <c r="G535" s="6"/>
      <c r="H535" s="6"/>
      <c r="I535" s="8"/>
      <c r="J535" s="8"/>
      <c r="K535" s="6"/>
      <c r="L535" s="6"/>
      <c r="M535" s="6"/>
      <c r="N535" s="6"/>
      <c r="O535" s="6"/>
      <c r="P535" s="8"/>
      <c r="Q535" s="8"/>
    </row>
    <row r="536" spans="1:20" ht="10.5" outlineLevel="3" x14ac:dyDescent="0.15">
      <c r="A536" s="71" t="s">
        <v>241</v>
      </c>
      <c r="B536" s="101">
        <v>4</v>
      </c>
      <c r="C536" s="102"/>
      <c r="D536" s="103" t="s">
        <v>355</v>
      </c>
      <c r="E536" s="103"/>
      <c r="F536" s="104" t="s">
        <v>242</v>
      </c>
      <c r="G536" s="103"/>
      <c r="H536" s="105"/>
      <c r="I536" s="106"/>
      <c r="J536" s="73">
        <f>SUBTOTAL(9,J537:J539)</f>
        <v>0</v>
      </c>
      <c r="K536" s="105"/>
      <c r="L536" s="74">
        <f>SUBTOTAL(9,L537:L539)</f>
        <v>0</v>
      </c>
      <c r="M536" s="105"/>
      <c r="N536" s="74">
        <f>SUBTOTAL(9,N537:N539)</f>
        <v>0</v>
      </c>
      <c r="O536" s="107"/>
      <c r="P536" s="73">
        <f>SUBTOTAL(9,P537:P539)</f>
        <v>0</v>
      </c>
      <c r="Q536" s="73">
        <f>SUBTOTAL(9,Q537:Q539)</f>
        <v>0</v>
      </c>
      <c r="R536" s="6"/>
      <c r="S536" s="8"/>
      <c r="T536" s="8"/>
    </row>
    <row r="537" spans="1:20" ht="22.5" outlineLevel="4" x14ac:dyDescent="0.2">
      <c r="A537" s="10"/>
      <c r="B537" s="108"/>
      <c r="C537" s="109">
        <v>379</v>
      </c>
      <c r="D537" s="110" t="s">
        <v>438</v>
      </c>
      <c r="E537" s="111" t="s">
        <v>834</v>
      </c>
      <c r="F537" s="112" t="s">
        <v>835</v>
      </c>
      <c r="G537" s="110" t="s">
        <v>670</v>
      </c>
      <c r="H537" s="113">
        <v>20.399999999999999</v>
      </c>
      <c r="I537" s="125"/>
      <c r="J537" s="115">
        <f>H537*I537</f>
        <v>0</v>
      </c>
      <c r="K537" s="113"/>
      <c r="L537" s="113">
        <f>H537*K537</f>
        <v>0</v>
      </c>
      <c r="M537" s="113"/>
      <c r="N537" s="113">
        <f>H537*M537</f>
        <v>0</v>
      </c>
      <c r="O537" s="115">
        <v>21</v>
      </c>
      <c r="P537" s="115">
        <f>J537*(O537/100)</f>
        <v>0</v>
      </c>
      <c r="Q537" s="115">
        <f>J537+P537</f>
        <v>0</v>
      </c>
      <c r="R537" s="8"/>
      <c r="S537" s="8"/>
      <c r="T537" s="8"/>
    </row>
    <row r="538" spans="1:20" ht="11.25" outlineLevel="4" x14ac:dyDescent="0.2">
      <c r="A538" s="10"/>
      <c r="B538" s="108"/>
      <c r="C538" s="109">
        <v>380</v>
      </c>
      <c r="D538" s="110" t="s">
        <v>438</v>
      </c>
      <c r="E538" s="111" t="s">
        <v>836</v>
      </c>
      <c r="F538" s="112" t="s">
        <v>837</v>
      </c>
      <c r="G538" s="110" t="s">
        <v>670</v>
      </c>
      <c r="H538" s="113">
        <v>0.4</v>
      </c>
      <c r="I538" s="125"/>
      <c r="J538" s="115">
        <f>H538*I538</f>
        <v>0</v>
      </c>
      <c r="K538" s="113"/>
      <c r="L538" s="113">
        <f>H538*K538</f>
        <v>0</v>
      </c>
      <c r="M538" s="113"/>
      <c r="N538" s="113">
        <f>H538*M538</f>
        <v>0</v>
      </c>
      <c r="O538" s="115">
        <v>21</v>
      </c>
      <c r="P538" s="115">
        <f>J538*(O538/100)</f>
        <v>0</v>
      </c>
      <c r="Q538" s="115">
        <f>J538+P538</f>
        <v>0</v>
      </c>
      <c r="R538" s="8"/>
      <c r="S538" s="8"/>
      <c r="T538" s="8"/>
    </row>
    <row r="539" spans="1:20" outlineLevel="4" x14ac:dyDescent="0.15">
      <c r="B539" s="6"/>
      <c r="C539" s="6"/>
      <c r="D539" s="6"/>
      <c r="E539" s="6"/>
      <c r="F539" s="6"/>
      <c r="G539" s="6"/>
      <c r="H539" s="6"/>
      <c r="I539" s="8"/>
      <c r="J539" s="8"/>
      <c r="K539" s="6"/>
      <c r="L539" s="6"/>
      <c r="M539" s="6"/>
      <c r="N539" s="6"/>
      <c r="O539" s="6"/>
      <c r="P539" s="8"/>
      <c r="Q539" s="8"/>
    </row>
    <row r="540" spans="1:20" ht="10.5" outlineLevel="3" x14ac:dyDescent="0.15">
      <c r="A540" s="71" t="s">
        <v>243</v>
      </c>
      <c r="B540" s="101">
        <v>4</v>
      </c>
      <c r="C540" s="102"/>
      <c r="D540" s="103" t="s">
        <v>355</v>
      </c>
      <c r="E540" s="103"/>
      <c r="F540" s="104" t="s">
        <v>244</v>
      </c>
      <c r="G540" s="103"/>
      <c r="H540" s="105"/>
      <c r="I540" s="106"/>
      <c r="J540" s="73">
        <f>SUBTOTAL(9,J541:J543)</f>
        <v>0</v>
      </c>
      <c r="K540" s="105"/>
      <c r="L540" s="74">
        <f>SUBTOTAL(9,L541:L543)</f>
        <v>0</v>
      </c>
      <c r="M540" s="105"/>
      <c r="N540" s="74">
        <f>SUBTOTAL(9,N541:N543)</f>
        <v>0</v>
      </c>
      <c r="O540" s="107"/>
      <c r="P540" s="73">
        <f>SUBTOTAL(9,P541:P543)</f>
        <v>0</v>
      </c>
      <c r="Q540" s="73">
        <f>SUBTOTAL(9,Q541:Q543)</f>
        <v>0</v>
      </c>
      <c r="R540" s="6"/>
      <c r="S540" s="8"/>
      <c r="T540" s="8"/>
    </row>
    <row r="541" spans="1:20" ht="11.25" outlineLevel="4" x14ac:dyDescent="0.2">
      <c r="A541" s="10"/>
      <c r="B541" s="108"/>
      <c r="C541" s="109">
        <v>381</v>
      </c>
      <c r="D541" s="110" t="s">
        <v>438</v>
      </c>
      <c r="E541" s="111" t="s">
        <v>838</v>
      </c>
      <c r="F541" s="112" t="s">
        <v>839</v>
      </c>
      <c r="G541" s="110" t="s">
        <v>670</v>
      </c>
      <c r="H541" s="113">
        <v>29.2</v>
      </c>
      <c r="I541" s="125"/>
      <c r="J541" s="115">
        <f>H541*I541</f>
        <v>0</v>
      </c>
      <c r="K541" s="113"/>
      <c r="L541" s="113">
        <f>H541*K541</f>
        <v>0</v>
      </c>
      <c r="M541" s="113"/>
      <c r="N541" s="113">
        <f>H541*M541</f>
        <v>0</v>
      </c>
      <c r="O541" s="115">
        <v>21</v>
      </c>
      <c r="P541" s="115">
        <f>J541*(O541/100)</f>
        <v>0</v>
      </c>
      <c r="Q541" s="115">
        <f>J541+P541</f>
        <v>0</v>
      </c>
      <c r="R541" s="8"/>
      <c r="S541" s="8"/>
      <c r="T541" s="8"/>
    </row>
    <row r="542" spans="1:20" ht="11.25" outlineLevel="4" x14ac:dyDescent="0.2">
      <c r="A542" s="10"/>
      <c r="B542" s="108"/>
      <c r="C542" s="109">
        <v>382</v>
      </c>
      <c r="D542" s="110" t="s">
        <v>438</v>
      </c>
      <c r="E542" s="111" t="s">
        <v>840</v>
      </c>
      <c r="F542" s="112" t="s">
        <v>841</v>
      </c>
      <c r="G542" s="110" t="s">
        <v>670</v>
      </c>
      <c r="H542" s="113">
        <v>52.6</v>
      </c>
      <c r="I542" s="125"/>
      <c r="J542" s="115">
        <f>H542*I542</f>
        <v>0</v>
      </c>
      <c r="K542" s="113"/>
      <c r="L542" s="113">
        <f>H542*K542</f>
        <v>0</v>
      </c>
      <c r="M542" s="113"/>
      <c r="N542" s="113">
        <f>H542*M542</f>
        <v>0</v>
      </c>
      <c r="O542" s="115">
        <v>21</v>
      </c>
      <c r="P542" s="115">
        <f>J542*(O542/100)</f>
        <v>0</v>
      </c>
      <c r="Q542" s="115">
        <f>J542+P542</f>
        <v>0</v>
      </c>
      <c r="R542" s="8"/>
      <c r="S542" s="8"/>
      <c r="T542" s="8"/>
    </row>
    <row r="543" spans="1:20" outlineLevel="4" x14ac:dyDescent="0.15">
      <c r="B543" s="6"/>
      <c r="C543" s="6"/>
      <c r="D543" s="6"/>
      <c r="E543" s="6"/>
      <c r="F543" s="6"/>
      <c r="G543" s="6"/>
      <c r="H543" s="6"/>
      <c r="I543" s="8"/>
      <c r="J543" s="8"/>
      <c r="K543" s="6"/>
      <c r="L543" s="6"/>
      <c r="M543" s="6"/>
      <c r="N543" s="6"/>
      <c r="O543" s="6"/>
      <c r="P543" s="8"/>
      <c r="Q543" s="8"/>
    </row>
    <row r="544" spans="1:20" ht="10.5" outlineLevel="3" x14ac:dyDescent="0.15">
      <c r="A544" s="71" t="s">
        <v>245</v>
      </c>
      <c r="B544" s="101">
        <v>4</v>
      </c>
      <c r="C544" s="102"/>
      <c r="D544" s="103" t="s">
        <v>355</v>
      </c>
      <c r="E544" s="103"/>
      <c r="F544" s="104" t="s">
        <v>246</v>
      </c>
      <c r="G544" s="103"/>
      <c r="H544" s="105"/>
      <c r="I544" s="106"/>
      <c r="J544" s="73">
        <f>SUBTOTAL(9,J545:J546)</f>
        <v>0</v>
      </c>
      <c r="K544" s="105"/>
      <c r="L544" s="74">
        <f>SUBTOTAL(9,L545:L546)</f>
        <v>0</v>
      </c>
      <c r="M544" s="105"/>
      <c r="N544" s="74">
        <f>SUBTOTAL(9,N545:N546)</f>
        <v>0</v>
      </c>
      <c r="O544" s="107"/>
      <c r="P544" s="73">
        <f>SUBTOTAL(9,P545:P546)</f>
        <v>0</v>
      </c>
      <c r="Q544" s="73">
        <f>SUBTOTAL(9,Q545:Q546)</f>
        <v>0</v>
      </c>
      <c r="R544" s="6"/>
      <c r="S544" s="8"/>
      <c r="T544" s="8"/>
    </row>
    <row r="545" spans="1:20" ht="11.25" outlineLevel="4" x14ac:dyDescent="0.2">
      <c r="A545" s="10"/>
      <c r="B545" s="108"/>
      <c r="C545" s="109">
        <v>383</v>
      </c>
      <c r="D545" s="110" t="s">
        <v>438</v>
      </c>
      <c r="E545" s="111" t="s">
        <v>842</v>
      </c>
      <c r="F545" s="112" t="s">
        <v>841</v>
      </c>
      <c r="G545" s="110" t="s">
        <v>670</v>
      </c>
      <c r="H545" s="113">
        <v>22.4</v>
      </c>
      <c r="I545" s="125"/>
      <c r="J545" s="115">
        <f>H545*I545</f>
        <v>0</v>
      </c>
      <c r="K545" s="113"/>
      <c r="L545" s="113">
        <f>H545*K545</f>
        <v>0</v>
      </c>
      <c r="M545" s="113"/>
      <c r="N545" s="113">
        <f>H545*M545</f>
        <v>0</v>
      </c>
      <c r="O545" s="115">
        <v>21</v>
      </c>
      <c r="P545" s="115">
        <f>J545*(O545/100)</f>
        <v>0</v>
      </c>
      <c r="Q545" s="115">
        <f>J545+P545</f>
        <v>0</v>
      </c>
      <c r="R545" s="8"/>
      <c r="S545" s="8"/>
      <c r="T545" s="8"/>
    </row>
    <row r="546" spans="1:20" outlineLevel="4" x14ac:dyDescent="0.15">
      <c r="B546" s="6"/>
      <c r="C546" s="6"/>
      <c r="D546" s="6"/>
      <c r="E546" s="6"/>
      <c r="F546" s="6"/>
      <c r="G546" s="6"/>
      <c r="H546" s="6"/>
      <c r="I546" s="8"/>
      <c r="J546" s="8"/>
      <c r="K546" s="6"/>
      <c r="L546" s="6"/>
      <c r="M546" s="6"/>
      <c r="N546" s="6"/>
      <c r="O546" s="6"/>
      <c r="P546" s="8"/>
      <c r="Q546" s="8"/>
    </row>
    <row r="547" spans="1:20" ht="21" outlineLevel="3" x14ac:dyDescent="0.15">
      <c r="A547" s="71" t="s">
        <v>247</v>
      </c>
      <c r="B547" s="101">
        <v>4</v>
      </c>
      <c r="C547" s="102"/>
      <c r="D547" s="103" t="s">
        <v>355</v>
      </c>
      <c r="E547" s="103"/>
      <c r="F547" s="104" t="s">
        <v>248</v>
      </c>
      <c r="G547" s="103"/>
      <c r="H547" s="105"/>
      <c r="I547" s="106"/>
      <c r="J547" s="73">
        <f>SUBTOTAL(9,J548:J550)</f>
        <v>0</v>
      </c>
      <c r="K547" s="105"/>
      <c r="L547" s="74">
        <f>SUBTOTAL(9,L548:L550)</f>
        <v>0</v>
      </c>
      <c r="M547" s="105"/>
      <c r="N547" s="74">
        <f>SUBTOTAL(9,N548:N550)</f>
        <v>0</v>
      </c>
      <c r="O547" s="107"/>
      <c r="P547" s="73">
        <f>SUBTOTAL(9,P548:P550)</f>
        <v>0</v>
      </c>
      <c r="Q547" s="73">
        <f>SUBTOTAL(9,Q548:Q550)</f>
        <v>0</v>
      </c>
      <c r="R547" s="6"/>
      <c r="S547" s="8"/>
      <c r="T547" s="8"/>
    </row>
    <row r="548" spans="1:20" ht="22.5" outlineLevel="4" x14ac:dyDescent="0.2">
      <c r="A548" s="10"/>
      <c r="B548" s="108"/>
      <c r="C548" s="109">
        <v>384</v>
      </c>
      <c r="D548" s="110" t="s">
        <v>438</v>
      </c>
      <c r="E548" s="111" t="s">
        <v>843</v>
      </c>
      <c r="F548" s="112" t="s">
        <v>844</v>
      </c>
      <c r="G548" s="110" t="s">
        <v>670</v>
      </c>
      <c r="H548" s="113">
        <v>6.4</v>
      </c>
      <c r="I548" s="125"/>
      <c r="J548" s="115">
        <f>H548*I548</f>
        <v>0</v>
      </c>
      <c r="K548" s="113"/>
      <c r="L548" s="113">
        <f>H548*K548</f>
        <v>0</v>
      </c>
      <c r="M548" s="113"/>
      <c r="N548" s="113">
        <f>H548*M548</f>
        <v>0</v>
      </c>
      <c r="O548" s="115">
        <v>21</v>
      </c>
      <c r="P548" s="115">
        <f>J548*(O548/100)</f>
        <v>0</v>
      </c>
      <c r="Q548" s="115">
        <f>J548+P548</f>
        <v>0</v>
      </c>
      <c r="R548" s="8"/>
      <c r="S548" s="8"/>
      <c r="T548" s="8"/>
    </row>
    <row r="549" spans="1:20" ht="11.25" outlineLevel="4" x14ac:dyDescent="0.2">
      <c r="A549" s="10"/>
      <c r="B549" s="108"/>
      <c r="C549" s="109">
        <v>385</v>
      </c>
      <c r="D549" s="110" t="s">
        <v>438</v>
      </c>
      <c r="E549" s="111" t="s">
        <v>845</v>
      </c>
      <c r="F549" s="112" t="s">
        <v>846</v>
      </c>
      <c r="G549" s="110" t="s">
        <v>670</v>
      </c>
      <c r="H549" s="113">
        <v>5.6</v>
      </c>
      <c r="I549" s="125"/>
      <c r="J549" s="115">
        <f>H549*I549</f>
        <v>0</v>
      </c>
      <c r="K549" s="113"/>
      <c r="L549" s="113">
        <f>H549*K549</f>
        <v>0</v>
      </c>
      <c r="M549" s="113"/>
      <c r="N549" s="113">
        <f>H549*M549</f>
        <v>0</v>
      </c>
      <c r="O549" s="115">
        <v>21</v>
      </c>
      <c r="P549" s="115">
        <f>J549*(O549/100)</f>
        <v>0</v>
      </c>
      <c r="Q549" s="115">
        <f>J549+P549</f>
        <v>0</v>
      </c>
      <c r="R549" s="8"/>
      <c r="S549" s="8"/>
      <c r="T549" s="8"/>
    </row>
    <row r="550" spans="1:20" outlineLevel="4" x14ac:dyDescent="0.15">
      <c r="B550" s="6"/>
      <c r="C550" s="6"/>
      <c r="D550" s="6"/>
      <c r="E550" s="6"/>
      <c r="F550" s="6"/>
      <c r="G550" s="6"/>
      <c r="H550" s="6"/>
      <c r="I550" s="8"/>
      <c r="J550" s="8"/>
      <c r="K550" s="6"/>
      <c r="L550" s="6"/>
      <c r="M550" s="6"/>
      <c r="N550" s="6"/>
      <c r="O550" s="6"/>
      <c r="P550" s="8"/>
      <c r="Q550" s="8"/>
    </row>
    <row r="551" spans="1:20" ht="21" outlineLevel="3" x14ac:dyDescent="0.15">
      <c r="A551" s="71" t="s">
        <v>249</v>
      </c>
      <c r="B551" s="101">
        <v>4</v>
      </c>
      <c r="C551" s="102"/>
      <c r="D551" s="103" t="s">
        <v>355</v>
      </c>
      <c r="E551" s="103"/>
      <c r="F551" s="104" t="s">
        <v>250</v>
      </c>
      <c r="G551" s="103"/>
      <c r="H551" s="105"/>
      <c r="I551" s="106"/>
      <c r="J551" s="73">
        <f>SUBTOTAL(9,J552:J554)</f>
        <v>0</v>
      </c>
      <c r="K551" s="105"/>
      <c r="L551" s="74">
        <f>SUBTOTAL(9,L552:L554)</f>
        <v>0</v>
      </c>
      <c r="M551" s="105"/>
      <c r="N551" s="74">
        <f>SUBTOTAL(9,N552:N554)</f>
        <v>0</v>
      </c>
      <c r="O551" s="107"/>
      <c r="P551" s="73">
        <f>SUBTOTAL(9,P552:P554)</f>
        <v>0</v>
      </c>
      <c r="Q551" s="73">
        <f>SUBTOTAL(9,Q552:Q554)</f>
        <v>0</v>
      </c>
      <c r="R551" s="6"/>
      <c r="S551" s="8"/>
      <c r="T551" s="8"/>
    </row>
    <row r="552" spans="1:20" ht="22.5" outlineLevel="4" x14ac:dyDescent="0.2">
      <c r="A552" s="10"/>
      <c r="B552" s="108"/>
      <c r="C552" s="109">
        <v>386</v>
      </c>
      <c r="D552" s="110" t="s">
        <v>438</v>
      </c>
      <c r="E552" s="111" t="s">
        <v>847</v>
      </c>
      <c r="F552" s="112" t="s">
        <v>848</v>
      </c>
      <c r="G552" s="110" t="s">
        <v>670</v>
      </c>
      <c r="H552" s="113">
        <v>3</v>
      </c>
      <c r="I552" s="125"/>
      <c r="J552" s="115">
        <f>H552*I552</f>
        <v>0</v>
      </c>
      <c r="K552" s="113"/>
      <c r="L552" s="113">
        <f>H552*K552</f>
        <v>0</v>
      </c>
      <c r="M552" s="113"/>
      <c r="N552" s="113">
        <f>H552*M552</f>
        <v>0</v>
      </c>
      <c r="O552" s="115">
        <v>21</v>
      </c>
      <c r="P552" s="115">
        <f>J552*(O552/100)</f>
        <v>0</v>
      </c>
      <c r="Q552" s="115">
        <f>J552+P552</f>
        <v>0</v>
      </c>
      <c r="R552" s="8"/>
      <c r="S552" s="8"/>
      <c r="T552" s="8"/>
    </row>
    <row r="553" spans="1:20" ht="22.5" outlineLevel="4" x14ac:dyDescent="0.2">
      <c r="A553" s="10"/>
      <c r="B553" s="108"/>
      <c r="C553" s="109">
        <v>387</v>
      </c>
      <c r="D553" s="110" t="s">
        <v>438</v>
      </c>
      <c r="E553" s="111" t="s">
        <v>849</v>
      </c>
      <c r="F553" s="112" t="s">
        <v>850</v>
      </c>
      <c r="G553" s="110" t="s">
        <v>670</v>
      </c>
      <c r="H553" s="113">
        <v>3.4</v>
      </c>
      <c r="I553" s="125"/>
      <c r="J553" s="115">
        <f>H553*I553</f>
        <v>0</v>
      </c>
      <c r="K553" s="113"/>
      <c r="L553" s="113">
        <f>H553*K553</f>
        <v>0</v>
      </c>
      <c r="M553" s="113"/>
      <c r="N553" s="113">
        <f>H553*M553</f>
        <v>0</v>
      </c>
      <c r="O553" s="115">
        <v>21</v>
      </c>
      <c r="P553" s="115">
        <f>J553*(O553/100)</f>
        <v>0</v>
      </c>
      <c r="Q553" s="115">
        <f>J553+P553</f>
        <v>0</v>
      </c>
      <c r="R553" s="8"/>
      <c r="S553" s="8"/>
      <c r="T553" s="8"/>
    </row>
    <row r="554" spans="1:20" outlineLevel="4" x14ac:dyDescent="0.15">
      <c r="B554" s="6"/>
      <c r="C554" s="6"/>
      <c r="D554" s="6"/>
      <c r="E554" s="6"/>
      <c r="F554" s="6"/>
      <c r="G554" s="6"/>
      <c r="H554" s="6"/>
      <c r="I554" s="8"/>
      <c r="J554" s="8"/>
      <c r="K554" s="6"/>
      <c r="L554" s="6"/>
      <c r="M554" s="6"/>
      <c r="N554" s="6"/>
      <c r="O554" s="6"/>
      <c r="P554" s="8"/>
      <c r="Q554" s="8"/>
    </row>
    <row r="555" spans="1:20" ht="10.5" outlineLevel="3" x14ac:dyDescent="0.15">
      <c r="A555" s="71" t="s">
        <v>251</v>
      </c>
      <c r="B555" s="101">
        <v>4</v>
      </c>
      <c r="C555" s="102"/>
      <c r="D555" s="103" t="s">
        <v>355</v>
      </c>
      <c r="E555" s="103"/>
      <c r="F555" s="104" t="s">
        <v>252</v>
      </c>
      <c r="G555" s="103"/>
      <c r="H555" s="105"/>
      <c r="I555" s="106"/>
      <c r="J555" s="73">
        <f>SUBTOTAL(9,J556:J560)</f>
        <v>0</v>
      </c>
      <c r="K555" s="105"/>
      <c r="L555" s="74">
        <f>SUBTOTAL(9,L556:L560)</f>
        <v>0</v>
      </c>
      <c r="M555" s="105"/>
      <c r="N555" s="74">
        <f>SUBTOTAL(9,N556:N560)</f>
        <v>0</v>
      </c>
      <c r="O555" s="107"/>
      <c r="P555" s="73">
        <f>SUBTOTAL(9,P556:P560)</f>
        <v>0</v>
      </c>
      <c r="Q555" s="73">
        <f>SUBTOTAL(9,Q556:Q560)</f>
        <v>0</v>
      </c>
      <c r="R555" s="6"/>
      <c r="S555" s="8"/>
      <c r="T555" s="8"/>
    </row>
    <row r="556" spans="1:20" ht="11.25" outlineLevel="4" x14ac:dyDescent="0.2">
      <c r="A556" s="10"/>
      <c r="B556" s="108"/>
      <c r="C556" s="109">
        <v>388</v>
      </c>
      <c r="D556" s="110" t="s">
        <v>438</v>
      </c>
      <c r="E556" s="111" t="s">
        <v>849</v>
      </c>
      <c r="F556" s="112" t="s">
        <v>851</v>
      </c>
      <c r="G556" s="110" t="s">
        <v>670</v>
      </c>
      <c r="H556" s="113">
        <v>1.2</v>
      </c>
      <c r="I556" s="125"/>
      <c r="J556" s="115">
        <f>H556*I556</f>
        <v>0</v>
      </c>
      <c r="K556" s="113"/>
      <c r="L556" s="113">
        <f>H556*K556</f>
        <v>0</v>
      </c>
      <c r="M556" s="113"/>
      <c r="N556" s="113">
        <f>H556*M556</f>
        <v>0</v>
      </c>
      <c r="O556" s="115">
        <v>21</v>
      </c>
      <c r="P556" s="115">
        <f>J556*(O556/100)</f>
        <v>0</v>
      </c>
      <c r="Q556" s="115">
        <f>J556+P556</f>
        <v>0</v>
      </c>
      <c r="R556" s="8"/>
      <c r="S556" s="8"/>
      <c r="T556" s="8"/>
    </row>
    <row r="557" spans="1:20" ht="22.5" outlineLevel="4" x14ac:dyDescent="0.2">
      <c r="A557" s="10"/>
      <c r="B557" s="108"/>
      <c r="C557" s="109">
        <v>389</v>
      </c>
      <c r="D557" s="110" t="s">
        <v>438</v>
      </c>
      <c r="E557" s="111" t="s">
        <v>852</v>
      </c>
      <c r="F557" s="112" t="s">
        <v>853</v>
      </c>
      <c r="G557" s="110" t="s">
        <v>670</v>
      </c>
      <c r="H557" s="113">
        <v>14.8</v>
      </c>
      <c r="I557" s="125"/>
      <c r="J557" s="115">
        <f>H557*I557</f>
        <v>0</v>
      </c>
      <c r="K557" s="113"/>
      <c r="L557" s="113">
        <f>H557*K557</f>
        <v>0</v>
      </c>
      <c r="M557" s="113"/>
      <c r="N557" s="113">
        <f>H557*M557</f>
        <v>0</v>
      </c>
      <c r="O557" s="115">
        <v>21</v>
      </c>
      <c r="P557" s="115">
        <f>J557*(O557/100)</f>
        <v>0</v>
      </c>
      <c r="Q557" s="115">
        <f>J557+P557</f>
        <v>0</v>
      </c>
      <c r="R557" s="8"/>
      <c r="S557" s="8"/>
      <c r="T557" s="8"/>
    </row>
    <row r="558" spans="1:20" ht="11.25" outlineLevel="4" x14ac:dyDescent="0.2">
      <c r="A558" s="10"/>
      <c r="B558" s="108"/>
      <c r="C558" s="109">
        <v>390</v>
      </c>
      <c r="D558" s="110" t="s">
        <v>438</v>
      </c>
      <c r="E558" s="111" t="s">
        <v>854</v>
      </c>
      <c r="F558" s="112" t="s">
        <v>855</v>
      </c>
      <c r="G558" s="110" t="s">
        <v>670</v>
      </c>
      <c r="H558" s="113">
        <v>12.4</v>
      </c>
      <c r="I558" s="125"/>
      <c r="J558" s="115">
        <f>H558*I558</f>
        <v>0</v>
      </c>
      <c r="K558" s="113"/>
      <c r="L558" s="113">
        <f>H558*K558</f>
        <v>0</v>
      </c>
      <c r="M558" s="113"/>
      <c r="N558" s="113">
        <f>H558*M558</f>
        <v>0</v>
      </c>
      <c r="O558" s="115">
        <v>21</v>
      </c>
      <c r="P558" s="115">
        <f>J558*(O558/100)</f>
        <v>0</v>
      </c>
      <c r="Q558" s="115">
        <f>J558+P558</f>
        <v>0</v>
      </c>
      <c r="R558" s="8"/>
      <c r="S558" s="8"/>
      <c r="T558" s="8"/>
    </row>
    <row r="559" spans="1:20" ht="22.5" outlineLevel="4" x14ac:dyDescent="0.2">
      <c r="A559" s="10"/>
      <c r="B559" s="108"/>
      <c r="C559" s="109">
        <v>391</v>
      </c>
      <c r="D559" s="110" t="s">
        <v>438</v>
      </c>
      <c r="E559" s="111" t="s">
        <v>856</v>
      </c>
      <c r="F559" s="112" t="s">
        <v>857</v>
      </c>
      <c r="G559" s="110" t="s">
        <v>670</v>
      </c>
      <c r="H559" s="113">
        <v>6.2</v>
      </c>
      <c r="I559" s="125"/>
      <c r="J559" s="115">
        <f>H559*I559</f>
        <v>0</v>
      </c>
      <c r="K559" s="113"/>
      <c r="L559" s="113">
        <f>H559*K559</f>
        <v>0</v>
      </c>
      <c r="M559" s="113"/>
      <c r="N559" s="113">
        <f>H559*M559</f>
        <v>0</v>
      </c>
      <c r="O559" s="115">
        <v>21</v>
      </c>
      <c r="P559" s="115">
        <f>J559*(O559/100)</f>
        <v>0</v>
      </c>
      <c r="Q559" s="115">
        <f>J559+P559</f>
        <v>0</v>
      </c>
      <c r="R559" s="8"/>
      <c r="S559" s="8"/>
      <c r="T559" s="8"/>
    </row>
    <row r="560" spans="1:20" outlineLevel="4" x14ac:dyDescent="0.15">
      <c r="B560" s="6"/>
      <c r="C560" s="6"/>
      <c r="D560" s="6"/>
      <c r="E560" s="6"/>
      <c r="F560" s="6"/>
      <c r="G560" s="6"/>
      <c r="H560" s="6"/>
      <c r="I560" s="8"/>
      <c r="J560" s="8"/>
      <c r="K560" s="6"/>
      <c r="L560" s="6"/>
      <c r="M560" s="6"/>
      <c r="N560" s="6"/>
      <c r="O560" s="6"/>
      <c r="P560" s="8"/>
      <c r="Q560" s="8"/>
    </row>
    <row r="561" spans="1:20" ht="10.5" outlineLevel="3" x14ac:dyDescent="0.15">
      <c r="A561" s="71" t="s">
        <v>253</v>
      </c>
      <c r="B561" s="101">
        <v>4</v>
      </c>
      <c r="C561" s="102"/>
      <c r="D561" s="103" t="s">
        <v>355</v>
      </c>
      <c r="E561" s="103"/>
      <c r="F561" s="104" t="s">
        <v>254</v>
      </c>
      <c r="G561" s="103"/>
      <c r="H561" s="105"/>
      <c r="I561" s="106"/>
      <c r="J561" s="73">
        <f>SUBTOTAL(9,J562:J564)</f>
        <v>0</v>
      </c>
      <c r="K561" s="105"/>
      <c r="L561" s="74">
        <f>SUBTOTAL(9,L562:L564)</f>
        <v>0</v>
      </c>
      <c r="M561" s="105"/>
      <c r="N561" s="74">
        <f>SUBTOTAL(9,N562:N564)</f>
        <v>0</v>
      </c>
      <c r="O561" s="107"/>
      <c r="P561" s="73">
        <f>SUBTOTAL(9,P562:P564)</f>
        <v>0</v>
      </c>
      <c r="Q561" s="73">
        <f>SUBTOTAL(9,Q562:Q564)</f>
        <v>0</v>
      </c>
      <c r="R561" s="6"/>
      <c r="S561" s="8"/>
      <c r="T561" s="8"/>
    </row>
    <row r="562" spans="1:20" ht="22.5" outlineLevel="4" x14ac:dyDescent="0.2">
      <c r="A562" s="10"/>
      <c r="B562" s="108"/>
      <c r="C562" s="109">
        <v>392</v>
      </c>
      <c r="D562" s="110" t="s">
        <v>438</v>
      </c>
      <c r="E562" s="111" t="s">
        <v>858</v>
      </c>
      <c r="F562" s="112" t="s">
        <v>859</v>
      </c>
      <c r="G562" s="110" t="s">
        <v>670</v>
      </c>
      <c r="H562" s="113">
        <v>11.2</v>
      </c>
      <c r="I562" s="125"/>
      <c r="J562" s="115">
        <f>H562*I562</f>
        <v>0</v>
      </c>
      <c r="K562" s="113"/>
      <c r="L562" s="113">
        <f>H562*K562</f>
        <v>0</v>
      </c>
      <c r="M562" s="113"/>
      <c r="N562" s="113">
        <f>H562*M562</f>
        <v>0</v>
      </c>
      <c r="O562" s="115">
        <v>21</v>
      </c>
      <c r="P562" s="115">
        <f>J562*(O562/100)</f>
        <v>0</v>
      </c>
      <c r="Q562" s="115">
        <f>J562+P562</f>
        <v>0</v>
      </c>
      <c r="R562" s="8"/>
      <c r="S562" s="8"/>
      <c r="T562" s="8"/>
    </row>
    <row r="563" spans="1:20" ht="11.25" outlineLevel="4" x14ac:dyDescent="0.2">
      <c r="A563" s="10"/>
      <c r="B563" s="108"/>
      <c r="C563" s="109">
        <v>393</v>
      </c>
      <c r="D563" s="110" t="s">
        <v>438</v>
      </c>
      <c r="E563" s="111" t="s">
        <v>860</v>
      </c>
      <c r="F563" s="112" t="s">
        <v>861</v>
      </c>
      <c r="G563" s="110" t="s">
        <v>670</v>
      </c>
      <c r="H563" s="113">
        <v>5.8</v>
      </c>
      <c r="I563" s="125"/>
      <c r="J563" s="115">
        <f>H563*I563</f>
        <v>0</v>
      </c>
      <c r="K563" s="113"/>
      <c r="L563" s="113">
        <f>H563*K563</f>
        <v>0</v>
      </c>
      <c r="M563" s="113"/>
      <c r="N563" s="113">
        <f>H563*M563</f>
        <v>0</v>
      </c>
      <c r="O563" s="115">
        <v>21</v>
      </c>
      <c r="P563" s="115">
        <f>J563*(O563/100)</f>
        <v>0</v>
      </c>
      <c r="Q563" s="115">
        <f>J563+P563</f>
        <v>0</v>
      </c>
      <c r="R563" s="8"/>
      <c r="S563" s="8"/>
      <c r="T563" s="8"/>
    </row>
    <row r="564" spans="1:20" outlineLevel="4" x14ac:dyDescent="0.15">
      <c r="B564" s="6"/>
      <c r="C564" s="6"/>
      <c r="D564" s="6"/>
      <c r="E564" s="6"/>
      <c r="F564" s="6"/>
      <c r="G564" s="6"/>
      <c r="H564" s="6"/>
      <c r="I564" s="8"/>
      <c r="J564" s="8"/>
      <c r="K564" s="6"/>
      <c r="L564" s="6"/>
      <c r="M564" s="6"/>
      <c r="N564" s="6"/>
      <c r="O564" s="6"/>
      <c r="P564" s="8"/>
      <c r="Q564" s="8"/>
    </row>
    <row r="565" spans="1:20" ht="10.5" outlineLevel="3" x14ac:dyDescent="0.15">
      <c r="A565" s="71" t="s">
        <v>255</v>
      </c>
      <c r="B565" s="101">
        <v>4</v>
      </c>
      <c r="C565" s="102"/>
      <c r="D565" s="103" t="s">
        <v>355</v>
      </c>
      <c r="E565" s="103"/>
      <c r="F565" s="104" t="s">
        <v>256</v>
      </c>
      <c r="G565" s="103"/>
      <c r="H565" s="105"/>
      <c r="I565" s="106"/>
      <c r="J565" s="73">
        <f>SUBTOTAL(9,J566:J568)</f>
        <v>0</v>
      </c>
      <c r="K565" s="105"/>
      <c r="L565" s="74">
        <f>SUBTOTAL(9,L566:L568)</f>
        <v>0</v>
      </c>
      <c r="M565" s="105"/>
      <c r="N565" s="74">
        <f>SUBTOTAL(9,N566:N568)</f>
        <v>0</v>
      </c>
      <c r="O565" s="107"/>
      <c r="P565" s="73">
        <f>SUBTOTAL(9,P566:P568)</f>
        <v>0</v>
      </c>
      <c r="Q565" s="73">
        <f>SUBTOTAL(9,Q566:Q568)</f>
        <v>0</v>
      </c>
      <c r="R565" s="6"/>
      <c r="S565" s="8"/>
      <c r="T565" s="8"/>
    </row>
    <row r="566" spans="1:20" ht="22.5" outlineLevel="4" x14ac:dyDescent="0.2">
      <c r="A566" s="10"/>
      <c r="B566" s="108"/>
      <c r="C566" s="109">
        <v>394</v>
      </c>
      <c r="D566" s="110" t="s">
        <v>438</v>
      </c>
      <c r="E566" s="111" t="s">
        <v>862</v>
      </c>
      <c r="F566" s="112" t="s">
        <v>863</v>
      </c>
      <c r="G566" s="110" t="s">
        <v>670</v>
      </c>
      <c r="H566" s="113">
        <v>8.6</v>
      </c>
      <c r="I566" s="125"/>
      <c r="J566" s="115">
        <f>H566*I566</f>
        <v>0</v>
      </c>
      <c r="K566" s="113"/>
      <c r="L566" s="113">
        <f>H566*K566</f>
        <v>0</v>
      </c>
      <c r="M566" s="113"/>
      <c r="N566" s="113">
        <f>H566*M566</f>
        <v>0</v>
      </c>
      <c r="O566" s="115">
        <v>21</v>
      </c>
      <c r="P566" s="115">
        <f>J566*(O566/100)</f>
        <v>0</v>
      </c>
      <c r="Q566" s="115">
        <f>J566+P566</f>
        <v>0</v>
      </c>
      <c r="R566" s="8"/>
      <c r="S566" s="8"/>
      <c r="T566" s="8"/>
    </row>
    <row r="567" spans="1:20" ht="11.25" outlineLevel="4" x14ac:dyDescent="0.2">
      <c r="A567" s="10"/>
      <c r="B567" s="108"/>
      <c r="C567" s="109">
        <v>395</v>
      </c>
      <c r="D567" s="110" t="s">
        <v>438</v>
      </c>
      <c r="E567" s="111" t="s">
        <v>864</v>
      </c>
      <c r="F567" s="112" t="s">
        <v>865</v>
      </c>
      <c r="G567" s="110" t="s">
        <v>670</v>
      </c>
      <c r="H567" s="113">
        <v>6.4</v>
      </c>
      <c r="I567" s="125"/>
      <c r="J567" s="115">
        <f>H567*I567</f>
        <v>0</v>
      </c>
      <c r="K567" s="113"/>
      <c r="L567" s="113">
        <f>H567*K567</f>
        <v>0</v>
      </c>
      <c r="M567" s="113"/>
      <c r="N567" s="113">
        <f>H567*M567</f>
        <v>0</v>
      </c>
      <c r="O567" s="115">
        <v>21</v>
      </c>
      <c r="P567" s="115">
        <f>J567*(O567/100)</f>
        <v>0</v>
      </c>
      <c r="Q567" s="115">
        <f>J567+P567</f>
        <v>0</v>
      </c>
      <c r="R567" s="8"/>
      <c r="S567" s="8"/>
      <c r="T567" s="8"/>
    </row>
    <row r="568" spans="1:20" outlineLevel="4" x14ac:dyDescent="0.15">
      <c r="B568" s="6"/>
      <c r="C568" s="6"/>
      <c r="D568" s="6"/>
      <c r="E568" s="6"/>
      <c r="F568" s="6"/>
      <c r="G568" s="6"/>
      <c r="H568" s="6"/>
      <c r="I568" s="8"/>
      <c r="J568" s="8"/>
      <c r="K568" s="6"/>
      <c r="L568" s="6"/>
      <c r="M568" s="6"/>
      <c r="N568" s="6"/>
      <c r="O568" s="6"/>
      <c r="P568" s="8"/>
      <c r="Q568" s="8"/>
    </row>
    <row r="569" spans="1:20" ht="10.5" outlineLevel="3" x14ac:dyDescent="0.15">
      <c r="A569" s="71" t="s">
        <v>257</v>
      </c>
      <c r="B569" s="101">
        <v>4</v>
      </c>
      <c r="C569" s="102"/>
      <c r="D569" s="103" t="s">
        <v>355</v>
      </c>
      <c r="E569" s="103"/>
      <c r="F569" s="104" t="s">
        <v>258</v>
      </c>
      <c r="G569" s="103"/>
      <c r="H569" s="105"/>
      <c r="I569" s="106"/>
      <c r="J569" s="73">
        <f>SUBTOTAL(9,J570:J572)</f>
        <v>0</v>
      </c>
      <c r="K569" s="105"/>
      <c r="L569" s="74">
        <f>SUBTOTAL(9,L570:L572)</f>
        <v>0</v>
      </c>
      <c r="M569" s="105"/>
      <c r="N569" s="74">
        <f>SUBTOTAL(9,N570:N572)</f>
        <v>0</v>
      </c>
      <c r="O569" s="107"/>
      <c r="P569" s="73">
        <f>SUBTOTAL(9,P570:P572)</f>
        <v>0</v>
      </c>
      <c r="Q569" s="73">
        <f>SUBTOTAL(9,Q570:Q572)</f>
        <v>0</v>
      </c>
      <c r="R569" s="6"/>
      <c r="S569" s="8"/>
      <c r="T569" s="8"/>
    </row>
    <row r="570" spans="1:20" ht="11.25" outlineLevel="4" x14ac:dyDescent="0.2">
      <c r="A570" s="10"/>
      <c r="B570" s="108"/>
      <c r="C570" s="109">
        <v>396</v>
      </c>
      <c r="D570" s="110" t="s">
        <v>438</v>
      </c>
      <c r="E570" s="111" t="s">
        <v>866</v>
      </c>
      <c r="F570" s="112" t="s">
        <v>867</v>
      </c>
      <c r="G570" s="110" t="s">
        <v>670</v>
      </c>
      <c r="H570" s="113">
        <v>16</v>
      </c>
      <c r="I570" s="125"/>
      <c r="J570" s="115">
        <f>H570*I570</f>
        <v>0</v>
      </c>
      <c r="K570" s="113"/>
      <c r="L570" s="113">
        <f>H570*K570</f>
        <v>0</v>
      </c>
      <c r="M570" s="113"/>
      <c r="N570" s="113">
        <f>H570*M570</f>
        <v>0</v>
      </c>
      <c r="O570" s="115">
        <v>21</v>
      </c>
      <c r="P570" s="115">
        <f>J570*(O570/100)</f>
        <v>0</v>
      </c>
      <c r="Q570" s="115">
        <f>J570+P570</f>
        <v>0</v>
      </c>
      <c r="R570" s="8"/>
      <c r="S570" s="8"/>
      <c r="T570" s="8"/>
    </row>
    <row r="571" spans="1:20" ht="22.5" outlineLevel="4" x14ac:dyDescent="0.2">
      <c r="A571" s="10"/>
      <c r="B571" s="108"/>
      <c r="C571" s="109">
        <v>397</v>
      </c>
      <c r="D571" s="110" t="s">
        <v>438</v>
      </c>
      <c r="E571" s="111" t="s">
        <v>868</v>
      </c>
      <c r="F571" s="112" t="s">
        <v>869</v>
      </c>
      <c r="G571" s="110" t="s">
        <v>670</v>
      </c>
      <c r="H571" s="113">
        <v>18</v>
      </c>
      <c r="I571" s="125"/>
      <c r="J571" s="115">
        <f>H571*I571</f>
        <v>0</v>
      </c>
      <c r="K571" s="113"/>
      <c r="L571" s="113">
        <f>H571*K571</f>
        <v>0</v>
      </c>
      <c r="M571" s="113"/>
      <c r="N571" s="113">
        <f>H571*M571</f>
        <v>0</v>
      </c>
      <c r="O571" s="115">
        <v>21</v>
      </c>
      <c r="P571" s="115">
        <f>J571*(O571/100)</f>
        <v>0</v>
      </c>
      <c r="Q571" s="115">
        <f>J571+P571</f>
        <v>0</v>
      </c>
      <c r="R571" s="8"/>
      <c r="S571" s="8"/>
      <c r="T571" s="8"/>
    </row>
    <row r="572" spans="1:20" outlineLevel="4" x14ac:dyDescent="0.15">
      <c r="B572" s="6"/>
      <c r="C572" s="6"/>
      <c r="D572" s="6"/>
      <c r="E572" s="6"/>
      <c r="F572" s="6"/>
      <c r="G572" s="6"/>
      <c r="H572" s="6"/>
      <c r="I572" s="8"/>
      <c r="J572" s="8"/>
      <c r="K572" s="6"/>
      <c r="L572" s="6"/>
      <c r="M572" s="6"/>
      <c r="N572" s="6"/>
      <c r="O572" s="6"/>
      <c r="P572" s="8"/>
      <c r="Q572" s="8"/>
    </row>
    <row r="573" spans="1:20" ht="10.5" outlineLevel="3" x14ac:dyDescent="0.15">
      <c r="A573" s="71" t="s">
        <v>259</v>
      </c>
      <c r="B573" s="101">
        <v>4</v>
      </c>
      <c r="C573" s="102"/>
      <c r="D573" s="103" t="s">
        <v>355</v>
      </c>
      <c r="E573" s="103"/>
      <c r="F573" s="104" t="s">
        <v>260</v>
      </c>
      <c r="G573" s="103"/>
      <c r="H573" s="105"/>
      <c r="I573" s="106"/>
      <c r="J573" s="73">
        <f>SUBTOTAL(9,J574:J579)</f>
        <v>0</v>
      </c>
      <c r="K573" s="105"/>
      <c r="L573" s="74">
        <f>SUBTOTAL(9,L574:L579)</f>
        <v>0</v>
      </c>
      <c r="M573" s="105"/>
      <c r="N573" s="74">
        <f>SUBTOTAL(9,N574:N579)</f>
        <v>0</v>
      </c>
      <c r="O573" s="107"/>
      <c r="P573" s="73">
        <f>SUBTOTAL(9,P574:P579)</f>
        <v>0</v>
      </c>
      <c r="Q573" s="73">
        <f>SUBTOTAL(9,Q574:Q579)</f>
        <v>0</v>
      </c>
      <c r="R573" s="6"/>
      <c r="S573" s="8"/>
      <c r="T573" s="8"/>
    </row>
    <row r="574" spans="1:20" ht="22.5" outlineLevel="4" x14ac:dyDescent="0.2">
      <c r="A574" s="10"/>
      <c r="B574" s="108"/>
      <c r="C574" s="109">
        <v>398</v>
      </c>
      <c r="D574" s="110" t="s">
        <v>438</v>
      </c>
      <c r="E574" s="111" t="s">
        <v>870</v>
      </c>
      <c r="F574" s="112" t="s">
        <v>871</v>
      </c>
      <c r="G574" s="110" t="s">
        <v>670</v>
      </c>
      <c r="H574" s="113">
        <v>8.4</v>
      </c>
      <c r="I574" s="125"/>
      <c r="J574" s="115">
        <f>H574*I574</f>
        <v>0</v>
      </c>
      <c r="K574" s="113"/>
      <c r="L574" s="113">
        <f>H574*K574</f>
        <v>0</v>
      </c>
      <c r="M574" s="113"/>
      <c r="N574" s="113">
        <f>H574*M574</f>
        <v>0</v>
      </c>
      <c r="O574" s="115">
        <v>21</v>
      </c>
      <c r="P574" s="115">
        <f>J574*(O574/100)</f>
        <v>0</v>
      </c>
      <c r="Q574" s="115">
        <f>J574+P574</f>
        <v>0</v>
      </c>
      <c r="R574" s="8"/>
      <c r="S574" s="8"/>
      <c r="T574" s="8"/>
    </row>
    <row r="575" spans="1:20" ht="22.5" outlineLevel="4" x14ac:dyDescent="0.2">
      <c r="A575" s="10"/>
      <c r="B575" s="108"/>
      <c r="C575" s="109">
        <v>399</v>
      </c>
      <c r="D575" s="110" t="s">
        <v>438</v>
      </c>
      <c r="E575" s="111" t="s">
        <v>872</v>
      </c>
      <c r="F575" s="112" t="s">
        <v>873</v>
      </c>
      <c r="G575" s="110" t="s">
        <v>670</v>
      </c>
      <c r="H575" s="113">
        <v>12.6</v>
      </c>
      <c r="I575" s="125"/>
      <c r="J575" s="115">
        <f>H575*I575</f>
        <v>0</v>
      </c>
      <c r="K575" s="113"/>
      <c r="L575" s="113">
        <f>H575*K575</f>
        <v>0</v>
      </c>
      <c r="M575" s="113"/>
      <c r="N575" s="113">
        <f>H575*M575</f>
        <v>0</v>
      </c>
      <c r="O575" s="115">
        <v>21</v>
      </c>
      <c r="P575" s="115">
        <f>J575*(O575/100)</f>
        <v>0</v>
      </c>
      <c r="Q575" s="115">
        <f>J575+P575</f>
        <v>0</v>
      </c>
      <c r="R575" s="8"/>
      <c r="S575" s="8"/>
      <c r="T575" s="8"/>
    </row>
    <row r="576" spans="1:20" ht="11.25" outlineLevel="4" x14ac:dyDescent="0.2">
      <c r="A576" s="10"/>
      <c r="B576" s="108"/>
      <c r="C576" s="109">
        <v>400</v>
      </c>
      <c r="D576" s="110" t="s">
        <v>438</v>
      </c>
      <c r="E576" s="111" t="s">
        <v>874</v>
      </c>
      <c r="F576" s="112" t="s">
        <v>875</v>
      </c>
      <c r="G576" s="110" t="s">
        <v>670</v>
      </c>
      <c r="H576" s="113">
        <v>13.8</v>
      </c>
      <c r="I576" s="125"/>
      <c r="J576" s="115">
        <f>H576*I576</f>
        <v>0</v>
      </c>
      <c r="K576" s="113"/>
      <c r="L576" s="113">
        <f>H576*K576</f>
        <v>0</v>
      </c>
      <c r="M576" s="113"/>
      <c r="N576" s="113">
        <f>H576*M576</f>
        <v>0</v>
      </c>
      <c r="O576" s="115">
        <v>21</v>
      </c>
      <c r="P576" s="115">
        <f>J576*(O576/100)</f>
        <v>0</v>
      </c>
      <c r="Q576" s="115">
        <f>J576+P576</f>
        <v>0</v>
      </c>
      <c r="R576" s="8"/>
      <c r="S576" s="8"/>
      <c r="T576" s="8"/>
    </row>
    <row r="577" spans="1:20" ht="22.5" outlineLevel="4" x14ac:dyDescent="0.2">
      <c r="A577" s="10"/>
      <c r="B577" s="108"/>
      <c r="C577" s="109">
        <v>401</v>
      </c>
      <c r="D577" s="110" t="s">
        <v>438</v>
      </c>
      <c r="E577" s="111" t="s">
        <v>876</v>
      </c>
      <c r="F577" s="112" t="s">
        <v>877</v>
      </c>
      <c r="G577" s="110" t="s">
        <v>670</v>
      </c>
      <c r="H577" s="113">
        <v>8.4</v>
      </c>
      <c r="I577" s="125"/>
      <c r="J577" s="115">
        <f>H577*I577</f>
        <v>0</v>
      </c>
      <c r="K577" s="113"/>
      <c r="L577" s="113">
        <f>H577*K577</f>
        <v>0</v>
      </c>
      <c r="M577" s="113"/>
      <c r="N577" s="113">
        <f>H577*M577</f>
        <v>0</v>
      </c>
      <c r="O577" s="115">
        <v>21</v>
      </c>
      <c r="P577" s="115">
        <f>J577*(O577/100)</f>
        <v>0</v>
      </c>
      <c r="Q577" s="115">
        <f>J577+P577</f>
        <v>0</v>
      </c>
      <c r="R577" s="8"/>
      <c r="S577" s="8"/>
      <c r="T577" s="8"/>
    </row>
    <row r="578" spans="1:20" ht="22.5" outlineLevel="4" x14ac:dyDescent="0.2">
      <c r="A578" s="10"/>
      <c r="B578" s="108"/>
      <c r="C578" s="109">
        <v>402</v>
      </c>
      <c r="D578" s="110" t="s">
        <v>438</v>
      </c>
      <c r="E578" s="111" t="s">
        <v>878</v>
      </c>
      <c r="F578" s="112" t="s">
        <v>879</v>
      </c>
      <c r="G578" s="110" t="s">
        <v>670</v>
      </c>
      <c r="H578" s="113">
        <v>28.6</v>
      </c>
      <c r="I578" s="125"/>
      <c r="J578" s="115">
        <f>H578*I578</f>
        <v>0</v>
      </c>
      <c r="K578" s="113"/>
      <c r="L578" s="113">
        <f>H578*K578</f>
        <v>0</v>
      </c>
      <c r="M578" s="113"/>
      <c r="N578" s="113">
        <f>H578*M578</f>
        <v>0</v>
      </c>
      <c r="O578" s="115">
        <v>21</v>
      </c>
      <c r="P578" s="115">
        <f>J578*(O578/100)</f>
        <v>0</v>
      </c>
      <c r="Q578" s="115">
        <f>J578+P578</f>
        <v>0</v>
      </c>
      <c r="R578" s="8"/>
      <c r="S578" s="8"/>
      <c r="T578" s="8"/>
    </row>
    <row r="579" spans="1:20" outlineLevel="4" x14ac:dyDescent="0.15">
      <c r="B579" s="6"/>
      <c r="C579" s="6"/>
      <c r="D579" s="6"/>
      <c r="E579" s="6"/>
      <c r="F579" s="6"/>
      <c r="G579" s="6"/>
      <c r="H579" s="6"/>
      <c r="I579" s="8"/>
      <c r="J579" s="8"/>
      <c r="K579" s="6"/>
      <c r="L579" s="6"/>
      <c r="M579" s="6"/>
      <c r="N579" s="6"/>
      <c r="O579" s="6"/>
      <c r="P579" s="8"/>
      <c r="Q579" s="8"/>
    </row>
    <row r="580" spans="1:20" ht="10.5" outlineLevel="3" x14ac:dyDescent="0.15">
      <c r="A580" s="71" t="s">
        <v>261</v>
      </c>
      <c r="B580" s="101">
        <v>4</v>
      </c>
      <c r="C580" s="102"/>
      <c r="D580" s="103" t="s">
        <v>355</v>
      </c>
      <c r="E580" s="103"/>
      <c r="F580" s="104" t="s">
        <v>262</v>
      </c>
      <c r="G580" s="103"/>
      <c r="H580" s="105"/>
      <c r="I580" s="106"/>
      <c r="J580" s="73">
        <f>SUBTOTAL(9,J581:J584)</f>
        <v>0</v>
      </c>
      <c r="K580" s="105"/>
      <c r="L580" s="74">
        <f>SUBTOTAL(9,L581:L584)</f>
        <v>0</v>
      </c>
      <c r="M580" s="105"/>
      <c r="N580" s="74">
        <f>SUBTOTAL(9,N581:N584)</f>
        <v>0</v>
      </c>
      <c r="O580" s="107"/>
      <c r="P580" s="73">
        <f>SUBTOTAL(9,P581:P584)</f>
        <v>0</v>
      </c>
      <c r="Q580" s="73">
        <f>SUBTOTAL(9,Q581:Q584)</f>
        <v>0</v>
      </c>
      <c r="R580" s="6"/>
      <c r="S580" s="8"/>
      <c r="T580" s="8"/>
    </row>
    <row r="581" spans="1:20" ht="22.5" outlineLevel="4" x14ac:dyDescent="0.2">
      <c r="A581" s="10"/>
      <c r="B581" s="108"/>
      <c r="C581" s="109">
        <v>403</v>
      </c>
      <c r="D581" s="110" t="s">
        <v>438</v>
      </c>
      <c r="E581" s="111" t="s">
        <v>880</v>
      </c>
      <c r="F581" s="112" t="s">
        <v>881</v>
      </c>
      <c r="G581" s="110" t="s">
        <v>670</v>
      </c>
      <c r="H581" s="113">
        <v>36.799999999999997</v>
      </c>
      <c r="I581" s="125"/>
      <c r="J581" s="115">
        <f>H581*I581</f>
        <v>0</v>
      </c>
      <c r="K581" s="113"/>
      <c r="L581" s="113">
        <f>H581*K581</f>
        <v>0</v>
      </c>
      <c r="M581" s="113"/>
      <c r="N581" s="113">
        <f>H581*M581</f>
        <v>0</v>
      </c>
      <c r="O581" s="115">
        <v>21</v>
      </c>
      <c r="P581" s="115">
        <f>J581*(O581/100)</f>
        <v>0</v>
      </c>
      <c r="Q581" s="115">
        <f>J581+P581</f>
        <v>0</v>
      </c>
      <c r="R581" s="8"/>
      <c r="S581" s="8"/>
      <c r="T581" s="8"/>
    </row>
    <row r="582" spans="1:20" ht="22.5" outlineLevel="4" x14ac:dyDescent="0.2">
      <c r="A582" s="10"/>
      <c r="B582" s="108"/>
      <c r="C582" s="109">
        <v>404</v>
      </c>
      <c r="D582" s="110" t="s">
        <v>438</v>
      </c>
      <c r="E582" s="111" t="s">
        <v>882</v>
      </c>
      <c r="F582" s="112" t="s">
        <v>883</v>
      </c>
      <c r="G582" s="110" t="s">
        <v>670</v>
      </c>
      <c r="H582" s="113">
        <v>42.8</v>
      </c>
      <c r="I582" s="125"/>
      <c r="J582" s="115">
        <f>H582*I582</f>
        <v>0</v>
      </c>
      <c r="K582" s="113"/>
      <c r="L582" s="113">
        <f>H582*K582</f>
        <v>0</v>
      </c>
      <c r="M582" s="113"/>
      <c r="N582" s="113">
        <f>H582*M582</f>
        <v>0</v>
      </c>
      <c r="O582" s="115">
        <v>21</v>
      </c>
      <c r="P582" s="115">
        <f>J582*(O582/100)</f>
        <v>0</v>
      </c>
      <c r="Q582" s="115">
        <f>J582+P582</f>
        <v>0</v>
      </c>
      <c r="R582" s="8"/>
      <c r="S582" s="8"/>
      <c r="T582" s="8"/>
    </row>
    <row r="583" spans="1:20" ht="11.25" outlineLevel="4" x14ac:dyDescent="0.2">
      <c r="A583" s="10"/>
      <c r="B583" s="108"/>
      <c r="C583" s="109">
        <v>405</v>
      </c>
      <c r="D583" s="110" t="s">
        <v>438</v>
      </c>
      <c r="E583" s="111" t="s">
        <v>884</v>
      </c>
      <c r="F583" s="112" t="s">
        <v>885</v>
      </c>
      <c r="G583" s="110" t="s">
        <v>670</v>
      </c>
      <c r="H583" s="113">
        <v>15.2</v>
      </c>
      <c r="I583" s="125"/>
      <c r="J583" s="115">
        <f>H583*I583</f>
        <v>0</v>
      </c>
      <c r="K583" s="113"/>
      <c r="L583" s="113">
        <f>H583*K583</f>
        <v>0</v>
      </c>
      <c r="M583" s="113"/>
      <c r="N583" s="113">
        <f>H583*M583</f>
        <v>0</v>
      </c>
      <c r="O583" s="115">
        <v>21</v>
      </c>
      <c r="P583" s="115">
        <f>J583*(O583/100)</f>
        <v>0</v>
      </c>
      <c r="Q583" s="115">
        <f>J583+P583</f>
        <v>0</v>
      </c>
      <c r="R583" s="8"/>
      <c r="S583" s="8"/>
      <c r="T583" s="8"/>
    </row>
    <row r="584" spans="1:20" outlineLevel="4" x14ac:dyDescent="0.15">
      <c r="B584" s="6"/>
      <c r="C584" s="6"/>
      <c r="D584" s="6"/>
      <c r="E584" s="6"/>
      <c r="F584" s="6"/>
      <c r="G584" s="6"/>
      <c r="H584" s="6"/>
      <c r="I584" s="8"/>
      <c r="J584" s="8"/>
      <c r="K584" s="6"/>
      <c r="L584" s="6"/>
      <c r="M584" s="6"/>
      <c r="N584" s="6"/>
      <c r="O584" s="6"/>
      <c r="P584" s="8"/>
      <c r="Q584" s="8"/>
    </row>
    <row r="585" spans="1:20" ht="11.25" outlineLevel="2" x14ac:dyDescent="0.2">
      <c r="A585" s="67" t="s">
        <v>263</v>
      </c>
      <c r="B585" s="94">
        <v>3</v>
      </c>
      <c r="C585" s="95"/>
      <c r="D585" s="96" t="s">
        <v>354</v>
      </c>
      <c r="E585" s="96"/>
      <c r="F585" s="97" t="s">
        <v>264</v>
      </c>
      <c r="G585" s="96"/>
      <c r="H585" s="98"/>
      <c r="I585" s="99"/>
      <c r="J585" s="69">
        <f>SUBTOTAL(9,J586:J593)</f>
        <v>0</v>
      </c>
      <c r="K585" s="98"/>
      <c r="L585" s="70">
        <f>SUBTOTAL(9,L586:L593)</f>
        <v>0</v>
      </c>
      <c r="M585" s="98"/>
      <c r="N585" s="70">
        <f>SUBTOTAL(9,N586:N593)</f>
        <v>0</v>
      </c>
      <c r="O585" s="100"/>
      <c r="P585" s="69">
        <f>SUBTOTAL(9,P586:P593)</f>
        <v>0</v>
      </c>
      <c r="Q585" s="69">
        <f>SUBTOTAL(9,Q586:Q593)</f>
        <v>0</v>
      </c>
      <c r="R585" s="6"/>
      <c r="S585" s="8"/>
      <c r="T585" s="8"/>
    </row>
    <row r="586" spans="1:20" ht="10.5" outlineLevel="3" x14ac:dyDescent="0.15">
      <c r="A586" s="71" t="s">
        <v>265</v>
      </c>
      <c r="B586" s="101">
        <v>4</v>
      </c>
      <c r="C586" s="102"/>
      <c r="D586" s="103" t="s">
        <v>355</v>
      </c>
      <c r="E586" s="103"/>
      <c r="F586" s="104" t="s">
        <v>266</v>
      </c>
      <c r="G586" s="103"/>
      <c r="H586" s="105"/>
      <c r="I586" s="106"/>
      <c r="J586" s="73">
        <f>SUBTOTAL(9,J587:J593)</f>
        <v>0</v>
      </c>
      <c r="K586" s="105"/>
      <c r="L586" s="74">
        <f>SUBTOTAL(9,L587:L593)</f>
        <v>0</v>
      </c>
      <c r="M586" s="105"/>
      <c r="N586" s="74">
        <f>SUBTOTAL(9,N587:N593)</f>
        <v>0</v>
      </c>
      <c r="O586" s="107"/>
      <c r="P586" s="73">
        <f>SUBTOTAL(9,P587:P593)</f>
        <v>0</v>
      </c>
      <c r="Q586" s="73">
        <f>SUBTOTAL(9,Q587:Q593)</f>
        <v>0</v>
      </c>
      <c r="R586" s="6"/>
      <c r="S586" s="8"/>
      <c r="T586" s="8"/>
    </row>
    <row r="587" spans="1:20" ht="11.25" outlineLevel="4" x14ac:dyDescent="0.2">
      <c r="A587" s="10"/>
      <c r="B587" s="108"/>
      <c r="C587" s="109">
        <v>406</v>
      </c>
      <c r="D587" s="110" t="s">
        <v>438</v>
      </c>
      <c r="E587" s="111" t="s">
        <v>886</v>
      </c>
      <c r="F587" s="112" t="s">
        <v>887</v>
      </c>
      <c r="G587" s="110" t="s">
        <v>503</v>
      </c>
      <c r="H587" s="113">
        <v>8</v>
      </c>
      <c r="I587" s="125"/>
      <c r="J587" s="115">
        <f t="shared" ref="J587:J592" si="95">H587*I587</f>
        <v>0</v>
      </c>
      <c r="K587" s="113"/>
      <c r="L587" s="113">
        <f t="shared" ref="L587:L592" si="96">H587*K587</f>
        <v>0</v>
      </c>
      <c r="M587" s="113"/>
      <c r="N587" s="113">
        <f t="shared" ref="N587:N592" si="97">H587*M587</f>
        <v>0</v>
      </c>
      <c r="O587" s="115">
        <v>21</v>
      </c>
      <c r="P587" s="115">
        <f t="shared" ref="P587:P592" si="98">J587*(O587/100)</f>
        <v>0</v>
      </c>
      <c r="Q587" s="115">
        <f t="shared" ref="Q587:Q592" si="99">J587+P587</f>
        <v>0</v>
      </c>
      <c r="R587" s="8"/>
      <c r="S587" s="8"/>
      <c r="T587" s="8"/>
    </row>
    <row r="588" spans="1:20" ht="22.5" outlineLevel="4" x14ac:dyDescent="0.2">
      <c r="A588" s="10"/>
      <c r="B588" s="108"/>
      <c r="C588" s="109">
        <v>407</v>
      </c>
      <c r="D588" s="110" t="s">
        <v>438</v>
      </c>
      <c r="E588" s="111" t="s">
        <v>888</v>
      </c>
      <c r="F588" s="112" t="s">
        <v>889</v>
      </c>
      <c r="G588" s="110" t="s">
        <v>503</v>
      </c>
      <c r="H588" s="113">
        <v>4</v>
      </c>
      <c r="I588" s="125"/>
      <c r="J588" s="115">
        <f t="shared" si="95"/>
        <v>0</v>
      </c>
      <c r="K588" s="113"/>
      <c r="L588" s="113">
        <f t="shared" si="96"/>
        <v>0</v>
      </c>
      <c r="M588" s="113"/>
      <c r="N588" s="113">
        <f t="shared" si="97"/>
        <v>0</v>
      </c>
      <c r="O588" s="115">
        <v>21</v>
      </c>
      <c r="P588" s="115">
        <f t="shared" si="98"/>
        <v>0</v>
      </c>
      <c r="Q588" s="115">
        <f t="shared" si="99"/>
        <v>0</v>
      </c>
      <c r="R588" s="8"/>
      <c r="S588" s="8"/>
      <c r="T588" s="8"/>
    </row>
    <row r="589" spans="1:20" ht="22.5" outlineLevel="4" x14ac:dyDescent="0.2">
      <c r="A589" s="10"/>
      <c r="B589" s="108"/>
      <c r="C589" s="109">
        <v>408</v>
      </c>
      <c r="D589" s="110" t="s">
        <v>438</v>
      </c>
      <c r="E589" s="111" t="s">
        <v>890</v>
      </c>
      <c r="F589" s="112" t="s">
        <v>891</v>
      </c>
      <c r="G589" s="110" t="s">
        <v>503</v>
      </c>
      <c r="H589" s="113">
        <v>4</v>
      </c>
      <c r="I589" s="125"/>
      <c r="J589" s="115">
        <f t="shared" si="95"/>
        <v>0</v>
      </c>
      <c r="K589" s="113"/>
      <c r="L589" s="113">
        <f t="shared" si="96"/>
        <v>0</v>
      </c>
      <c r="M589" s="113"/>
      <c r="N589" s="113">
        <f t="shared" si="97"/>
        <v>0</v>
      </c>
      <c r="O589" s="115">
        <v>21</v>
      </c>
      <c r="P589" s="115">
        <f t="shared" si="98"/>
        <v>0</v>
      </c>
      <c r="Q589" s="115">
        <f t="shared" si="99"/>
        <v>0</v>
      </c>
      <c r="R589" s="8"/>
      <c r="S589" s="8"/>
      <c r="T589" s="8"/>
    </row>
    <row r="590" spans="1:20" ht="22.5" outlineLevel="4" x14ac:dyDescent="0.2">
      <c r="A590" s="10"/>
      <c r="B590" s="108"/>
      <c r="C590" s="109">
        <v>409</v>
      </c>
      <c r="D590" s="110" t="s">
        <v>438</v>
      </c>
      <c r="E590" s="111" t="s">
        <v>892</v>
      </c>
      <c r="F590" s="112" t="s">
        <v>893</v>
      </c>
      <c r="G590" s="110" t="s">
        <v>503</v>
      </c>
      <c r="H590" s="113">
        <v>4</v>
      </c>
      <c r="I590" s="125"/>
      <c r="J590" s="115">
        <f t="shared" si="95"/>
        <v>0</v>
      </c>
      <c r="K590" s="113"/>
      <c r="L590" s="113">
        <f t="shared" si="96"/>
        <v>0</v>
      </c>
      <c r="M590" s="113"/>
      <c r="N590" s="113">
        <f t="shared" si="97"/>
        <v>0</v>
      </c>
      <c r="O590" s="115">
        <v>21</v>
      </c>
      <c r="P590" s="115">
        <f t="shared" si="98"/>
        <v>0</v>
      </c>
      <c r="Q590" s="115">
        <f t="shared" si="99"/>
        <v>0</v>
      </c>
      <c r="R590" s="8"/>
      <c r="S590" s="8"/>
      <c r="T590" s="8"/>
    </row>
    <row r="591" spans="1:20" ht="11.25" outlineLevel="4" x14ac:dyDescent="0.2">
      <c r="A591" s="10"/>
      <c r="B591" s="108"/>
      <c r="C591" s="109">
        <v>410</v>
      </c>
      <c r="D591" s="110" t="s">
        <v>438</v>
      </c>
      <c r="E591" s="111" t="s">
        <v>894</v>
      </c>
      <c r="F591" s="112" t="s">
        <v>895</v>
      </c>
      <c r="G591" s="110" t="s">
        <v>503</v>
      </c>
      <c r="H591" s="113">
        <v>8</v>
      </c>
      <c r="I591" s="125"/>
      <c r="J591" s="115">
        <f t="shared" si="95"/>
        <v>0</v>
      </c>
      <c r="K591" s="113"/>
      <c r="L591" s="113">
        <f t="shared" si="96"/>
        <v>0</v>
      </c>
      <c r="M591" s="113"/>
      <c r="N591" s="113">
        <f t="shared" si="97"/>
        <v>0</v>
      </c>
      <c r="O591" s="115">
        <v>21</v>
      </c>
      <c r="P591" s="115">
        <f t="shared" si="98"/>
        <v>0</v>
      </c>
      <c r="Q591" s="115">
        <f t="shared" si="99"/>
        <v>0</v>
      </c>
      <c r="R591" s="8"/>
      <c r="S591" s="8"/>
      <c r="T591" s="8"/>
    </row>
    <row r="592" spans="1:20" ht="22.5" outlineLevel="4" x14ac:dyDescent="0.2">
      <c r="A592" s="10"/>
      <c r="B592" s="108"/>
      <c r="C592" s="109">
        <v>411</v>
      </c>
      <c r="D592" s="110" t="s">
        <v>438</v>
      </c>
      <c r="E592" s="111" t="s">
        <v>896</v>
      </c>
      <c r="F592" s="112" t="s">
        <v>897</v>
      </c>
      <c r="G592" s="110" t="s">
        <v>503</v>
      </c>
      <c r="H592" s="113">
        <v>4</v>
      </c>
      <c r="I592" s="125"/>
      <c r="J592" s="115">
        <f t="shared" si="95"/>
        <v>0</v>
      </c>
      <c r="K592" s="113"/>
      <c r="L592" s="113">
        <f t="shared" si="96"/>
        <v>0</v>
      </c>
      <c r="M592" s="113"/>
      <c r="N592" s="113">
        <f t="shared" si="97"/>
        <v>0</v>
      </c>
      <c r="O592" s="115">
        <v>21</v>
      </c>
      <c r="P592" s="115">
        <f t="shared" si="98"/>
        <v>0</v>
      </c>
      <c r="Q592" s="115">
        <f t="shared" si="99"/>
        <v>0</v>
      </c>
      <c r="R592" s="8"/>
      <c r="S592" s="8"/>
      <c r="T592" s="8"/>
    </row>
    <row r="593" spans="1:20" outlineLevel="4" x14ac:dyDescent="0.15">
      <c r="B593" s="6"/>
      <c r="C593" s="6"/>
      <c r="D593" s="6"/>
      <c r="E593" s="6"/>
      <c r="F593" s="6"/>
      <c r="G593" s="6"/>
      <c r="H593" s="6"/>
      <c r="I593" s="8"/>
      <c r="J593" s="8"/>
      <c r="K593" s="6"/>
      <c r="L593" s="6"/>
      <c r="M593" s="6"/>
      <c r="N593" s="6"/>
      <c r="O593" s="6"/>
      <c r="P593" s="8"/>
      <c r="Q593" s="8"/>
    </row>
    <row r="594" spans="1:20" ht="11.25" outlineLevel="2" x14ac:dyDescent="0.2">
      <c r="A594" s="67" t="s">
        <v>267</v>
      </c>
      <c r="B594" s="94">
        <v>3</v>
      </c>
      <c r="C594" s="95"/>
      <c r="D594" s="96" t="s">
        <v>354</v>
      </c>
      <c r="E594" s="96"/>
      <c r="F594" s="97" t="s">
        <v>268</v>
      </c>
      <c r="G594" s="96"/>
      <c r="H594" s="98"/>
      <c r="I594" s="99"/>
      <c r="J594" s="69">
        <f>SUBTOTAL(9,J595:J631)</f>
        <v>0</v>
      </c>
      <c r="K594" s="98"/>
      <c r="L594" s="70">
        <f>SUBTOTAL(9,L595:L631)</f>
        <v>0</v>
      </c>
      <c r="M594" s="98"/>
      <c r="N594" s="70">
        <f>SUBTOTAL(9,N595:N631)</f>
        <v>0</v>
      </c>
      <c r="O594" s="100"/>
      <c r="P594" s="69">
        <f>SUBTOTAL(9,P595:P631)</f>
        <v>0</v>
      </c>
      <c r="Q594" s="69">
        <f>SUBTOTAL(9,Q595:Q631)</f>
        <v>0</v>
      </c>
      <c r="R594" s="6"/>
      <c r="S594" s="8"/>
      <c r="T594" s="8"/>
    </row>
    <row r="595" spans="1:20" ht="10.5" outlineLevel="3" x14ac:dyDescent="0.15">
      <c r="A595" s="71" t="s">
        <v>269</v>
      </c>
      <c r="B595" s="101">
        <v>4</v>
      </c>
      <c r="C595" s="102"/>
      <c r="D595" s="103" t="s">
        <v>355</v>
      </c>
      <c r="E595" s="103"/>
      <c r="F595" s="104" t="s">
        <v>270</v>
      </c>
      <c r="G595" s="103"/>
      <c r="H595" s="105"/>
      <c r="I595" s="106"/>
      <c r="J595" s="73">
        <f>SUBTOTAL(9,J596:J597)</f>
        <v>0</v>
      </c>
      <c r="K595" s="105"/>
      <c r="L595" s="74">
        <f>SUBTOTAL(9,L596:L597)</f>
        <v>0</v>
      </c>
      <c r="M595" s="105"/>
      <c r="N595" s="74">
        <f>SUBTOTAL(9,N596:N597)</f>
        <v>0</v>
      </c>
      <c r="O595" s="107"/>
      <c r="P595" s="73">
        <f>SUBTOTAL(9,P596:P597)</f>
        <v>0</v>
      </c>
      <c r="Q595" s="73">
        <f>SUBTOTAL(9,Q596:Q597)</f>
        <v>0</v>
      </c>
      <c r="R595" s="6"/>
      <c r="S595" s="8"/>
      <c r="T595" s="8"/>
    </row>
    <row r="596" spans="1:20" ht="11.25" outlineLevel="4" x14ac:dyDescent="0.2">
      <c r="A596" s="10"/>
      <c r="B596" s="108"/>
      <c r="C596" s="109">
        <v>412</v>
      </c>
      <c r="D596" s="110" t="s">
        <v>356</v>
      </c>
      <c r="E596" s="111" t="s">
        <v>898</v>
      </c>
      <c r="F596" s="112" t="s">
        <v>899</v>
      </c>
      <c r="G596" s="110" t="s">
        <v>900</v>
      </c>
      <c r="H596" s="113">
        <v>4</v>
      </c>
      <c r="I596" s="125"/>
      <c r="J596" s="115">
        <f>H596*I596</f>
        <v>0</v>
      </c>
      <c r="K596" s="113"/>
      <c r="L596" s="113">
        <f>H596*K596</f>
        <v>0</v>
      </c>
      <c r="M596" s="113"/>
      <c r="N596" s="113">
        <f>H596*M596</f>
        <v>0</v>
      </c>
      <c r="O596" s="115">
        <v>21</v>
      </c>
      <c r="P596" s="115">
        <f>J596*(O596/100)</f>
        <v>0</v>
      </c>
      <c r="Q596" s="115">
        <f>J596+P596</f>
        <v>0</v>
      </c>
      <c r="R596" s="8"/>
      <c r="S596" s="8"/>
      <c r="T596" s="8"/>
    </row>
    <row r="597" spans="1:20" outlineLevel="4" x14ac:dyDescent="0.15">
      <c r="B597" s="6"/>
      <c r="C597" s="6"/>
      <c r="D597" s="6"/>
      <c r="E597" s="6"/>
      <c r="F597" s="6"/>
      <c r="G597" s="6"/>
      <c r="H597" s="6"/>
      <c r="I597" s="8"/>
      <c r="J597" s="8"/>
      <c r="K597" s="6"/>
      <c r="L597" s="6"/>
      <c r="M597" s="6"/>
      <c r="N597" s="6"/>
      <c r="O597" s="6"/>
      <c r="P597" s="8"/>
      <c r="Q597" s="8"/>
    </row>
    <row r="598" spans="1:20" ht="10.5" outlineLevel="3" x14ac:dyDescent="0.15">
      <c r="A598" s="71" t="s">
        <v>271</v>
      </c>
      <c r="B598" s="101">
        <v>4</v>
      </c>
      <c r="C598" s="102"/>
      <c r="D598" s="103" t="s">
        <v>355</v>
      </c>
      <c r="E598" s="103"/>
      <c r="F598" s="104" t="s">
        <v>272</v>
      </c>
      <c r="G598" s="103"/>
      <c r="H598" s="105"/>
      <c r="I598" s="106"/>
      <c r="J598" s="73">
        <f>SUBTOTAL(9,J599:J600)</f>
        <v>0</v>
      </c>
      <c r="K598" s="105"/>
      <c r="L598" s="74">
        <f>SUBTOTAL(9,L599:L600)</f>
        <v>0</v>
      </c>
      <c r="M598" s="105"/>
      <c r="N598" s="74">
        <f>SUBTOTAL(9,N599:N600)</f>
        <v>0</v>
      </c>
      <c r="O598" s="107"/>
      <c r="P598" s="73">
        <f>SUBTOTAL(9,P599:P600)</f>
        <v>0</v>
      </c>
      <c r="Q598" s="73">
        <f>SUBTOTAL(9,Q599:Q600)</f>
        <v>0</v>
      </c>
      <c r="R598" s="6"/>
      <c r="S598" s="8"/>
      <c r="T598" s="8"/>
    </row>
    <row r="599" spans="1:20" ht="11.25" outlineLevel="4" x14ac:dyDescent="0.2">
      <c r="A599" s="10"/>
      <c r="B599" s="108"/>
      <c r="C599" s="109">
        <v>413</v>
      </c>
      <c r="D599" s="110" t="s">
        <v>356</v>
      </c>
      <c r="E599" s="111" t="s">
        <v>901</v>
      </c>
      <c r="F599" s="112" t="s">
        <v>902</v>
      </c>
      <c r="G599" s="110" t="s">
        <v>900</v>
      </c>
      <c r="H599" s="113">
        <v>5.6</v>
      </c>
      <c r="I599" s="125"/>
      <c r="J599" s="115">
        <f>H599*I599</f>
        <v>0</v>
      </c>
      <c r="K599" s="113"/>
      <c r="L599" s="113">
        <f>H599*K599</f>
        <v>0</v>
      </c>
      <c r="M599" s="113"/>
      <c r="N599" s="113">
        <f>H599*M599</f>
        <v>0</v>
      </c>
      <c r="O599" s="115">
        <v>21</v>
      </c>
      <c r="P599" s="115">
        <f>J599*(O599/100)</f>
        <v>0</v>
      </c>
      <c r="Q599" s="115">
        <f>J599+P599</f>
        <v>0</v>
      </c>
      <c r="R599" s="8"/>
      <c r="S599" s="8"/>
      <c r="T599" s="8"/>
    </row>
    <row r="600" spans="1:20" outlineLevel="4" x14ac:dyDescent="0.15">
      <c r="B600" s="6"/>
      <c r="C600" s="6"/>
      <c r="D600" s="6"/>
      <c r="E600" s="6"/>
      <c r="F600" s="6"/>
      <c r="G600" s="6"/>
      <c r="H600" s="6"/>
      <c r="I600" s="8"/>
      <c r="J600" s="8"/>
      <c r="K600" s="6"/>
      <c r="L600" s="6"/>
      <c r="M600" s="6"/>
      <c r="N600" s="6"/>
      <c r="O600" s="6"/>
      <c r="P600" s="8"/>
      <c r="Q600" s="8"/>
    </row>
    <row r="601" spans="1:20" ht="10.5" outlineLevel="3" x14ac:dyDescent="0.15">
      <c r="A601" s="71" t="s">
        <v>273</v>
      </c>
      <c r="B601" s="101">
        <v>4</v>
      </c>
      <c r="C601" s="102"/>
      <c r="D601" s="103" t="s">
        <v>355</v>
      </c>
      <c r="E601" s="103"/>
      <c r="F601" s="104" t="s">
        <v>274</v>
      </c>
      <c r="G601" s="103"/>
      <c r="H601" s="105"/>
      <c r="I601" s="106"/>
      <c r="J601" s="73">
        <f>SUBTOTAL(9,J602:J603)</f>
        <v>0</v>
      </c>
      <c r="K601" s="105"/>
      <c r="L601" s="74">
        <f>SUBTOTAL(9,L602:L603)</f>
        <v>0</v>
      </c>
      <c r="M601" s="105"/>
      <c r="N601" s="74">
        <f>SUBTOTAL(9,N602:N603)</f>
        <v>0</v>
      </c>
      <c r="O601" s="107"/>
      <c r="P601" s="73">
        <f>SUBTOTAL(9,P602:P603)</f>
        <v>0</v>
      </c>
      <c r="Q601" s="73">
        <f>SUBTOTAL(9,Q602:Q603)</f>
        <v>0</v>
      </c>
      <c r="R601" s="6"/>
      <c r="S601" s="8"/>
      <c r="T601" s="8"/>
    </row>
    <row r="602" spans="1:20" ht="11.25" outlineLevel="4" x14ac:dyDescent="0.2">
      <c r="A602" s="10"/>
      <c r="B602" s="108"/>
      <c r="C602" s="109">
        <v>414</v>
      </c>
      <c r="D602" s="110" t="s">
        <v>356</v>
      </c>
      <c r="E602" s="111" t="s">
        <v>903</v>
      </c>
      <c r="F602" s="112" t="s">
        <v>904</v>
      </c>
      <c r="G602" s="110" t="s">
        <v>900</v>
      </c>
      <c r="H602" s="113">
        <v>4.2</v>
      </c>
      <c r="I602" s="125"/>
      <c r="J602" s="115">
        <f>H602*I602</f>
        <v>0</v>
      </c>
      <c r="K602" s="113"/>
      <c r="L602" s="113">
        <f>H602*K602</f>
        <v>0</v>
      </c>
      <c r="M602" s="113"/>
      <c r="N602" s="113">
        <f>H602*M602</f>
        <v>0</v>
      </c>
      <c r="O602" s="115">
        <v>21</v>
      </c>
      <c r="P602" s="115">
        <f>J602*(O602/100)</f>
        <v>0</v>
      </c>
      <c r="Q602" s="115">
        <f>J602+P602</f>
        <v>0</v>
      </c>
      <c r="R602" s="8"/>
      <c r="S602" s="8"/>
      <c r="T602" s="8"/>
    </row>
    <row r="603" spans="1:20" outlineLevel="4" x14ac:dyDescent="0.15">
      <c r="B603" s="6"/>
      <c r="C603" s="6"/>
      <c r="D603" s="6"/>
      <c r="E603" s="6"/>
      <c r="F603" s="6"/>
      <c r="G603" s="6"/>
      <c r="H603" s="6"/>
      <c r="I603" s="8"/>
      <c r="J603" s="8"/>
      <c r="K603" s="6"/>
      <c r="L603" s="6"/>
      <c r="M603" s="6"/>
      <c r="N603" s="6"/>
      <c r="O603" s="6"/>
      <c r="P603" s="8"/>
      <c r="Q603" s="8"/>
    </row>
    <row r="604" spans="1:20" ht="10.5" outlineLevel="3" x14ac:dyDescent="0.15">
      <c r="A604" s="71" t="s">
        <v>275</v>
      </c>
      <c r="B604" s="101">
        <v>4</v>
      </c>
      <c r="C604" s="102"/>
      <c r="D604" s="103" t="s">
        <v>355</v>
      </c>
      <c r="E604" s="103"/>
      <c r="F604" s="104" t="s">
        <v>276</v>
      </c>
      <c r="G604" s="103"/>
      <c r="H604" s="105"/>
      <c r="I604" s="106"/>
      <c r="J604" s="73">
        <f>SUBTOTAL(9,J605:J606)</f>
        <v>0</v>
      </c>
      <c r="K604" s="105"/>
      <c r="L604" s="74">
        <f>SUBTOTAL(9,L605:L606)</f>
        <v>0</v>
      </c>
      <c r="M604" s="105"/>
      <c r="N604" s="74">
        <f>SUBTOTAL(9,N605:N606)</f>
        <v>0</v>
      </c>
      <c r="O604" s="107"/>
      <c r="P604" s="73">
        <f>SUBTOTAL(9,P605:P606)</f>
        <v>0</v>
      </c>
      <c r="Q604" s="73">
        <f>SUBTOTAL(9,Q605:Q606)</f>
        <v>0</v>
      </c>
      <c r="R604" s="6"/>
      <c r="S604" s="8"/>
      <c r="T604" s="8"/>
    </row>
    <row r="605" spans="1:20" ht="22.5" outlineLevel="4" x14ac:dyDescent="0.2">
      <c r="A605" s="10"/>
      <c r="B605" s="108"/>
      <c r="C605" s="109">
        <v>415</v>
      </c>
      <c r="D605" s="110" t="s">
        <v>356</v>
      </c>
      <c r="E605" s="111" t="s">
        <v>905</v>
      </c>
      <c r="F605" s="112" t="s">
        <v>906</v>
      </c>
      <c r="G605" s="110" t="s">
        <v>900</v>
      </c>
      <c r="H605" s="113">
        <v>59.2</v>
      </c>
      <c r="I605" s="125"/>
      <c r="J605" s="115">
        <f>H605*I605</f>
        <v>0</v>
      </c>
      <c r="K605" s="113"/>
      <c r="L605" s="113">
        <f>H605*K605</f>
        <v>0</v>
      </c>
      <c r="M605" s="113"/>
      <c r="N605" s="113">
        <f>H605*M605</f>
        <v>0</v>
      </c>
      <c r="O605" s="115">
        <v>21</v>
      </c>
      <c r="P605" s="115">
        <f>J605*(O605/100)</f>
        <v>0</v>
      </c>
      <c r="Q605" s="115">
        <f>J605+P605</f>
        <v>0</v>
      </c>
      <c r="R605" s="8"/>
      <c r="S605" s="8"/>
      <c r="T605" s="8"/>
    </row>
    <row r="606" spans="1:20" outlineLevel="4" x14ac:dyDescent="0.15">
      <c r="B606" s="6"/>
      <c r="C606" s="6"/>
      <c r="D606" s="6"/>
      <c r="E606" s="6"/>
      <c r="F606" s="6"/>
      <c r="G606" s="6"/>
      <c r="H606" s="6"/>
      <c r="I606" s="8"/>
      <c r="J606" s="8"/>
      <c r="K606" s="6"/>
      <c r="L606" s="6"/>
      <c r="M606" s="6"/>
      <c r="N606" s="6"/>
      <c r="O606" s="6"/>
      <c r="P606" s="8"/>
      <c r="Q606" s="8"/>
    </row>
    <row r="607" spans="1:20" ht="10.5" outlineLevel="3" x14ac:dyDescent="0.15">
      <c r="A607" s="71" t="s">
        <v>277</v>
      </c>
      <c r="B607" s="101">
        <v>4</v>
      </c>
      <c r="C607" s="102"/>
      <c r="D607" s="103" t="s">
        <v>355</v>
      </c>
      <c r="E607" s="103"/>
      <c r="F607" s="104" t="s">
        <v>278</v>
      </c>
      <c r="G607" s="103"/>
      <c r="H607" s="105"/>
      <c r="I607" s="106"/>
      <c r="J607" s="73">
        <f>SUBTOTAL(9,J608:J609)</f>
        <v>0</v>
      </c>
      <c r="K607" s="105"/>
      <c r="L607" s="74">
        <f>SUBTOTAL(9,L608:L609)</f>
        <v>0</v>
      </c>
      <c r="M607" s="105"/>
      <c r="N607" s="74">
        <f>SUBTOTAL(9,N608:N609)</f>
        <v>0</v>
      </c>
      <c r="O607" s="107"/>
      <c r="P607" s="73">
        <f>SUBTOTAL(9,P608:P609)</f>
        <v>0</v>
      </c>
      <c r="Q607" s="73">
        <f>SUBTOTAL(9,Q608:Q609)</f>
        <v>0</v>
      </c>
      <c r="R607" s="6"/>
      <c r="S607" s="8"/>
      <c r="T607" s="8"/>
    </row>
    <row r="608" spans="1:20" ht="11.25" outlineLevel="4" x14ac:dyDescent="0.2">
      <c r="A608" s="10"/>
      <c r="B608" s="108"/>
      <c r="C608" s="109">
        <v>416</v>
      </c>
      <c r="D608" s="110" t="s">
        <v>356</v>
      </c>
      <c r="E608" s="111" t="s">
        <v>907</v>
      </c>
      <c r="F608" s="112" t="s">
        <v>908</v>
      </c>
      <c r="G608" s="110" t="s">
        <v>900</v>
      </c>
      <c r="H608" s="113">
        <v>8.8000000000000007</v>
      </c>
      <c r="I608" s="125"/>
      <c r="J608" s="115">
        <f>H608*I608</f>
        <v>0</v>
      </c>
      <c r="K608" s="113"/>
      <c r="L608" s="113">
        <f>H608*K608</f>
        <v>0</v>
      </c>
      <c r="M608" s="113"/>
      <c r="N608" s="113">
        <f>H608*M608</f>
        <v>0</v>
      </c>
      <c r="O608" s="115">
        <v>21</v>
      </c>
      <c r="P608" s="115">
        <f>J608*(O608/100)</f>
        <v>0</v>
      </c>
      <c r="Q608" s="115">
        <f>J608+P608</f>
        <v>0</v>
      </c>
      <c r="R608" s="8"/>
      <c r="S608" s="8"/>
      <c r="T608" s="8"/>
    </row>
    <row r="609" spans="1:20" outlineLevel="4" x14ac:dyDescent="0.15">
      <c r="B609" s="6"/>
      <c r="C609" s="6"/>
      <c r="D609" s="6"/>
      <c r="E609" s="6"/>
      <c r="F609" s="6"/>
      <c r="G609" s="6"/>
      <c r="H609" s="6"/>
      <c r="I609" s="8"/>
      <c r="J609" s="8"/>
      <c r="K609" s="6"/>
      <c r="L609" s="6"/>
      <c r="M609" s="6"/>
      <c r="N609" s="6"/>
      <c r="O609" s="6"/>
      <c r="P609" s="8"/>
      <c r="Q609" s="8"/>
    </row>
    <row r="610" spans="1:20" ht="10.5" outlineLevel="3" x14ac:dyDescent="0.15">
      <c r="A610" s="71" t="s">
        <v>279</v>
      </c>
      <c r="B610" s="101">
        <v>4</v>
      </c>
      <c r="C610" s="102"/>
      <c r="D610" s="103" t="s">
        <v>355</v>
      </c>
      <c r="E610" s="103"/>
      <c r="F610" s="104" t="s">
        <v>280</v>
      </c>
      <c r="G610" s="103"/>
      <c r="H610" s="105"/>
      <c r="I610" s="106"/>
      <c r="J610" s="73">
        <f>SUBTOTAL(9,J611:J612)</f>
        <v>0</v>
      </c>
      <c r="K610" s="105"/>
      <c r="L610" s="74">
        <f>SUBTOTAL(9,L611:L612)</f>
        <v>0</v>
      </c>
      <c r="M610" s="105"/>
      <c r="N610" s="74">
        <f>SUBTOTAL(9,N611:N612)</f>
        <v>0</v>
      </c>
      <c r="O610" s="107"/>
      <c r="P610" s="73">
        <f>SUBTOTAL(9,P611:P612)</f>
        <v>0</v>
      </c>
      <c r="Q610" s="73">
        <f>SUBTOTAL(9,Q611:Q612)</f>
        <v>0</v>
      </c>
      <c r="R610" s="6"/>
      <c r="S610" s="8"/>
      <c r="T610" s="8"/>
    </row>
    <row r="611" spans="1:20" ht="11.25" outlineLevel="4" x14ac:dyDescent="0.2">
      <c r="A611" s="10"/>
      <c r="B611" s="108"/>
      <c r="C611" s="109">
        <v>417</v>
      </c>
      <c r="D611" s="110" t="s">
        <v>356</v>
      </c>
      <c r="E611" s="111" t="s">
        <v>909</v>
      </c>
      <c r="F611" s="112" t="s">
        <v>910</v>
      </c>
      <c r="G611" s="110" t="s">
        <v>900</v>
      </c>
      <c r="H611" s="113">
        <v>14.8</v>
      </c>
      <c r="I611" s="125"/>
      <c r="J611" s="115">
        <f>H611*I611</f>
        <v>0</v>
      </c>
      <c r="K611" s="113"/>
      <c r="L611" s="113">
        <f>H611*K611</f>
        <v>0</v>
      </c>
      <c r="M611" s="113"/>
      <c r="N611" s="113">
        <f>H611*M611</f>
        <v>0</v>
      </c>
      <c r="O611" s="115">
        <v>21</v>
      </c>
      <c r="P611" s="115">
        <f>J611*(O611/100)</f>
        <v>0</v>
      </c>
      <c r="Q611" s="115">
        <f>J611+P611</f>
        <v>0</v>
      </c>
      <c r="R611" s="8"/>
      <c r="S611" s="8"/>
      <c r="T611" s="8"/>
    </row>
    <row r="612" spans="1:20" outlineLevel="4" x14ac:dyDescent="0.15">
      <c r="B612" s="6"/>
      <c r="C612" s="6"/>
      <c r="D612" s="6"/>
      <c r="E612" s="6"/>
      <c r="F612" s="6"/>
      <c r="G612" s="6"/>
      <c r="H612" s="6"/>
      <c r="I612" s="8"/>
      <c r="J612" s="8"/>
      <c r="K612" s="6"/>
      <c r="L612" s="6"/>
      <c r="M612" s="6"/>
      <c r="N612" s="6"/>
      <c r="O612" s="6"/>
      <c r="P612" s="8"/>
      <c r="Q612" s="8"/>
    </row>
    <row r="613" spans="1:20" ht="10.5" outlineLevel="3" x14ac:dyDescent="0.15">
      <c r="A613" s="71" t="s">
        <v>281</v>
      </c>
      <c r="B613" s="101">
        <v>4</v>
      </c>
      <c r="C613" s="102"/>
      <c r="D613" s="103" t="s">
        <v>355</v>
      </c>
      <c r="E613" s="103"/>
      <c r="F613" s="104" t="s">
        <v>282</v>
      </c>
      <c r="G613" s="103"/>
      <c r="H613" s="105"/>
      <c r="I613" s="106"/>
      <c r="J613" s="73">
        <f>SUBTOTAL(9,J614:J616)</f>
        <v>0</v>
      </c>
      <c r="K613" s="105"/>
      <c r="L613" s="74">
        <f>SUBTOTAL(9,L614:L616)</f>
        <v>0</v>
      </c>
      <c r="M613" s="105"/>
      <c r="N613" s="74">
        <f>SUBTOTAL(9,N614:N616)</f>
        <v>0</v>
      </c>
      <c r="O613" s="107"/>
      <c r="P613" s="73">
        <f>SUBTOTAL(9,P614:P616)</f>
        <v>0</v>
      </c>
      <c r="Q613" s="73">
        <f>SUBTOTAL(9,Q614:Q616)</f>
        <v>0</v>
      </c>
      <c r="R613" s="6"/>
      <c r="S613" s="8"/>
      <c r="T613" s="8"/>
    </row>
    <row r="614" spans="1:20" ht="11.25" outlineLevel="4" x14ac:dyDescent="0.2">
      <c r="A614" s="10"/>
      <c r="B614" s="108"/>
      <c r="C614" s="109">
        <v>418</v>
      </c>
      <c r="D614" s="110" t="s">
        <v>356</v>
      </c>
      <c r="E614" s="111" t="s">
        <v>911</v>
      </c>
      <c r="F614" s="112" t="s">
        <v>912</v>
      </c>
      <c r="G614" s="110" t="s">
        <v>900</v>
      </c>
      <c r="H614" s="113">
        <v>13.4</v>
      </c>
      <c r="I614" s="125"/>
      <c r="J614" s="115">
        <f>H614*I614</f>
        <v>0</v>
      </c>
      <c r="K614" s="113"/>
      <c r="L614" s="113">
        <f>H614*K614</f>
        <v>0</v>
      </c>
      <c r="M614" s="113"/>
      <c r="N614" s="113">
        <f>H614*M614</f>
        <v>0</v>
      </c>
      <c r="O614" s="115">
        <v>21</v>
      </c>
      <c r="P614" s="115">
        <f>J614*(O614/100)</f>
        <v>0</v>
      </c>
      <c r="Q614" s="115">
        <f>J614+P614</f>
        <v>0</v>
      </c>
      <c r="R614" s="8"/>
      <c r="S614" s="8"/>
      <c r="T614" s="8"/>
    </row>
    <row r="615" spans="1:20" ht="33.75" outlineLevel="4" x14ac:dyDescent="0.2">
      <c r="A615" s="10"/>
      <c r="B615" s="108"/>
      <c r="C615" s="109">
        <v>419</v>
      </c>
      <c r="D615" s="110" t="s">
        <v>356</v>
      </c>
      <c r="E615" s="111" t="s">
        <v>913</v>
      </c>
      <c r="F615" s="112" t="s">
        <v>914</v>
      </c>
      <c r="G615" s="110" t="s">
        <v>900</v>
      </c>
      <c r="H615" s="113">
        <v>6.2</v>
      </c>
      <c r="I615" s="125"/>
      <c r="J615" s="115">
        <f>H615*I615</f>
        <v>0</v>
      </c>
      <c r="K615" s="113"/>
      <c r="L615" s="113">
        <f>H615*K615</f>
        <v>0</v>
      </c>
      <c r="M615" s="113"/>
      <c r="N615" s="113">
        <f>H615*M615</f>
        <v>0</v>
      </c>
      <c r="O615" s="115">
        <v>21</v>
      </c>
      <c r="P615" s="115">
        <f>J615*(O615/100)</f>
        <v>0</v>
      </c>
      <c r="Q615" s="115">
        <f>J615+P615</f>
        <v>0</v>
      </c>
      <c r="R615" s="8"/>
      <c r="S615" s="8"/>
      <c r="T615" s="8"/>
    </row>
    <row r="616" spans="1:20" outlineLevel="4" x14ac:dyDescent="0.15">
      <c r="B616" s="6"/>
      <c r="C616" s="6"/>
      <c r="D616" s="6"/>
      <c r="E616" s="6"/>
      <c r="F616" s="6"/>
      <c r="G616" s="6"/>
      <c r="H616" s="6"/>
      <c r="I616" s="8"/>
      <c r="J616" s="8"/>
      <c r="K616" s="6"/>
      <c r="L616" s="6"/>
      <c r="M616" s="6"/>
      <c r="N616" s="6"/>
      <c r="O616" s="6"/>
      <c r="P616" s="8"/>
      <c r="Q616" s="8"/>
    </row>
    <row r="617" spans="1:20" ht="10.5" outlineLevel="3" x14ac:dyDescent="0.15">
      <c r="A617" s="71" t="s">
        <v>283</v>
      </c>
      <c r="B617" s="101">
        <v>4</v>
      </c>
      <c r="C617" s="102"/>
      <c r="D617" s="103" t="s">
        <v>355</v>
      </c>
      <c r="E617" s="103"/>
      <c r="F617" s="104" t="s">
        <v>284</v>
      </c>
      <c r="G617" s="103"/>
      <c r="H617" s="105"/>
      <c r="I617" s="106"/>
      <c r="J617" s="73">
        <f>SUBTOTAL(9,J618:J619)</f>
        <v>0</v>
      </c>
      <c r="K617" s="105"/>
      <c r="L617" s="74">
        <f>SUBTOTAL(9,L618:L619)</f>
        <v>0</v>
      </c>
      <c r="M617" s="105"/>
      <c r="N617" s="74">
        <f>SUBTOTAL(9,N618:N619)</f>
        <v>0</v>
      </c>
      <c r="O617" s="107"/>
      <c r="P617" s="73">
        <f>SUBTOTAL(9,P618:P619)</f>
        <v>0</v>
      </c>
      <c r="Q617" s="73">
        <f>SUBTOTAL(9,Q618:Q619)</f>
        <v>0</v>
      </c>
      <c r="R617" s="6"/>
      <c r="S617" s="8"/>
      <c r="T617" s="8"/>
    </row>
    <row r="618" spans="1:20" ht="11.25" outlineLevel="4" x14ac:dyDescent="0.2">
      <c r="A618" s="10"/>
      <c r="B618" s="108"/>
      <c r="C618" s="109">
        <v>420</v>
      </c>
      <c r="D618" s="110" t="s">
        <v>356</v>
      </c>
      <c r="E618" s="111" t="s">
        <v>915</v>
      </c>
      <c r="F618" s="112" t="s">
        <v>916</v>
      </c>
      <c r="G618" s="110" t="s">
        <v>900</v>
      </c>
      <c r="H618" s="113">
        <v>8.1999999999999993</v>
      </c>
      <c r="I618" s="125"/>
      <c r="J618" s="115">
        <f>H618*I618</f>
        <v>0</v>
      </c>
      <c r="K618" s="113"/>
      <c r="L618" s="113">
        <f>H618*K618</f>
        <v>0</v>
      </c>
      <c r="M618" s="113"/>
      <c r="N618" s="113">
        <f>H618*M618</f>
        <v>0</v>
      </c>
      <c r="O618" s="115">
        <v>21</v>
      </c>
      <c r="P618" s="115">
        <f>J618*(O618/100)</f>
        <v>0</v>
      </c>
      <c r="Q618" s="115">
        <f>J618+P618</f>
        <v>0</v>
      </c>
      <c r="R618" s="8"/>
      <c r="S618" s="8"/>
      <c r="T618" s="8"/>
    </row>
    <row r="619" spans="1:20" outlineLevel="4" x14ac:dyDescent="0.15">
      <c r="B619" s="6"/>
      <c r="C619" s="6"/>
      <c r="D619" s="6"/>
      <c r="E619" s="6"/>
      <c r="F619" s="6"/>
      <c r="G619" s="6"/>
      <c r="H619" s="6"/>
      <c r="I619" s="8"/>
      <c r="J619" s="8"/>
      <c r="K619" s="6"/>
      <c r="L619" s="6"/>
      <c r="M619" s="6"/>
      <c r="N619" s="6"/>
      <c r="O619" s="6"/>
      <c r="P619" s="8"/>
      <c r="Q619" s="8"/>
    </row>
    <row r="620" spans="1:20" ht="10.5" outlineLevel="3" x14ac:dyDescent="0.15">
      <c r="A620" s="71" t="s">
        <v>285</v>
      </c>
      <c r="B620" s="101">
        <v>4</v>
      </c>
      <c r="C620" s="102"/>
      <c r="D620" s="103" t="s">
        <v>355</v>
      </c>
      <c r="E620" s="103"/>
      <c r="F620" s="104" t="s">
        <v>286</v>
      </c>
      <c r="G620" s="103"/>
      <c r="H620" s="105"/>
      <c r="I620" s="106"/>
      <c r="J620" s="73">
        <f>SUBTOTAL(9,J621:J623)</f>
        <v>0</v>
      </c>
      <c r="K620" s="105"/>
      <c r="L620" s="74">
        <f>SUBTOTAL(9,L621:L623)</f>
        <v>0</v>
      </c>
      <c r="M620" s="105"/>
      <c r="N620" s="74">
        <f>SUBTOTAL(9,N621:N623)</f>
        <v>0</v>
      </c>
      <c r="O620" s="107"/>
      <c r="P620" s="73">
        <f>SUBTOTAL(9,P621:P623)</f>
        <v>0</v>
      </c>
      <c r="Q620" s="73">
        <f>SUBTOTAL(9,Q621:Q623)</f>
        <v>0</v>
      </c>
      <c r="R620" s="6"/>
      <c r="S620" s="8"/>
      <c r="T620" s="8"/>
    </row>
    <row r="621" spans="1:20" ht="22.5" outlineLevel="4" x14ac:dyDescent="0.2">
      <c r="A621" s="10"/>
      <c r="B621" s="108"/>
      <c r="C621" s="109">
        <v>421</v>
      </c>
      <c r="D621" s="110" t="s">
        <v>356</v>
      </c>
      <c r="E621" s="111" t="s">
        <v>917</v>
      </c>
      <c r="F621" s="112" t="s">
        <v>918</v>
      </c>
      <c r="G621" s="110" t="s">
        <v>900</v>
      </c>
      <c r="H621" s="113">
        <v>20.2</v>
      </c>
      <c r="I621" s="125"/>
      <c r="J621" s="115">
        <f>H621*I621</f>
        <v>0</v>
      </c>
      <c r="K621" s="113"/>
      <c r="L621" s="113">
        <f>H621*K621</f>
        <v>0</v>
      </c>
      <c r="M621" s="113"/>
      <c r="N621" s="113">
        <f>H621*M621</f>
        <v>0</v>
      </c>
      <c r="O621" s="115">
        <v>21</v>
      </c>
      <c r="P621" s="115">
        <f>J621*(O621/100)</f>
        <v>0</v>
      </c>
      <c r="Q621" s="115">
        <f>J621+P621</f>
        <v>0</v>
      </c>
      <c r="R621" s="8"/>
      <c r="S621" s="8"/>
      <c r="T621" s="8"/>
    </row>
    <row r="622" spans="1:20" ht="11.25" outlineLevel="4" x14ac:dyDescent="0.2">
      <c r="A622" s="10"/>
      <c r="B622" s="108"/>
      <c r="C622" s="109">
        <v>422</v>
      </c>
      <c r="D622" s="110" t="s">
        <v>356</v>
      </c>
      <c r="E622" s="111" t="s">
        <v>919</v>
      </c>
      <c r="F622" s="112" t="s">
        <v>920</v>
      </c>
      <c r="G622" s="110" t="s">
        <v>900</v>
      </c>
      <c r="H622" s="113">
        <v>6.8</v>
      </c>
      <c r="I622" s="125"/>
      <c r="J622" s="115">
        <f>H622*I622</f>
        <v>0</v>
      </c>
      <c r="K622" s="113"/>
      <c r="L622" s="113">
        <f>H622*K622</f>
        <v>0</v>
      </c>
      <c r="M622" s="113"/>
      <c r="N622" s="113">
        <f>H622*M622</f>
        <v>0</v>
      </c>
      <c r="O622" s="115">
        <v>21</v>
      </c>
      <c r="P622" s="115">
        <f>J622*(O622/100)</f>
        <v>0</v>
      </c>
      <c r="Q622" s="115">
        <f>J622+P622</f>
        <v>0</v>
      </c>
      <c r="R622" s="8"/>
      <c r="S622" s="8"/>
      <c r="T622" s="8"/>
    </row>
    <row r="623" spans="1:20" outlineLevel="4" x14ac:dyDescent="0.15">
      <c r="B623" s="6"/>
      <c r="C623" s="6"/>
      <c r="D623" s="6"/>
      <c r="E623" s="6"/>
      <c r="F623" s="6"/>
      <c r="G623" s="6"/>
      <c r="H623" s="6"/>
      <c r="I623" s="8"/>
      <c r="J623" s="8"/>
      <c r="K623" s="6"/>
      <c r="L623" s="6"/>
      <c r="M623" s="6"/>
      <c r="N623" s="6"/>
      <c r="O623" s="6"/>
      <c r="P623" s="8"/>
      <c r="Q623" s="8"/>
    </row>
    <row r="624" spans="1:20" ht="10.5" outlineLevel="3" x14ac:dyDescent="0.15">
      <c r="A624" s="71" t="s">
        <v>287</v>
      </c>
      <c r="B624" s="101">
        <v>4</v>
      </c>
      <c r="C624" s="102"/>
      <c r="D624" s="103" t="s">
        <v>355</v>
      </c>
      <c r="E624" s="103"/>
      <c r="F624" s="104" t="s">
        <v>288</v>
      </c>
      <c r="G624" s="103"/>
      <c r="H624" s="105"/>
      <c r="I624" s="106"/>
      <c r="J624" s="73">
        <f>SUBTOTAL(9,J625:J627)</f>
        <v>0</v>
      </c>
      <c r="K624" s="105"/>
      <c r="L624" s="74">
        <f>SUBTOTAL(9,L625:L627)</f>
        <v>0</v>
      </c>
      <c r="M624" s="105"/>
      <c r="N624" s="74">
        <f>SUBTOTAL(9,N625:N627)</f>
        <v>0</v>
      </c>
      <c r="O624" s="107"/>
      <c r="P624" s="73">
        <f>SUBTOTAL(9,P625:P627)</f>
        <v>0</v>
      </c>
      <c r="Q624" s="73">
        <f>SUBTOTAL(9,Q625:Q627)</f>
        <v>0</v>
      </c>
      <c r="R624" s="6"/>
      <c r="S624" s="8"/>
      <c r="T624" s="8"/>
    </row>
    <row r="625" spans="1:20" ht="11.25" outlineLevel="4" x14ac:dyDescent="0.2">
      <c r="A625" s="10"/>
      <c r="B625" s="108"/>
      <c r="C625" s="109">
        <v>423</v>
      </c>
      <c r="D625" s="110" t="s">
        <v>356</v>
      </c>
      <c r="E625" s="111" t="s">
        <v>921</v>
      </c>
      <c r="F625" s="112" t="s">
        <v>922</v>
      </c>
      <c r="G625" s="110" t="s">
        <v>900</v>
      </c>
      <c r="H625" s="113">
        <v>9.4</v>
      </c>
      <c r="I625" s="125"/>
      <c r="J625" s="115">
        <f>H625*I625</f>
        <v>0</v>
      </c>
      <c r="K625" s="113"/>
      <c r="L625" s="113">
        <f>H625*K625</f>
        <v>0</v>
      </c>
      <c r="M625" s="113"/>
      <c r="N625" s="113">
        <f>H625*M625</f>
        <v>0</v>
      </c>
      <c r="O625" s="115">
        <v>21</v>
      </c>
      <c r="P625" s="115">
        <f>J625*(O625/100)</f>
        <v>0</v>
      </c>
      <c r="Q625" s="115">
        <f>J625+P625</f>
        <v>0</v>
      </c>
      <c r="R625" s="8"/>
      <c r="S625" s="8"/>
      <c r="T625" s="8"/>
    </row>
    <row r="626" spans="1:20" ht="11.25" outlineLevel="4" x14ac:dyDescent="0.2">
      <c r="A626" s="10"/>
      <c r="B626" s="108"/>
      <c r="C626" s="109">
        <v>424</v>
      </c>
      <c r="D626" s="110" t="s">
        <v>356</v>
      </c>
      <c r="E626" s="111" t="s">
        <v>923</v>
      </c>
      <c r="F626" s="112" t="s">
        <v>924</v>
      </c>
      <c r="G626" s="110" t="s">
        <v>900</v>
      </c>
      <c r="H626" s="113">
        <v>7.2</v>
      </c>
      <c r="I626" s="125"/>
      <c r="J626" s="115">
        <f>H626*I626</f>
        <v>0</v>
      </c>
      <c r="K626" s="113"/>
      <c r="L626" s="113">
        <f>H626*K626</f>
        <v>0</v>
      </c>
      <c r="M626" s="113"/>
      <c r="N626" s="113">
        <f>H626*M626</f>
        <v>0</v>
      </c>
      <c r="O626" s="115">
        <v>21</v>
      </c>
      <c r="P626" s="115">
        <f>J626*(O626/100)</f>
        <v>0</v>
      </c>
      <c r="Q626" s="115">
        <f>J626+P626</f>
        <v>0</v>
      </c>
      <c r="R626" s="8"/>
      <c r="S626" s="8"/>
      <c r="T626" s="8"/>
    </row>
    <row r="627" spans="1:20" outlineLevel="4" x14ac:dyDescent="0.15">
      <c r="B627" s="6"/>
      <c r="C627" s="6"/>
      <c r="D627" s="6"/>
      <c r="E627" s="6"/>
      <c r="F627" s="6"/>
      <c r="G627" s="6"/>
      <c r="H627" s="6"/>
      <c r="I627" s="8"/>
      <c r="J627" s="8"/>
      <c r="K627" s="6"/>
      <c r="L627" s="6"/>
      <c r="M627" s="6"/>
      <c r="N627" s="6"/>
      <c r="O627" s="6"/>
      <c r="P627" s="8"/>
      <c r="Q627" s="8"/>
    </row>
    <row r="628" spans="1:20" ht="10.5" outlineLevel="3" x14ac:dyDescent="0.15">
      <c r="A628" s="71" t="s">
        <v>289</v>
      </c>
      <c r="B628" s="101">
        <v>4</v>
      </c>
      <c r="C628" s="102"/>
      <c r="D628" s="103" t="s">
        <v>355</v>
      </c>
      <c r="E628" s="103"/>
      <c r="F628" s="104" t="s">
        <v>290</v>
      </c>
      <c r="G628" s="103"/>
      <c r="H628" s="105"/>
      <c r="I628" s="106"/>
      <c r="J628" s="73">
        <f>SUBTOTAL(9,J629:J631)</f>
        <v>0</v>
      </c>
      <c r="K628" s="105"/>
      <c r="L628" s="74">
        <f>SUBTOTAL(9,L629:L631)</f>
        <v>0</v>
      </c>
      <c r="M628" s="105"/>
      <c r="N628" s="74">
        <f>SUBTOTAL(9,N629:N631)</f>
        <v>0</v>
      </c>
      <c r="O628" s="107"/>
      <c r="P628" s="73">
        <f>SUBTOTAL(9,P629:P631)</f>
        <v>0</v>
      </c>
      <c r="Q628" s="73">
        <f>SUBTOTAL(9,Q629:Q631)</f>
        <v>0</v>
      </c>
      <c r="R628" s="6"/>
      <c r="S628" s="8"/>
      <c r="T628" s="8"/>
    </row>
    <row r="629" spans="1:20" ht="11.25" outlineLevel="4" x14ac:dyDescent="0.2">
      <c r="A629" s="10"/>
      <c r="B629" s="108"/>
      <c r="C629" s="109">
        <v>425</v>
      </c>
      <c r="D629" s="110" t="s">
        <v>356</v>
      </c>
      <c r="E629" s="111" t="s">
        <v>925</v>
      </c>
      <c r="F629" s="112" t="s">
        <v>926</v>
      </c>
      <c r="G629" s="110" t="s">
        <v>900</v>
      </c>
      <c r="H629" s="113">
        <v>8.8000000000000007</v>
      </c>
      <c r="I629" s="125"/>
      <c r="J629" s="115">
        <f>H629*I629</f>
        <v>0</v>
      </c>
      <c r="K629" s="113"/>
      <c r="L629" s="113">
        <f>H629*K629</f>
        <v>0</v>
      </c>
      <c r="M629" s="113"/>
      <c r="N629" s="113">
        <f>H629*M629</f>
        <v>0</v>
      </c>
      <c r="O629" s="115">
        <v>21</v>
      </c>
      <c r="P629" s="115">
        <f>J629*(O629/100)</f>
        <v>0</v>
      </c>
      <c r="Q629" s="115">
        <f>J629+P629</f>
        <v>0</v>
      </c>
      <c r="R629" s="8"/>
      <c r="S629" s="8"/>
      <c r="T629" s="8"/>
    </row>
    <row r="630" spans="1:20" ht="11.25" outlineLevel="4" x14ac:dyDescent="0.2">
      <c r="A630" s="10"/>
      <c r="B630" s="108"/>
      <c r="C630" s="109">
        <v>426</v>
      </c>
      <c r="D630" s="110" t="s">
        <v>356</v>
      </c>
      <c r="E630" s="111" t="s">
        <v>927</v>
      </c>
      <c r="F630" s="112" t="s">
        <v>928</v>
      </c>
      <c r="G630" s="110" t="s">
        <v>900</v>
      </c>
      <c r="H630" s="113">
        <v>11.2</v>
      </c>
      <c r="I630" s="125"/>
      <c r="J630" s="115">
        <f>H630*I630</f>
        <v>0</v>
      </c>
      <c r="K630" s="113"/>
      <c r="L630" s="113">
        <f>H630*K630</f>
        <v>0</v>
      </c>
      <c r="M630" s="113"/>
      <c r="N630" s="113">
        <f>H630*M630</f>
        <v>0</v>
      </c>
      <c r="O630" s="115">
        <v>21</v>
      </c>
      <c r="P630" s="115">
        <f>J630*(O630/100)</f>
        <v>0</v>
      </c>
      <c r="Q630" s="115">
        <f>J630+P630</f>
        <v>0</v>
      </c>
      <c r="R630" s="8"/>
      <c r="S630" s="8"/>
      <c r="T630" s="8"/>
    </row>
    <row r="631" spans="1:20" outlineLevel="4" x14ac:dyDescent="0.15">
      <c r="B631" s="6"/>
      <c r="C631" s="6"/>
      <c r="D631" s="6"/>
      <c r="E631" s="6"/>
      <c r="F631" s="6"/>
      <c r="G631" s="6"/>
      <c r="H631" s="6"/>
      <c r="I631" s="8"/>
      <c r="J631" s="8"/>
      <c r="K631" s="6"/>
      <c r="L631" s="6"/>
      <c r="M631" s="6"/>
      <c r="N631" s="6"/>
      <c r="O631" s="6"/>
      <c r="P631" s="8"/>
      <c r="Q631" s="8"/>
    </row>
    <row r="632" spans="1:20" outlineLevel="1" x14ac:dyDescent="0.15"/>
    <row r="633" spans="1:20" ht="12" x14ac:dyDescent="0.2">
      <c r="A633" s="59" t="s">
        <v>291</v>
      </c>
      <c r="B633" s="81">
        <v>1</v>
      </c>
      <c r="C633" s="82"/>
      <c r="D633" s="83" t="s">
        <v>352</v>
      </c>
      <c r="E633" s="83"/>
      <c r="F633" s="60" t="s">
        <v>292</v>
      </c>
      <c r="G633" s="83"/>
      <c r="H633" s="84"/>
      <c r="I633" s="85"/>
      <c r="J633" s="61">
        <f>SUBTOTAL(9,J634:J639)</f>
        <v>0</v>
      </c>
      <c r="K633" s="84"/>
      <c r="L633" s="62">
        <f>SUBTOTAL(9,L634:L639)</f>
        <v>0</v>
      </c>
      <c r="M633" s="84"/>
      <c r="N633" s="62">
        <f>SUBTOTAL(9,N634:N639)</f>
        <v>0</v>
      </c>
      <c r="O633" s="86"/>
      <c r="P633" s="61">
        <f>SUBTOTAL(9,P634:P639)</f>
        <v>0</v>
      </c>
      <c r="Q633" s="61">
        <f>SUBTOTAL(9,Q634:Q639)</f>
        <v>0</v>
      </c>
      <c r="R633" s="6"/>
      <c r="S633" s="8"/>
      <c r="T633" s="8"/>
    </row>
    <row r="634" spans="1:20" ht="12" outlineLevel="1" x14ac:dyDescent="0.2">
      <c r="A634" s="63" t="s">
        <v>293</v>
      </c>
      <c r="B634" s="87">
        <v>2</v>
      </c>
      <c r="C634" s="88"/>
      <c r="D634" s="89" t="s">
        <v>353</v>
      </c>
      <c r="E634" s="89"/>
      <c r="F634" s="90" t="s">
        <v>114</v>
      </c>
      <c r="G634" s="89"/>
      <c r="H634" s="91"/>
      <c r="I634" s="92"/>
      <c r="J634" s="65">
        <f>SUBTOTAL(9,J635:J638)</f>
        <v>0</v>
      </c>
      <c r="K634" s="91"/>
      <c r="L634" s="66">
        <f>SUBTOTAL(9,L635:L638)</f>
        <v>0</v>
      </c>
      <c r="M634" s="91"/>
      <c r="N634" s="66">
        <f>SUBTOTAL(9,N635:N638)</f>
        <v>0</v>
      </c>
      <c r="O634" s="93"/>
      <c r="P634" s="65">
        <f>SUBTOTAL(9,P635:P638)</f>
        <v>0</v>
      </c>
      <c r="Q634" s="65">
        <f>SUBTOTAL(9,Q635:Q638)</f>
        <v>0</v>
      </c>
      <c r="R634" s="6"/>
      <c r="S634" s="8"/>
      <c r="T634" s="8"/>
    </row>
    <row r="635" spans="1:20" ht="11.25" outlineLevel="2" x14ac:dyDescent="0.2">
      <c r="A635" s="67" t="s">
        <v>294</v>
      </c>
      <c r="B635" s="94">
        <v>3</v>
      </c>
      <c r="C635" s="95"/>
      <c r="D635" s="96" t="s">
        <v>354</v>
      </c>
      <c r="E635" s="96"/>
      <c r="F635" s="97" t="s">
        <v>46</v>
      </c>
      <c r="G635" s="96"/>
      <c r="H635" s="98"/>
      <c r="I635" s="99"/>
      <c r="J635" s="69">
        <f>SUBTOTAL(9,J636:J638)</f>
        <v>0</v>
      </c>
      <c r="K635" s="98"/>
      <c r="L635" s="70">
        <f>SUBTOTAL(9,L636:L638)</f>
        <v>0</v>
      </c>
      <c r="M635" s="98"/>
      <c r="N635" s="70">
        <f>SUBTOTAL(9,N636:N638)</f>
        <v>0</v>
      </c>
      <c r="O635" s="100"/>
      <c r="P635" s="69">
        <f>SUBTOTAL(9,P636:P638)</f>
        <v>0</v>
      </c>
      <c r="Q635" s="69">
        <f>SUBTOTAL(9,Q636:Q638)</f>
        <v>0</v>
      </c>
      <c r="R635" s="6"/>
      <c r="S635" s="8"/>
      <c r="T635" s="8"/>
    </row>
    <row r="636" spans="1:20" ht="10.5" outlineLevel="3" x14ac:dyDescent="0.15">
      <c r="A636" s="71" t="s">
        <v>295</v>
      </c>
      <c r="B636" s="101">
        <v>4</v>
      </c>
      <c r="C636" s="102"/>
      <c r="D636" s="103" t="s">
        <v>355</v>
      </c>
      <c r="E636" s="103"/>
      <c r="F636" s="104" t="s">
        <v>48</v>
      </c>
      <c r="G636" s="103"/>
      <c r="H636" s="105"/>
      <c r="I636" s="106"/>
      <c r="J636" s="73">
        <f>SUBTOTAL(9,J637:J638)</f>
        <v>0</v>
      </c>
      <c r="K636" s="105"/>
      <c r="L636" s="74">
        <f>SUBTOTAL(9,L637:L638)</f>
        <v>0</v>
      </c>
      <c r="M636" s="105"/>
      <c r="N636" s="74">
        <f>SUBTOTAL(9,N637:N638)</f>
        <v>0</v>
      </c>
      <c r="O636" s="107"/>
      <c r="P636" s="73">
        <f>SUBTOTAL(9,P637:P638)</f>
        <v>0</v>
      </c>
      <c r="Q636" s="73">
        <f>SUBTOTAL(9,Q637:Q638)</f>
        <v>0</v>
      </c>
      <c r="R636" s="6"/>
      <c r="S636" s="8"/>
      <c r="T636" s="8"/>
    </row>
    <row r="637" spans="1:20" ht="22.5" outlineLevel="4" x14ac:dyDescent="0.2">
      <c r="A637" s="10"/>
      <c r="B637" s="108"/>
      <c r="C637" s="109">
        <v>27</v>
      </c>
      <c r="D637" s="110" t="s">
        <v>356</v>
      </c>
      <c r="E637" s="111" t="s">
        <v>528</v>
      </c>
      <c r="F637" s="112" t="s">
        <v>929</v>
      </c>
      <c r="G637" s="110" t="s">
        <v>525</v>
      </c>
      <c r="H637" s="113">
        <v>2</v>
      </c>
      <c r="I637" s="114">
        <v>0</v>
      </c>
      <c r="J637" s="115">
        <f>H637*I637</f>
        <v>0</v>
      </c>
      <c r="K637" s="113"/>
      <c r="L637" s="113">
        <f>H637*K637</f>
        <v>0</v>
      </c>
      <c r="M637" s="113"/>
      <c r="N637" s="113">
        <f>H637*M637</f>
        <v>0</v>
      </c>
      <c r="O637" s="115">
        <v>21</v>
      </c>
      <c r="P637" s="115">
        <f>J637*(O637/100)</f>
        <v>0</v>
      </c>
      <c r="Q637" s="115">
        <f>J637+P637</f>
        <v>0</v>
      </c>
      <c r="R637" s="8"/>
      <c r="S637" s="8"/>
      <c r="T637" s="8"/>
    </row>
    <row r="638" spans="1:20" outlineLevel="4" x14ac:dyDescent="0.15">
      <c r="B638" s="6"/>
      <c r="C638" s="6"/>
      <c r="D638" s="6"/>
      <c r="E638" s="6"/>
      <c r="F638" s="6"/>
      <c r="G638" s="6"/>
      <c r="H638" s="6"/>
      <c r="I638" s="8"/>
      <c r="J638" s="8"/>
      <c r="K638" s="6"/>
      <c r="L638" s="6"/>
      <c r="M638" s="6"/>
      <c r="N638" s="6"/>
      <c r="O638" s="6"/>
      <c r="P638" s="8"/>
      <c r="Q638" s="8"/>
    </row>
    <row r="639" spans="1:20" outlineLevel="1" x14ac:dyDescent="0.15"/>
    <row r="640" spans="1:20" ht="12" x14ac:dyDescent="0.2">
      <c r="A640" s="59" t="s">
        <v>296</v>
      </c>
      <c r="B640" s="81">
        <v>1</v>
      </c>
      <c r="C640" s="82"/>
      <c r="D640" s="83" t="s">
        <v>352</v>
      </c>
      <c r="E640" s="83"/>
      <c r="F640" s="60" t="s">
        <v>297</v>
      </c>
      <c r="G640" s="83"/>
      <c r="H640" s="84"/>
      <c r="I640" s="85"/>
      <c r="J640" s="61">
        <f>SUBTOTAL(9,J641:J780)</f>
        <v>0</v>
      </c>
      <c r="K640" s="84"/>
      <c r="L640" s="62">
        <f>SUBTOTAL(9,L641:L780)</f>
        <v>311.08211230526058</v>
      </c>
      <c r="M640" s="84"/>
      <c r="N640" s="62">
        <f>SUBTOTAL(9,N641:N780)</f>
        <v>334.48308000000003</v>
      </c>
      <c r="O640" s="86"/>
      <c r="P640" s="61">
        <f>SUBTOTAL(9,P641:P780)</f>
        <v>0</v>
      </c>
      <c r="Q640" s="61">
        <f>SUBTOTAL(9,Q641:Q780)</f>
        <v>0</v>
      </c>
      <c r="R640" s="6"/>
      <c r="S640" s="8"/>
      <c r="T640" s="8"/>
    </row>
    <row r="641" spans="1:20" ht="12" outlineLevel="1" x14ac:dyDescent="0.2">
      <c r="A641" s="63" t="s">
        <v>298</v>
      </c>
      <c r="B641" s="87">
        <v>2</v>
      </c>
      <c r="C641" s="88"/>
      <c r="D641" s="89" t="s">
        <v>353</v>
      </c>
      <c r="E641" s="89"/>
      <c r="F641" s="90" t="s">
        <v>299</v>
      </c>
      <c r="G641" s="89"/>
      <c r="H641" s="91"/>
      <c r="I641" s="92"/>
      <c r="J641" s="65">
        <f>SUBTOTAL(9,J642:J705)</f>
        <v>0</v>
      </c>
      <c r="K641" s="91"/>
      <c r="L641" s="66">
        <f>SUBTOTAL(9,L642:L705)</f>
        <v>286.694417972</v>
      </c>
      <c r="M641" s="91"/>
      <c r="N641" s="66">
        <f>SUBTOTAL(9,N642:N705)</f>
        <v>329.46539999999999</v>
      </c>
      <c r="O641" s="93"/>
      <c r="P641" s="65">
        <f>SUBTOTAL(9,P642:P705)</f>
        <v>0</v>
      </c>
      <c r="Q641" s="65">
        <f>SUBTOTAL(9,Q642:Q705)</f>
        <v>0</v>
      </c>
      <c r="R641" s="6"/>
      <c r="S641" s="8"/>
      <c r="T641" s="8"/>
    </row>
    <row r="642" spans="1:20" ht="11.25" outlineLevel="2" x14ac:dyDescent="0.2">
      <c r="A642" s="67" t="s">
        <v>300</v>
      </c>
      <c r="B642" s="94">
        <v>3</v>
      </c>
      <c r="C642" s="95"/>
      <c r="D642" s="96" t="s">
        <v>354</v>
      </c>
      <c r="E642" s="96"/>
      <c r="F642" s="97" t="s">
        <v>38</v>
      </c>
      <c r="G642" s="96"/>
      <c r="H642" s="98"/>
      <c r="I642" s="99"/>
      <c r="J642" s="69">
        <f>SUBTOTAL(9,J643:J659)</f>
        <v>0</v>
      </c>
      <c r="K642" s="98"/>
      <c r="L642" s="70">
        <f>SUBTOTAL(9,L643:L659)</f>
        <v>0</v>
      </c>
      <c r="M642" s="98"/>
      <c r="N642" s="70">
        <f>SUBTOTAL(9,N643:N659)</f>
        <v>329.46539999999999</v>
      </c>
      <c r="O642" s="100"/>
      <c r="P642" s="69">
        <f>SUBTOTAL(9,P643:P659)</f>
        <v>0</v>
      </c>
      <c r="Q642" s="69">
        <f>SUBTOTAL(9,Q643:Q659)</f>
        <v>0</v>
      </c>
      <c r="R642" s="6"/>
      <c r="S642" s="8"/>
      <c r="T642" s="8"/>
    </row>
    <row r="643" spans="1:20" ht="10.5" outlineLevel="3" x14ac:dyDescent="0.15">
      <c r="A643" s="71" t="s">
        <v>301</v>
      </c>
      <c r="B643" s="101">
        <v>4</v>
      </c>
      <c r="C643" s="102"/>
      <c r="D643" s="103" t="s">
        <v>355</v>
      </c>
      <c r="E643" s="103"/>
      <c r="F643" s="104" t="s">
        <v>40</v>
      </c>
      <c r="G643" s="103"/>
      <c r="H643" s="105"/>
      <c r="I643" s="106"/>
      <c r="J643" s="73">
        <f>SUBTOTAL(9,J644:J646)</f>
        <v>0</v>
      </c>
      <c r="K643" s="105"/>
      <c r="L643" s="74">
        <f>SUBTOTAL(9,L644:L646)</f>
        <v>0</v>
      </c>
      <c r="M643" s="105"/>
      <c r="N643" s="74">
        <f>SUBTOTAL(9,N644:N646)</f>
        <v>0</v>
      </c>
      <c r="O643" s="107"/>
      <c r="P643" s="73">
        <f>SUBTOTAL(9,P644:P646)</f>
        <v>0</v>
      </c>
      <c r="Q643" s="73">
        <f>SUBTOTAL(9,Q644:Q646)</f>
        <v>0</v>
      </c>
      <c r="R643" s="6"/>
      <c r="S643" s="8"/>
      <c r="T643" s="8"/>
    </row>
    <row r="644" spans="1:20" ht="22.5" outlineLevel="4" x14ac:dyDescent="0.2">
      <c r="A644" s="10"/>
      <c r="B644" s="108"/>
      <c r="C644" s="109">
        <v>173</v>
      </c>
      <c r="D644" s="110" t="s">
        <v>356</v>
      </c>
      <c r="E644" s="111" t="s">
        <v>930</v>
      </c>
      <c r="F644" s="112" t="s">
        <v>931</v>
      </c>
      <c r="G644" s="110" t="s">
        <v>359</v>
      </c>
      <c r="H644" s="113">
        <v>302.81400000000008</v>
      </c>
      <c r="I644" s="125"/>
      <c r="J644" s="115">
        <f>H644*I644</f>
        <v>0</v>
      </c>
      <c r="K644" s="113"/>
      <c r="L644" s="113">
        <f>H644*K644</f>
        <v>0</v>
      </c>
      <c r="M644" s="113"/>
      <c r="N644" s="113">
        <f>H644*M644</f>
        <v>0</v>
      </c>
      <c r="O644" s="115">
        <v>21</v>
      </c>
      <c r="P644" s="115">
        <f>J644*(O644/100)</f>
        <v>0</v>
      </c>
      <c r="Q644" s="115">
        <f>J644+P644</f>
        <v>0</v>
      </c>
      <c r="R644" s="8"/>
      <c r="S644" s="8"/>
      <c r="T644" s="8"/>
    </row>
    <row r="645" spans="1:20" ht="11.25" outlineLevel="4" x14ac:dyDescent="0.2">
      <c r="A645" s="10"/>
      <c r="B645" s="108"/>
      <c r="C645" s="109">
        <v>174</v>
      </c>
      <c r="D645" s="110" t="s">
        <v>356</v>
      </c>
      <c r="E645" s="111" t="s">
        <v>364</v>
      </c>
      <c r="F645" s="112" t="s">
        <v>365</v>
      </c>
      <c r="G645" s="110" t="s">
        <v>366</v>
      </c>
      <c r="H645" s="113">
        <v>1211.53</v>
      </c>
      <c r="I645" s="125"/>
      <c r="J645" s="115">
        <f>H645*I645</f>
        <v>0</v>
      </c>
      <c r="K645" s="113"/>
      <c r="L645" s="113">
        <f>H645*K645</f>
        <v>0</v>
      </c>
      <c r="M645" s="113"/>
      <c r="N645" s="113">
        <f>H645*M645</f>
        <v>0</v>
      </c>
      <c r="O645" s="115">
        <v>21</v>
      </c>
      <c r="P645" s="115">
        <f>J645*(O645/100)</f>
        <v>0</v>
      </c>
      <c r="Q645" s="115">
        <f>J645+P645</f>
        <v>0</v>
      </c>
      <c r="R645" s="8"/>
      <c r="S645" s="8"/>
      <c r="T645" s="8"/>
    </row>
    <row r="646" spans="1:20" outlineLevel="4" x14ac:dyDescent="0.15">
      <c r="B646" s="6"/>
      <c r="C646" s="6"/>
      <c r="D646" s="6"/>
      <c r="E646" s="6"/>
      <c r="F646" s="6"/>
      <c r="G646" s="6"/>
      <c r="H646" s="6"/>
      <c r="I646" s="8"/>
      <c r="J646" s="8"/>
      <c r="K646" s="6"/>
      <c r="L646" s="6"/>
      <c r="M646" s="6"/>
      <c r="N646" s="6"/>
      <c r="O646" s="6"/>
      <c r="P646" s="8"/>
      <c r="Q646" s="8"/>
    </row>
    <row r="647" spans="1:20" ht="10.5" outlineLevel="3" x14ac:dyDescent="0.15">
      <c r="A647" s="71" t="s">
        <v>302</v>
      </c>
      <c r="B647" s="101">
        <v>4</v>
      </c>
      <c r="C647" s="102"/>
      <c r="D647" s="103" t="s">
        <v>355</v>
      </c>
      <c r="E647" s="103"/>
      <c r="F647" s="104" t="s">
        <v>303</v>
      </c>
      <c r="G647" s="103"/>
      <c r="H647" s="105"/>
      <c r="I647" s="106"/>
      <c r="J647" s="73">
        <f>SUBTOTAL(9,J648:J650)</f>
        <v>0</v>
      </c>
      <c r="K647" s="105"/>
      <c r="L647" s="74">
        <f>SUBTOTAL(9,L648:L650)</f>
        <v>0</v>
      </c>
      <c r="M647" s="105"/>
      <c r="N647" s="74">
        <f>SUBTOTAL(9,N648:N650)</f>
        <v>329.46539999999999</v>
      </c>
      <c r="O647" s="107"/>
      <c r="P647" s="73">
        <f>SUBTOTAL(9,P648:P650)</f>
        <v>0</v>
      </c>
      <c r="Q647" s="73">
        <f>SUBTOTAL(9,Q648:Q650)</f>
        <v>0</v>
      </c>
      <c r="R647" s="6"/>
      <c r="S647" s="8"/>
      <c r="T647" s="8"/>
    </row>
    <row r="648" spans="1:20" ht="11.25" outlineLevel="4" x14ac:dyDescent="0.2">
      <c r="A648" s="10"/>
      <c r="B648" s="108"/>
      <c r="C648" s="109">
        <v>175</v>
      </c>
      <c r="D648" s="110" t="s">
        <v>356</v>
      </c>
      <c r="E648" s="111" t="s">
        <v>495</v>
      </c>
      <c r="F648" s="112" t="s">
        <v>496</v>
      </c>
      <c r="G648" s="110" t="s">
        <v>366</v>
      </c>
      <c r="H648" s="113">
        <v>499.19</v>
      </c>
      <c r="I648" s="125"/>
      <c r="J648" s="115">
        <f>H648*I648</f>
        <v>0</v>
      </c>
      <c r="K648" s="113"/>
      <c r="L648" s="113">
        <f>H648*K648</f>
        <v>0</v>
      </c>
      <c r="M648" s="113">
        <v>0.44</v>
      </c>
      <c r="N648" s="113">
        <f>H648*M648</f>
        <v>219.64359999999999</v>
      </c>
      <c r="O648" s="115">
        <v>21</v>
      </c>
      <c r="P648" s="115">
        <f>J648*(O648/100)</f>
        <v>0</v>
      </c>
      <c r="Q648" s="115">
        <f>J648+P648</f>
        <v>0</v>
      </c>
      <c r="R648" s="8"/>
      <c r="S648" s="8"/>
      <c r="T648" s="8"/>
    </row>
    <row r="649" spans="1:20" ht="11.25" outlineLevel="4" x14ac:dyDescent="0.2">
      <c r="A649" s="10"/>
      <c r="B649" s="108"/>
      <c r="C649" s="109">
        <v>176</v>
      </c>
      <c r="D649" s="110" t="s">
        <v>356</v>
      </c>
      <c r="E649" s="111" t="s">
        <v>497</v>
      </c>
      <c r="F649" s="112" t="s">
        <v>498</v>
      </c>
      <c r="G649" s="110" t="s">
        <v>366</v>
      </c>
      <c r="H649" s="113">
        <v>499.19</v>
      </c>
      <c r="I649" s="125"/>
      <c r="J649" s="115">
        <f>H649*I649</f>
        <v>0</v>
      </c>
      <c r="K649" s="113"/>
      <c r="L649" s="113">
        <f>H649*K649</f>
        <v>0</v>
      </c>
      <c r="M649" s="113">
        <v>0.22</v>
      </c>
      <c r="N649" s="113">
        <f>H649*M649</f>
        <v>109.8218</v>
      </c>
      <c r="O649" s="115">
        <v>21</v>
      </c>
      <c r="P649" s="115">
        <f>J649*(O649/100)</f>
        <v>0</v>
      </c>
      <c r="Q649" s="115">
        <f>J649+P649</f>
        <v>0</v>
      </c>
      <c r="R649" s="8"/>
      <c r="S649" s="8"/>
      <c r="T649" s="8"/>
    </row>
    <row r="650" spans="1:20" outlineLevel="4" x14ac:dyDescent="0.15">
      <c r="B650" s="6"/>
      <c r="C650" s="6"/>
      <c r="D650" s="6"/>
      <c r="E650" s="6"/>
      <c r="F650" s="6"/>
      <c r="G650" s="6"/>
      <c r="H650" s="6"/>
      <c r="I650" s="8"/>
      <c r="J650" s="8"/>
      <c r="K650" s="6"/>
      <c r="L650" s="6"/>
      <c r="M650" s="6"/>
      <c r="N650" s="6"/>
      <c r="O650" s="6"/>
      <c r="P650" s="8"/>
      <c r="Q650" s="8"/>
    </row>
    <row r="651" spans="1:20" ht="10.5" outlineLevel="3" x14ac:dyDescent="0.15">
      <c r="A651" s="71" t="s">
        <v>304</v>
      </c>
      <c r="B651" s="101">
        <v>4</v>
      </c>
      <c r="C651" s="102"/>
      <c r="D651" s="103" t="s">
        <v>355</v>
      </c>
      <c r="E651" s="103"/>
      <c r="F651" s="104" t="s">
        <v>42</v>
      </c>
      <c r="G651" s="103"/>
      <c r="H651" s="105"/>
      <c r="I651" s="106"/>
      <c r="J651" s="73">
        <f>SUBTOTAL(9,J652:J659)</f>
        <v>0</v>
      </c>
      <c r="K651" s="105"/>
      <c r="L651" s="74">
        <f>SUBTOTAL(9,L652:L659)</f>
        <v>0</v>
      </c>
      <c r="M651" s="105"/>
      <c r="N651" s="74">
        <f>SUBTOTAL(9,N652:N659)</f>
        <v>0</v>
      </c>
      <c r="O651" s="107"/>
      <c r="P651" s="73">
        <f>SUBTOTAL(9,P652:P659)</f>
        <v>0</v>
      </c>
      <c r="Q651" s="73">
        <f>SUBTOTAL(9,Q652:Q659)</f>
        <v>0</v>
      </c>
      <c r="R651" s="6"/>
      <c r="S651" s="8"/>
      <c r="T651" s="8"/>
    </row>
    <row r="652" spans="1:20" ht="22.5" outlineLevel="4" x14ac:dyDescent="0.2">
      <c r="A652" s="10"/>
      <c r="B652" s="108"/>
      <c r="C652" s="109">
        <v>177</v>
      </c>
      <c r="D652" s="110" t="s">
        <v>356</v>
      </c>
      <c r="E652" s="111" t="s">
        <v>367</v>
      </c>
      <c r="F652" s="112" t="s">
        <v>368</v>
      </c>
      <c r="G652" s="110" t="s">
        <v>359</v>
      </c>
      <c r="H652" s="113">
        <v>302.81400000000002</v>
      </c>
      <c r="I652" s="125"/>
      <c r="J652" s="115">
        <f t="shared" ref="J652:J658" si="100">H652*I652</f>
        <v>0</v>
      </c>
      <c r="K652" s="113"/>
      <c r="L652" s="113">
        <f t="shared" ref="L652:L658" si="101">H652*K652</f>
        <v>0</v>
      </c>
      <c r="M652" s="113"/>
      <c r="N652" s="113">
        <f t="shared" ref="N652:N658" si="102">H652*M652</f>
        <v>0</v>
      </c>
      <c r="O652" s="115">
        <v>21</v>
      </c>
      <c r="P652" s="115">
        <f t="shared" ref="P652:P658" si="103">J652*(O652/100)</f>
        <v>0</v>
      </c>
      <c r="Q652" s="115">
        <f t="shared" ref="Q652:Q658" si="104">J652+P652</f>
        <v>0</v>
      </c>
      <c r="R652" s="8"/>
      <c r="S652" s="8"/>
      <c r="T652" s="8"/>
    </row>
    <row r="653" spans="1:20" ht="22.5" outlineLevel="4" x14ac:dyDescent="0.2">
      <c r="A653" s="10"/>
      <c r="B653" s="108"/>
      <c r="C653" s="109">
        <v>178</v>
      </c>
      <c r="D653" s="110" t="s">
        <v>356</v>
      </c>
      <c r="E653" s="111" t="s">
        <v>369</v>
      </c>
      <c r="F653" s="112" t="s">
        <v>370</v>
      </c>
      <c r="G653" s="110" t="s">
        <v>359</v>
      </c>
      <c r="H653" s="113">
        <v>151.40700000000001</v>
      </c>
      <c r="I653" s="125"/>
      <c r="J653" s="115">
        <f t="shared" si="100"/>
        <v>0</v>
      </c>
      <c r="K653" s="113"/>
      <c r="L653" s="113">
        <f t="shared" si="101"/>
        <v>0</v>
      </c>
      <c r="M653" s="113"/>
      <c r="N653" s="113">
        <f t="shared" si="102"/>
        <v>0</v>
      </c>
      <c r="O653" s="115">
        <v>21</v>
      </c>
      <c r="P653" s="115">
        <f t="shared" si="103"/>
        <v>0</v>
      </c>
      <c r="Q653" s="115">
        <f t="shared" si="104"/>
        <v>0</v>
      </c>
      <c r="R653" s="8"/>
      <c r="S653" s="8"/>
      <c r="T653" s="8"/>
    </row>
    <row r="654" spans="1:20" ht="22.5" outlineLevel="4" x14ac:dyDescent="0.2">
      <c r="A654" s="10"/>
      <c r="B654" s="108"/>
      <c r="C654" s="109">
        <v>179</v>
      </c>
      <c r="D654" s="110" t="s">
        <v>356</v>
      </c>
      <c r="E654" s="111" t="s">
        <v>371</v>
      </c>
      <c r="F654" s="112" t="s">
        <v>372</v>
      </c>
      <c r="G654" s="110" t="s">
        <v>359</v>
      </c>
      <c r="H654" s="113">
        <v>757.03500000000008</v>
      </c>
      <c r="I654" s="125"/>
      <c r="J654" s="115">
        <f t="shared" si="100"/>
        <v>0</v>
      </c>
      <c r="K654" s="113"/>
      <c r="L654" s="113">
        <f t="shared" si="101"/>
        <v>0</v>
      </c>
      <c r="M654" s="113"/>
      <c r="N654" s="113">
        <f t="shared" si="102"/>
        <v>0</v>
      </c>
      <c r="O654" s="115">
        <v>21</v>
      </c>
      <c r="P654" s="115">
        <f t="shared" si="103"/>
        <v>0</v>
      </c>
      <c r="Q654" s="115">
        <f t="shared" si="104"/>
        <v>0</v>
      </c>
      <c r="R654" s="8"/>
      <c r="S654" s="8"/>
      <c r="T654" s="8"/>
    </row>
    <row r="655" spans="1:20" ht="11.25" outlineLevel="4" x14ac:dyDescent="0.2">
      <c r="A655" s="10"/>
      <c r="B655" s="108"/>
      <c r="C655" s="109">
        <v>180</v>
      </c>
      <c r="D655" s="110" t="s">
        <v>356</v>
      </c>
      <c r="E655" s="111" t="s">
        <v>360</v>
      </c>
      <c r="F655" s="112" t="s">
        <v>361</v>
      </c>
      <c r="G655" s="110" t="s">
        <v>359</v>
      </c>
      <c r="H655" s="113">
        <v>151.40700000000001</v>
      </c>
      <c r="I655" s="125"/>
      <c r="J655" s="115">
        <f t="shared" si="100"/>
        <v>0</v>
      </c>
      <c r="K655" s="113"/>
      <c r="L655" s="113">
        <f t="shared" si="101"/>
        <v>0</v>
      </c>
      <c r="M655" s="113"/>
      <c r="N655" s="113">
        <f t="shared" si="102"/>
        <v>0</v>
      </c>
      <c r="O655" s="115">
        <v>21</v>
      </c>
      <c r="P655" s="115">
        <f t="shared" si="103"/>
        <v>0</v>
      </c>
      <c r="Q655" s="115">
        <f t="shared" si="104"/>
        <v>0</v>
      </c>
      <c r="R655" s="8"/>
      <c r="S655" s="8"/>
      <c r="T655" s="8"/>
    </row>
    <row r="656" spans="1:20" ht="11.25" outlineLevel="4" x14ac:dyDescent="0.2">
      <c r="A656" s="10"/>
      <c r="B656" s="108"/>
      <c r="C656" s="109">
        <v>181</v>
      </c>
      <c r="D656" s="110" t="s">
        <v>356</v>
      </c>
      <c r="E656" s="111" t="s">
        <v>373</v>
      </c>
      <c r="F656" s="112" t="s">
        <v>374</v>
      </c>
      <c r="G656" s="110" t="s">
        <v>375</v>
      </c>
      <c r="H656" s="113">
        <v>272.5326</v>
      </c>
      <c r="I656" s="125"/>
      <c r="J656" s="115">
        <f t="shared" si="100"/>
        <v>0</v>
      </c>
      <c r="K656" s="113"/>
      <c r="L656" s="113">
        <f t="shared" si="101"/>
        <v>0</v>
      </c>
      <c r="M656" s="113"/>
      <c r="N656" s="113">
        <f t="shared" si="102"/>
        <v>0</v>
      </c>
      <c r="O656" s="115">
        <v>21</v>
      </c>
      <c r="P656" s="115">
        <f t="shared" si="103"/>
        <v>0</v>
      </c>
      <c r="Q656" s="115">
        <f t="shared" si="104"/>
        <v>0</v>
      </c>
      <c r="R656" s="8"/>
      <c r="S656" s="8"/>
      <c r="T656" s="8"/>
    </row>
    <row r="657" spans="1:20" ht="11.25" outlineLevel="4" x14ac:dyDescent="0.2">
      <c r="A657" s="10"/>
      <c r="B657" s="108"/>
      <c r="C657" s="109">
        <v>182</v>
      </c>
      <c r="D657" s="110" t="s">
        <v>356</v>
      </c>
      <c r="E657" s="111" t="s">
        <v>376</v>
      </c>
      <c r="F657" s="112" t="s">
        <v>377</v>
      </c>
      <c r="G657" s="110" t="s">
        <v>359</v>
      </c>
      <c r="H657" s="113">
        <v>151.40700000000001</v>
      </c>
      <c r="I657" s="125"/>
      <c r="J657" s="115">
        <f t="shared" si="100"/>
        <v>0</v>
      </c>
      <c r="K657" s="113"/>
      <c r="L657" s="113">
        <f t="shared" si="101"/>
        <v>0</v>
      </c>
      <c r="M657" s="113"/>
      <c r="N657" s="113">
        <f t="shared" si="102"/>
        <v>0</v>
      </c>
      <c r="O657" s="115">
        <v>21</v>
      </c>
      <c r="P657" s="115">
        <f t="shared" si="103"/>
        <v>0</v>
      </c>
      <c r="Q657" s="115">
        <f t="shared" si="104"/>
        <v>0</v>
      </c>
      <c r="R657" s="8"/>
      <c r="S657" s="8"/>
      <c r="T657" s="8"/>
    </row>
    <row r="658" spans="1:20" ht="11.25" outlineLevel="4" x14ac:dyDescent="0.2">
      <c r="A658" s="10"/>
      <c r="B658" s="108"/>
      <c r="C658" s="109">
        <v>183</v>
      </c>
      <c r="D658" s="110" t="s">
        <v>356</v>
      </c>
      <c r="E658" s="111" t="s">
        <v>362</v>
      </c>
      <c r="F658" s="112" t="s">
        <v>378</v>
      </c>
      <c r="G658" s="110" t="s">
        <v>359</v>
      </c>
      <c r="H658" s="113">
        <v>302.81400000000002</v>
      </c>
      <c r="I658" s="125"/>
      <c r="J658" s="115">
        <f t="shared" si="100"/>
        <v>0</v>
      </c>
      <c r="K658" s="113"/>
      <c r="L658" s="113">
        <f t="shared" si="101"/>
        <v>0</v>
      </c>
      <c r="M658" s="113"/>
      <c r="N658" s="113">
        <f t="shared" si="102"/>
        <v>0</v>
      </c>
      <c r="O658" s="115">
        <v>21</v>
      </c>
      <c r="P658" s="115">
        <f t="shared" si="103"/>
        <v>0</v>
      </c>
      <c r="Q658" s="115">
        <f t="shared" si="104"/>
        <v>0</v>
      </c>
      <c r="R658" s="8"/>
      <c r="S658" s="8"/>
      <c r="T658" s="8"/>
    </row>
    <row r="659" spans="1:20" outlineLevel="4" x14ac:dyDescent="0.15">
      <c r="B659" s="6"/>
      <c r="C659" s="6"/>
      <c r="D659" s="6"/>
      <c r="E659" s="6"/>
      <c r="F659" s="6"/>
      <c r="G659" s="6"/>
      <c r="H659" s="6"/>
      <c r="I659" s="8"/>
      <c r="J659" s="8"/>
      <c r="K659" s="6"/>
      <c r="L659" s="6"/>
      <c r="M659" s="6"/>
      <c r="N659" s="6"/>
      <c r="O659" s="6"/>
      <c r="P659" s="8"/>
      <c r="Q659" s="8"/>
    </row>
    <row r="660" spans="1:20" ht="11.25" outlineLevel="2" x14ac:dyDescent="0.2">
      <c r="A660" s="67" t="s">
        <v>305</v>
      </c>
      <c r="B660" s="94">
        <v>3</v>
      </c>
      <c r="C660" s="95"/>
      <c r="D660" s="96" t="s">
        <v>354</v>
      </c>
      <c r="E660" s="96"/>
      <c r="F660" s="97" t="s">
        <v>306</v>
      </c>
      <c r="G660" s="96"/>
      <c r="H660" s="98"/>
      <c r="I660" s="99"/>
      <c r="J660" s="69">
        <f>SUBTOTAL(9,J661:J677)</f>
        <v>0</v>
      </c>
      <c r="K660" s="98"/>
      <c r="L660" s="70">
        <f>SUBTOTAL(9,L661:L677)</f>
        <v>193.15612620000002</v>
      </c>
      <c r="M660" s="98"/>
      <c r="N660" s="70">
        <f>SUBTOTAL(9,N661:N677)</f>
        <v>0</v>
      </c>
      <c r="O660" s="100"/>
      <c r="P660" s="69">
        <f>SUBTOTAL(9,P661:P677)</f>
        <v>0</v>
      </c>
      <c r="Q660" s="69">
        <f>SUBTOTAL(9,Q661:Q677)</f>
        <v>0</v>
      </c>
      <c r="R660" s="6"/>
      <c r="S660" s="8"/>
      <c r="T660" s="8"/>
    </row>
    <row r="661" spans="1:20" ht="10.5" outlineLevel="3" x14ac:dyDescent="0.15">
      <c r="A661" s="71" t="s">
        <v>307</v>
      </c>
      <c r="B661" s="101">
        <v>4</v>
      </c>
      <c r="C661" s="102"/>
      <c r="D661" s="103" t="s">
        <v>355</v>
      </c>
      <c r="E661" s="103"/>
      <c r="F661" s="104" t="s">
        <v>308</v>
      </c>
      <c r="G661" s="103"/>
      <c r="H661" s="105"/>
      <c r="I661" s="106"/>
      <c r="J661" s="73">
        <f>SUBTOTAL(9,J662:J663)</f>
        <v>0</v>
      </c>
      <c r="K661" s="105"/>
      <c r="L661" s="74">
        <f>SUBTOTAL(9,L662:L663)</f>
        <v>151.48971120000002</v>
      </c>
      <c r="M661" s="105"/>
      <c r="N661" s="74">
        <f>SUBTOTAL(9,N662:N663)</f>
        <v>0</v>
      </c>
      <c r="O661" s="107"/>
      <c r="P661" s="73">
        <f>SUBTOTAL(9,P662:P663)</f>
        <v>0</v>
      </c>
      <c r="Q661" s="73">
        <f>SUBTOTAL(9,Q662:Q663)</f>
        <v>0</v>
      </c>
      <c r="R661" s="6"/>
      <c r="S661" s="8"/>
      <c r="T661" s="8"/>
    </row>
    <row r="662" spans="1:20" ht="11.25" outlineLevel="4" x14ac:dyDescent="0.2">
      <c r="A662" s="10"/>
      <c r="B662" s="108"/>
      <c r="C662" s="109">
        <v>184</v>
      </c>
      <c r="D662" s="110" t="s">
        <v>356</v>
      </c>
      <c r="E662" s="111" t="s">
        <v>932</v>
      </c>
      <c r="F662" s="112" t="s">
        <v>933</v>
      </c>
      <c r="G662" s="110" t="s">
        <v>366</v>
      </c>
      <c r="H662" s="113">
        <v>1211.53</v>
      </c>
      <c r="I662" s="125"/>
      <c r="J662" s="115">
        <f>H662*I662</f>
        <v>0</v>
      </c>
      <c r="K662" s="113">
        <v>0.12504000000000001</v>
      </c>
      <c r="L662" s="113">
        <f>H662*K662</f>
        <v>151.48971120000002</v>
      </c>
      <c r="M662" s="113"/>
      <c r="N662" s="113">
        <f>H662*M662</f>
        <v>0</v>
      </c>
      <c r="O662" s="115">
        <v>21</v>
      </c>
      <c r="P662" s="115">
        <f>J662*(O662/100)</f>
        <v>0</v>
      </c>
      <c r="Q662" s="115">
        <f>J662+P662</f>
        <v>0</v>
      </c>
      <c r="R662" s="8"/>
      <c r="S662" s="8"/>
      <c r="T662" s="8"/>
    </row>
    <row r="663" spans="1:20" outlineLevel="4" x14ac:dyDescent="0.15">
      <c r="B663" s="6"/>
      <c r="C663" s="6"/>
      <c r="D663" s="6"/>
      <c r="E663" s="6"/>
      <c r="F663" s="6"/>
      <c r="G663" s="6"/>
      <c r="H663" s="6"/>
      <c r="I663" s="8"/>
      <c r="J663" s="8"/>
      <c r="K663" s="6"/>
      <c r="L663" s="6"/>
      <c r="M663" s="6"/>
      <c r="N663" s="6"/>
      <c r="O663" s="6"/>
      <c r="P663" s="8"/>
      <c r="Q663" s="8"/>
    </row>
    <row r="664" spans="1:20" ht="10.5" outlineLevel="3" x14ac:dyDescent="0.15">
      <c r="A664" s="71" t="s">
        <v>309</v>
      </c>
      <c r="B664" s="101">
        <v>4</v>
      </c>
      <c r="C664" s="102"/>
      <c r="D664" s="103" t="s">
        <v>355</v>
      </c>
      <c r="E664" s="103"/>
      <c r="F664" s="104" t="s">
        <v>310</v>
      </c>
      <c r="G664" s="103"/>
      <c r="H664" s="105"/>
      <c r="I664" s="106"/>
      <c r="J664" s="73">
        <f>SUBTOTAL(9,J665:J668)</f>
        <v>0</v>
      </c>
      <c r="K664" s="105"/>
      <c r="L664" s="74">
        <f>SUBTOTAL(9,L665:L668)</f>
        <v>0</v>
      </c>
      <c r="M664" s="105"/>
      <c r="N664" s="74">
        <f>SUBTOTAL(9,N665:N668)</f>
        <v>0</v>
      </c>
      <c r="O664" s="107"/>
      <c r="P664" s="73">
        <f>SUBTOTAL(9,P665:P668)</f>
        <v>0</v>
      </c>
      <c r="Q664" s="73">
        <f>SUBTOTAL(9,Q665:Q668)</f>
        <v>0</v>
      </c>
      <c r="R664" s="6"/>
      <c r="S664" s="8"/>
      <c r="T664" s="8"/>
    </row>
    <row r="665" spans="1:20" ht="11.25" outlineLevel="4" x14ac:dyDescent="0.2">
      <c r="A665" s="10"/>
      <c r="B665" s="108"/>
      <c r="C665" s="109">
        <v>185</v>
      </c>
      <c r="D665" s="110" t="s">
        <v>356</v>
      </c>
      <c r="E665" s="111" t="s">
        <v>934</v>
      </c>
      <c r="F665" s="112" t="s">
        <v>935</v>
      </c>
      <c r="G665" s="110" t="s">
        <v>366</v>
      </c>
      <c r="H665" s="113">
        <v>1211.53</v>
      </c>
      <c r="I665" s="125"/>
      <c r="J665" s="115">
        <f>H665*I665</f>
        <v>0</v>
      </c>
      <c r="K665" s="113"/>
      <c r="L665" s="113">
        <f>H665*K665</f>
        <v>0</v>
      </c>
      <c r="M665" s="113"/>
      <c r="N665" s="113">
        <f>H665*M665</f>
        <v>0</v>
      </c>
      <c r="O665" s="115">
        <v>21</v>
      </c>
      <c r="P665" s="115">
        <f>J665*(O665/100)</f>
        <v>0</v>
      </c>
      <c r="Q665" s="115">
        <f>J665+P665</f>
        <v>0</v>
      </c>
      <c r="R665" s="8"/>
      <c r="S665" s="8"/>
      <c r="T665" s="8"/>
    </row>
    <row r="666" spans="1:20" ht="11.25" outlineLevel="4" x14ac:dyDescent="0.2">
      <c r="A666" s="10"/>
      <c r="B666" s="108"/>
      <c r="C666" s="109">
        <v>186</v>
      </c>
      <c r="D666" s="110" t="s">
        <v>356</v>
      </c>
      <c r="E666" s="111" t="s">
        <v>936</v>
      </c>
      <c r="F666" s="112" t="s">
        <v>937</v>
      </c>
      <c r="G666" s="110" t="s">
        <v>366</v>
      </c>
      <c r="H666" s="113">
        <v>1211.53</v>
      </c>
      <c r="I666" s="125"/>
      <c r="J666" s="115">
        <f>H666*I666</f>
        <v>0</v>
      </c>
      <c r="K666" s="113"/>
      <c r="L666" s="113">
        <f>H666*K666</f>
        <v>0</v>
      </c>
      <c r="M666" s="113"/>
      <c r="N666" s="113">
        <f>H666*M666</f>
        <v>0</v>
      </c>
      <c r="O666" s="115">
        <v>21</v>
      </c>
      <c r="P666" s="115">
        <f>J666*(O666/100)</f>
        <v>0</v>
      </c>
      <c r="Q666" s="115">
        <f>J666+P666</f>
        <v>0</v>
      </c>
      <c r="R666" s="8"/>
      <c r="S666" s="8"/>
      <c r="T666" s="8"/>
    </row>
    <row r="667" spans="1:20" ht="11.25" outlineLevel="4" x14ac:dyDescent="0.2">
      <c r="A667" s="10"/>
      <c r="B667" s="108"/>
      <c r="C667" s="109">
        <v>187</v>
      </c>
      <c r="D667" s="110" t="s">
        <v>356</v>
      </c>
      <c r="E667" s="111" t="s">
        <v>938</v>
      </c>
      <c r="F667" s="112" t="s">
        <v>939</v>
      </c>
      <c r="G667" s="110" t="s">
        <v>366</v>
      </c>
      <c r="H667" s="113">
        <v>1006.63</v>
      </c>
      <c r="I667" s="125"/>
      <c r="J667" s="115">
        <f>H667*I667</f>
        <v>0</v>
      </c>
      <c r="K667" s="113"/>
      <c r="L667" s="113">
        <f>H667*K667</f>
        <v>0</v>
      </c>
      <c r="M667" s="113"/>
      <c r="N667" s="113">
        <f>H667*M667</f>
        <v>0</v>
      </c>
      <c r="O667" s="115">
        <v>21</v>
      </c>
      <c r="P667" s="115">
        <f>J667*(O667/100)</f>
        <v>0</v>
      </c>
      <c r="Q667" s="115">
        <f>J667+P667</f>
        <v>0</v>
      </c>
      <c r="R667" s="8"/>
      <c r="S667" s="8"/>
      <c r="T667" s="8"/>
    </row>
    <row r="668" spans="1:20" outlineLevel="4" x14ac:dyDescent="0.15">
      <c r="B668" s="6"/>
      <c r="C668" s="6"/>
      <c r="D668" s="6"/>
      <c r="E668" s="6"/>
      <c r="F668" s="6"/>
      <c r="G668" s="6"/>
      <c r="H668" s="6"/>
      <c r="I668" s="8"/>
      <c r="J668" s="8"/>
      <c r="K668" s="6"/>
      <c r="L668" s="6"/>
      <c r="M668" s="6"/>
      <c r="N668" s="6"/>
      <c r="O668" s="6"/>
      <c r="P668" s="8"/>
      <c r="Q668" s="8"/>
    </row>
    <row r="669" spans="1:20" ht="10.5" outlineLevel="3" x14ac:dyDescent="0.15">
      <c r="A669" s="71" t="s">
        <v>311</v>
      </c>
      <c r="B669" s="101">
        <v>4</v>
      </c>
      <c r="C669" s="102"/>
      <c r="D669" s="103" t="s">
        <v>355</v>
      </c>
      <c r="E669" s="103"/>
      <c r="F669" s="104" t="s">
        <v>312</v>
      </c>
      <c r="G669" s="103"/>
      <c r="H669" s="105"/>
      <c r="I669" s="106"/>
      <c r="J669" s="73">
        <f>SUBTOTAL(9,J670:J673)</f>
        <v>0</v>
      </c>
      <c r="K669" s="105"/>
      <c r="L669" s="74">
        <f>SUBTOTAL(9,L670:L673)</f>
        <v>0</v>
      </c>
      <c r="M669" s="105"/>
      <c r="N669" s="74">
        <f>SUBTOTAL(9,N670:N673)</f>
        <v>0</v>
      </c>
      <c r="O669" s="107"/>
      <c r="P669" s="73">
        <f>SUBTOTAL(9,P670:P673)</f>
        <v>0</v>
      </c>
      <c r="Q669" s="73">
        <f>SUBTOTAL(9,Q670:Q673)</f>
        <v>0</v>
      </c>
      <c r="R669" s="6"/>
      <c r="S669" s="8"/>
      <c r="T669" s="8"/>
    </row>
    <row r="670" spans="1:20" ht="11.25" outlineLevel="4" x14ac:dyDescent="0.2">
      <c r="A670" s="10"/>
      <c r="B670" s="108"/>
      <c r="C670" s="109">
        <v>188</v>
      </c>
      <c r="D670" s="110" t="s">
        <v>356</v>
      </c>
      <c r="E670" s="111" t="s">
        <v>940</v>
      </c>
      <c r="F670" s="112" t="s">
        <v>941</v>
      </c>
      <c r="G670" s="110" t="s">
        <v>366</v>
      </c>
      <c r="H670" s="113">
        <v>1006.63</v>
      </c>
      <c r="I670" s="125"/>
      <c r="J670" s="115">
        <f>H670*I670</f>
        <v>0</v>
      </c>
      <c r="K670" s="113"/>
      <c r="L670" s="113">
        <f>H670*K670</f>
        <v>0</v>
      </c>
      <c r="M670" s="113"/>
      <c r="N670" s="113">
        <f>H670*M670</f>
        <v>0</v>
      </c>
      <c r="O670" s="115">
        <v>21</v>
      </c>
      <c r="P670" s="115">
        <f>J670*(O670/100)</f>
        <v>0</v>
      </c>
      <c r="Q670" s="115">
        <f>J670+P670</f>
        <v>0</v>
      </c>
      <c r="R670" s="8"/>
      <c r="S670" s="8"/>
      <c r="T670" s="8"/>
    </row>
    <row r="671" spans="1:20" ht="11.25" outlineLevel="4" x14ac:dyDescent="0.2">
      <c r="A671" s="10"/>
      <c r="B671" s="108"/>
      <c r="C671" s="109">
        <v>189</v>
      </c>
      <c r="D671" s="110" t="s">
        <v>356</v>
      </c>
      <c r="E671" s="111" t="s">
        <v>942</v>
      </c>
      <c r="F671" s="112" t="s">
        <v>943</v>
      </c>
      <c r="G671" s="110" t="s">
        <v>366</v>
      </c>
      <c r="H671" s="113">
        <v>1006.63</v>
      </c>
      <c r="I671" s="125"/>
      <c r="J671" s="115">
        <f>H671*I671</f>
        <v>0</v>
      </c>
      <c r="K671" s="113"/>
      <c r="L671" s="113">
        <f>H671*K671</f>
        <v>0</v>
      </c>
      <c r="M671" s="113"/>
      <c r="N671" s="113">
        <f>H671*M671</f>
        <v>0</v>
      </c>
      <c r="O671" s="115">
        <v>21</v>
      </c>
      <c r="P671" s="115">
        <f>J671*(O671/100)</f>
        <v>0</v>
      </c>
      <c r="Q671" s="115">
        <f>J671+P671</f>
        <v>0</v>
      </c>
      <c r="R671" s="8"/>
      <c r="S671" s="8"/>
      <c r="T671" s="8"/>
    </row>
    <row r="672" spans="1:20" ht="11.25" outlineLevel="4" x14ac:dyDescent="0.2">
      <c r="A672" s="10"/>
      <c r="B672" s="108"/>
      <c r="C672" s="109">
        <v>190</v>
      </c>
      <c r="D672" s="110" t="s">
        <v>356</v>
      </c>
      <c r="E672" s="111" t="s">
        <v>944</v>
      </c>
      <c r="F672" s="112" t="s">
        <v>945</v>
      </c>
      <c r="G672" s="110" t="s">
        <v>366</v>
      </c>
      <c r="H672" s="113">
        <v>1006.63</v>
      </c>
      <c r="I672" s="125"/>
      <c r="J672" s="115">
        <f>H672*I672</f>
        <v>0</v>
      </c>
      <c r="K672" s="113"/>
      <c r="L672" s="113">
        <f>H672*K672</f>
        <v>0</v>
      </c>
      <c r="M672" s="113"/>
      <c r="N672" s="113">
        <f>H672*M672</f>
        <v>0</v>
      </c>
      <c r="O672" s="115">
        <v>21</v>
      </c>
      <c r="P672" s="115">
        <f>J672*(O672/100)</f>
        <v>0</v>
      </c>
      <c r="Q672" s="115">
        <f>J672+P672</f>
        <v>0</v>
      </c>
      <c r="R672" s="8"/>
      <c r="S672" s="8"/>
      <c r="T672" s="8"/>
    </row>
    <row r="673" spans="1:20" outlineLevel="4" x14ac:dyDescent="0.15">
      <c r="B673" s="6"/>
      <c r="C673" s="6"/>
      <c r="D673" s="6"/>
      <c r="E673" s="6"/>
      <c r="F673" s="6"/>
      <c r="G673" s="6"/>
      <c r="H673" s="6"/>
      <c r="I673" s="8"/>
      <c r="J673" s="8"/>
      <c r="K673" s="6"/>
      <c r="L673" s="6"/>
      <c r="M673" s="6"/>
      <c r="N673" s="6"/>
      <c r="O673" s="6"/>
      <c r="P673" s="8"/>
      <c r="Q673" s="8"/>
    </row>
    <row r="674" spans="1:20" ht="10.5" outlineLevel="3" x14ac:dyDescent="0.15">
      <c r="A674" s="71" t="s">
        <v>313</v>
      </c>
      <c r="B674" s="101">
        <v>4</v>
      </c>
      <c r="C674" s="102"/>
      <c r="D674" s="103" t="s">
        <v>355</v>
      </c>
      <c r="E674" s="103"/>
      <c r="F674" s="104" t="s">
        <v>314</v>
      </c>
      <c r="G674" s="103"/>
      <c r="H674" s="105"/>
      <c r="I674" s="106"/>
      <c r="J674" s="73">
        <f>SUBTOTAL(9,J675:J677)</f>
        <v>0</v>
      </c>
      <c r="K674" s="105"/>
      <c r="L674" s="74">
        <f>SUBTOTAL(9,L675:L677)</f>
        <v>41.666415000000001</v>
      </c>
      <c r="M674" s="105"/>
      <c r="N674" s="74">
        <f>SUBTOTAL(9,N675:N677)</f>
        <v>0</v>
      </c>
      <c r="O674" s="107"/>
      <c r="P674" s="73">
        <f>SUBTOTAL(9,P675:P677)</f>
        <v>0</v>
      </c>
      <c r="Q674" s="73">
        <f>SUBTOTAL(9,Q675:Q677)</f>
        <v>0</v>
      </c>
      <c r="R674" s="6"/>
      <c r="S674" s="8"/>
      <c r="T674" s="8"/>
    </row>
    <row r="675" spans="1:20" ht="11.25" outlineLevel="4" x14ac:dyDescent="0.2">
      <c r="A675" s="10"/>
      <c r="B675" s="108"/>
      <c r="C675" s="109">
        <v>191</v>
      </c>
      <c r="D675" s="110" t="s">
        <v>433</v>
      </c>
      <c r="E675" s="111" t="s">
        <v>946</v>
      </c>
      <c r="F675" s="112" t="s">
        <v>947</v>
      </c>
      <c r="G675" s="110" t="s">
        <v>366</v>
      </c>
      <c r="H675" s="113">
        <v>206.94900000000001</v>
      </c>
      <c r="I675" s="125"/>
      <c r="J675" s="115">
        <f>H675*I675</f>
        <v>0</v>
      </c>
      <c r="K675" s="113">
        <v>0.113</v>
      </c>
      <c r="L675" s="113">
        <f>H675*K675</f>
        <v>23.385237000000004</v>
      </c>
      <c r="M675" s="113"/>
      <c r="N675" s="113">
        <f>H675*M675</f>
        <v>0</v>
      </c>
      <c r="O675" s="115">
        <v>21</v>
      </c>
      <c r="P675" s="115">
        <f>J675*(O675/100)</f>
        <v>0</v>
      </c>
      <c r="Q675" s="115">
        <f>J675+P675</f>
        <v>0</v>
      </c>
      <c r="R675" s="8"/>
      <c r="S675" s="8"/>
      <c r="T675" s="8"/>
    </row>
    <row r="676" spans="1:20" ht="11.25" outlineLevel="4" x14ac:dyDescent="0.2">
      <c r="A676" s="10"/>
      <c r="B676" s="108"/>
      <c r="C676" s="109">
        <v>192</v>
      </c>
      <c r="D676" s="110" t="s">
        <v>356</v>
      </c>
      <c r="E676" s="111" t="s">
        <v>948</v>
      </c>
      <c r="F676" s="112" t="s">
        <v>949</v>
      </c>
      <c r="G676" s="110" t="s">
        <v>366</v>
      </c>
      <c r="H676" s="113">
        <v>204.9</v>
      </c>
      <c r="I676" s="125"/>
      <c r="J676" s="115">
        <f>H676*I676</f>
        <v>0</v>
      </c>
      <c r="K676" s="113">
        <v>8.9219999999999994E-2</v>
      </c>
      <c r="L676" s="113">
        <f>H676*K676</f>
        <v>18.281178000000001</v>
      </c>
      <c r="M676" s="113"/>
      <c r="N676" s="113">
        <f>H676*M676</f>
        <v>0</v>
      </c>
      <c r="O676" s="115">
        <v>21</v>
      </c>
      <c r="P676" s="115">
        <f>J676*(O676/100)</f>
        <v>0</v>
      </c>
      <c r="Q676" s="115">
        <f>J676+P676</f>
        <v>0</v>
      </c>
      <c r="R676" s="8"/>
      <c r="S676" s="8"/>
      <c r="T676" s="8"/>
    </row>
    <row r="677" spans="1:20" outlineLevel="4" x14ac:dyDescent="0.15">
      <c r="B677" s="6"/>
      <c r="C677" s="6"/>
      <c r="D677" s="6"/>
      <c r="E677" s="6"/>
      <c r="F677" s="6"/>
      <c r="G677" s="6"/>
      <c r="H677" s="6"/>
      <c r="I677" s="8"/>
      <c r="J677" s="8"/>
      <c r="K677" s="6"/>
      <c r="L677" s="6"/>
      <c r="M677" s="6"/>
      <c r="N677" s="6"/>
      <c r="O677" s="6"/>
      <c r="P677" s="8"/>
      <c r="Q677" s="8"/>
    </row>
    <row r="678" spans="1:20" ht="11.25" outlineLevel="2" x14ac:dyDescent="0.2">
      <c r="A678" s="67" t="s">
        <v>315</v>
      </c>
      <c r="B678" s="94">
        <v>3</v>
      </c>
      <c r="C678" s="95"/>
      <c r="D678" s="96" t="s">
        <v>354</v>
      </c>
      <c r="E678" s="96"/>
      <c r="F678" s="97" t="s">
        <v>54</v>
      </c>
      <c r="G678" s="96"/>
      <c r="H678" s="98"/>
      <c r="I678" s="99"/>
      <c r="J678" s="69">
        <f>SUBTOTAL(9,J679:J686)</f>
        <v>0</v>
      </c>
      <c r="K678" s="98"/>
      <c r="L678" s="70">
        <f>SUBTOTAL(9,L679:L686)</f>
        <v>93.538191772000005</v>
      </c>
      <c r="M678" s="98"/>
      <c r="N678" s="70">
        <f>SUBTOTAL(9,N679:N686)</f>
        <v>0</v>
      </c>
      <c r="O678" s="100"/>
      <c r="P678" s="69">
        <f>SUBTOTAL(9,P679:P686)</f>
        <v>0</v>
      </c>
      <c r="Q678" s="69">
        <f>SUBTOTAL(9,Q679:Q686)</f>
        <v>0</v>
      </c>
      <c r="R678" s="6"/>
      <c r="S678" s="8"/>
      <c r="T678" s="8"/>
    </row>
    <row r="679" spans="1:20" ht="10.5" outlineLevel="3" x14ac:dyDescent="0.15">
      <c r="A679" s="71" t="s">
        <v>316</v>
      </c>
      <c r="B679" s="101">
        <v>4</v>
      </c>
      <c r="C679" s="102"/>
      <c r="D679" s="103" t="s">
        <v>355</v>
      </c>
      <c r="E679" s="103"/>
      <c r="F679" s="104" t="s">
        <v>155</v>
      </c>
      <c r="G679" s="103"/>
      <c r="H679" s="105"/>
      <c r="I679" s="106"/>
      <c r="J679" s="73">
        <f>SUBTOTAL(9,J680:J686)</f>
        <v>0</v>
      </c>
      <c r="K679" s="105"/>
      <c r="L679" s="74">
        <f>SUBTOTAL(9,L680:L686)</f>
        <v>93.538191772000005</v>
      </c>
      <c r="M679" s="105"/>
      <c r="N679" s="74">
        <f>SUBTOTAL(9,N680:N686)</f>
        <v>0</v>
      </c>
      <c r="O679" s="107"/>
      <c r="P679" s="73">
        <f>SUBTOTAL(9,P680:P686)</f>
        <v>0</v>
      </c>
      <c r="Q679" s="73">
        <f>SUBTOTAL(9,Q680:Q686)</f>
        <v>0</v>
      </c>
      <c r="R679" s="6"/>
      <c r="S679" s="8"/>
      <c r="T679" s="8"/>
    </row>
    <row r="680" spans="1:20" ht="11.25" outlineLevel="4" x14ac:dyDescent="0.2">
      <c r="A680" s="10"/>
      <c r="B680" s="108"/>
      <c r="C680" s="109">
        <v>193</v>
      </c>
      <c r="D680" s="110" t="s">
        <v>433</v>
      </c>
      <c r="E680" s="111" t="s">
        <v>950</v>
      </c>
      <c r="F680" s="112" t="s">
        <v>951</v>
      </c>
      <c r="G680" s="110" t="s">
        <v>443</v>
      </c>
      <c r="H680" s="113">
        <v>6.0004</v>
      </c>
      <c r="I680" s="125"/>
      <c r="J680" s="115">
        <f t="shared" ref="J680:J685" si="105">H680*I680</f>
        <v>0</v>
      </c>
      <c r="K680" s="113">
        <v>5.6120000000000003E-2</v>
      </c>
      <c r="L680" s="113">
        <f t="shared" ref="L680:L685" si="106">H680*K680</f>
        <v>0.33674244800000003</v>
      </c>
      <c r="M680" s="113"/>
      <c r="N680" s="113">
        <f t="shared" ref="N680:N685" si="107">H680*M680</f>
        <v>0</v>
      </c>
      <c r="O680" s="115">
        <v>21</v>
      </c>
      <c r="P680" s="115">
        <f t="shared" ref="P680:P685" si="108">J680*(O680/100)</f>
        <v>0</v>
      </c>
      <c r="Q680" s="115">
        <f t="shared" ref="Q680:Q685" si="109">J680+P680</f>
        <v>0</v>
      </c>
      <c r="R680" s="8"/>
      <c r="S680" s="8"/>
      <c r="T680" s="8"/>
    </row>
    <row r="681" spans="1:20" ht="11.25" outlineLevel="4" x14ac:dyDescent="0.2">
      <c r="A681" s="10"/>
      <c r="B681" s="108"/>
      <c r="C681" s="109">
        <v>194</v>
      </c>
      <c r="D681" s="110" t="s">
        <v>433</v>
      </c>
      <c r="E681" s="111" t="s">
        <v>595</v>
      </c>
      <c r="F681" s="112" t="s">
        <v>596</v>
      </c>
      <c r="G681" s="110" t="s">
        <v>443</v>
      </c>
      <c r="H681" s="113">
        <v>309</v>
      </c>
      <c r="I681" s="125"/>
      <c r="J681" s="115">
        <f t="shared" si="105"/>
        <v>0</v>
      </c>
      <c r="K681" s="113">
        <v>0.08</v>
      </c>
      <c r="L681" s="113">
        <f t="shared" si="106"/>
        <v>24.72</v>
      </c>
      <c r="M681" s="113"/>
      <c r="N681" s="113">
        <f t="shared" si="107"/>
        <v>0</v>
      </c>
      <c r="O681" s="115">
        <v>21</v>
      </c>
      <c r="P681" s="115">
        <f t="shared" si="108"/>
        <v>0</v>
      </c>
      <c r="Q681" s="115">
        <f t="shared" si="109"/>
        <v>0</v>
      </c>
      <c r="R681" s="8"/>
      <c r="S681" s="8"/>
      <c r="T681" s="8"/>
    </row>
    <row r="682" spans="1:20" ht="11.25" outlineLevel="4" x14ac:dyDescent="0.2">
      <c r="A682" s="10"/>
      <c r="B682" s="108"/>
      <c r="C682" s="109">
        <v>195</v>
      </c>
      <c r="D682" s="110" t="s">
        <v>356</v>
      </c>
      <c r="E682" s="111" t="s">
        <v>952</v>
      </c>
      <c r="F682" s="112" t="s">
        <v>953</v>
      </c>
      <c r="G682" s="110" t="s">
        <v>443</v>
      </c>
      <c r="H682" s="113">
        <v>302</v>
      </c>
      <c r="I682" s="125"/>
      <c r="J682" s="115">
        <f t="shared" si="105"/>
        <v>0</v>
      </c>
      <c r="K682" s="113">
        <v>0.15540000000000001</v>
      </c>
      <c r="L682" s="113">
        <f t="shared" si="106"/>
        <v>46.930800000000005</v>
      </c>
      <c r="M682" s="113"/>
      <c r="N682" s="113">
        <f t="shared" si="107"/>
        <v>0</v>
      </c>
      <c r="O682" s="115">
        <v>21</v>
      </c>
      <c r="P682" s="115">
        <f t="shared" si="108"/>
        <v>0</v>
      </c>
      <c r="Q682" s="115">
        <f t="shared" si="109"/>
        <v>0</v>
      </c>
      <c r="R682" s="8"/>
      <c r="S682" s="8"/>
      <c r="T682" s="8"/>
    </row>
    <row r="683" spans="1:20" ht="11.25" outlineLevel="4" x14ac:dyDescent="0.2">
      <c r="A683" s="10"/>
      <c r="B683" s="108"/>
      <c r="C683" s="109">
        <v>196</v>
      </c>
      <c r="D683" s="110" t="s">
        <v>356</v>
      </c>
      <c r="E683" s="111" t="s">
        <v>954</v>
      </c>
      <c r="F683" s="112" t="s">
        <v>955</v>
      </c>
      <c r="G683" s="110" t="s">
        <v>443</v>
      </c>
      <c r="H683" s="113">
        <v>5.62</v>
      </c>
      <c r="I683" s="125"/>
      <c r="J683" s="115">
        <f t="shared" si="105"/>
        <v>0</v>
      </c>
      <c r="K683" s="113">
        <v>0.1295</v>
      </c>
      <c r="L683" s="113">
        <f t="shared" si="106"/>
        <v>0.72779000000000005</v>
      </c>
      <c r="M683" s="113"/>
      <c r="N683" s="113">
        <f t="shared" si="107"/>
        <v>0</v>
      </c>
      <c r="O683" s="115">
        <v>21</v>
      </c>
      <c r="P683" s="115">
        <f t="shared" si="108"/>
        <v>0</v>
      </c>
      <c r="Q683" s="115">
        <f t="shared" si="109"/>
        <v>0</v>
      </c>
      <c r="R683" s="8"/>
      <c r="S683" s="8"/>
      <c r="T683" s="8"/>
    </row>
    <row r="684" spans="1:20" ht="11.25" outlineLevel="4" x14ac:dyDescent="0.2">
      <c r="A684" s="10"/>
      <c r="B684" s="108"/>
      <c r="C684" s="109">
        <v>197</v>
      </c>
      <c r="D684" s="110" t="s">
        <v>356</v>
      </c>
      <c r="E684" s="111" t="s">
        <v>599</v>
      </c>
      <c r="F684" s="112" t="s">
        <v>600</v>
      </c>
      <c r="G684" s="110" t="s">
        <v>359</v>
      </c>
      <c r="H684" s="113">
        <v>9.2286000000000001</v>
      </c>
      <c r="I684" s="125"/>
      <c r="J684" s="115">
        <f t="shared" si="105"/>
        <v>0</v>
      </c>
      <c r="K684" s="113">
        <v>2.2563399999999998</v>
      </c>
      <c r="L684" s="113">
        <f t="shared" si="106"/>
        <v>20.822859324</v>
      </c>
      <c r="M684" s="113"/>
      <c r="N684" s="113">
        <f t="shared" si="107"/>
        <v>0</v>
      </c>
      <c r="O684" s="115">
        <v>21</v>
      </c>
      <c r="P684" s="115">
        <f t="shared" si="108"/>
        <v>0</v>
      </c>
      <c r="Q684" s="115">
        <f t="shared" si="109"/>
        <v>0</v>
      </c>
      <c r="R684" s="8"/>
      <c r="S684" s="8"/>
      <c r="T684" s="8"/>
    </row>
    <row r="685" spans="1:20" ht="11.25" outlineLevel="4" x14ac:dyDescent="0.2">
      <c r="A685" s="10"/>
      <c r="B685" s="108"/>
      <c r="C685" s="109">
        <v>198</v>
      </c>
      <c r="D685" s="110" t="s">
        <v>356</v>
      </c>
      <c r="E685" s="111" t="s">
        <v>956</v>
      </c>
      <c r="F685" s="112" t="s">
        <v>957</v>
      </c>
      <c r="G685" s="110" t="s">
        <v>443</v>
      </c>
      <c r="H685" s="113">
        <v>13.4</v>
      </c>
      <c r="I685" s="125"/>
      <c r="J685" s="115">
        <f t="shared" si="105"/>
        <v>0</v>
      </c>
      <c r="K685" s="113"/>
      <c r="L685" s="113">
        <f t="shared" si="106"/>
        <v>0</v>
      </c>
      <c r="M685" s="113"/>
      <c r="N685" s="113">
        <f t="shared" si="107"/>
        <v>0</v>
      </c>
      <c r="O685" s="115">
        <v>21</v>
      </c>
      <c r="P685" s="115">
        <f t="shared" si="108"/>
        <v>0</v>
      </c>
      <c r="Q685" s="115">
        <f t="shared" si="109"/>
        <v>0</v>
      </c>
      <c r="R685" s="8"/>
      <c r="S685" s="8"/>
      <c r="T685" s="8"/>
    </row>
    <row r="686" spans="1:20" outlineLevel="4" x14ac:dyDescent="0.15">
      <c r="B686" s="6"/>
      <c r="C686" s="6"/>
      <c r="D686" s="6"/>
      <c r="E686" s="6"/>
      <c r="F686" s="6"/>
      <c r="G686" s="6"/>
      <c r="H686" s="6"/>
      <c r="I686" s="8"/>
      <c r="J686" s="8"/>
      <c r="K686" s="6"/>
      <c r="L686" s="6"/>
      <c r="M686" s="6"/>
      <c r="N686" s="6"/>
      <c r="O686" s="6"/>
      <c r="P686" s="8"/>
      <c r="Q686" s="8"/>
    </row>
    <row r="687" spans="1:20" ht="11.25" outlineLevel="2" x14ac:dyDescent="0.2">
      <c r="A687" s="67" t="s">
        <v>317</v>
      </c>
      <c r="B687" s="94">
        <v>3</v>
      </c>
      <c r="C687" s="95"/>
      <c r="D687" s="96" t="s">
        <v>354</v>
      </c>
      <c r="E687" s="96"/>
      <c r="F687" s="97" t="s">
        <v>60</v>
      </c>
      <c r="G687" s="96"/>
      <c r="H687" s="98"/>
      <c r="I687" s="99"/>
      <c r="J687" s="69">
        <f>SUBTOTAL(9,J688:J695)</f>
        <v>0</v>
      </c>
      <c r="K687" s="98"/>
      <c r="L687" s="70">
        <f>SUBTOTAL(9,L688:L695)</f>
        <v>0</v>
      </c>
      <c r="M687" s="98"/>
      <c r="N687" s="70">
        <f>SUBTOTAL(9,N688:N695)</f>
        <v>0</v>
      </c>
      <c r="O687" s="100"/>
      <c r="P687" s="69">
        <f>SUBTOTAL(9,P688:P695)</f>
        <v>0</v>
      </c>
      <c r="Q687" s="69">
        <f>SUBTOTAL(9,Q688:Q695)</f>
        <v>0</v>
      </c>
      <c r="R687" s="6"/>
      <c r="S687" s="8"/>
      <c r="T687" s="8"/>
    </row>
    <row r="688" spans="1:20" ht="10.5" outlineLevel="3" x14ac:dyDescent="0.15">
      <c r="A688" s="71" t="s">
        <v>318</v>
      </c>
      <c r="B688" s="101">
        <v>4</v>
      </c>
      <c r="C688" s="102"/>
      <c r="D688" s="103" t="s">
        <v>355</v>
      </c>
      <c r="E688" s="103"/>
      <c r="F688" s="104" t="s">
        <v>62</v>
      </c>
      <c r="G688" s="103"/>
      <c r="H688" s="105"/>
      <c r="I688" s="106"/>
      <c r="J688" s="73">
        <f>SUBTOTAL(9,J689:J692)</f>
        <v>0</v>
      </c>
      <c r="K688" s="105"/>
      <c r="L688" s="74">
        <f>SUBTOTAL(9,L689:L692)</f>
        <v>0</v>
      </c>
      <c r="M688" s="105"/>
      <c r="N688" s="74">
        <f>SUBTOTAL(9,N689:N692)</f>
        <v>0</v>
      </c>
      <c r="O688" s="107"/>
      <c r="P688" s="73">
        <f>SUBTOTAL(9,P689:P692)</f>
        <v>0</v>
      </c>
      <c r="Q688" s="73">
        <f>SUBTOTAL(9,Q689:Q692)</f>
        <v>0</v>
      </c>
      <c r="R688" s="6"/>
      <c r="S688" s="8"/>
      <c r="T688" s="8"/>
    </row>
    <row r="689" spans="1:20" ht="22.5" outlineLevel="4" x14ac:dyDescent="0.2">
      <c r="A689" s="10"/>
      <c r="B689" s="108"/>
      <c r="C689" s="109">
        <v>199</v>
      </c>
      <c r="D689" s="110" t="s">
        <v>356</v>
      </c>
      <c r="E689" s="111" t="s">
        <v>409</v>
      </c>
      <c r="F689" s="112" t="s">
        <v>958</v>
      </c>
      <c r="G689" s="110" t="s">
        <v>375</v>
      </c>
      <c r="H689" s="113">
        <v>109.822</v>
      </c>
      <c r="I689" s="125"/>
      <c r="J689" s="115">
        <f>H689*I689</f>
        <v>0</v>
      </c>
      <c r="K689" s="113"/>
      <c r="L689" s="113">
        <f>H689*K689</f>
        <v>0</v>
      </c>
      <c r="M689" s="113"/>
      <c r="N689" s="113">
        <f>H689*M689</f>
        <v>0</v>
      </c>
      <c r="O689" s="115">
        <v>21</v>
      </c>
      <c r="P689" s="115">
        <f>J689*(O689/100)</f>
        <v>0</v>
      </c>
      <c r="Q689" s="115">
        <f>J689+P689</f>
        <v>0</v>
      </c>
      <c r="R689" s="8"/>
      <c r="S689" s="8"/>
      <c r="T689" s="8"/>
    </row>
    <row r="690" spans="1:20" ht="11.25" outlineLevel="4" x14ac:dyDescent="0.2">
      <c r="A690" s="10"/>
      <c r="B690" s="108"/>
      <c r="C690" s="109">
        <v>200</v>
      </c>
      <c r="D690" s="110" t="s">
        <v>356</v>
      </c>
      <c r="E690" s="111" t="s">
        <v>411</v>
      </c>
      <c r="F690" s="112" t="s">
        <v>412</v>
      </c>
      <c r="G690" s="110" t="s">
        <v>375</v>
      </c>
      <c r="H690" s="113">
        <v>329.46600000000001</v>
      </c>
      <c r="I690" s="125"/>
      <c r="J690" s="115">
        <f>H690*I690</f>
        <v>0</v>
      </c>
      <c r="K690" s="113"/>
      <c r="L690" s="113">
        <f>H690*K690</f>
        <v>0</v>
      </c>
      <c r="M690" s="113"/>
      <c r="N690" s="113">
        <f>H690*M690</f>
        <v>0</v>
      </c>
      <c r="O690" s="115">
        <v>21</v>
      </c>
      <c r="P690" s="115">
        <f>J690*(O690/100)</f>
        <v>0</v>
      </c>
      <c r="Q690" s="115">
        <f>J690+P690</f>
        <v>0</v>
      </c>
      <c r="R690" s="8"/>
      <c r="S690" s="8"/>
      <c r="T690" s="8"/>
    </row>
    <row r="691" spans="1:20" ht="11.25" outlineLevel="4" x14ac:dyDescent="0.2">
      <c r="A691" s="10"/>
      <c r="B691" s="108"/>
      <c r="C691" s="109">
        <v>201</v>
      </c>
      <c r="D691" s="110" t="s">
        <v>356</v>
      </c>
      <c r="E691" s="111" t="s">
        <v>413</v>
      </c>
      <c r="F691" s="112" t="s">
        <v>414</v>
      </c>
      <c r="G691" s="110" t="s">
        <v>375</v>
      </c>
      <c r="H691" s="113">
        <v>329.46600000000001</v>
      </c>
      <c r="I691" s="125"/>
      <c r="J691" s="115">
        <f>H691*I691</f>
        <v>0</v>
      </c>
      <c r="K691" s="113"/>
      <c r="L691" s="113">
        <f>H691*K691</f>
        <v>0</v>
      </c>
      <c r="M691" s="113"/>
      <c r="N691" s="113">
        <f>H691*M691</f>
        <v>0</v>
      </c>
      <c r="O691" s="115">
        <v>21</v>
      </c>
      <c r="P691" s="115">
        <f>J691*(O691/100)</f>
        <v>0</v>
      </c>
      <c r="Q691" s="115">
        <f>J691+P691</f>
        <v>0</v>
      </c>
      <c r="R691" s="8"/>
      <c r="S691" s="8"/>
      <c r="T691" s="8"/>
    </row>
    <row r="692" spans="1:20" outlineLevel="4" x14ac:dyDescent="0.15">
      <c r="B692" s="6"/>
      <c r="C692" s="6"/>
      <c r="D692" s="6"/>
      <c r="E692" s="6"/>
      <c r="F692" s="6"/>
      <c r="G692" s="6"/>
      <c r="H692" s="6"/>
      <c r="I692" s="8"/>
      <c r="J692" s="8"/>
      <c r="K692" s="6"/>
      <c r="L692" s="6"/>
      <c r="M692" s="6"/>
      <c r="N692" s="6"/>
      <c r="O692" s="6"/>
      <c r="P692" s="8"/>
      <c r="Q692" s="8"/>
    </row>
    <row r="693" spans="1:20" ht="10.5" outlineLevel="3" x14ac:dyDescent="0.15">
      <c r="A693" s="71" t="s">
        <v>319</v>
      </c>
      <c r="B693" s="101">
        <v>4</v>
      </c>
      <c r="C693" s="102"/>
      <c r="D693" s="103" t="s">
        <v>355</v>
      </c>
      <c r="E693" s="103"/>
      <c r="F693" s="104" t="s">
        <v>64</v>
      </c>
      <c r="G693" s="103"/>
      <c r="H693" s="105"/>
      <c r="I693" s="106"/>
      <c r="J693" s="73">
        <f>SUBTOTAL(9,J694:J695)</f>
        <v>0</v>
      </c>
      <c r="K693" s="105"/>
      <c r="L693" s="74">
        <f>SUBTOTAL(9,L694:L695)</f>
        <v>0</v>
      </c>
      <c r="M693" s="105"/>
      <c r="N693" s="74">
        <f>SUBTOTAL(9,N694:N695)</f>
        <v>0</v>
      </c>
      <c r="O693" s="107"/>
      <c r="P693" s="73">
        <f>SUBTOTAL(9,P694:P695)</f>
        <v>0</v>
      </c>
      <c r="Q693" s="73">
        <f>SUBTOTAL(9,Q694:Q695)</f>
        <v>0</v>
      </c>
      <c r="R693" s="6"/>
      <c r="S693" s="8"/>
      <c r="T693" s="8"/>
    </row>
    <row r="694" spans="1:20" ht="11.25" outlineLevel="4" x14ac:dyDescent="0.2">
      <c r="A694" s="10"/>
      <c r="B694" s="108"/>
      <c r="C694" s="109">
        <v>202</v>
      </c>
      <c r="D694" s="110" t="s">
        <v>356</v>
      </c>
      <c r="E694" s="111" t="s">
        <v>959</v>
      </c>
      <c r="F694" s="112" t="s">
        <v>960</v>
      </c>
      <c r="G694" s="110" t="s">
        <v>375</v>
      </c>
      <c r="H694" s="113">
        <v>286.69431797200002</v>
      </c>
      <c r="I694" s="125"/>
      <c r="J694" s="115">
        <f>H694*I694</f>
        <v>0</v>
      </c>
      <c r="K694" s="113"/>
      <c r="L694" s="113">
        <f>H694*K694</f>
        <v>0</v>
      </c>
      <c r="M694" s="113"/>
      <c r="N694" s="113">
        <f>H694*M694</f>
        <v>0</v>
      </c>
      <c r="O694" s="115">
        <v>21</v>
      </c>
      <c r="P694" s="115">
        <f>J694*(O694/100)</f>
        <v>0</v>
      </c>
      <c r="Q694" s="115">
        <f>J694+P694</f>
        <v>0</v>
      </c>
      <c r="R694" s="8"/>
      <c r="S694" s="8"/>
      <c r="T694" s="8"/>
    </row>
    <row r="695" spans="1:20" outlineLevel="4" x14ac:dyDescent="0.15">
      <c r="B695" s="6"/>
      <c r="C695" s="6"/>
      <c r="D695" s="6"/>
      <c r="E695" s="6"/>
      <c r="F695" s="6"/>
      <c r="G695" s="6"/>
      <c r="H695" s="6"/>
      <c r="I695" s="8"/>
      <c r="J695" s="8"/>
      <c r="K695" s="6"/>
      <c r="L695" s="6"/>
      <c r="M695" s="6"/>
      <c r="N695" s="6"/>
      <c r="O695" s="6"/>
      <c r="P695" s="8"/>
      <c r="Q695" s="8"/>
    </row>
    <row r="696" spans="1:20" ht="11.25" outlineLevel="2" x14ac:dyDescent="0.2">
      <c r="A696" s="67" t="s">
        <v>320</v>
      </c>
      <c r="B696" s="94">
        <v>3</v>
      </c>
      <c r="C696" s="95"/>
      <c r="D696" s="96" t="s">
        <v>354</v>
      </c>
      <c r="E696" s="96"/>
      <c r="F696" s="97" t="s">
        <v>194</v>
      </c>
      <c r="G696" s="96"/>
      <c r="H696" s="98"/>
      <c r="I696" s="99"/>
      <c r="J696" s="69">
        <f>SUBTOTAL(9,J697:J699)</f>
        <v>0</v>
      </c>
      <c r="K696" s="98"/>
      <c r="L696" s="70">
        <f>SUBTOTAL(9,L697:L699)</f>
        <v>1E-4</v>
      </c>
      <c r="M696" s="98"/>
      <c r="N696" s="70">
        <f>SUBTOTAL(9,N697:N699)</f>
        <v>0</v>
      </c>
      <c r="O696" s="100"/>
      <c r="P696" s="69">
        <f>SUBTOTAL(9,P697:P699)</f>
        <v>0</v>
      </c>
      <c r="Q696" s="69">
        <f>SUBTOTAL(9,Q697:Q699)</f>
        <v>0</v>
      </c>
      <c r="R696" s="6"/>
      <c r="S696" s="8"/>
      <c r="T696" s="8"/>
    </row>
    <row r="697" spans="1:20" ht="10.5" outlineLevel="3" x14ac:dyDescent="0.15">
      <c r="A697" s="71" t="s">
        <v>321</v>
      </c>
      <c r="B697" s="101">
        <v>4</v>
      </c>
      <c r="C697" s="102"/>
      <c r="D697" s="103" t="s">
        <v>355</v>
      </c>
      <c r="E697" s="103"/>
      <c r="F697" s="104" t="s">
        <v>322</v>
      </c>
      <c r="G697" s="103"/>
      <c r="H697" s="105"/>
      <c r="I697" s="106"/>
      <c r="J697" s="73">
        <f>SUBTOTAL(9,J698:J699)</f>
        <v>0</v>
      </c>
      <c r="K697" s="105"/>
      <c r="L697" s="74">
        <f>SUBTOTAL(9,L698:L699)</f>
        <v>1E-4</v>
      </c>
      <c r="M697" s="105"/>
      <c r="N697" s="74">
        <f>SUBTOTAL(9,N698:N699)</f>
        <v>0</v>
      </c>
      <c r="O697" s="107"/>
      <c r="P697" s="73">
        <f>SUBTOTAL(9,P698:P699)</f>
        <v>0</v>
      </c>
      <c r="Q697" s="73">
        <f>SUBTOTAL(9,Q698:Q699)</f>
        <v>0</v>
      </c>
      <c r="R697" s="6"/>
      <c r="S697" s="8"/>
      <c r="T697" s="8"/>
    </row>
    <row r="698" spans="1:20" ht="22.5" outlineLevel="4" x14ac:dyDescent="0.2">
      <c r="A698" s="10"/>
      <c r="B698" s="108"/>
      <c r="C698" s="109">
        <v>430</v>
      </c>
      <c r="D698" s="110" t="s">
        <v>356</v>
      </c>
      <c r="E698" s="111" t="s">
        <v>961</v>
      </c>
      <c r="F698" s="112" t="s">
        <v>962</v>
      </c>
      <c r="G698" s="110" t="s">
        <v>525</v>
      </c>
      <c r="H698" s="113">
        <v>2</v>
      </c>
      <c r="I698" s="125"/>
      <c r="J698" s="115">
        <f>H698*I698</f>
        <v>0</v>
      </c>
      <c r="K698" s="113">
        <v>5.0000000000000002E-5</v>
      </c>
      <c r="L698" s="113">
        <f>H698*K698</f>
        <v>1E-4</v>
      </c>
      <c r="M698" s="113"/>
      <c r="N698" s="113">
        <f>H698*M698</f>
        <v>0</v>
      </c>
      <c r="O698" s="115">
        <v>21</v>
      </c>
      <c r="P698" s="115">
        <f>J698*(O698/100)</f>
        <v>0</v>
      </c>
      <c r="Q698" s="115">
        <f>J698+P698</f>
        <v>0</v>
      </c>
      <c r="R698" s="8"/>
      <c r="S698" s="8"/>
      <c r="T698" s="8"/>
    </row>
    <row r="699" spans="1:20" outlineLevel="4" x14ac:dyDescent="0.15">
      <c r="B699" s="6"/>
      <c r="C699" s="6"/>
      <c r="D699" s="6"/>
      <c r="E699" s="6"/>
      <c r="F699" s="6"/>
      <c r="G699" s="6"/>
      <c r="H699" s="6"/>
      <c r="I699" s="8"/>
      <c r="J699" s="8"/>
      <c r="K699" s="6"/>
      <c r="L699" s="6"/>
      <c r="M699" s="6"/>
      <c r="N699" s="6"/>
      <c r="O699" s="6"/>
      <c r="P699" s="8"/>
      <c r="Q699" s="8"/>
    </row>
    <row r="700" spans="1:20" ht="11.25" outlineLevel="2" x14ac:dyDescent="0.2">
      <c r="A700" s="67" t="s">
        <v>323</v>
      </c>
      <c r="B700" s="94">
        <v>3</v>
      </c>
      <c r="C700" s="95"/>
      <c r="D700" s="96" t="s">
        <v>354</v>
      </c>
      <c r="E700" s="96"/>
      <c r="F700" s="97" t="s">
        <v>66</v>
      </c>
      <c r="G700" s="96"/>
      <c r="H700" s="98"/>
      <c r="I700" s="99"/>
      <c r="J700" s="69">
        <f>SUBTOTAL(9,J701:J705)</f>
        <v>0</v>
      </c>
      <c r="K700" s="98"/>
      <c r="L700" s="70">
        <f>SUBTOTAL(9,L701:L705)</f>
        <v>0</v>
      </c>
      <c r="M700" s="98"/>
      <c r="N700" s="70">
        <f>SUBTOTAL(9,N701:N705)</f>
        <v>0</v>
      </c>
      <c r="O700" s="100"/>
      <c r="P700" s="69">
        <f>SUBTOTAL(9,P701:P705)</f>
        <v>0</v>
      </c>
      <c r="Q700" s="69">
        <f>SUBTOTAL(9,Q701:Q705)</f>
        <v>0</v>
      </c>
      <c r="R700" s="6"/>
      <c r="S700" s="8"/>
      <c r="T700" s="8"/>
    </row>
    <row r="701" spans="1:20" ht="10.5" outlineLevel="3" x14ac:dyDescent="0.15">
      <c r="A701" s="71" t="s">
        <v>324</v>
      </c>
      <c r="B701" s="101">
        <v>4</v>
      </c>
      <c r="C701" s="102"/>
      <c r="D701" s="103" t="s">
        <v>355</v>
      </c>
      <c r="E701" s="103"/>
      <c r="F701" s="104" t="s">
        <v>68</v>
      </c>
      <c r="G701" s="103"/>
      <c r="H701" s="105"/>
      <c r="I701" s="106"/>
      <c r="J701" s="73">
        <f>SUBTOTAL(9,J702:J705)</f>
        <v>0</v>
      </c>
      <c r="K701" s="105"/>
      <c r="L701" s="74">
        <f>SUBTOTAL(9,L702:L705)</f>
        <v>0</v>
      </c>
      <c r="M701" s="105"/>
      <c r="N701" s="74">
        <f>SUBTOTAL(9,N702:N705)</f>
        <v>0</v>
      </c>
      <c r="O701" s="107"/>
      <c r="P701" s="73">
        <f>SUBTOTAL(9,P702:P705)</f>
        <v>0</v>
      </c>
      <c r="Q701" s="73">
        <f>SUBTOTAL(9,Q702:Q705)</f>
        <v>0</v>
      </c>
      <c r="R701" s="6"/>
      <c r="S701" s="8"/>
      <c r="T701" s="8"/>
    </row>
    <row r="702" spans="1:20" ht="11.25" outlineLevel="4" x14ac:dyDescent="0.2">
      <c r="A702" s="10"/>
      <c r="B702" s="108"/>
      <c r="C702" s="109">
        <v>203</v>
      </c>
      <c r="D702" s="110" t="s">
        <v>417</v>
      </c>
      <c r="E702" s="111" t="s">
        <v>963</v>
      </c>
      <c r="F702" s="112" t="s">
        <v>419</v>
      </c>
      <c r="G702" s="110" t="s">
        <v>32</v>
      </c>
      <c r="H702" s="113">
        <v>1</v>
      </c>
      <c r="I702" s="125"/>
      <c r="J702" s="115">
        <f>H702*I702</f>
        <v>0</v>
      </c>
      <c r="K702" s="113"/>
      <c r="L702" s="113">
        <f>H702*K702</f>
        <v>0</v>
      </c>
      <c r="M702" s="113"/>
      <c r="N702" s="113">
        <f>H702*M702</f>
        <v>0</v>
      </c>
      <c r="O702" s="115">
        <v>21</v>
      </c>
      <c r="P702" s="115">
        <f>J702*(O702/100)</f>
        <v>0</v>
      </c>
      <c r="Q702" s="115">
        <f>J702+P702</f>
        <v>0</v>
      </c>
      <c r="R702" s="8"/>
      <c r="S702" s="8"/>
      <c r="T702" s="8"/>
    </row>
    <row r="703" spans="1:20" ht="11.25" outlineLevel="4" x14ac:dyDescent="0.2">
      <c r="A703" s="10"/>
      <c r="B703" s="108"/>
      <c r="C703" s="109">
        <v>204</v>
      </c>
      <c r="D703" s="110" t="s">
        <v>417</v>
      </c>
      <c r="E703" s="111" t="s">
        <v>964</v>
      </c>
      <c r="F703" s="112" t="s">
        <v>421</v>
      </c>
      <c r="G703" s="110" t="s">
        <v>32</v>
      </c>
      <c r="H703" s="113">
        <v>1</v>
      </c>
      <c r="I703" s="125"/>
      <c r="J703" s="115">
        <f>H703*I703</f>
        <v>0</v>
      </c>
      <c r="K703" s="113"/>
      <c r="L703" s="113">
        <f>H703*K703</f>
        <v>0</v>
      </c>
      <c r="M703" s="113"/>
      <c r="N703" s="113">
        <f>H703*M703</f>
        <v>0</v>
      </c>
      <c r="O703" s="115">
        <v>21</v>
      </c>
      <c r="P703" s="115">
        <f>J703*(O703/100)</f>
        <v>0</v>
      </c>
      <c r="Q703" s="115">
        <f>J703+P703</f>
        <v>0</v>
      </c>
      <c r="R703" s="8"/>
      <c r="S703" s="8"/>
      <c r="T703" s="8"/>
    </row>
    <row r="704" spans="1:20" ht="11.25" outlineLevel="4" x14ac:dyDescent="0.2">
      <c r="A704" s="10"/>
      <c r="B704" s="108"/>
      <c r="C704" s="109">
        <v>205</v>
      </c>
      <c r="D704" s="110" t="s">
        <v>417</v>
      </c>
      <c r="E704" s="111" t="s">
        <v>965</v>
      </c>
      <c r="F704" s="112" t="s">
        <v>423</v>
      </c>
      <c r="G704" s="110" t="s">
        <v>32</v>
      </c>
      <c r="H704" s="113">
        <v>1</v>
      </c>
      <c r="I704" s="125"/>
      <c r="J704" s="115">
        <f>H704*I704</f>
        <v>0</v>
      </c>
      <c r="K704" s="113"/>
      <c r="L704" s="113">
        <f>H704*K704</f>
        <v>0</v>
      </c>
      <c r="M704" s="113"/>
      <c r="N704" s="113">
        <f>H704*M704</f>
        <v>0</v>
      </c>
      <c r="O704" s="115">
        <v>21</v>
      </c>
      <c r="P704" s="115">
        <f>J704*(O704/100)</f>
        <v>0</v>
      </c>
      <c r="Q704" s="115">
        <f>J704+P704</f>
        <v>0</v>
      </c>
      <c r="R704" s="8"/>
      <c r="S704" s="8"/>
      <c r="T704" s="8"/>
    </row>
    <row r="705" spans="1:20" outlineLevel="4" x14ac:dyDescent="0.15">
      <c r="B705" s="6"/>
      <c r="C705" s="6"/>
      <c r="D705" s="6"/>
      <c r="E705" s="6"/>
      <c r="F705" s="6"/>
      <c r="G705" s="6"/>
      <c r="H705" s="6"/>
      <c r="I705" s="8"/>
      <c r="J705" s="8"/>
      <c r="K705" s="6"/>
      <c r="L705" s="6"/>
      <c r="M705" s="6"/>
      <c r="N705" s="6"/>
      <c r="O705" s="6"/>
      <c r="P705" s="8"/>
      <c r="Q705" s="8"/>
    </row>
    <row r="706" spans="1:20" ht="12" outlineLevel="1" x14ac:dyDescent="0.2">
      <c r="A706" s="63" t="s">
        <v>325</v>
      </c>
      <c r="B706" s="87">
        <v>2</v>
      </c>
      <c r="C706" s="88"/>
      <c r="D706" s="89" t="s">
        <v>353</v>
      </c>
      <c r="E706" s="89"/>
      <c r="F706" s="90" t="s">
        <v>326</v>
      </c>
      <c r="G706" s="89"/>
      <c r="H706" s="91"/>
      <c r="I706" s="92"/>
      <c r="J706" s="65">
        <f>SUBTOTAL(9,J707:J779)</f>
        <v>0</v>
      </c>
      <c r="K706" s="91"/>
      <c r="L706" s="66">
        <f>SUBTOTAL(9,L707:L779)</f>
        <v>24.387694333260583</v>
      </c>
      <c r="M706" s="91"/>
      <c r="N706" s="66">
        <f>SUBTOTAL(9,N707:N779)</f>
        <v>5.0176800000000004</v>
      </c>
      <c r="O706" s="93"/>
      <c r="P706" s="65">
        <f>SUBTOTAL(9,P707:P779)</f>
        <v>0</v>
      </c>
      <c r="Q706" s="65">
        <f>SUBTOTAL(9,Q707:Q779)</f>
        <v>0</v>
      </c>
      <c r="R706" s="6"/>
      <c r="S706" s="8"/>
      <c r="T706" s="8"/>
    </row>
    <row r="707" spans="1:20" ht="11.25" outlineLevel="2" x14ac:dyDescent="0.2">
      <c r="A707" s="67" t="s">
        <v>327</v>
      </c>
      <c r="B707" s="94">
        <v>3</v>
      </c>
      <c r="C707" s="95"/>
      <c r="D707" s="96" t="s">
        <v>354</v>
      </c>
      <c r="E707" s="96"/>
      <c r="F707" s="97" t="s">
        <v>38</v>
      </c>
      <c r="G707" s="96"/>
      <c r="H707" s="98"/>
      <c r="I707" s="99"/>
      <c r="J707" s="69">
        <f>SUBTOTAL(9,J708:J728)</f>
        <v>0</v>
      </c>
      <c r="K707" s="98"/>
      <c r="L707" s="70">
        <f>SUBTOTAL(9,L708:L728)</f>
        <v>9.7367524332605822</v>
      </c>
      <c r="M707" s="98"/>
      <c r="N707" s="70">
        <f>SUBTOTAL(9,N708:N728)</f>
        <v>5.016</v>
      </c>
      <c r="O707" s="100"/>
      <c r="P707" s="69">
        <f>SUBTOTAL(9,P708:P728)</f>
        <v>0</v>
      </c>
      <c r="Q707" s="69">
        <f>SUBTOTAL(9,Q708:Q728)</f>
        <v>0</v>
      </c>
      <c r="R707" s="6"/>
      <c r="S707" s="8"/>
      <c r="T707" s="8"/>
    </row>
    <row r="708" spans="1:20" ht="10.5" outlineLevel="3" x14ac:dyDescent="0.15">
      <c r="A708" s="71" t="s">
        <v>328</v>
      </c>
      <c r="B708" s="101">
        <v>4</v>
      </c>
      <c r="C708" s="102"/>
      <c r="D708" s="103" t="s">
        <v>355</v>
      </c>
      <c r="E708" s="103"/>
      <c r="F708" s="104" t="s">
        <v>303</v>
      </c>
      <c r="G708" s="103"/>
      <c r="H708" s="105"/>
      <c r="I708" s="106"/>
      <c r="J708" s="73">
        <f>SUBTOTAL(9,J709:J710)</f>
        <v>0</v>
      </c>
      <c r="K708" s="105"/>
      <c r="L708" s="74">
        <f>SUBTOTAL(9,L709:L710)</f>
        <v>0</v>
      </c>
      <c r="M708" s="105"/>
      <c r="N708" s="74">
        <f>SUBTOTAL(9,N709:N710)</f>
        <v>5.016</v>
      </c>
      <c r="O708" s="107"/>
      <c r="P708" s="73">
        <f>SUBTOTAL(9,P709:P710)</f>
        <v>0</v>
      </c>
      <c r="Q708" s="73">
        <f>SUBTOTAL(9,Q709:Q710)</f>
        <v>0</v>
      </c>
      <c r="R708" s="6"/>
      <c r="S708" s="8"/>
      <c r="T708" s="8"/>
    </row>
    <row r="709" spans="1:20" ht="11.25" outlineLevel="4" x14ac:dyDescent="0.2">
      <c r="A709" s="10"/>
      <c r="B709" s="108"/>
      <c r="C709" s="109">
        <v>262</v>
      </c>
      <c r="D709" s="110" t="s">
        <v>356</v>
      </c>
      <c r="E709" s="111" t="s">
        <v>966</v>
      </c>
      <c r="F709" s="112" t="s">
        <v>967</v>
      </c>
      <c r="G709" s="110" t="s">
        <v>366</v>
      </c>
      <c r="H709" s="113">
        <v>22.8</v>
      </c>
      <c r="I709" s="125"/>
      <c r="J709" s="115">
        <f>H709*I709</f>
        <v>0</v>
      </c>
      <c r="K709" s="113"/>
      <c r="L709" s="113">
        <f>H709*K709</f>
        <v>0</v>
      </c>
      <c r="M709" s="113">
        <v>0.22</v>
      </c>
      <c r="N709" s="113">
        <f>H709*M709</f>
        <v>5.016</v>
      </c>
      <c r="O709" s="115">
        <v>21</v>
      </c>
      <c r="P709" s="115">
        <f>J709*(O709/100)</f>
        <v>0</v>
      </c>
      <c r="Q709" s="115">
        <f>J709+P709</f>
        <v>0</v>
      </c>
      <c r="R709" s="8"/>
      <c r="S709" s="8"/>
      <c r="T709" s="8"/>
    </row>
    <row r="710" spans="1:20" outlineLevel="4" x14ac:dyDescent="0.15">
      <c r="B710" s="6"/>
      <c r="C710" s="6"/>
      <c r="D710" s="6"/>
      <c r="E710" s="6"/>
      <c r="F710" s="6"/>
      <c r="G710" s="6"/>
      <c r="H710" s="6"/>
      <c r="I710" s="8"/>
      <c r="J710" s="8"/>
      <c r="K710" s="6"/>
      <c r="L710" s="6"/>
      <c r="M710" s="6"/>
      <c r="N710" s="6"/>
      <c r="O710" s="6"/>
      <c r="P710" s="8"/>
      <c r="Q710" s="8"/>
    </row>
    <row r="711" spans="1:20" ht="10.5" outlineLevel="3" x14ac:dyDescent="0.15">
      <c r="A711" s="71" t="s">
        <v>329</v>
      </c>
      <c r="B711" s="101">
        <v>4</v>
      </c>
      <c r="C711" s="102"/>
      <c r="D711" s="103" t="s">
        <v>355</v>
      </c>
      <c r="E711" s="103"/>
      <c r="F711" s="104" t="s">
        <v>73</v>
      </c>
      <c r="G711" s="103"/>
      <c r="H711" s="105"/>
      <c r="I711" s="106"/>
      <c r="J711" s="73">
        <f>SUBTOTAL(9,J712:J713)</f>
        <v>0</v>
      </c>
      <c r="K711" s="105"/>
      <c r="L711" s="74">
        <f>SUBTOTAL(9,L712:L713)</f>
        <v>0</v>
      </c>
      <c r="M711" s="105"/>
      <c r="N711" s="74">
        <f>SUBTOTAL(9,N712:N713)</f>
        <v>0</v>
      </c>
      <c r="O711" s="107"/>
      <c r="P711" s="73">
        <f>SUBTOTAL(9,P712:P713)</f>
        <v>0</v>
      </c>
      <c r="Q711" s="73">
        <f>SUBTOTAL(9,Q712:Q713)</f>
        <v>0</v>
      </c>
      <c r="R711" s="6"/>
      <c r="S711" s="8"/>
      <c r="T711" s="8"/>
    </row>
    <row r="712" spans="1:20" ht="22.5" outlineLevel="4" x14ac:dyDescent="0.2">
      <c r="A712" s="10"/>
      <c r="B712" s="108"/>
      <c r="C712" s="109">
        <v>263</v>
      </c>
      <c r="D712" s="110" t="s">
        <v>356</v>
      </c>
      <c r="E712" s="111" t="s">
        <v>424</v>
      </c>
      <c r="F712" s="112" t="s">
        <v>425</v>
      </c>
      <c r="G712" s="110" t="s">
        <v>359</v>
      </c>
      <c r="H712" s="113">
        <v>45.54</v>
      </c>
      <c r="I712" s="125"/>
      <c r="J712" s="115">
        <f>H712*I712</f>
        <v>0</v>
      </c>
      <c r="K712" s="113"/>
      <c r="L712" s="113">
        <f>H712*K712</f>
        <v>0</v>
      </c>
      <c r="M712" s="113"/>
      <c r="N712" s="113">
        <f>H712*M712</f>
        <v>0</v>
      </c>
      <c r="O712" s="115">
        <v>21</v>
      </c>
      <c r="P712" s="115">
        <f>J712*(O712/100)</f>
        <v>0</v>
      </c>
      <c r="Q712" s="115">
        <f>J712+P712</f>
        <v>0</v>
      </c>
      <c r="R712" s="8"/>
      <c r="S712" s="8"/>
      <c r="T712" s="8"/>
    </row>
    <row r="713" spans="1:20" outlineLevel="4" x14ac:dyDescent="0.15">
      <c r="B713" s="6"/>
      <c r="C713" s="6"/>
      <c r="D713" s="6"/>
      <c r="E713" s="6"/>
      <c r="F713" s="6"/>
      <c r="G713" s="6"/>
      <c r="H713" s="6"/>
      <c r="I713" s="8"/>
      <c r="J713" s="8"/>
      <c r="K713" s="6"/>
      <c r="L713" s="6"/>
      <c r="M713" s="6"/>
      <c r="N713" s="6"/>
      <c r="O713" s="6"/>
      <c r="P713" s="8"/>
      <c r="Q713" s="8"/>
    </row>
    <row r="714" spans="1:20" ht="10.5" outlineLevel="3" x14ac:dyDescent="0.15">
      <c r="A714" s="71" t="s">
        <v>330</v>
      </c>
      <c r="B714" s="101">
        <v>4</v>
      </c>
      <c r="C714" s="102"/>
      <c r="D714" s="103" t="s">
        <v>355</v>
      </c>
      <c r="E714" s="103"/>
      <c r="F714" s="104" t="s">
        <v>42</v>
      </c>
      <c r="G714" s="103"/>
      <c r="H714" s="105"/>
      <c r="I714" s="106"/>
      <c r="J714" s="73">
        <f>SUBTOTAL(9,J715:J720)</f>
        <v>0</v>
      </c>
      <c r="K714" s="105"/>
      <c r="L714" s="74">
        <f>SUBTOTAL(9,L715:L720)</f>
        <v>0</v>
      </c>
      <c r="M714" s="105"/>
      <c r="N714" s="74">
        <f>SUBTOTAL(9,N715:N720)</f>
        <v>0</v>
      </c>
      <c r="O714" s="107"/>
      <c r="P714" s="73">
        <f>SUBTOTAL(9,P715:P720)</f>
        <v>0</v>
      </c>
      <c r="Q714" s="73">
        <f>SUBTOTAL(9,Q715:Q720)</f>
        <v>0</v>
      </c>
      <c r="R714" s="6"/>
      <c r="S714" s="8"/>
      <c r="T714" s="8"/>
    </row>
    <row r="715" spans="1:20" ht="11.25" outlineLevel="4" x14ac:dyDescent="0.2">
      <c r="A715" s="10"/>
      <c r="B715" s="108"/>
      <c r="C715" s="109">
        <v>264</v>
      </c>
      <c r="D715" s="110" t="s">
        <v>356</v>
      </c>
      <c r="E715" s="111" t="s">
        <v>426</v>
      </c>
      <c r="F715" s="112" t="s">
        <v>427</v>
      </c>
      <c r="G715" s="110" t="s">
        <v>359</v>
      </c>
      <c r="H715" s="113">
        <v>71.870400000000004</v>
      </c>
      <c r="I715" s="125"/>
      <c r="J715" s="115">
        <f>H715*I715</f>
        <v>0</v>
      </c>
      <c r="K715" s="113"/>
      <c r="L715" s="113">
        <f>H715*K715</f>
        <v>0</v>
      </c>
      <c r="M715" s="113"/>
      <c r="N715" s="113">
        <f>H715*M715</f>
        <v>0</v>
      </c>
      <c r="O715" s="115">
        <v>21</v>
      </c>
      <c r="P715" s="115">
        <f>J715*(O715/100)</f>
        <v>0</v>
      </c>
      <c r="Q715" s="115">
        <f>J715+P715</f>
        <v>0</v>
      </c>
      <c r="R715" s="8"/>
      <c r="S715" s="8"/>
      <c r="T715" s="8"/>
    </row>
    <row r="716" spans="1:20" ht="22.5" outlineLevel="4" x14ac:dyDescent="0.2">
      <c r="A716" s="10"/>
      <c r="B716" s="108"/>
      <c r="C716" s="109">
        <v>265</v>
      </c>
      <c r="D716" s="110" t="s">
        <v>356</v>
      </c>
      <c r="E716" s="111" t="s">
        <v>367</v>
      </c>
      <c r="F716" s="112" t="s">
        <v>368</v>
      </c>
      <c r="G716" s="110" t="s">
        <v>359</v>
      </c>
      <c r="H716" s="113">
        <v>4.8024000000000004</v>
      </c>
      <c r="I716" s="125"/>
      <c r="J716" s="115">
        <f>H716*I716</f>
        <v>0</v>
      </c>
      <c r="K716" s="113"/>
      <c r="L716" s="113">
        <f>H716*K716</f>
        <v>0</v>
      </c>
      <c r="M716" s="113"/>
      <c r="N716" s="113">
        <f>H716*M716</f>
        <v>0</v>
      </c>
      <c r="O716" s="115">
        <v>21</v>
      </c>
      <c r="P716" s="115">
        <f>J716*(O716/100)</f>
        <v>0</v>
      </c>
      <c r="Q716" s="115">
        <f>J716+P716</f>
        <v>0</v>
      </c>
      <c r="R716" s="8"/>
      <c r="S716" s="8"/>
      <c r="T716" s="8"/>
    </row>
    <row r="717" spans="1:20" ht="22.5" outlineLevel="4" x14ac:dyDescent="0.2">
      <c r="A717" s="10"/>
      <c r="B717" s="108"/>
      <c r="C717" s="109">
        <v>266</v>
      </c>
      <c r="D717" s="110" t="s">
        <v>356</v>
      </c>
      <c r="E717" s="111" t="s">
        <v>369</v>
      </c>
      <c r="F717" s="112" t="s">
        <v>370</v>
      </c>
      <c r="G717" s="110" t="s">
        <v>359</v>
      </c>
      <c r="H717" s="113">
        <v>4.8024000000000004</v>
      </c>
      <c r="I717" s="125"/>
      <c r="J717" s="115">
        <f>H717*I717</f>
        <v>0</v>
      </c>
      <c r="K717" s="113"/>
      <c r="L717" s="113">
        <f>H717*K717</f>
        <v>0</v>
      </c>
      <c r="M717" s="113"/>
      <c r="N717" s="113">
        <f>H717*M717</f>
        <v>0</v>
      </c>
      <c r="O717" s="115">
        <v>21</v>
      </c>
      <c r="P717" s="115">
        <f>J717*(O717/100)</f>
        <v>0</v>
      </c>
      <c r="Q717" s="115">
        <f>J717+P717</f>
        <v>0</v>
      </c>
      <c r="R717" s="8"/>
      <c r="S717" s="8"/>
      <c r="T717" s="8"/>
    </row>
    <row r="718" spans="1:20" ht="22.5" outlineLevel="4" x14ac:dyDescent="0.2">
      <c r="A718" s="10"/>
      <c r="B718" s="108"/>
      <c r="C718" s="109">
        <v>267</v>
      </c>
      <c r="D718" s="110" t="s">
        <v>356</v>
      </c>
      <c r="E718" s="111" t="s">
        <v>371</v>
      </c>
      <c r="F718" s="112" t="s">
        <v>372</v>
      </c>
      <c r="G718" s="110" t="s">
        <v>359</v>
      </c>
      <c r="H718" s="113">
        <v>24.012</v>
      </c>
      <c r="I718" s="125"/>
      <c r="J718" s="115">
        <f>H718*I718</f>
        <v>0</v>
      </c>
      <c r="K718" s="113"/>
      <c r="L718" s="113">
        <f>H718*K718</f>
        <v>0</v>
      </c>
      <c r="M718" s="113"/>
      <c r="N718" s="113">
        <f>H718*M718</f>
        <v>0</v>
      </c>
      <c r="O718" s="115">
        <v>21</v>
      </c>
      <c r="P718" s="115">
        <f>J718*(O718/100)</f>
        <v>0</v>
      </c>
      <c r="Q718" s="115">
        <f>J718+P718</f>
        <v>0</v>
      </c>
      <c r="R718" s="8"/>
      <c r="S718" s="8"/>
      <c r="T718" s="8"/>
    </row>
    <row r="719" spans="1:20" ht="11.25" outlineLevel="4" x14ac:dyDescent="0.2">
      <c r="A719" s="10"/>
      <c r="B719" s="108"/>
      <c r="C719" s="109">
        <v>268</v>
      </c>
      <c r="D719" s="110" t="s">
        <v>356</v>
      </c>
      <c r="E719" s="111" t="s">
        <v>428</v>
      </c>
      <c r="F719" s="112" t="s">
        <v>429</v>
      </c>
      <c r="G719" s="110" t="s">
        <v>359</v>
      </c>
      <c r="H719" s="113">
        <v>35.935200000000002</v>
      </c>
      <c r="I719" s="125"/>
      <c r="J719" s="115">
        <f>H719*I719</f>
        <v>0</v>
      </c>
      <c r="K719" s="113"/>
      <c r="L719" s="113">
        <f>H719*K719</f>
        <v>0</v>
      </c>
      <c r="M719" s="113"/>
      <c r="N719" s="113">
        <f>H719*M719</f>
        <v>0</v>
      </c>
      <c r="O719" s="115">
        <v>21</v>
      </c>
      <c r="P719" s="115">
        <f>J719*(O719/100)</f>
        <v>0</v>
      </c>
      <c r="Q719" s="115">
        <f>J719+P719</f>
        <v>0</v>
      </c>
      <c r="R719" s="8"/>
      <c r="S719" s="8"/>
      <c r="T719" s="8"/>
    </row>
    <row r="720" spans="1:20" outlineLevel="4" x14ac:dyDescent="0.15">
      <c r="B720" s="6"/>
      <c r="C720" s="6"/>
      <c r="D720" s="6"/>
      <c r="E720" s="6"/>
      <c r="F720" s="6"/>
      <c r="G720" s="6"/>
      <c r="H720" s="6"/>
      <c r="I720" s="8"/>
      <c r="J720" s="8"/>
      <c r="K720" s="6"/>
      <c r="L720" s="6"/>
      <c r="M720" s="6"/>
      <c r="N720" s="6"/>
      <c r="O720" s="6"/>
      <c r="P720" s="8"/>
      <c r="Q720" s="8"/>
    </row>
    <row r="721" spans="1:20" ht="10.5" outlineLevel="3" x14ac:dyDescent="0.15">
      <c r="A721" s="71" t="s">
        <v>331</v>
      </c>
      <c r="B721" s="101">
        <v>4</v>
      </c>
      <c r="C721" s="102"/>
      <c r="D721" s="103" t="s">
        <v>355</v>
      </c>
      <c r="E721" s="103"/>
      <c r="F721" s="104" t="s">
        <v>44</v>
      </c>
      <c r="G721" s="103"/>
      <c r="H721" s="105"/>
      <c r="I721" s="106"/>
      <c r="J721" s="73">
        <f>SUBTOTAL(9,J722:J728)</f>
        <v>0</v>
      </c>
      <c r="K721" s="105"/>
      <c r="L721" s="74">
        <f>SUBTOTAL(9,L722:L728)</f>
        <v>9.7367524332605822</v>
      </c>
      <c r="M721" s="105"/>
      <c r="N721" s="74">
        <f>SUBTOTAL(9,N722:N728)</f>
        <v>0</v>
      </c>
      <c r="O721" s="107"/>
      <c r="P721" s="73">
        <f>SUBTOTAL(9,P722:P728)</f>
        <v>0</v>
      </c>
      <c r="Q721" s="73">
        <f>SUBTOTAL(9,Q722:Q728)</f>
        <v>0</v>
      </c>
      <c r="R721" s="6"/>
      <c r="S721" s="8"/>
      <c r="T721" s="8"/>
    </row>
    <row r="722" spans="1:20" ht="11.25" outlineLevel="4" x14ac:dyDescent="0.2">
      <c r="A722" s="10"/>
      <c r="B722" s="108"/>
      <c r="C722" s="109">
        <v>269</v>
      </c>
      <c r="D722" s="110" t="s">
        <v>356</v>
      </c>
      <c r="E722" s="111" t="s">
        <v>373</v>
      </c>
      <c r="F722" s="112" t="s">
        <v>374</v>
      </c>
      <c r="G722" s="110" t="s">
        <v>375</v>
      </c>
      <c r="H722" s="113">
        <v>8.6443200000000004</v>
      </c>
      <c r="I722" s="125"/>
      <c r="J722" s="115">
        <f t="shared" ref="J722:J727" si="110">H722*I722</f>
        <v>0</v>
      </c>
      <c r="K722" s="113"/>
      <c r="L722" s="113">
        <f t="shared" ref="L722:L727" si="111">H722*K722</f>
        <v>0</v>
      </c>
      <c r="M722" s="113"/>
      <c r="N722" s="113">
        <f t="shared" ref="N722:N727" si="112">H722*M722</f>
        <v>0</v>
      </c>
      <c r="O722" s="115">
        <v>21</v>
      </c>
      <c r="P722" s="115">
        <f t="shared" ref="P722:P727" si="113">J722*(O722/100)</f>
        <v>0</v>
      </c>
      <c r="Q722" s="115">
        <f t="shared" ref="Q722:Q727" si="114">J722+P722</f>
        <v>0</v>
      </c>
      <c r="R722" s="8"/>
      <c r="S722" s="8"/>
      <c r="T722" s="8"/>
    </row>
    <row r="723" spans="1:20" ht="11.25" outlineLevel="4" x14ac:dyDescent="0.2">
      <c r="A723" s="10"/>
      <c r="B723" s="108"/>
      <c r="C723" s="109">
        <v>270</v>
      </c>
      <c r="D723" s="110" t="s">
        <v>356</v>
      </c>
      <c r="E723" s="111" t="s">
        <v>376</v>
      </c>
      <c r="F723" s="112" t="s">
        <v>377</v>
      </c>
      <c r="G723" s="110" t="s">
        <v>359</v>
      </c>
      <c r="H723" s="113">
        <v>4.8024000000000004</v>
      </c>
      <c r="I723" s="125"/>
      <c r="J723" s="115">
        <f t="shared" si="110"/>
        <v>0</v>
      </c>
      <c r="K723" s="113"/>
      <c r="L723" s="113">
        <f t="shared" si="111"/>
        <v>0</v>
      </c>
      <c r="M723" s="113"/>
      <c r="N723" s="113">
        <f t="shared" si="112"/>
        <v>0</v>
      </c>
      <c r="O723" s="115">
        <v>21</v>
      </c>
      <c r="P723" s="115">
        <f t="shared" si="113"/>
        <v>0</v>
      </c>
      <c r="Q723" s="115">
        <f t="shared" si="114"/>
        <v>0</v>
      </c>
      <c r="R723" s="8"/>
      <c r="S723" s="8"/>
      <c r="T723" s="8"/>
    </row>
    <row r="724" spans="1:20" ht="11.25" outlineLevel="4" x14ac:dyDescent="0.2">
      <c r="A724" s="10"/>
      <c r="B724" s="108"/>
      <c r="C724" s="109">
        <v>271</v>
      </c>
      <c r="D724" s="110" t="s">
        <v>356</v>
      </c>
      <c r="E724" s="111" t="s">
        <v>362</v>
      </c>
      <c r="F724" s="112" t="s">
        <v>378</v>
      </c>
      <c r="G724" s="110" t="s">
        <v>359</v>
      </c>
      <c r="H724" s="113">
        <v>35.935200000000002</v>
      </c>
      <c r="I724" s="125"/>
      <c r="J724" s="115">
        <f t="shared" si="110"/>
        <v>0</v>
      </c>
      <c r="K724" s="113"/>
      <c r="L724" s="113">
        <f t="shared" si="111"/>
        <v>0</v>
      </c>
      <c r="M724" s="113"/>
      <c r="N724" s="113">
        <f t="shared" si="112"/>
        <v>0</v>
      </c>
      <c r="O724" s="115">
        <v>21</v>
      </c>
      <c r="P724" s="115">
        <f t="shared" si="113"/>
        <v>0</v>
      </c>
      <c r="Q724" s="115">
        <f t="shared" si="114"/>
        <v>0</v>
      </c>
      <c r="R724" s="8"/>
      <c r="S724" s="8"/>
      <c r="T724" s="8"/>
    </row>
    <row r="725" spans="1:20" ht="11.25" outlineLevel="4" x14ac:dyDescent="0.2">
      <c r="A725" s="10"/>
      <c r="B725" s="108"/>
      <c r="C725" s="109">
        <v>272</v>
      </c>
      <c r="D725" s="110" t="s">
        <v>356</v>
      </c>
      <c r="E725" s="111" t="s">
        <v>379</v>
      </c>
      <c r="F725" s="112" t="s">
        <v>430</v>
      </c>
      <c r="G725" s="110" t="s">
        <v>359</v>
      </c>
      <c r="H725" s="113">
        <v>35.935200000000002</v>
      </c>
      <c r="I725" s="125"/>
      <c r="J725" s="115">
        <f t="shared" si="110"/>
        <v>0</v>
      </c>
      <c r="K725" s="113"/>
      <c r="L725" s="113">
        <f t="shared" si="111"/>
        <v>0</v>
      </c>
      <c r="M725" s="113"/>
      <c r="N725" s="113">
        <f t="shared" si="112"/>
        <v>0</v>
      </c>
      <c r="O725" s="115">
        <v>21</v>
      </c>
      <c r="P725" s="115">
        <f t="shared" si="113"/>
        <v>0</v>
      </c>
      <c r="Q725" s="115">
        <f t="shared" si="114"/>
        <v>0</v>
      </c>
      <c r="R725" s="8"/>
      <c r="S725" s="8"/>
      <c r="T725" s="8"/>
    </row>
    <row r="726" spans="1:20" ht="11.25" outlineLevel="4" x14ac:dyDescent="0.2">
      <c r="A726" s="10"/>
      <c r="B726" s="108"/>
      <c r="C726" s="109">
        <v>273</v>
      </c>
      <c r="D726" s="110" t="s">
        <v>356</v>
      </c>
      <c r="E726" s="111" t="s">
        <v>431</v>
      </c>
      <c r="F726" s="112" t="s">
        <v>432</v>
      </c>
      <c r="G726" s="110" t="s">
        <v>359</v>
      </c>
      <c r="H726" s="113">
        <v>5.4093069073669904</v>
      </c>
      <c r="I726" s="125"/>
      <c r="J726" s="115">
        <f t="shared" si="110"/>
        <v>0</v>
      </c>
      <c r="K726" s="113"/>
      <c r="L726" s="113">
        <f t="shared" si="111"/>
        <v>0</v>
      </c>
      <c r="M726" s="113"/>
      <c r="N726" s="113">
        <f t="shared" si="112"/>
        <v>0</v>
      </c>
      <c r="O726" s="115">
        <v>21</v>
      </c>
      <c r="P726" s="115">
        <f t="shared" si="113"/>
        <v>0</v>
      </c>
      <c r="Q726" s="115">
        <f t="shared" si="114"/>
        <v>0</v>
      </c>
      <c r="R726" s="8"/>
      <c r="S726" s="8"/>
      <c r="T726" s="8"/>
    </row>
    <row r="727" spans="1:20" ht="11.25" outlineLevel="4" x14ac:dyDescent="0.2">
      <c r="A727" s="10"/>
      <c r="B727" s="108"/>
      <c r="C727" s="109">
        <v>274</v>
      </c>
      <c r="D727" s="110" t="s">
        <v>433</v>
      </c>
      <c r="E727" s="111" t="s">
        <v>434</v>
      </c>
      <c r="F727" s="112" t="s">
        <v>435</v>
      </c>
      <c r="G727" s="110" t="s">
        <v>375</v>
      </c>
      <c r="H727" s="113">
        <v>9.7367524332605822</v>
      </c>
      <c r="I727" s="125"/>
      <c r="J727" s="115">
        <f t="shared" si="110"/>
        <v>0</v>
      </c>
      <c r="K727" s="113">
        <v>1</v>
      </c>
      <c r="L727" s="113">
        <f t="shared" si="111"/>
        <v>9.7367524332605822</v>
      </c>
      <c r="M727" s="113"/>
      <c r="N727" s="113">
        <f t="shared" si="112"/>
        <v>0</v>
      </c>
      <c r="O727" s="115">
        <v>21</v>
      </c>
      <c r="P727" s="115">
        <f t="shared" si="113"/>
        <v>0</v>
      </c>
      <c r="Q727" s="115">
        <f t="shared" si="114"/>
        <v>0</v>
      </c>
      <c r="R727" s="8"/>
      <c r="S727" s="8"/>
      <c r="T727" s="8"/>
    </row>
    <row r="728" spans="1:20" outlineLevel="4" x14ac:dyDescent="0.15">
      <c r="B728" s="6"/>
      <c r="C728" s="6"/>
      <c r="D728" s="6"/>
      <c r="E728" s="6"/>
      <c r="F728" s="6"/>
      <c r="G728" s="6"/>
      <c r="H728" s="6"/>
      <c r="I728" s="8"/>
      <c r="J728" s="8"/>
      <c r="K728" s="6"/>
      <c r="L728" s="6"/>
      <c r="M728" s="6"/>
      <c r="N728" s="6"/>
      <c r="O728" s="6"/>
      <c r="P728" s="8"/>
      <c r="Q728" s="8"/>
    </row>
    <row r="729" spans="1:20" ht="11.25" outlineLevel="2" x14ac:dyDescent="0.2">
      <c r="A729" s="67" t="s">
        <v>332</v>
      </c>
      <c r="B729" s="94">
        <v>3</v>
      </c>
      <c r="C729" s="95"/>
      <c r="D729" s="96" t="s">
        <v>354</v>
      </c>
      <c r="E729" s="96"/>
      <c r="F729" s="97" t="s">
        <v>77</v>
      </c>
      <c r="G729" s="96"/>
      <c r="H729" s="98"/>
      <c r="I729" s="99"/>
      <c r="J729" s="69">
        <f>SUBTOTAL(9,J730:J732)</f>
        <v>0</v>
      </c>
      <c r="K729" s="98"/>
      <c r="L729" s="70">
        <f>SUBTOTAL(9,L730:L732)</f>
        <v>0</v>
      </c>
      <c r="M729" s="98"/>
      <c r="N729" s="70">
        <f>SUBTOTAL(9,N730:N732)</f>
        <v>0</v>
      </c>
      <c r="O729" s="100"/>
      <c r="P729" s="69">
        <f>SUBTOTAL(9,P730:P732)</f>
        <v>0</v>
      </c>
      <c r="Q729" s="69">
        <f>SUBTOTAL(9,Q730:Q732)</f>
        <v>0</v>
      </c>
      <c r="R729" s="6"/>
      <c r="S729" s="8"/>
      <c r="T729" s="8"/>
    </row>
    <row r="730" spans="1:20" ht="21" outlineLevel="3" x14ac:dyDescent="0.15">
      <c r="A730" s="71" t="s">
        <v>333</v>
      </c>
      <c r="B730" s="101">
        <v>4</v>
      </c>
      <c r="C730" s="102"/>
      <c r="D730" s="103" t="s">
        <v>355</v>
      </c>
      <c r="E730" s="103"/>
      <c r="F730" s="104" t="s">
        <v>79</v>
      </c>
      <c r="G730" s="103"/>
      <c r="H730" s="105"/>
      <c r="I730" s="106"/>
      <c r="J730" s="73">
        <f>SUBTOTAL(9,J731:J732)</f>
        <v>0</v>
      </c>
      <c r="K730" s="105"/>
      <c r="L730" s="74">
        <f>SUBTOTAL(9,L731:L732)</f>
        <v>0</v>
      </c>
      <c r="M730" s="105"/>
      <c r="N730" s="74">
        <f>SUBTOTAL(9,N731:N732)</f>
        <v>0</v>
      </c>
      <c r="O730" s="107"/>
      <c r="P730" s="73">
        <f>SUBTOTAL(9,P731:P732)</f>
        <v>0</v>
      </c>
      <c r="Q730" s="73">
        <f>SUBTOTAL(9,Q731:Q732)</f>
        <v>0</v>
      </c>
      <c r="R730" s="6"/>
      <c r="S730" s="8"/>
      <c r="T730" s="8"/>
    </row>
    <row r="731" spans="1:20" ht="11.25" outlineLevel="4" x14ac:dyDescent="0.2">
      <c r="A731" s="10"/>
      <c r="B731" s="108"/>
      <c r="C731" s="109">
        <v>275</v>
      </c>
      <c r="D731" s="110" t="s">
        <v>356</v>
      </c>
      <c r="E731" s="111" t="s">
        <v>436</v>
      </c>
      <c r="F731" s="112" t="s">
        <v>437</v>
      </c>
      <c r="G731" s="110" t="s">
        <v>359</v>
      </c>
      <c r="H731" s="113">
        <v>4.1399999999999997</v>
      </c>
      <c r="I731" s="125"/>
      <c r="J731" s="115">
        <f>H731*I731</f>
        <v>0</v>
      </c>
      <c r="K731" s="113"/>
      <c r="L731" s="113">
        <f>H731*K731</f>
        <v>0</v>
      </c>
      <c r="M731" s="113"/>
      <c r="N731" s="113">
        <f>H731*M731</f>
        <v>0</v>
      </c>
      <c r="O731" s="115">
        <v>21</v>
      </c>
      <c r="P731" s="115">
        <f>J731*(O731/100)</f>
        <v>0</v>
      </c>
      <c r="Q731" s="115">
        <f>J731+P731</f>
        <v>0</v>
      </c>
      <c r="R731" s="8"/>
      <c r="S731" s="8"/>
      <c r="T731" s="8"/>
    </row>
    <row r="732" spans="1:20" outlineLevel="4" x14ac:dyDescent="0.15">
      <c r="B732" s="6"/>
      <c r="C732" s="6"/>
      <c r="D732" s="6"/>
      <c r="E732" s="6"/>
      <c r="F732" s="6"/>
      <c r="G732" s="6"/>
      <c r="H732" s="6"/>
      <c r="I732" s="8"/>
      <c r="J732" s="8"/>
      <c r="K732" s="6"/>
      <c r="L732" s="6"/>
      <c r="M732" s="6"/>
      <c r="N732" s="6"/>
      <c r="O732" s="6"/>
      <c r="P732" s="8"/>
      <c r="Q732" s="8"/>
    </row>
    <row r="733" spans="1:20" ht="11.25" outlineLevel="2" x14ac:dyDescent="0.2">
      <c r="A733" s="67" t="s">
        <v>334</v>
      </c>
      <c r="B733" s="94">
        <v>3</v>
      </c>
      <c r="C733" s="95"/>
      <c r="D733" s="96" t="s">
        <v>354</v>
      </c>
      <c r="E733" s="96"/>
      <c r="F733" s="97" t="s">
        <v>306</v>
      </c>
      <c r="G733" s="96"/>
      <c r="H733" s="98"/>
      <c r="I733" s="99"/>
      <c r="J733" s="69">
        <f>SUBTOTAL(9,J734:J743)</f>
        <v>0</v>
      </c>
      <c r="K733" s="98"/>
      <c r="L733" s="70">
        <f>SUBTOTAL(9,L734:L743)</f>
        <v>14.630760000000002</v>
      </c>
      <c r="M733" s="98"/>
      <c r="N733" s="70">
        <f>SUBTOTAL(9,N734:N743)</f>
        <v>0</v>
      </c>
      <c r="O733" s="100"/>
      <c r="P733" s="69">
        <f>SUBTOTAL(9,P734:P743)</f>
        <v>0</v>
      </c>
      <c r="Q733" s="69">
        <f>SUBTOTAL(9,Q734:Q743)</f>
        <v>0</v>
      </c>
      <c r="R733" s="6"/>
      <c r="S733" s="8"/>
      <c r="T733" s="8"/>
    </row>
    <row r="734" spans="1:20" ht="10.5" outlineLevel="3" x14ac:dyDescent="0.15">
      <c r="A734" s="71" t="s">
        <v>335</v>
      </c>
      <c r="B734" s="101">
        <v>4</v>
      </c>
      <c r="C734" s="102"/>
      <c r="D734" s="103" t="s">
        <v>355</v>
      </c>
      <c r="E734" s="103"/>
      <c r="F734" s="104" t="s">
        <v>310</v>
      </c>
      <c r="G734" s="103"/>
      <c r="H734" s="105"/>
      <c r="I734" s="106"/>
      <c r="J734" s="73">
        <f>SUBTOTAL(9,J735:J738)</f>
        <v>0</v>
      </c>
      <c r="K734" s="105"/>
      <c r="L734" s="74">
        <f>SUBTOTAL(9,L735:L738)</f>
        <v>11.674512000000002</v>
      </c>
      <c r="M734" s="105"/>
      <c r="N734" s="74">
        <f>SUBTOTAL(9,N735:N738)</f>
        <v>0</v>
      </c>
      <c r="O734" s="107"/>
      <c r="P734" s="73">
        <f>SUBTOTAL(9,P735:P738)</f>
        <v>0</v>
      </c>
      <c r="Q734" s="73">
        <f>SUBTOTAL(9,Q735:Q738)</f>
        <v>0</v>
      </c>
      <c r="R734" s="6"/>
      <c r="S734" s="8"/>
      <c r="T734" s="8"/>
    </row>
    <row r="735" spans="1:20" ht="11.25" outlineLevel="4" x14ac:dyDescent="0.2">
      <c r="A735" s="10"/>
      <c r="B735" s="108"/>
      <c r="C735" s="109">
        <v>276</v>
      </c>
      <c r="D735" s="110" t="s">
        <v>356</v>
      </c>
      <c r="E735" s="111" t="s">
        <v>968</v>
      </c>
      <c r="F735" s="112" t="s">
        <v>969</v>
      </c>
      <c r="G735" s="110" t="s">
        <v>366</v>
      </c>
      <c r="H735" s="113">
        <v>22.8</v>
      </c>
      <c r="I735" s="125"/>
      <c r="J735" s="115">
        <f>H735*I735</f>
        <v>0</v>
      </c>
      <c r="K735" s="113">
        <v>0.38700000000000001</v>
      </c>
      <c r="L735" s="113">
        <f>H735*K735</f>
        <v>8.8236000000000008</v>
      </c>
      <c r="M735" s="113"/>
      <c r="N735" s="113">
        <f>H735*M735</f>
        <v>0</v>
      </c>
      <c r="O735" s="115">
        <v>21</v>
      </c>
      <c r="P735" s="115">
        <f>J735*(O735/100)</f>
        <v>0</v>
      </c>
      <c r="Q735" s="115">
        <f>J735+P735</f>
        <v>0</v>
      </c>
      <c r="R735" s="8"/>
      <c r="S735" s="8"/>
      <c r="T735" s="8"/>
    </row>
    <row r="736" spans="1:20" ht="11.25" outlineLevel="4" x14ac:dyDescent="0.2">
      <c r="A736" s="10"/>
      <c r="B736" s="108"/>
      <c r="C736" s="109">
        <v>277</v>
      </c>
      <c r="D736" s="110" t="s">
        <v>356</v>
      </c>
      <c r="E736" s="111" t="s">
        <v>938</v>
      </c>
      <c r="F736" s="112" t="s">
        <v>939</v>
      </c>
      <c r="G736" s="110" t="s">
        <v>366</v>
      </c>
      <c r="H736" s="113">
        <v>22.8</v>
      </c>
      <c r="I736" s="125"/>
      <c r="J736" s="115">
        <f>H736*I736</f>
        <v>0</v>
      </c>
      <c r="K736" s="113"/>
      <c r="L736" s="113">
        <f>H736*K736</f>
        <v>0</v>
      </c>
      <c r="M736" s="113"/>
      <c r="N736" s="113">
        <f>H736*M736</f>
        <v>0</v>
      </c>
      <c r="O736" s="115">
        <v>21</v>
      </c>
      <c r="P736" s="115">
        <f>J736*(O736/100)</f>
        <v>0</v>
      </c>
      <c r="Q736" s="115">
        <f>J736+P736</f>
        <v>0</v>
      </c>
      <c r="R736" s="8"/>
      <c r="S736" s="8"/>
      <c r="T736" s="8"/>
    </row>
    <row r="737" spans="1:20" ht="11.25" outlineLevel="4" x14ac:dyDescent="0.2">
      <c r="A737" s="10"/>
      <c r="B737" s="108"/>
      <c r="C737" s="109">
        <v>278</v>
      </c>
      <c r="D737" s="110" t="s">
        <v>356</v>
      </c>
      <c r="E737" s="111" t="s">
        <v>932</v>
      </c>
      <c r="F737" s="112" t="s">
        <v>970</v>
      </c>
      <c r="G737" s="110" t="s">
        <v>366</v>
      </c>
      <c r="H737" s="113">
        <v>22.8</v>
      </c>
      <c r="I737" s="125"/>
      <c r="J737" s="115">
        <f>H737*I737</f>
        <v>0</v>
      </c>
      <c r="K737" s="113">
        <v>0.12504000000000001</v>
      </c>
      <c r="L737" s="113">
        <f>H737*K737</f>
        <v>2.8509120000000006</v>
      </c>
      <c r="M737" s="113"/>
      <c r="N737" s="113">
        <f>H737*M737</f>
        <v>0</v>
      </c>
      <c r="O737" s="115">
        <v>21</v>
      </c>
      <c r="P737" s="115">
        <f>J737*(O737/100)</f>
        <v>0</v>
      </c>
      <c r="Q737" s="115">
        <f>J737+P737</f>
        <v>0</v>
      </c>
      <c r="R737" s="8"/>
      <c r="S737" s="8"/>
      <c r="T737" s="8"/>
    </row>
    <row r="738" spans="1:20" outlineLevel="4" x14ac:dyDescent="0.15">
      <c r="B738" s="6"/>
      <c r="C738" s="6"/>
      <c r="D738" s="6"/>
      <c r="E738" s="6"/>
      <c r="F738" s="6"/>
      <c r="G738" s="6"/>
      <c r="H738" s="6"/>
      <c r="I738" s="8"/>
      <c r="J738" s="8"/>
      <c r="K738" s="6"/>
      <c r="L738" s="6"/>
      <c r="M738" s="6"/>
      <c r="N738" s="6"/>
      <c r="O738" s="6"/>
      <c r="P738" s="8"/>
      <c r="Q738" s="8"/>
    </row>
    <row r="739" spans="1:20" ht="10.5" outlineLevel="3" x14ac:dyDescent="0.15">
      <c r="A739" s="71" t="s">
        <v>336</v>
      </c>
      <c r="B739" s="101">
        <v>4</v>
      </c>
      <c r="C739" s="102"/>
      <c r="D739" s="103" t="s">
        <v>355</v>
      </c>
      <c r="E739" s="103"/>
      <c r="F739" s="104" t="s">
        <v>312</v>
      </c>
      <c r="G739" s="103"/>
      <c r="H739" s="105"/>
      <c r="I739" s="106"/>
      <c r="J739" s="73">
        <f>SUBTOTAL(9,J740:J743)</f>
        <v>0</v>
      </c>
      <c r="K739" s="105"/>
      <c r="L739" s="74">
        <f>SUBTOTAL(9,L740:L743)</f>
        <v>2.956248</v>
      </c>
      <c r="M739" s="105"/>
      <c r="N739" s="74">
        <f>SUBTOTAL(9,N740:N743)</f>
        <v>0</v>
      </c>
      <c r="O739" s="107"/>
      <c r="P739" s="73">
        <f>SUBTOTAL(9,P740:P743)</f>
        <v>0</v>
      </c>
      <c r="Q739" s="73">
        <f>SUBTOTAL(9,Q740:Q743)</f>
        <v>0</v>
      </c>
      <c r="R739" s="6"/>
      <c r="S739" s="8"/>
      <c r="T739" s="8"/>
    </row>
    <row r="740" spans="1:20" ht="11.25" outlineLevel="4" x14ac:dyDescent="0.2">
      <c r="A740" s="10"/>
      <c r="B740" s="108"/>
      <c r="C740" s="109">
        <v>279</v>
      </c>
      <c r="D740" s="110" t="s">
        <v>356</v>
      </c>
      <c r="E740" s="111" t="s">
        <v>940</v>
      </c>
      <c r="F740" s="112" t="s">
        <v>941</v>
      </c>
      <c r="G740" s="110" t="s">
        <v>366</v>
      </c>
      <c r="H740" s="113">
        <v>22.8</v>
      </c>
      <c r="I740" s="125"/>
      <c r="J740" s="115">
        <f>H740*I740</f>
        <v>0</v>
      </c>
      <c r="K740" s="113"/>
      <c r="L740" s="113">
        <f>H740*K740</f>
        <v>0</v>
      </c>
      <c r="M740" s="113"/>
      <c r="N740" s="113">
        <f>H740*M740</f>
        <v>0</v>
      </c>
      <c r="O740" s="115">
        <v>21</v>
      </c>
      <c r="P740" s="115">
        <f>J740*(O740/100)</f>
        <v>0</v>
      </c>
      <c r="Q740" s="115">
        <f>J740+P740</f>
        <v>0</v>
      </c>
      <c r="R740" s="8"/>
      <c r="S740" s="8"/>
      <c r="T740" s="8"/>
    </row>
    <row r="741" spans="1:20" ht="11.25" outlineLevel="4" x14ac:dyDescent="0.2">
      <c r="A741" s="10"/>
      <c r="B741" s="108"/>
      <c r="C741" s="109">
        <v>280</v>
      </c>
      <c r="D741" s="110" t="s">
        <v>356</v>
      </c>
      <c r="E741" s="111" t="s">
        <v>942</v>
      </c>
      <c r="F741" s="112" t="s">
        <v>943</v>
      </c>
      <c r="G741" s="110" t="s">
        <v>366</v>
      </c>
      <c r="H741" s="113">
        <v>22.8</v>
      </c>
      <c r="I741" s="125"/>
      <c r="J741" s="115">
        <f>H741*I741</f>
        <v>0</v>
      </c>
      <c r="K741" s="113"/>
      <c r="L741" s="113">
        <f>H741*K741</f>
        <v>0</v>
      </c>
      <c r="M741" s="113"/>
      <c r="N741" s="113">
        <f>H741*M741</f>
        <v>0</v>
      </c>
      <c r="O741" s="115">
        <v>21</v>
      </c>
      <c r="P741" s="115">
        <f>J741*(O741/100)</f>
        <v>0</v>
      </c>
      <c r="Q741" s="115">
        <f>J741+P741</f>
        <v>0</v>
      </c>
      <c r="R741" s="8"/>
      <c r="S741" s="8"/>
      <c r="T741" s="8"/>
    </row>
    <row r="742" spans="1:20" ht="11.25" outlineLevel="4" x14ac:dyDescent="0.2">
      <c r="A742" s="10"/>
      <c r="B742" s="108"/>
      <c r="C742" s="109">
        <v>281</v>
      </c>
      <c r="D742" s="110" t="s">
        <v>356</v>
      </c>
      <c r="E742" s="111" t="s">
        <v>944</v>
      </c>
      <c r="F742" s="112" t="s">
        <v>971</v>
      </c>
      <c r="G742" s="110" t="s">
        <v>366</v>
      </c>
      <c r="H742" s="113">
        <v>22.8</v>
      </c>
      <c r="I742" s="125"/>
      <c r="J742" s="115">
        <f>H742*I742</f>
        <v>0</v>
      </c>
      <c r="K742" s="113">
        <v>0.12966</v>
      </c>
      <c r="L742" s="113">
        <f>H742*K742</f>
        <v>2.956248</v>
      </c>
      <c r="M742" s="113"/>
      <c r="N742" s="113">
        <f>H742*M742</f>
        <v>0</v>
      </c>
      <c r="O742" s="115">
        <v>21</v>
      </c>
      <c r="P742" s="115">
        <f>J742*(O742/100)</f>
        <v>0</v>
      </c>
      <c r="Q742" s="115">
        <f>J742+P742</f>
        <v>0</v>
      </c>
      <c r="R742" s="8"/>
      <c r="S742" s="8"/>
      <c r="T742" s="8"/>
    </row>
    <row r="743" spans="1:20" outlineLevel="4" x14ac:dyDescent="0.15">
      <c r="B743" s="6"/>
      <c r="C743" s="6"/>
      <c r="D743" s="6"/>
      <c r="E743" s="6"/>
      <c r="F743" s="6"/>
      <c r="G743" s="6"/>
      <c r="H743" s="6"/>
      <c r="I743" s="8"/>
      <c r="J743" s="8"/>
      <c r="K743" s="6"/>
      <c r="L743" s="6"/>
      <c r="M743" s="6"/>
      <c r="N743" s="6"/>
      <c r="O743" s="6"/>
      <c r="P743" s="8"/>
      <c r="Q743" s="8"/>
    </row>
    <row r="744" spans="1:20" ht="11.25" outlineLevel="2" x14ac:dyDescent="0.2">
      <c r="A744" s="67" t="s">
        <v>337</v>
      </c>
      <c r="B744" s="94">
        <v>3</v>
      </c>
      <c r="C744" s="95"/>
      <c r="D744" s="96" t="s">
        <v>354</v>
      </c>
      <c r="E744" s="96"/>
      <c r="F744" s="97" t="s">
        <v>81</v>
      </c>
      <c r="G744" s="96"/>
      <c r="H744" s="98"/>
      <c r="I744" s="99"/>
      <c r="J744" s="69">
        <f>SUBTOTAL(9,J745:J749)</f>
        <v>0</v>
      </c>
      <c r="K744" s="98"/>
      <c r="L744" s="70">
        <f>SUBTOTAL(9,L745:L749)</f>
        <v>1.9140299999999999E-2</v>
      </c>
      <c r="M744" s="98"/>
      <c r="N744" s="70">
        <f>SUBTOTAL(9,N745:N749)</f>
        <v>0</v>
      </c>
      <c r="O744" s="100"/>
      <c r="P744" s="69">
        <f>SUBTOTAL(9,P745:P749)</f>
        <v>0</v>
      </c>
      <c r="Q744" s="69">
        <f>SUBTOTAL(9,Q745:Q749)</f>
        <v>0</v>
      </c>
      <c r="R744" s="6"/>
      <c r="S744" s="8"/>
      <c r="T744" s="8"/>
    </row>
    <row r="745" spans="1:20" ht="10.5" outlineLevel="3" x14ac:dyDescent="0.15">
      <c r="A745" s="71" t="s">
        <v>338</v>
      </c>
      <c r="B745" s="101">
        <v>4</v>
      </c>
      <c r="C745" s="102"/>
      <c r="D745" s="103" t="s">
        <v>355</v>
      </c>
      <c r="E745" s="103"/>
      <c r="F745" s="104" t="s">
        <v>83</v>
      </c>
      <c r="G745" s="103"/>
      <c r="H745" s="105"/>
      <c r="I745" s="106"/>
      <c r="J745" s="73">
        <f>SUBTOTAL(9,J746:J749)</f>
        <v>0</v>
      </c>
      <c r="K745" s="105"/>
      <c r="L745" s="74">
        <f>SUBTOTAL(9,L746:L749)</f>
        <v>1.9140299999999999E-2</v>
      </c>
      <c r="M745" s="105"/>
      <c r="N745" s="74">
        <f>SUBTOTAL(9,N746:N749)</f>
        <v>0</v>
      </c>
      <c r="O745" s="107"/>
      <c r="P745" s="73">
        <f>SUBTOTAL(9,P746:P749)</f>
        <v>0</v>
      </c>
      <c r="Q745" s="73">
        <f>SUBTOTAL(9,Q746:Q749)</f>
        <v>0</v>
      </c>
      <c r="R745" s="6"/>
      <c r="S745" s="8"/>
      <c r="T745" s="8"/>
    </row>
    <row r="746" spans="1:20" ht="11.25" outlineLevel="4" x14ac:dyDescent="0.2">
      <c r="A746" s="10"/>
      <c r="B746" s="108"/>
      <c r="C746" s="109">
        <v>282</v>
      </c>
      <c r="D746" s="110" t="s">
        <v>433</v>
      </c>
      <c r="E746" s="111" t="s">
        <v>972</v>
      </c>
      <c r="F746" s="112" t="s">
        <v>973</v>
      </c>
      <c r="G746" s="110" t="s">
        <v>443</v>
      </c>
      <c r="H746" s="113">
        <v>70.89</v>
      </c>
      <c r="I746" s="125"/>
      <c r="J746" s="115">
        <f>H746*I746</f>
        <v>0</v>
      </c>
      <c r="K746" s="113">
        <v>2.7E-4</v>
      </c>
      <c r="L746" s="113">
        <f>H746*K746</f>
        <v>1.9140299999999999E-2</v>
      </c>
      <c r="M746" s="113"/>
      <c r="N746" s="113">
        <f>H746*M746</f>
        <v>0</v>
      </c>
      <c r="O746" s="115">
        <v>21</v>
      </c>
      <c r="P746" s="115">
        <f>J746*(O746/100)</f>
        <v>0</v>
      </c>
      <c r="Q746" s="115">
        <f>J746+P746</f>
        <v>0</v>
      </c>
      <c r="R746" s="8"/>
      <c r="S746" s="8"/>
      <c r="T746" s="8"/>
    </row>
    <row r="747" spans="1:20" ht="11.25" outlineLevel="4" x14ac:dyDescent="0.2">
      <c r="A747" s="10"/>
      <c r="B747" s="108"/>
      <c r="C747" s="109">
        <v>283</v>
      </c>
      <c r="D747" s="110" t="s">
        <v>356</v>
      </c>
      <c r="E747" s="111" t="s">
        <v>974</v>
      </c>
      <c r="F747" s="112" t="s">
        <v>975</v>
      </c>
      <c r="G747" s="110" t="s">
        <v>443</v>
      </c>
      <c r="H747" s="113">
        <v>69.5</v>
      </c>
      <c r="I747" s="125"/>
      <c r="J747" s="115">
        <f>H747*I747</f>
        <v>0</v>
      </c>
      <c r="K747" s="113"/>
      <c r="L747" s="113">
        <f>H747*K747</f>
        <v>0</v>
      </c>
      <c r="M747" s="113"/>
      <c r="N747" s="113">
        <f>H747*M747</f>
        <v>0</v>
      </c>
      <c r="O747" s="115">
        <v>21</v>
      </c>
      <c r="P747" s="115">
        <f>J747*(O747/100)</f>
        <v>0</v>
      </c>
      <c r="Q747" s="115">
        <f>J747+P747</f>
        <v>0</v>
      </c>
      <c r="R747" s="8"/>
      <c r="S747" s="8"/>
      <c r="T747" s="8"/>
    </row>
    <row r="748" spans="1:20" ht="11.25" outlineLevel="4" x14ac:dyDescent="0.2">
      <c r="A748" s="10"/>
      <c r="B748" s="108"/>
      <c r="C748" s="109">
        <v>284</v>
      </c>
      <c r="D748" s="110" t="s">
        <v>976</v>
      </c>
      <c r="E748" s="111" t="s">
        <v>977</v>
      </c>
      <c r="F748" s="112" t="s">
        <v>978</v>
      </c>
      <c r="G748" s="110" t="s">
        <v>398</v>
      </c>
      <c r="H748" s="113">
        <v>4</v>
      </c>
      <c r="I748" s="125"/>
      <c r="J748" s="115">
        <f>H748*I748</f>
        <v>0</v>
      </c>
      <c r="K748" s="113"/>
      <c r="L748" s="113">
        <f>H748*K748</f>
        <v>0</v>
      </c>
      <c r="M748" s="113"/>
      <c r="N748" s="113">
        <f>H748*M748</f>
        <v>0</v>
      </c>
      <c r="O748" s="115">
        <v>21</v>
      </c>
      <c r="P748" s="115">
        <f>J748*(O748/100)</f>
        <v>0</v>
      </c>
      <c r="Q748" s="115">
        <f>J748+P748</f>
        <v>0</v>
      </c>
      <c r="R748" s="8"/>
      <c r="S748" s="8"/>
      <c r="T748" s="8"/>
    </row>
    <row r="749" spans="1:20" outlineLevel="4" x14ac:dyDescent="0.15">
      <c r="B749" s="6"/>
      <c r="C749" s="6"/>
      <c r="D749" s="6"/>
      <c r="E749" s="6"/>
      <c r="F749" s="6"/>
      <c r="G749" s="6"/>
      <c r="H749" s="6"/>
      <c r="I749" s="8"/>
      <c r="J749" s="8"/>
      <c r="K749" s="6"/>
      <c r="L749" s="6"/>
      <c r="M749" s="6"/>
      <c r="N749" s="6"/>
      <c r="O749" s="6"/>
      <c r="P749" s="8"/>
      <c r="Q749" s="8"/>
    </row>
    <row r="750" spans="1:20" ht="11.25" outlineLevel="2" x14ac:dyDescent="0.2">
      <c r="A750" s="67" t="s">
        <v>339</v>
      </c>
      <c r="B750" s="94">
        <v>3</v>
      </c>
      <c r="C750" s="95"/>
      <c r="D750" s="96" t="s">
        <v>354</v>
      </c>
      <c r="E750" s="96"/>
      <c r="F750" s="97" t="s">
        <v>54</v>
      </c>
      <c r="G750" s="96"/>
      <c r="H750" s="98"/>
      <c r="I750" s="99"/>
      <c r="J750" s="69">
        <f>SUBTOTAL(9,J751:J756)</f>
        <v>0</v>
      </c>
      <c r="K750" s="98"/>
      <c r="L750" s="70">
        <f>SUBTOTAL(9,L751:L756)</f>
        <v>1.416E-4</v>
      </c>
      <c r="M750" s="98"/>
      <c r="N750" s="70">
        <f>SUBTOTAL(9,N751:N756)</f>
        <v>1.6800000000000001E-3</v>
      </c>
      <c r="O750" s="100"/>
      <c r="P750" s="69">
        <f>SUBTOTAL(9,P751:P756)</f>
        <v>0</v>
      </c>
      <c r="Q750" s="69">
        <f>SUBTOTAL(9,Q751:Q756)</f>
        <v>0</v>
      </c>
      <c r="R750" s="6"/>
      <c r="S750" s="8"/>
      <c r="T750" s="8"/>
    </row>
    <row r="751" spans="1:20" ht="10.5" outlineLevel="3" x14ac:dyDescent="0.15">
      <c r="A751" s="71" t="s">
        <v>340</v>
      </c>
      <c r="B751" s="101">
        <v>4</v>
      </c>
      <c r="C751" s="102"/>
      <c r="D751" s="103" t="s">
        <v>355</v>
      </c>
      <c r="E751" s="103"/>
      <c r="F751" s="104" t="s">
        <v>155</v>
      </c>
      <c r="G751" s="103"/>
      <c r="H751" s="105"/>
      <c r="I751" s="106"/>
      <c r="J751" s="73">
        <f>SUBTOTAL(9,J752:J753)</f>
        <v>0</v>
      </c>
      <c r="K751" s="105"/>
      <c r="L751" s="74">
        <f>SUBTOTAL(9,L752:L753)</f>
        <v>0</v>
      </c>
      <c r="M751" s="105"/>
      <c r="N751" s="74">
        <f>SUBTOTAL(9,N752:N753)</f>
        <v>0</v>
      </c>
      <c r="O751" s="107"/>
      <c r="P751" s="73">
        <f>SUBTOTAL(9,P752:P753)</f>
        <v>0</v>
      </c>
      <c r="Q751" s="73">
        <f>SUBTOTAL(9,Q752:Q753)</f>
        <v>0</v>
      </c>
      <c r="R751" s="6"/>
      <c r="S751" s="8"/>
      <c r="T751" s="8"/>
    </row>
    <row r="752" spans="1:20" ht="11.25" outlineLevel="4" x14ac:dyDescent="0.2">
      <c r="A752" s="10"/>
      <c r="B752" s="108"/>
      <c r="C752" s="109">
        <v>285</v>
      </c>
      <c r="D752" s="110" t="s">
        <v>356</v>
      </c>
      <c r="E752" s="111" t="s">
        <v>956</v>
      </c>
      <c r="F752" s="112" t="s">
        <v>957</v>
      </c>
      <c r="G752" s="110" t="s">
        <v>443</v>
      </c>
      <c r="H752" s="113">
        <v>76</v>
      </c>
      <c r="I752" s="125"/>
      <c r="J752" s="115">
        <f>H752*I752</f>
        <v>0</v>
      </c>
      <c r="K752" s="113"/>
      <c r="L752" s="113">
        <f>H752*K752</f>
        <v>0</v>
      </c>
      <c r="M752" s="113"/>
      <c r="N752" s="113">
        <f>H752*M752</f>
        <v>0</v>
      </c>
      <c r="O752" s="115">
        <v>21</v>
      </c>
      <c r="P752" s="115">
        <f>J752*(O752/100)</f>
        <v>0</v>
      </c>
      <c r="Q752" s="115">
        <f>J752+P752</f>
        <v>0</v>
      </c>
      <c r="R752" s="8"/>
      <c r="S752" s="8"/>
      <c r="T752" s="8"/>
    </row>
    <row r="753" spans="1:20" outlineLevel="4" x14ac:dyDescent="0.15">
      <c r="B753" s="6"/>
      <c r="C753" s="6"/>
      <c r="D753" s="6"/>
      <c r="E753" s="6"/>
      <c r="F753" s="6"/>
      <c r="G753" s="6"/>
      <c r="H753" s="6"/>
      <c r="I753" s="8"/>
      <c r="J753" s="8"/>
      <c r="K753" s="6"/>
      <c r="L753" s="6"/>
      <c r="M753" s="6"/>
      <c r="N753" s="6"/>
      <c r="O753" s="6"/>
      <c r="P753" s="8"/>
      <c r="Q753" s="8"/>
    </row>
    <row r="754" spans="1:20" ht="10.5" outlineLevel="3" x14ac:dyDescent="0.15">
      <c r="A754" s="71" t="s">
        <v>341</v>
      </c>
      <c r="B754" s="101">
        <v>4</v>
      </c>
      <c r="C754" s="102"/>
      <c r="D754" s="103" t="s">
        <v>355</v>
      </c>
      <c r="E754" s="103"/>
      <c r="F754" s="104" t="s">
        <v>86</v>
      </c>
      <c r="G754" s="103"/>
      <c r="H754" s="105"/>
      <c r="I754" s="106"/>
      <c r="J754" s="73">
        <f>SUBTOTAL(9,J755:J756)</f>
        <v>0</v>
      </c>
      <c r="K754" s="105"/>
      <c r="L754" s="74">
        <f>SUBTOTAL(9,L755:L756)</f>
        <v>1.416E-4</v>
      </c>
      <c r="M754" s="105"/>
      <c r="N754" s="74">
        <f>SUBTOTAL(9,N755:N756)</f>
        <v>1.6800000000000001E-3</v>
      </c>
      <c r="O754" s="107"/>
      <c r="P754" s="73">
        <f>SUBTOTAL(9,P755:P756)</f>
        <v>0</v>
      </c>
      <c r="Q754" s="73">
        <f>SUBTOTAL(9,Q755:Q756)</f>
        <v>0</v>
      </c>
      <c r="R754" s="6"/>
      <c r="S754" s="8"/>
      <c r="T754" s="8"/>
    </row>
    <row r="755" spans="1:20" ht="11.25" outlineLevel="4" x14ac:dyDescent="0.2">
      <c r="A755" s="10"/>
      <c r="B755" s="108"/>
      <c r="C755" s="109">
        <v>286</v>
      </c>
      <c r="D755" s="110" t="s">
        <v>356</v>
      </c>
      <c r="E755" s="111" t="s">
        <v>979</v>
      </c>
      <c r="F755" s="112" t="s">
        <v>980</v>
      </c>
      <c r="G755" s="110" t="s">
        <v>443</v>
      </c>
      <c r="H755" s="113">
        <v>0.12</v>
      </c>
      <c r="I755" s="125"/>
      <c r="J755" s="115">
        <f>H755*I755</f>
        <v>0</v>
      </c>
      <c r="K755" s="113">
        <v>1.1800000000000001E-3</v>
      </c>
      <c r="L755" s="113">
        <f>H755*K755</f>
        <v>1.416E-4</v>
      </c>
      <c r="M755" s="113">
        <v>1.4E-2</v>
      </c>
      <c r="N755" s="113">
        <f>H755*M755</f>
        <v>1.6800000000000001E-3</v>
      </c>
      <c r="O755" s="115">
        <v>21</v>
      </c>
      <c r="P755" s="115">
        <f>J755*(O755/100)</f>
        <v>0</v>
      </c>
      <c r="Q755" s="115">
        <f>J755+P755</f>
        <v>0</v>
      </c>
      <c r="R755" s="8"/>
      <c r="S755" s="8"/>
      <c r="T755" s="8"/>
    </row>
    <row r="756" spans="1:20" outlineLevel="4" x14ac:dyDescent="0.15">
      <c r="B756" s="6"/>
      <c r="C756" s="6"/>
      <c r="D756" s="6"/>
      <c r="E756" s="6"/>
      <c r="F756" s="6"/>
      <c r="G756" s="6"/>
      <c r="H756" s="6"/>
      <c r="I756" s="8"/>
      <c r="J756" s="8"/>
      <c r="K756" s="6"/>
      <c r="L756" s="6"/>
      <c r="M756" s="6"/>
      <c r="N756" s="6"/>
      <c r="O756" s="6"/>
      <c r="P756" s="8"/>
      <c r="Q756" s="8"/>
    </row>
    <row r="757" spans="1:20" ht="11.25" outlineLevel="2" x14ac:dyDescent="0.2">
      <c r="A757" s="67" t="s">
        <v>342</v>
      </c>
      <c r="B757" s="94">
        <v>3</v>
      </c>
      <c r="C757" s="95"/>
      <c r="D757" s="96" t="s">
        <v>354</v>
      </c>
      <c r="E757" s="96"/>
      <c r="F757" s="97" t="s">
        <v>60</v>
      </c>
      <c r="G757" s="96"/>
      <c r="H757" s="98"/>
      <c r="I757" s="99"/>
      <c r="J757" s="69">
        <f>SUBTOTAL(9,J758:J765)</f>
        <v>0</v>
      </c>
      <c r="K757" s="98"/>
      <c r="L757" s="70">
        <f>SUBTOTAL(9,L758:L765)</f>
        <v>0</v>
      </c>
      <c r="M757" s="98"/>
      <c r="N757" s="70">
        <f>SUBTOTAL(9,N758:N765)</f>
        <v>0</v>
      </c>
      <c r="O757" s="100"/>
      <c r="P757" s="69">
        <f>SUBTOTAL(9,P758:P765)</f>
        <v>0</v>
      </c>
      <c r="Q757" s="69">
        <f>SUBTOTAL(9,Q758:Q765)</f>
        <v>0</v>
      </c>
      <c r="R757" s="6"/>
      <c r="S757" s="8"/>
      <c r="T757" s="8"/>
    </row>
    <row r="758" spans="1:20" ht="10.5" outlineLevel="3" x14ac:dyDescent="0.15">
      <c r="A758" s="71" t="s">
        <v>343</v>
      </c>
      <c r="B758" s="101">
        <v>4</v>
      </c>
      <c r="C758" s="102"/>
      <c r="D758" s="103" t="s">
        <v>355</v>
      </c>
      <c r="E758" s="103"/>
      <c r="F758" s="104" t="s">
        <v>62</v>
      </c>
      <c r="G758" s="103"/>
      <c r="H758" s="105"/>
      <c r="I758" s="106"/>
      <c r="J758" s="73">
        <f>SUBTOTAL(9,J759:J762)</f>
        <v>0</v>
      </c>
      <c r="K758" s="105"/>
      <c r="L758" s="74">
        <f>SUBTOTAL(9,L759:L762)</f>
        <v>0</v>
      </c>
      <c r="M758" s="105"/>
      <c r="N758" s="74">
        <f>SUBTOTAL(9,N759:N762)</f>
        <v>0</v>
      </c>
      <c r="O758" s="107"/>
      <c r="P758" s="73">
        <f>SUBTOTAL(9,P759:P762)</f>
        <v>0</v>
      </c>
      <c r="Q758" s="73">
        <f>SUBTOTAL(9,Q759:Q762)</f>
        <v>0</v>
      </c>
      <c r="R758" s="6"/>
      <c r="S758" s="8"/>
      <c r="T758" s="8"/>
    </row>
    <row r="759" spans="1:20" ht="11.25" outlineLevel="4" x14ac:dyDescent="0.2">
      <c r="A759" s="10"/>
      <c r="B759" s="108"/>
      <c r="C759" s="109">
        <v>287</v>
      </c>
      <c r="D759" s="110" t="s">
        <v>356</v>
      </c>
      <c r="E759" s="111" t="s">
        <v>548</v>
      </c>
      <c r="F759" s="112" t="s">
        <v>412</v>
      </c>
      <c r="G759" s="110" t="s">
        <v>375</v>
      </c>
      <c r="H759" s="113">
        <v>5.0179999999999998</v>
      </c>
      <c r="I759" s="125"/>
      <c r="J759" s="115">
        <f>H759*I759</f>
        <v>0</v>
      </c>
      <c r="K759" s="113"/>
      <c r="L759" s="113">
        <f>H759*K759</f>
        <v>0</v>
      </c>
      <c r="M759" s="113"/>
      <c r="N759" s="113">
        <f>H759*M759</f>
        <v>0</v>
      </c>
      <c r="O759" s="115">
        <v>21</v>
      </c>
      <c r="P759" s="115">
        <f>J759*(O759/100)</f>
        <v>0</v>
      </c>
      <c r="Q759" s="115">
        <f>J759+P759</f>
        <v>0</v>
      </c>
      <c r="R759" s="8"/>
      <c r="S759" s="8"/>
      <c r="T759" s="8"/>
    </row>
    <row r="760" spans="1:20" ht="11.25" outlineLevel="4" x14ac:dyDescent="0.2">
      <c r="A760" s="10"/>
      <c r="B760" s="108"/>
      <c r="C760" s="109">
        <v>288</v>
      </c>
      <c r="D760" s="110" t="s">
        <v>356</v>
      </c>
      <c r="E760" s="111" t="s">
        <v>550</v>
      </c>
      <c r="F760" s="112" t="s">
        <v>551</v>
      </c>
      <c r="G760" s="110" t="s">
        <v>375</v>
      </c>
      <c r="H760" s="113">
        <v>75.27</v>
      </c>
      <c r="I760" s="125"/>
      <c r="J760" s="115">
        <f>H760*I760</f>
        <v>0</v>
      </c>
      <c r="K760" s="113"/>
      <c r="L760" s="113">
        <f>H760*K760</f>
        <v>0</v>
      </c>
      <c r="M760" s="113"/>
      <c r="N760" s="113">
        <f>H760*M760</f>
        <v>0</v>
      </c>
      <c r="O760" s="115">
        <v>21</v>
      </c>
      <c r="P760" s="115">
        <f>J760*(O760/100)</f>
        <v>0</v>
      </c>
      <c r="Q760" s="115">
        <f>J760+P760</f>
        <v>0</v>
      </c>
      <c r="R760" s="8"/>
      <c r="S760" s="8"/>
      <c r="T760" s="8"/>
    </row>
    <row r="761" spans="1:20" ht="11.25" outlineLevel="4" x14ac:dyDescent="0.2">
      <c r="A761" s="10"/>
      <c r="B761" s="108"/>
      <c r="C761" s="109">
        <v>289</v>
      </c>
      <c r="D761" s="110" t="s">
        <v>356</v>
      </c>
      <c r="E761" s="111" t="s">
        <v>981</v>
      </c>
      <c r="F761" s="112" t="s">
        <v>982</v>
      </c>
      <c r="G761" s="110" t="s">
        <v>375</v>
      </c>
      <c r="H761" s="113">
        <v>5.0179999999999998</v>
      </c>
      <c r="I761" s="125"/>
      <c r="J761" s="115">
        <f>H761*I761</f>
        <v>0</v>
      </c>
      <c r="K761" s="113"/>
      <c r="L761" s="113">
        <f>H761*K761</f>
        <v>0</v>
      </c>
      <c r="M761" s="113"/>
      <c r="N761" s="113">
        <f>H761*M761</f>
        <v>0</v>
      </c>
      <c r="O761" s="115">
        <v>21</v>
      </c>
      <c r="P761" s="115">
        <f>J761*(O761/100)</f>
        <v>0</v>
      </c>
      <c r="Q761" s="115">
        <f>J761+P761</f>
        <v>0</v>
      </c>
      <c r="R761" s="8"/>
      <c r="S761" s="8"/>
      <c r="T761" s="8"/>
    </row>
    <row r="762" spans="1:20" outlineLevel="4" x14ac:dyDescent="0.15">
      <c r="B762" s="6"/>
      <c r="C762" s="6"/>
      <c r="D762" s="6"/>
      <c r="E762" s="6"/>
      <c r="F762" s="6"/>
      <c r="G762" s="6"/>
      <c r="H762" s="6"/>
      <c r="I762" s="8"/>
      <c r="J762" s="8"/>
      <c r="K762" s="6"/>
      <c r="L762" s="6"/>
      <c r="M762" s="6"/>
      <c r="N762" s="6"/>
      <c r="O762" s="6"/>
      <c r="P762" s="8"/>
      <c r="Q762" s="8"/>
    </row>
    <row r="763" spans="1:20" ht="10.5" outlineLevel="3" x14ac:dyDescent="0.15">
      <c r="A763" s="71" t="s">
        <v>344</v>
      </c>
      <c r="B763" s="101">
        <v>4</v>
      </c>
      <c r="C763" s="102"/>
      <c r="D763" s="103" t="s">
        <v>355</v>
      </c>
      <c r="E763" s="103"/>
      <c r="F763" s="104" t="s">
        <v>64</v>
      </c>
      <c r="G763" s="103"/>
      <c r="H763" s="105"/>
      <c r="I763" s="106"/>
      <c r="J763" s="73">
        <f>SUBTOTAL(9,J764:J765)</f>
        <v>0</v>
      </c>
      <c r="K763" s="105"/>
      <c r="L763" s="74">
        <f>SUBTOTAL(9,L764:L765)</f>
        <v>0</v>
      </c>
      <c r="M763" s="105"/>
      <c r="N763" s="74">
        <f>SUBTOTAL(9,N764:N765)</f>
        <v>0</v>
      </c>
      <c r="O763" s="107"/>
      <c r="P763" s="73">
        <f>SUBTOTAL(9,P764:P765)</f>
        <v>0</v>
      </c>
      <c r="Q763" s="73">
        <f>SUBTOTAL(9,Q764:Q765)</f>
        <v>0</v>
      </c>
      <c r="R763" s="6"/>
      <c r="S763" s="8"/>
      <c r="T763" s="8"/>
    </row>
    <row r="764" spans="1:20" ht="11.25" outlineLevel="4" x14ac:dyDescent="0.2">
      <c r="A764" s="10"/>
      <c r="B764" s="108"/>
      <c r="C764" s="109">
        <v>428</v>
      </c>
      <c r="D764" s="110" t="s">
        <v>356</v>
      </c>
      <c r="E764" s="111" t="s">
        <v>446</v>
      </c>
      <c r="F764" s="112" t="s">
        <v>447</v>
      </c>
      <c r="G764" s="110" t="s">
        <v>375</v>
      </c>
      <c r="H764" s="113">
        <v>27.559000000000001</v>
      </c>
      <c r="I764" s="125"/>
      <c r="J764" s="115">
        <f>H764*I764</f>
        <v>0</v>
      </c>
      <c r="K764" s="113"/>
      <c r="L764" s="113">
        <f>H764*K764</f>
        <v>0</v>
      </c>
      <c r="M764" s="113"/>
      <c r="N764" s="113">
        <f>H764*M764</f>
        <v>0</v>
      </c>
      <c r="O764" s="115">
        <v>21</v>
      </c>
      <c r="P764" s="115">
        <f>J764*(O764/100)</f>
        <v>0</v>
      </c>
      <c r="Q764" s="115">
        <f>J764+P764</f>
        <v>0</v>
      </c>
      <c r="R764" s="8"/>
      <c r="S764" s="8"/>
      <c r="T764" s="8"/>
    </row>
    <row r="765" spans="1:20" outlineLevel="4" x14ac:dyDescent="0.15">
      <c r="B765" s="6"/>
      <c r="C765" s="6"/>
      <c r="D765" s="6"/>
      <c r="E765" s="6"/>
      <c r="F765" s="6"/>
      <c r="G765" s="6"/>
      <c r="H765" s="6"/>
      <c r="I765" s="8"/>
      <c r="J765" s="8"/>
      <c r="K765" s="6"/>
      <c r="L765" s="6"/>
      <c r="M765" s="6"/>
      <c r="N765" s="6"/>
      <c r="O765" s="6"/>
      <c r="P765" s="8"/>
      <c r="Q765" s="8"/>
    </row>
    <row r="766" spans="1:20" ht="11.25" outlineLevel="2" x14ac:dyDescent="0.2">
      <c r="A766" s="67" t="s">
        <v>345</v>
      </c>
      <c r="B766" s="94">
        <v>3</v>
      </c>
      <c r="C766" s="95"/>
      <c r="D766" s="96" t="s">
        <v>354</v>
      </c>
      <c r="E766" s="96"/>
      <c r="F766" s="97" t="s">
        <v>90</v>
      </c>
      <c r="G766" s="96"/>
      <c r="H766" s="98"/>
      <c r="I766" s="99"/>
      <c r="J766" s="69">
        <f>SUBTOTAL(9,J767:J773)</f>
        <v>0</v>
      </c>
      <c r="K766" s="98"/>
      <c r="L766" s="70">
        <f>SUBTOTAL(9,L767:L773)</f>
        <v>8.9999999999999998E-4</v>
      </c>
      <c r="M766" s="98"/>
      <c r="N766" s="70">
        <f>SUBTOTAL(9,N767:N773)</f>
        <v>0</v>
      </c>
      <c r="O766" s="100"/>
      <c r="P766" s="69">
        <f>SUBTOTAL(9,P767:P773)</f>
        <v>0</v>
      </c>
      <c r="Q766" s="69">
        <f>SUBTOTAL(9,Q767:Q773)</f>
        <v>0</v>
      </c>
      <c r="R766" s="6"/>
      <c r="S766" s="8"/>
      <c r="T766" s="8"/>
    </row>
    <row r="767" spans="1:20" ht="10.5" outlineLevel="3" x14ac:dyDescent="0.15">
      <c r="A767" s="71" t="s">
        <v>346</v>
      </c>
      <c r="B767" s="101">
        <v>4</v>
      </c>
      <c r="C767" s="102"/>
      <c r="D767" s="103" t="s">
        <v>355</v>
      </c>
      <c r="E767" s="103"/>
      <c r="F767" s="104" t="s">
        <v>347</v>
      </c>
      <c r="G767" s="103"/>
      <c r="H767" s="105"/>
      <c r="I767" s="106"/>
      <c r="J767" s="73">
        <f>SUBTOTAL(9,J768:J769)</f>
        <v>0</v>
      </c>
      <c r="K767" s="105"/>
      <c r="L767" s="74">
        <f>SUBTOTAL(9,L768:L769)</f>
        <v>0</v>
      </c>
      <c r="M767" s="105"/>
      <c r="N767" s="74">
        <f>SUBTOTAL(9,N768:N769)</f>
        <v>0</v>
      </c>
      <c r="O767" s="107"/>
      <c r="P767" s="73">
        <f>SUBTOTAL(9,P768:P769)</f>
        <v>0</v>
      </c>
      <c r="Q767" s="73">
        <f>SUBTOTAL(9,Q768:Q769)</f>
        <v>0</v>
      </c>
      <c r="R767" s="6"/>
      <c r="S767" s="8"/>
      <c r="T767" s="8"/>
    </row>
    <row r="768" spans="1:20" ht="11.25" outlineLevel="4" x14ac:dyDescent="0.2">
      <c r="A768" s="10"/>
      <c r="B768" s="108"/>
      <c r="C768" s="109">
        <v>291</v>
      </c>
      <c r="D768" s="110" t="s">
        <v>356</v>
      </c>
      <c r="E768" s="111" t="s">
        <v>983</v>
      </c>
      <c r="F768" s="112" t="s">
        <v>984</v>
      </c>
      <c r="G768" s="110" t="s">
        <v>398</v>
      </c>
      <c r="H768" s="113">
        <v>1</v>
      </c>
      <c r="I768" s="125"/>
      <c r="J768" s="115">
        <f>H768*I768</f>
        <v>0</v>
      </c>
      <c r="K768" s="113"/>
      <c r="L768" s="113">
        <f>H768*K768</f>
        <v>0</v>
      </c>
      <c r="M768" s="113"/>
      <c r="N768" s="113">
        <f>H768*M768</f>
        <v>0</v>
      </c>
      <c r="O768" s="115">
        <v>21</v>
      </c>
      <c r="P768" s="115">
        <f>J768*(O768/100)</f>
        <v>0</v>
      </c>
      <c r="Q768" s="115">
        <f>J768+P768</f>
        <v>0</v>
      </c>
      <c r="R768" s="8"/>
      <c r="S768" s="8"/>
      <c r="T768" s="8"/>
    </row>
    <row r="769" spans="1:20" outlineLevel="4" x14ac:dyDescent="0.15">
      <c r="B769" s="6"/>
      <c r="C769" s="6"/>
      <c r="D769" s="6"/>
      <c r="E769" s="6"/>
      <c r="F769" s="6"/>
      <c r="G769" s="6"/>
      <c r="H769" s="6"/>
      <c r="I769" s="8"/>
      <c r="J769" s="8"/>
      <c r="K769" s="6"/>
      <c r="L769" s="6"/>
      <c r="M769" s="6"/>
      <c r="N769" s="6"/>
      <c r="O769" s="6"/>
      <c r="P769" s="8"/>
      <c r="Q769" s="8"/>
    </row>
    <row r="770" spans="1:20" ht="10.5" outlineLevel="3" x14ac:dyDescent="0.15">
      <c r="A770" s="71" t="s">
        <v>348</v>
      </c>
      <c r="B770" s="101">
        <v>4</v>
      </c>
      <c r="C770" s="102"/>
      <c r="D770" s="103" t="s">
        <v>355</v>
      </c>
      <c r="E770" s="103"/>
      <c r="F770" s="104" t="s">
        <v>92</v>
      </c>
      <c r="G770" s="103"/>
      <c r="H770" s="105"/>
      <c r="I770" s="106"/>
      <c r="J770" s="73">
        <f>SUBTOTAL(9,J771:J773)</f>
        <v>0</v>
      </c>
      <c r="K770" s="105"/>
      <c r="L770" s="74">
        <f>SUBTOTAL(9,L771:L773)</f>
        <v>8.9999999999999998E-4</v>
      </c>
      <c r="M770" s="105"/>
      <c r="N770" s="74">
        <f>SUBTOTAL(9,N771:N773)</f>
        <v>0</v>
      </c>
      <c r="O770" s="107"/>
      <c r="P770" s="73">
        <f>SUBTOTAL(9,P771:P773)</f>
        <v>0</v>
      </c>
      <c r="Q770" s="73">
        <f>SUBTOTAL(9,Q771:Q773)</f>
        <v>0</v>
      </c>
      <c r="R770" s="6"/>
      <c r="S770" s="8"/>
      <c r="T770" s="8"/>
    </row>
    <row r="771" spans="1:20" ht="11.25" outlineLevel="4" x14ac:dyDescent="0.2">
      <c r="A771" s="10"/>
      <c r="B771" s="108"/>
      <c r="C771" s="109">
        <v>292</v>
      </c>
      <c r="D771" s="110" t="s">
        <v>356</v>
      </c>
      <c r="E771" s="111" t="s">
        <v>985</v>
      </c>
      <c r="F771" s="112" t="s">
        <v>986</v>
      </c>
      <c r="G771" s="110" t="s">
        <v>987</v>
      </c>
      <c r="H771" s="113">
        <v>1</v>
      </c>
      <c r="I771" s="125"/>
      <c r="J771" s="115">
        <f>H771*I771</f>
        <v>0</v>
      </c>
      <c r="K771" s="113">
        <v>8.9999999999999998E-4</v>
      </c>
      <c r="L771" s="113">
        <f>H771*K771</f>
        <v>8.9999999999999998E-4</v>
      </c>
      <c r="M771" s="113"/>
      <c r="N771" s="113">
        <f>H771*M771</f>
        <v>0</v>
      </c>
      <c r="O771" s="115">
        <v>21</v>
      </c>
      <c r="P771" s="115">
        <f>J771*(O771/100)</f>
        <v>0</v>
      </c>
      <c r="Q771" s="115">
        <f>J771+P771</f>
        <v>0</v>
      </c>
      <c r="R771" s="8"/>
      <c r="S771" s="8"/>
      <c r="T771" s="8"/>
    </row>
    <row r="772" spans="1:20" ht="11.25" outlineLevel="4" x14ac:dyDescent="0.2">
      <c r="A772" s="10"/>
      <c r="B772" s="108"/>
      <c r="C772" s="109">
        <v>293</v>
      </c>
      <c r="D772" s="110" t="s">
        <v>438</v>
      </c>
      <c r="E772" s="111" t="s">
        <v>988</v>
      </c>
      <c r="F772" s="112" t="s">
        <v>989</v>
      </c>
      <c r="G772" s="110" t="s">
        <v>398</v>
      </c>
      <c r="H772" s="113">
        <v>1</v>
      </c>
      <c r="I772" s="125"/>
      <c r="J772" s="115">
        <f>H772*I772</f>
        <v>0</v>
      </c>
      <c r="K772" s="113"/>
      <c r="L772" s="113">
        <f>H772*K772</f>
        <v>0</v>
      </c>
      <c r="M772" s="113"/>
      <c r="N772" s="113">
        <f>H772*M772</f>
        <v>0</v>
      </c>
      <c r="O772" s="115">
        <v>21</v>
      </c>
      <c r="P772" s="115">
        <f>J772*(O772/100)</f>
        <v>0</v>
      </c>
      <c r="Q772" s="115">
        <f>J772+P772</f>
        <v>0</v>
      </c>
      <c r="R772" s="8"/>
      <c r="S772" s="8"/>
      <c r="T772" s="8"/>
    </row>
    <row r="773" spans="1:20" outlineLevel="4" x14ac:dyDescent="0.15">
      <c r="B773" s="6"/>
      <c r="C773" s="6"/>
      <c r="D773" s="6"/>
      <c r="E773" s="6"/>
      <c r="F773" s="6"/>
      <c r="G773" s="6"/>
      <c r="H773" s="6"/>
      <c r="I773" s="8"/>
      <c r="J773" s="8"/>
      <c r="K773" s="6"/>
      <c r="L773" s="6"/>
      <c r="M773" s="6"/>
      <c r="N773" s="6"/>
      <c r="O773" s="6"/>
      <c r="P773" s="8"/>
      <c r="Q773" s="8"/>
    </row>
    <row r="774" spans="1:20" ht="11.25" outlineLevel="2" x14ac:dyDescent="0.2">
      <c r="A774" s="67" t="s">
        <v>349</v>
      </c>
      <c r="B774" s="94">
        <v>3</v>
      </c>
      <c r="C774" s="95"/>
      <c r="D774" s="96" t="s">
        <v>354</v>
      </c>
      <c r="E774" s="96"/>
      <c r="F774" s="97" t="s">
        <v>66</v>
      </c>
      <c r="G774" s="96"/>
      <c r="H774" s="98"/>
      <c r="I774" s="99"/>
      <c r="J774" s="69">
        <f>SUBTOTAL(9,J775:J779)</f>
        <v>0</v>
      </c>
      <c r="K774" s="98"/>
      <c r="L774" s="70">
        <f>SUBTOTAL(9,L775:L779)</f>
        <v>0</v>
      </c>
      <c r="M774" s="98"/>
      <c r="N774" s="70">
        <f>SUBTOTAL(9,N775:N779)</f>
        <v>0</v>
      </c>
      <c r="O774" s="100"/>
      <c r="P774" s="69">
        <f>SUBTOTAL(9,P775:P779)</f>
        <v>0</v>
      </c>
      <c r="Q774" s="69">
        <f>SUBTOTAL(9,Q775:Q779)</f>
        <v>0</v>
      </c>
      <c r="R774" s="6"/>
      <c r="S774" s="8"/>
      <c r="T774" s="8"/>
    </row>
    <row r="775" spans="1:20" ht="10.5" outlineLevel="3" x14ac:dyDescent="0.15">
      <c r="A775" s="71" t="s">
        <v>350</v>
      </c>
      <c r="B775" s="101">
        <v>4</v>
      </c>
      <c r="C775" s="102"/>
      <c r="D775" s="103" t="s">
        <v>355</v>
      </c>
      <c r="E775" s="103"/>
      <c r="F775" s="104" t="s">
        <v>68</v>
      </c>
      <c r="G775" s="103"/>
      <c r="H775" s="105"/>
      <c r="I775" s="106"/>
      <c r="J775" s="73">
        <f>SUBTOTAL(9,J776:J779)</f>
        <v>0</v>
      </c>
      <c r="K775" s="105"/>
      <c r="L775" s="74">
        <f>SUBTOTAL(9,L776:L779)</f>
        <v>0</v>
      </c>
      <c r="M775" s="105"/>
      <c r="N775" s="74">
        <f>SUBTOTAL(9,N776:N779)</f>
        <v>0</v>
      </c>
      <c r="O775" s="107"/>
      <c r="P775" s="73">
        <f>SUBTOTAL(9,P776:P779)</f>
        <v>0</v>
      </c>
      <c r="Q775" s="73">
        <f>SUBTOTAL(9,Q776:Q779)</f>
        <v>0</v>
      </c>
      <c r="R775" s="6"/>
      <c r="S775" s="8"/>
      <c r="T775" s="8"/>
    </row>
    <row r="776" spans="1:20" ht="11.25" outlineLevel="4" x14ac:dyDescent="0.2">
      <c r="A776" s="10"/>
      <c r="B776" s="108"/>
      <c r="C776" s="109">
        <v>294</v>
      </c>
      <c r="D776" s="110" t="s">
        <v>417</v>
      </c>
      <c r="E776" s="111" t="s">
        <v>990</v>
      </c>
      <c r="F776" s="112" t="s">
        <v>419</v>
      </c>
      <c r="G776" s="110" t="s">
        <v>32</v>
      </c>
      <c r="H776" s="113">
        <v>1</v>
      </c>
      <c r="I776" s="125"/>
      <c r="J776" s="115">
        <f>H776*I776</f>
        <v>0</v>
      </c>
      <c r="K776" s="113"/>
      <c r="L776" s="113">
        <f>H776*K776</f>
        <v>0</v>
      </c>
      <c r="M776" s="113"/>
      <c r="N776" s="113">
        <f>H776*M776</f>
        <v>0</v>
      </c>
      <c r="O776" s="115">
        <v>21</v>
      </c>
      <c r="P776" s="115">
        <f>J776*(O776/100)</f>
        <v>0</v>
      </c>
      <c r="Q776" s="115">
        <f>J776+P776</f>
        <v>0</v>
      </c>
      <c r="R776" s="8"/>
      <c r="S776" s="8"/>
      <c r="T776" s="8"/>
    </row>
    <row r="777" spans="1:20" ht="11.25" outlineLevel="4" x14ac:dyDescent="0.2">
      <c r="A777" s="10"/>
      <c r="B777" s="108"/>
      <c r="C777" s="109">
        <v>295</v>
      </c>
      <c r="D777" s="110" t="s">
        <v>417</v>
      </c>
      <c r="E777" s="111" t="s">
        <v>991</v>
      </c>
      <c r="F777" s="112" t="s">
        <v>421</v>
      </c>
      <c r="G777" s="110" t="s">
        <v>32</v>
      </c>
      <c r="H777" s="113">
        <v>1</v>
      </c>
      <c r="I777" s="125"/>
      <c r="J777" s="115">
        <f>H777*I777</f>
        <v>0</v>
      </c>
      <c r="K777" s="113"/>
      <c r="L777" s="113">
        <f>H777*K777</f>
        <v>0</v>
      </c>
      <c r="M777" s="113"/>
      <c r="N777" s="113">
        <f>H777*M777</f>
        <v>0</v>
      </c>
      <c r="O777" s="115">
        <v>21</v>
      </c>
      <c r="P777" s="115">
        <f>J777*(O777/100)</f>
        <v>0</v>
      </c>
      <c r="Q777" s="115">
        <f>J777+P777</f>
        <v>0</v>
      </c>
      <c r="R777" s="8"/>
      <c r="S777" s="8"/>
      <c r="T777" s="8"/>
    </row>
    <row r="778" spans="1:20" ht="11.25" outlineLevel="4" x14ac:dyDescent="0.2">
      <c r="A778" s="10"/>
      <c r="B778" s="108"/>
      <c r="C778" s="109">
        <v>296</v>
      </c>
      <c r="D778" s="110" t="s">
        <v>417</v>
      </c>
      <c r="E778" s="111" t="s">
        <v>992</v>
      </c>
      <c r="F778" s="112" t="s">
        <v>423</v>
      </c>
      <c r="G778" s="110" t="s">
        <v>32</v>
      </c>
      <c r="H778" s="113">
        <v>1</v>
      </c>
      <c r="I778" s="125"/>
      <c r="J778" s="115">
        <f>H778*I778</f>
        <v>0</v>
      </c>
      <c r="K778" s="113"/>
      <c r="L778" s="113">
        <f>H778*K778</f>
        <v>0</v>
      </c>
      <c r="M778" s="113"/>
      <c r="N778" s="113">
        <f>H778*M778</f>
        <v>0</v>
      </c>
      <c r="O778" s="115">
        <v>21</v>
      </c>
      <c r="P778" s="115">
        <f>J778*(O778/100)</f>
        <v>0</v>
      </c>
      <c r="Q778" s="115">
        <f>J778+P778</f>
        <v>0</v>
      </c>
      <c r="R778" s="8"/>
      <c r="S778" s="8"/>
      <c r="T778" s="8"/>
    </row>
    <row r="779" spans="1:20" outlineLevel="4" x14ac:dyDescent="0.15">
      <c r="B779" s="6"/>
      <c r="C779" s="6"/>
      <c r="D779" s="6"/>
      <c r="E779" s="6"/>
      <c r="F779" s="6"/>
      <c r="G779" s="6"/>
      <c r="H779" s="6"/>
      <c r="I779" s="8"/>
      <c r="J779" s="8"/>
      <c r="K779" s="6"/>
      <c r="L779" s="6"/>
      <c r="M779" s="6"/>
      <c r="N779" s="6"/>
      <c r="O779" s="6"/>
      <c r="P779" s="8"/>
      <c r="Q779" s="8"/>
    </row>
    <row r="780" spans="1:20" outlineLevel="1" x14ac:dyDescent="0.15"/>
  </sheetData>
  <sheetProtection algorithmName="SHA-512" hashValue="ga/LtIpC9bFdOAaokaQ44vF5i/1uCR3l7EdNOW8RBqC9DhDZuM082vXwmwfNuC9T5Abf9v82bdWo8RdFOJTspg==" saltValue="JdkPgsjViExa8Pe2M/vwGQ==" spinCount="100000" sheet="1" objects="1" scenarios="1"/>
  <pageMargins left="0.70866141732283505" right="0.70866141732283505" top="0.78740157480314998" bottom="0.78740157480314998" header="0.31496062992126" footer="0.31496062992126"/>
  <pageSetup paperSize="9" scale="90" fitToHeight="0" pageOrder="overThenDown" orientation="landscape" r:id="rId1"/>
  <headerFooter>
    <oddHeader>&amp;L&amp;8&amp;C&amp;8&amp;R&amp;8</oddHeader>
    <oddFooter>&amp;L&amp;8Vytvořeno systémem euroCALC4&amp;C&amp;P/&amp;N&amp;R&amp;8&amp;[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Rozpočet</Template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17</vt:i4>
      </vt:variant>
    </vt:vector>
  </HeadingPairs>
  <TitlesOfParts>
    <vt:vector size="20" baseType="lpstr">
      <vt:lpstr>Krycí List</vt:lpstr>
      <vt:lpstr>Rekapitulace</vt:lpstr>
      <vt:lpstr>Zakázka</vt:lpstr>
      <vt:lpstr>__3FD872C1_8887_4EA3_9FC2_897EF4F3D2C3_ITEM__</vt:lpstr>
      <vt:lpstr>__3FD872C1_8887_4EA3_9FC2_897EF4F3D2C3_ITEM_GROUP1__</vt:lpstr>
      <vt:lpstr>__3FD872C1_8887_4EA3_9FC2_897EF4F3D2C3_ITEM_GROUP1_RECAP__</vt:lpstr>
      <vt:lpstr>__3FD872C1_8887_4EA3_9FC2_897EF4F3D2C3_ITEM_GROUP2__</vt:lpstr>
      <vt:lpstr>__3FD872C1_8887_4EA3_9FC2_897EF4F3D2C3_ITEM_GROUP2_RECAP__</vt:lpstr>
      <vt:lpstr>__3FD872C1_8887_4EA3_9FC2_897EF4F3D2C3_ITEM_GROUP3__X</vt:lpstr>
      <vt:lpstr>__3FD872C1_8887_4EA3_9FC2_897EF4F3D2C3_ITEM_GROUP3_RECAP__</vt:lpstr>
      <vt:lpstr>__3FD872C1_8887_4EA3_9FC2_897EF4F3D2C3_ITEM_GROUP4__X</vt:lpstr>
      <vt:lpstr>__3FD872C1_8887_4EA3_9FC2_897EF4F3D2C3_ITEM_GROUP4_RECAP__</vt:lpstr>
      <vt:lpstr>GROUP_ID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2024-08-15T12:37:36Z</dcterms:created>
  <dcterms:modified xsi:type="dcterms:W3CDTF">2024-08-15T12:43:51Z</dcterms:modified>
</cp:coreProperties>
</file>